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marcela/Desktop/coloc /"/>
    </mc:Choice>
  </mc:AlternateContent>
  <bookViews>
    <workbookView xWindow="0" yWindow="0" windowWidth="28800" windowHeight="18000" firstSheet="7" activeTab="7"/>
  </bookViews>
  <sheets>
    <sheet name="giros (2)" sheetId="17" state="hidden" r:id="rId1"/>
    <sheet name="Hoja3" sheetId="18" state="hidden" r:id="rId2"/>
    <sheet name="SIGADE" sheetId="4" state="hidden" r:id="rId3"/>
    <sheet name="Infoleg" sheetId="1" state="hidden" r:id="rId4"/>
    <sheet name="Licitaciones" sheetId="2" state="hidden" r:id="rId5"/>
    <sheet name="VIDA PROMEDIO" sheetId="9" state="hidden" r:id="rId6"/>
    <sheet name="NUEVOS Coloc 2019" sheetId="3" state="hidden" r:id="rId7"/>
    <sheet name="Colocaciones" sheetId="10" r:id="rId8"/>
    <sheet name="Otras Operaciones" sheetId="12" r:id="rId9"/>
    <sheet name="Decreto 596 y N Comp" sheetId="14" state="hidden" r:id="rId10"/>
    <sheet name="TASAS" sheetId="15" state="hidden" r:id="rId11"/>
    <sheet name="Hoja1" sheetId="16" state="hidden" r:id="rId12"/>
    <sheet name="Decreto 596 y N Comp (2)" sheetId="19" r:id="rId13"/>
  </sheets>
  <externalReferences>
    <externalReference r:id="rId14"/>
  </externalReferences>
  <definedNames>
    <definedName name="_xlnm._FilterDatabase" localSheetId="0" hidden="1">'giros (2)'!$A$5:$J$823</definedName>
    <definedName name="_xlnm._FilterDatabase" localSheetId="3" hidden="1">Infoleg!$A$1:$Q$1</definedName>
    <definedName name="_xlnm._FilterDatabase" localSheetId="8" hidden="1">'Otras Operaciones'!#REF!</definedName>
    <definedName name="_xlnm._FilterDatabase" localSheetId="2" hidden="1">SIGADE!$A$6:$L$6</definedName>
    <definedName name="_xlnm._FilterDatabase" localSheetId="10" hidden="1">TASAS!$A$1:$O$55</definedName>
    <definedName name="año2003" localSheetId="7">#REF!</definedName>
    <definedName name="año2003" localSheetId="12">#REF!</definedName>
    <definedName name="año2003" localSheetId="8">#REF!</definedName>
    <definedName name="año2003">#REF!</definedName>
    <definedName name="ESTRUCTU_BONOS_PROVINCIALES_List" localSheetId="7">#REF!</definedName>
    <definedName name="ESTRUCTU_BONOS_PROVINCIALES_List" localSheetId="12">#REF!</definedName>
    <definedName name="ESTRUCTU_BONOS_PROVINCIALES_List" localSheetId="8">#REF!</definedName>
    <definedName name="ESTRUCTU_BONOS_PROVINCIALES_List">#REF!</definedName>
    <definedName name="wrn.BMA." localSheetId="7" hidden="1">{"3",#N/A,FALSE,"BASE MONETARIA";"4",#N/A,FALSE,"BASE MONETARIA"}</definedName>
    <definedName name="wrn.BMA." localSheetId="12" hidden="1">{"3",#N/A,FALSE,"BASE MONETARIA";"4",#N/A,FALSE,"BASE MONETARIA"}</definedName>
    <definedName name="wrn.BMA." localSheetId="0" hidden="1">{"3",#N/A,FALSE,"BASE MONETARIA";"4",#N/A,FALSE,"BASE MONETARIA"}</definedName>
    <definedName name="wrn.BMA." localSheetId="8" hidden="1">{"3",#N/A,FALSE,"BASE MONETARIA";"4",#N/A,FALSE,"BASE MONETARIA"}</definedName>
    <definedName name="wrn.BMA." hidden="1">{"3",#N/A,FALSE,"BASE MONETARIA";"4",#N/A,FALSE,"BASE MONETARIA"}</definedName>
    <definedName name="wrn.PASMON." localSheetId="7" hidden="1">{"1",#N/A,FALSE,"Pasivos Mon";"2",#N/A,FALSE,"Pasivos Mon"}</definedName>
    <definedName name="wrn.PASMON." localSheetId="12" hidden="1">{"1",#N/A,FALSE,"Pasivos Mon";"2",#N/A,FALSE,"Pasivos Mon"}</definedName>
    <definedName name="wrn.PASMON." localSheetId="0" hidden="1">{"1",#N/A,FALSE,"Pasivos Mon";"2",#N/A,FALSE,"Pasivos Mon"}</definedName>
    <definedName name="wrn.PASMON." localSheetId="8" hidden="1">{"1",#N/A,FALSE,"Pasivos Mon";"2",#N/A,FALSE,"Pasivos Mon"}</definedName>
    <definedName name="wrn.PASMON." hidden="1">{"1",#N/A,FALSE,"Pasivos Mon";"2",#N/A,FALSE,"Pasivos Mon"}</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9" i="17" l="1"/>
  <c r="J40" i="17"/>
  <c r="B112" i="9"/>
  <c r="C112" i="9"/>
  <c r="B113" i="9"/>
  <c r="C113" i="9"/>
  <c r="B114" i="9"/>
  <c r="C114" i="9"/>
  <c r="B115" i="9"/>
  <c r="C115" i="9"/>
  <c r="B116" i="9"/>
  <c r="C116" i="9"/>
  <c r="B117" i="9"/>
  <c r="C117" i="9"/>
  <c r="AH113" i="9"/>
  <c r="AG114" i="9"/>
  <c r="AH114" i="9"/>
  <c r="K5" i="15"/>
  <c r="K6" i="15"/>
  <c r="K7" i="15"/>
  <c r="K8" i="15"/>
  <c r="K9" i="15"/>
  <c r="K10" i="15"/>
  <c r="K11" i="15"/>
  <c r="K12"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3" i="15"/>
  <c r="K4" i="15"/>
  <c r="K2" i="15"/>
  <c r="D151" i="9"/>
  <c r="D152" i="9"/>
  <c r="C151" i="9"/>
  <c r="G55" i="15"/>
  <c r="M55" i="15"/>
  <c r="G47" i="15"/>
  <c r="G48" i="15"/>
  <c r="G49" i="15"/>
  <c r="G50" i="15"/>
  <c r="G51" i="15"/>
  <c r="G52" i="15"/>
  <c r="G53" i="15"/>
  <c r="G54" i="15"/>
  <c r="M52" i="15"/>
  <c r="M53" i="15"/>
  <c r="M54" i="15"/>
  <c r="M51" i="15"/>
  <c r="M47" i="15"/>
  <c r="H47" i="15"/>
  <c r="M48" i="15"/>
  <c r="M49" i="15"/>
  <c r="M50" i="15"/>
  <c r="M46" i="15"/>
  <c r="G38" i="15"/>
  <c r="H38" i="15"/>
  <c r="G39" i="15"/>
  <c r="G40" i="15"/>
  <c r="G41" i="15"/>
  <c r="G42" i="15"/>
  <c r="G43" i="15"/>
  <c r="G44" i="15"/>
  <c r="G45" i="15"/>
  <c r="G46" i="15"/>
  <c r="G37" i="15"/>
  <c r="M40" i="15"/>
  <c r="M41" i="15"/>
  <c r="M42" i="15"/>
  <c r="H42" i="15"/>
  <c r="M43" i="15"/>
  <c r="M44" i="15"/>
  <c r="M45" i="15"/>
  <c r="M39" i="15"/>
  <c r="M37" i="15"/>
  <c r="G36" i="15"/>
  <c r="G35" i="15"/>
  <c r="G34" i="15"/>
  <c r="G32" i="15"/>
  <c r="G31" i="15"/>
  <c r="G26" i="15"/>
  <c r="G25" i="15"/>
  <c r="H55" i="15"/>
  <c r="H53" i="15"/>
  <c r="H37" i="15"/>
  <c r="H51" i="15"/>
  <c r="H54" i="15"/>
  <c r="H50" i="15"/>
  <c r="H49" i="15"/>
  <c r="H52" i="15"/>
  <c r="H48" i="15"/>
  <c r="H39" i="15"/>
  <c r="H41" i="15"/>
  <c r="H46" i="15"/>
  <c r="H40" i="15"/>
  <c r="H45" i="15"/>
  <c r="H44" i="15"/>
  <c r="H43" i="15"/>
  <c r="L42" i="16"/>
  <c r="M42" i="16"/>
  <c r="O42" i="16"/>
  <c r="C42" i="16"/>
  <c r="B42" i="16"/>
  <c r="L41" i="16"/>
  <c r="M41" i="16"/>
  <c r="O41" i="16"/>
  <c r="C41" i="16"/>
  <c r="B41" i="16"/>
  <c r="N40" i="16"/>
  <c r="L40" i="16"/>
  <c r="M40" i="16"/>
  <c r="O40" i="16"/>
  <c r="I40" i="16"/>
  <c r="C40" i="16"/>
  <c r="B40" i="16"/>
  <c r="L39" i="16"/>
  <c r="M39" i="16"/>
  <c r="O39" i="16"/>
  <c r="I39" i="16"/>
  <c r="C39" i="16"/>
  <c r="B39" i="16"/>
  <c r="N38" i="16"/>
  <c r="L38" i="16"/>
  <c r="M38" i="16"/>
  <c r="O38" i="16"/>
  <c r="C38" i="16"/>
  <c r="B38" i="16"/>
  <c r="N37" i="16"/>
  <c r="L37" i="16"/>
  <c r="M37" i="16"/>
  <c r="O37" i="16"/>
  <c r="C37" i="16"/>
  <c r="B37" i="16"/>
  <c r="N36" i="16"/>
  <c r="L36" i="16"/>
  <c r="M36" i="16"/>
  <c r="O36" i="16"/>
  <c r="C36" i="16"/>
  <c r="B36" i="16"/>
  <c r="N35" i="16"/>
  <c r="L35" i="16"/>
  <c r="M35" i="16"/>
  <c r="O35" i="16"/>
  <c r="C35" i="16"/>
  <c r="B35" i="16"/>
  <c r="L34" i="16"/>
  <c r="M34" i="16"/>
  <c r="O34" i="16"/>
  <c r="C34" i="16"/>
  <c r="B34" i="16"/>
  <c r="L33" i="16"/>
  <c r="M33" i="16"/>
  <c r="O33" i="16"/>
  <c r="C33" i="16"/>
  <c r="B33" i="16"/>
  <c r="L32" i="16"/>
  <c r="M32" i="16"/>
  <c r="O32" i="16"/>
  <c r="C32" i="16"/>
  <c r="B32" i="16"/>
  <c r="L31" i="16"/>
  <c r="M31" i="16"/>
  <c r="O31" i="16"/>
  <c r="C31" i="16"/>
  <c r="B31" i="16"/>
  <c r="L30" i="16"/>
  <c r="M30" i="16"/>
  <c r="O30" i="16"/>
  <c r="C30" i="16"/>
  <c r="B30" i="16"/>
  <c r="L29" i="16"/>
  <c r="M29" i="16"/>
  <c r="O29" i="16"/>
  <c r="C29" i="16"/>
  <c r="B29" i="16"/>
  <c r="L28" i="16"/>
  <c r="M28" i="16"/>
  <c r="O28" i="16"/>
  <c r="I28" i="16"/>
  <c r="C28" i="16"/>
  <c r="B28" i="16"/>
  <c r="L27" i="16"/>
  <c r="M27" i="16"/>
  <c r="O27" i="16"/>
  <c r="C27" i="16"/>
  <c r="B27" i="16"/>
  <c r="L26" i="16"/>
  <c r="M26" i="16"/>
  <c r="O26" i="16"/>
  <c r="C26" i="16"/>
  <c r="B26" i="16"/>
  <c r="L25" i="16"/>
  <c r="M25" i="16"/>
  <c r="O25" i="16"/>
  <c r="C25" i="16"/>
  <c r="B25" i="16"/>
  <c r="L24" i="16"/>
  <c r="M24" i="16"/>
  <c r="O24" i="16"/>
  <c r="C24" i="16"/>
  <c r="B24" i="16"/>
  <c r="L23" i="16"/>
  <c r="M23" i="16"/>
  <c r="O23" i="16"/>
  <c r="C23" i="16"/>
  <c r="B23" i="16"/>
  <c r="L22" i="16"/>
  <c r="M22" i="16"/>
  <c r="O22" i="16"/>
  <c r="C22" i="16"/>
  <c r="B22" i="16"/>
  <c r="N21" i="16"/>
  <c r="L21" i="16"/>
  <c r="M21" i="16"/>
  <c r="O21" i="16"/>
  <c r="Q21" i="16"/>
  <c r="C21" i="16"/>
  <c r="B21" i="16"/>
  <c r="L20" i="16"/>
  <c r="M20" i="16"/>
  <c r="O20" i="16"/>
  <c r="P20" i="16"/>
  <c r="R20" i="16"/>
  <c r="C20" i="16"/>
  <c r="B20" i="16"/>
  <c r="L19" i="16"/>
  <c r="M19" i="16"/>
  <c r="N19" i="16"/>
  <c r="O19" i="16"/>
  <c r="Q19" i="16"/>
  <c r="P19" i="16"/>
  <c r="R19" i="16"/>
  <c r="C19" i="16"/>
  <c r="B19" i="16"/>
  <c r="L18" i="16"/>
  <c r="M18" i="16"/>
  <c r="O18" i="16"/>
  <c r="C18" i="16"/>
  <c r="B18" i="16"/>
  <c r="L17" i="16"/>
  <c r="M17" i="16"/>
  <c r="O17" i="16"/>
  <c r="C17" i="16"/>
  <c r="B17" i="16"/>
  <c r="L16" i="16"/>
  <c r="M16" i="16"/>
  <c r="O16" i="16"/>
  <c r="C16" i="16"/>
  <c r="B16" i="16"/>
  <c r="L15" i="16"/>
  <c r="M15" i="16"/>
  <c r="O15" i="16"/>
  <c r="C15" i="16"/>
  <c r="B15" i="16"/>
  <c r="L14" i="16"/>
  <c r="M14" i="16"/>
  <c r="O14" i="16"/>
  <c r="C14" i="16"/>
  <c r="B14" i="16"/>
  <c r="L13" i="16"/>
  <c r="M13" i="16"/>
  <c r="O13" i="16"/>
  <c r="C13" i="16"/>
  <c r="B13" i="16"/>
  <c r="L12" i="16"/>
  <c r="M12" i="16"/>
  <c r="O12" i="16"/>
  <c r="L11" i="16"/>
  <c r="M11" i="16"/>
  <c r="O11" i="16"/>
  <c r="L10" i="16"/>
  <c r="M10" i="16"/>
  <c r="O10" i="16"/>
  <c r="L9" i="16"/>
  <c r="M9" i="16"/>
  <c r="O9" i="16"/>
  <c r="L8" i="16"/>
  <c r="M8" i="16"/>
  <c r="O8" i="16"/>
  <c r="L7" i="16"/>
  <c r="M7" i="16"/>
  <c r="O7" i="16"/>
  <c r="L6" i="16"/>
  <c r="M6" i="16"/>
  <c r="O6" i="16"/>
  <c r="L5" i="16"/>
  <c r="M5" i="16"/>
  <c r="O5" i="16"/>
  <c r="Q16" i="16"/>
  <c r="P16" i="16"/>
  <c r="R16" i="16"/>
  <c r="Q23" i="16"/>
  <c r="P23" i="16"/>
  <c r="R23" i="16"/>
  <c r="Q27" i="16"/>
  <c r="P27" i="16"/>
  <c r="R27" i="16"/>
  <c r="Q28" i="16"/>
  <c r="P28" i="16"/>
  <c r="R28" i="16"/>
  <c r="P32" i="16"/>
  <c r="R32" i="16"/>
  <c r="Q32" i="16"/>
  <c r="Q39" i="16"/>
  <c r="P39" i="16"/>
  <c r="R39" i="16"/>
  <c r="P40" i="16"/>
  <c r="R40" i="16"/>
  <c r="Q40" i="16"/>
  <c r="Q41" i="16"/>
  <c r="P41" i="16"/>
  <c r="R41" i="16"/>
  <c r="Q13" i="16"/>
  <c r="P13" i="16"/>
  <c r="R13" i="16"/>
  <c r="P17" i="16"/>
  <c r="R17" i="16"/>
  <c r="Q17" i="16"/>
  <c r="Q20" i="16"/>
  <c r="Q22" i="16"/>
  <c r="P22" i="16"/>
  <c r="R22" i="16"/>
  <c r="Q26" i="16"/>
  <c r="P26" i="16"/>
  <c r="R26" i="16"/>
  <c r="P31" i="16"/>
  <c r="R31" i="16"/>
  <c r="Q31" i="16"/>
  <c r="P35" i="16"/>
  <c r="R35" i="16"/>
  <c r="Q35" i="16"/>
  <c r="P14" i="16"/>
  <c r="R14" i="16"/>
  <c r="Q14" i="16"/>
  <c r="Q18" i="16"/>
  <c r="P18" i="16"/>
  <c r="R18" i="16"/>
  <c r="P21" i="16"/>
  <c r="R21" i="16"/>
  <c r="Q25" i="16"/>
  <c r="P25" i="16"/>
  <c r="R25" i="16"/>
  <c r="Q30" i="16"/>
  <c r="P30" i="16"/>
  <c r="R30" i="16"/>
  <c r="P34" i="16"/>
  <c r="R34" i="16"/>
  <c r="Q34" i="16"/>
  <c r="Q36" i="16"/>
  <c r="P36" i="16"/>
  <c r="R36" i="16"/>
  <c r="Q37" i="16"/>
  <c r="P37" i="16"/>
  <c r="R37" i="16"/>
  <c r="P38" i="16"/>
  <c r="R38" i="16"/>
  <c r="Q38" i="16"/>
  <c r="Q15" i="16"/>
  <c r="P15" i="16"/>
  <c r="R15" i="16"/>
  <c r="Q24" i="16"/>
  <c r="P24" i="16"/>
  <c r="R24" i="16"/>
  <c r="P29" i="16"/>
  <c r="R29" i="16"/>
  <c r="Q29" i="16"/>
  <c r="P33" i="16"/>
  <c r="R33" i="16"/>
  <c r="Q33" i="16"/>
  <c r="Q42" i="16"/>
  <c r="P42" i="16"/>
  <c r="R42" i="16"/>
  <c r="M36" i="15"/>
  <c r="H36" i="15"/>
  <c r="M35" i="15"/>
  <c r="H35" i="15"/>
  <c r="M34" i="15"/>
  <c r="H34" i="15"/>
  <c r="M33" i="15"/>
  <c r="M32" i="15"/>
  <c r="H32" i="15"/>
  <c r="M31" i="15"/>
  <c r="H31" i="15"/>
  <c r="M30" i="15"/>
  <c r="M29" i="15"/>
  <c r="M28" i="15"/>
  <c r="M27" i="15"/>
  <c r="M26" i="15"/>
  <c r="H26" i="15"/>
  <c r="M25" i="15"/>
  <c r="H25" i="15"/>
  <c r="G24" i="15"/>
  <c r="G23" i="15"/>
  <c r="G22" i="15"/>
  <c r="G21" i="15"/>
  <c r="M24" i="15"/>
  <c r="M23" i="15"/>
  <c r="M22" i="15"/>
  <c r="M21" i="15"/>
  <c r="G20" i="15"/>
  <c r="G19" i="15"/>
  <c r="G18" i="15"/>
  <c r="M20" i="15"/>
  <c r="M19" i="15"/>
  <c r="M18" i="15"/>
  <c r="G16" i="15"/>
  <c r="M16" i="15"/>
  <c r="G14" i="15"/>
  <c r="G13" i="15"/>
  <c r="I15" i="15"/>
  <c r="C15" i="15"/>
  <c r="G15" i="15"/>
  <c r="M15" i="15"/>
  <c r="H15" i="15"/>
  <c r="M14" i="15"/>
  <c r="M13" i="15"/>
  <c r="G11" i="15"/>
  <c r="C10" i="15"/>
  <c r="G10" i="15"/>
  <c r="G9" i="15"/>
  <c r="M9" i="15"/>
  <c r="G12" i="15"/>
  <c r="C6" i="15"/>
  <c r="C5" i="15"/>
  <c r="H9" i="15"/>
  <c r="H21" i="15"/>
  <c r="H13" i="15"/>
  <c r="H16" i="15"/>
  <c r="H14" i="15"/>
  <c r="H18" i="15"/>
  <c r="H22" i="15"/>
  <c r="H19" i="15"/>
  <c r="H23" i="15"/>
  <c r="H20" i="15"/>
  <c r="H24" i="15"/>
  <c r="M12" i="15"/>
  <c r="H12" i="15"/>
  <c r="M11" i="15"/>
  <c r="H11" i="15"/>
  <c r="M10" i="15"/>
  <c r="H10" i="15"/>
  <c r="M8" i="15"/>
  <c r="G7" i="15"/>
  <c r="M7" i="15"/>
  <c r="G5" i="15"/>
  <c r="G6" i="15"/>
  <c r="H7" i="15"/>
  <c r="M6" i="15"/>
  <c r="H6" i="15"/>
  <c r="M5" i="15"/>
  <c r="H5" i="15"/>
  <c r="G4" i="15"/>
  <c r="M4" i="15"/>
  <c r="G3" i="15"/>
  <c r="G2" i="15"/>
  <c r="M3" i="15"/>
  <c r="M2" i="15"/>
  <c r="H4" i="15"/>
  <c r="H2" i="15"/>
  <c r="H3" i="15"/>
  <c r="AG132" i="9"/>
  <c r="AG131" i="9"/>
  <c r="AG130" i="9"/>
  <c r="AG129" i="9"/>
  <c r="AG128" i="9"/>
  <c r="AG127" i="9"/>
  <c r="AG126" i="9"/>
  <c r="AG125" i="9"/>
  <c r="AG124" i="9"/>
  <c r="AG123" i="9"/>
  <c r="AG122" i="9"/>
  <c r="AG121" i="9"/>
  <c r="AG120" i="9"/>
  <c r="AG119" i="9"/>
  <c r="AG118" i="9"/>
  <c r="AG117" i="9"/>
  <c r="AG116" i="9"/>
  <c r="AG115" i="9"/>
  <c r="AF113" i="9"/>
  <c r="AI114" i="9"/>
  <c r="AA113"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W137" i="9"/>
  <c r="W136" i="9"/>
  <c r="W135" i="9"/>
  <c r="W134" i="9"/>
  <c r="W133" i="9"/>
  <c r="W132" i="9"/>
  <c r="W131" i="9"/>
  <c r="W130" i="9"/>
  <c r="W129" i="9"/>
  <c r="W128" i="9"/>
  <c r="W127" i="9"/>
  <c r="W126" i="9"/>
  <c r="W125" i="9"/>
  <c r="W124" i="9"/>
  <c r="W123" i="9"/>
  <c r="W122" i="9"/>
  <c r="W121" i="9"/>
  <c r="W120" i="9"/>
  <c r="W119" i="9"/>
  <c r="W118" i="9"/>
  <c r="W117" i="9"/>
  <c r="W116" i="9"/>
  <c r="W115" i="9"/>
  <c r="W114" i="9"/>
  <c r="V113" i="9"/>
  <c r="Q113" i="9"/>
  <c r="R137" i="9"/>
  <c r="R136" i="9"/>
  <c r="R135" i="9"/>
  <c r="R134" i="9"/>
  <c r="R133" i="9"/>
  <c r="R132" i="9"/>
  <c r="R131" i="9"/>
  <c r="R130" i="9"/>
  <c r="R129" i="9"/>
  <c r="R128" i="9"/>
  <c r="R127" i="9"/>
  <c r="R126" i="9"/>
  <c r="R125" i="9"/>
  <c r="R124" i="9"/>
  <c r="R123" i="9"/>
  <c r="R122" i="9"/>
  <c r="R121" i="9"/>
  <c r="R120" i="9"/>
  <c r="R119" i="9"/>
  <c r="R118" i="9"/>
  <c r="R117" i="9"/>
  <c r="R116" i="9"/>
  <c r="R115" i="9"/>
  <c r="R114" i="9"/>
  <c r="D146" i="9"/>
  <c r="D147" i="9"/>
  <c r="C146" i="9"/>
  <c r="N63" i="9"/>
  <c r="N64" i="9"/>
  <c r="M63"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D112" i="9"/>
  <c r="B132" i="9"/>
  <c r="B133" i="9"/>
  <c r="B134" i="9"/>
  <c r="B135" i="9"/>
  <c r="B136" i="9"/>
  <c r="B137" i="9"/>
  <c r="B138" i="9"/>
  <c r="B139" i="9"/>
  <c r="B140" i="9"/>
  <c r="B131" i="9"/>
  <c r="B118" i="9"/>
  <c r="B119" i="9"/>
  <c r="B120" i="9"/>
  <c r="B121" i="9"/>
  <c r="B122" i="9"/>
  <c r="B123" i="9"/>
  <c r="B124" i="9"/>
  <c r="B125" i="9"/>
  <c r="B126" i="9"/>
  <c r="B127" i="9"/>
  <c r="B128" i="9"/>
  <c r="B129" i="9"/>
  <c r="B130" i="9"/>
  <c r="L113" i="9"/>
  <c r="A85" i="9"/>
  <c r="D86" i="9"/>
  <c r="D106" i="9"/>
  <c r="C86" i="9"/>
  <c r="C87" i="9"/>
  <c r="D76" i="9"/>
  <c r="D77" i="9"/>
  <c r="C76" i="9"/>
  <c r="I69" i="9"/>
  <c r="I70" i="9"/>
  <c r="H69" i="9"/>
  <c r="I63" i="9"/>
  <c r="I64" i="9"/>
  <c r="H63" i="9"/>
  <c r="N3" i="9"/>
  <c r="M3" i="9"/>
  <c r="M4" i="9"/>
  <c r="N5" i="9"/>
  <c r="D69" i="9"/>
  <c r="D70" i="9"/>
  <c r="C69" i="9"/>
  <c r="D63" i="9"/>
  <c r="D64" i="9"/>
  <c r="C63" i="9"/>
  <c r="D21" i="9"/>
  <c r="C21" i="9"/>
  <c r="C22" i="9"/>
  <c r="D23" i="9"/>
  <c r="I3" i="9"/>
  <c r="H3" i="9"/>
  <c r="H4" i="9"/>
  <c r="I5" i="9"/>
  <c r="N8" i="4"/>
  <c r="N9" i="4"/>
  <c r="N10" i="4"/>
  <c r="N11" i="4"/>
  <c r="N12" i="4"/>
  <c r="N13" i="4"/>
  <c r="N7" i="4"/>
  <c r="M8" i="4"/>
  <c r="M9" i="4"/>
  <c r="M10" i="4"/>
  <c r="M11" i="4"/>
  <c r="M12" i="4"/>
  <c r="M13" i="4"/>
  <c r="M7" i="4"/>
  <c r="K4" i="3"/>
  <c r="D3" i="9"/>
  <c r="C3" i="9"/>
  <c r="D4" i="9"/>
  <c r="J16" i="3"/>
  <c r="J25" i="3"/>
  <c r="J31" i="3"/>
  <c r="J17" i="3"/>
  <c r="J30" i="3"/>
  <c r="J24" i="3"/>
  <c r="J23" i="3"/>
  <c r="C4" i="9"/>
  <c r="D5" i="9"/>
  <c r="D22" i="9"/>
  <c r="M5" i="9"/>
  <c r="M6" i="9"/>
  <c r="M7" i="9"/>
  <c r="N8" i="9"/>
  <c r="D87" i="9"/>
  <c r="N4" i="9"/>
  <c r="C5" i="9"/>
  <c r="C23" i="9"/>
  <c r="D24" i="9"/>
  <c r="D113" i="9"/>
  <c r="H5" i="9"/>
  <c r="I4" i="9"/>
  <c r="D88" i="9"/>
  <c r="C88" i="9"/>
  <c r="M8" i="9"/>
  <c r="N7" i="9"/>
  <c r="C24" i="9"/>
  <c r="D25" i="9"/>
  <c r="N6" i="9"/>
  <c r="C6" i="9"/>
  <c r="D6" i="9"/>
  <c r="M9" i="9"/>
  <c r="N9" i="9"/>
  <c r="D114" i="9"/>
  <c r="I113" i="9"/>
  <c r="C89" i="9"/>
  <c r="D89" i="9"/>
  <c r="I6" i="9"/>
  <c r="H6" i="9"/>
  <c r="C25" i="9"/>
  <c r="C7" i="9"/>
  <c r="D7" i="9"/>
  <c r="H7" i="9"/>
  <c r="I7" i="9"/>
  <c r="J114" i="9"/>
  <c r="N113" i="9"/>
  <c r="I114" i="9"/>
  <c r="M10" i="9"/>
  <c r="N10" i="9"/>
  <c r="D26" i="9"/>
  <c r="C26" i="9"/>
  <c r="C90" i="9"/>
  <c r="D90" i="9"/>
  <c r="D115" i="9"/>
  <c r="C8" i="9"/>
  <c r="D8" i="9"/>
  <c r="D116" i="9"/>
  <c r="M11" i="9"/>
  <c r="N11" i="9"/>
  <c r="N114" i="9"/>
  <c r="O114" i="9"/>
  <c r="D91" i="9"/>
  <c r="C91" i="9"/>
  <c r="D27" i="9"/>
  <c r="C27" i="9"/>
  <c r="I115" i="9"/>
  <c r="J115" i="9"/>
  <c r="H8" i="9"/>
  <c r="I8" i="9"/>
  <c r="C9" i="9"/>
  <c r="D9" i="9"/>
  <c r="C28" i="9"/>
  <c r="D28" i="9"/>
  <c r="H9" i="9"/>
  <c r="I9" i="9"/>
  <c r="O115" i="9"/>
  <c r="N115" i="9"/>
  <c r="D117" i="9"/>
  <c r="M12" i="9"/>
  <c r="N12" i="9"/>
  <c r="D92" i="9"/>
  <c r="C92" i="9"/>
  <c r="J116" i="9"/>
  <c r="I116" i="9"/>
  <c r="D10" i="9"/>
  <c r="C10" i="9"/>
  <c r="O116" i="9"/>
  <c r="N116" i="9"/>
  <c r="S113" i="9"/>
  <c r="D29" i="9"/>
  <c r="C29" i="9"/>
  <c r="C93" i="9"/>
  <c r="D93" i="9"/>
  <c r="N13" i="9"/>
  <c r="N14" i="9"/>
  <c r="M13" i="9"/>
  <c r="H10" i="9"/>
  <c r="I10" i="9"/>
  <c r="J117" i="9"/>
  <c r="I117" i="9"/>
  <c r="D118" i="9"/>
  <c r="C118" i="9"/>
  <c r="X113" i="9"/>
  <c r="S114" i="9"/>
  <c r="S115" i="9"/>
  <c r="S116" i="9"/>
  <c r="S117" i="9"/>
  <c r="S118" i="9"/>
  <c r="S119" i="9"/>
  <c r="S120" i="9"/>
  <c r="S121" i="9"/>
  <c r="S122" i="9"/>
  <c r="S123" i="9"/>
  <c r="S124" i="9"/>
  <c r="S125" i="9"/>
  <c r="S126" i="9"/>
  <c r="S127" i="9"/>
  <c r="S128" i="9"/>
  <c r="S129" i="9"/>
  <c r="S130" i="9"/>
  <c r="S131" i="9"/>
  <c r="S132" i="9"/>
  <c r="S133" i="9"/>
  <c r="S134" i="9"/>
  <c r="S135" i="9"/>
  <c r="S136" i="9"/>
  <c r="S137" i="9"/>
  <c r="T114" i="9"/>
  <c r="D11" i="9"/>
  <c r="C11" i="9"/>
  <c r="C119" i="9"/>
  <c r="D119" i="9"/>
  <c r="O117" i="9"/>
  <c r="N117" i="9"/>
  <c r="I11" i="9"/>
  <c r="H11" i="9"/>
  <c r="I118" i="9"/>
  <c r="J118" i="9"/>
  <c r="C30" i="9"/>
  <c r="D30" i="9"/>
  <c r="C94" i="9"/>
  <c r="D94" i="9"/>
  <c r="AC113" i="9"/>
  <c r="Y114" i="9"/>
  <c r="X114" i="9"/>
  <c r="T115" i="9"/>
  <c r="D12" i="9"/>
  <c r="C12" i="9"/>
  <c r="J119" i="9"/>
  <c r="I119" i="9"/>
  <c r="H12" i="9"/>
  <c r="I12" i="9"/>
  <c r="D31" i="9"/>
  <c r="C31" i="9"/>
  <c r="D95" i="9"/>
  <c r="C95" i="9"/>
  <c r="O118" i="9"/>
  <c r="N118" i="9"/>
  <c r="D120" i="9"/>
  <c r="C120" i="9"/>
  <c r="X115" i="9"/>
  <c r="Y115" i="9"/>
  <c r="AC114" i="9"/>
  <c r="AD114" i="9"/>
  <c r="T116" i="9"/>
  <c r="C13" i="9"/>
  <c r="D13" i="9"/>
  <c r="D14" i="9"/>
  <c r="L4" i="3"/>
  <c r="J120" i="9"/>
  <c r="I120" i="9"/>
  <c r="C121" i="9"/>
  <c r="D121" i="9"/>
  <c r="D96" i="9"/>
  <c r="C96" i="9"/>
  <c r="I13" i="9"/>
  <c r="I14" i="9"/>
  <c r="H13" i="9"/>
  <c r="O119" i="9"/>
  <c r="N119" i="9"/>
  <c r="C32" i="9"/>
  <c r="D32" i="9"/>
  <c r="AD115" i="9"/>
  <c r="AC115" i="9"/>
  <c r="X116" i="9"/>
  <c r="Y116" i="9"/>
  <c r="T117" i="9"/>
  <c r="D122" i="9"/>
  <c r="C122" i="9"/>
  <c r="N120" i="9"/>
  <c r="O120" i="9"/>
  <c r="C97" i="9"/>
  <c r="D97" i="9"/>
  <c r="J121" i="9"/>
  <c r="I121" i="9"/>
  <c r="C33" i="9"/>
  <c r="D33" i="9"/>
  <c r="AH115" i="9"/>
  <c r="AI115" i="9"/>
  <c r="Y117" i="9"/>
  <c r="X117" i="9"/>
  <c r="AC116" i="9"/>
  <c r="AD116" i="9"/>
  <c r="T118" i="9"/>
  <c r="C34" i="9"/>
  <c r="D34" i="9"/>
  <c r="C123" i="9"/>
  <c r="D123" i="9"/>
  <c r="C98" i="9"/>
  <c r="D98" i="9"/>
  <c r="I122" i="9"/>
  <c r="J122" i="9"/>
  <c r="O121" i="9"/>
  <c r="N121" i="9"/>
  <c r="AI116" i="9"/>
  <c r="AH116" i="9"/>
  <c r="Y118" i="9"/>
  <c r="X118" i="9"/>
  <c r="AD117" i="9"/>
  <c r="AC117" i="9"/>
  <c r="T119" i="9"/>
  <c r="D124" i="9"/>
  <c r="C124" i="9"/>
  <c r="J123" i="9"/>
  <c r="I123" i="9"/>
  <c r="O122" i="9"/>
  <c r="N122" i="9"/>
  <c r="D99" i="9"/>
  <c r="C99" i="9"/>
  <c r="D35" i="9"/>
  <c r="C35" i="9"/>
  <c r="AI117" i="9"/>
  <c r="AH117" i="9"/>
  <c r="X119" i="9"/>
  <c r="Y119" i="9"/>
  <c r="AD118" i="9"/>
  <c r="AC118" i="9"/>
  <c r="T120" i="9"/>
  <c r="D100" i="9"/>
  <c r="C100" i="9"/>
  <c r="J124" i="9"/>
  <c r="I124" i="9"/>
  <c r="C125" i="9"/>
  <c r="D125" i="9"/>
  <c r="D36" i="9"/>
  <c r="C36" i="9"/>
  <c r="O123" i="9"/>
  <c r="N123" i="9"/>
  <c r="AI118" i="9"/>
  <c r="AH118" i="9"/>
  <c r="X120" i="9"/>
  <c r="Y120" i="9"/>
  <c r="AD119" i="9"/>
  <c r="AC119" i="9"/>
  <c r="T121" i="9"/>
  <c r="C101" i="9"/>
  <c r="D101" i="9"/>
  <c r="D126" i="9"/>
  <c r="C126" i="9"/>
  <c r="I125" i="9"/>
  <c r="J125" i="9"/>
  <c r="N124" i="9"/>
  <c r="O124" i="9"/>
  <c r="C37" i="9"/>
  <c r="D37" i="9"/>
  <c r="AH119" i="9"/>
  <c r="AI119" i="9"/>
  <c r="AD120" i="9"/>
  <c r="AC120" i="9"/>
  <c r="Y121" i="9"/>
  <c r="X121" i="9"/>
  <c r="T122" i="9"/>
  <c r="C127" i="9"/>
  <c r="D127" i="9"/>
  <c r="O125" i="9"/>
  <c r="N125" i="9"/>
  <c r="C38" i="9"/>
  <c r="D38" i="9"/>
  <c r="I126" i="9"/>
  <c r="J126" i="9"/>
  <c r="C102" i="9"/>
  <c r="D102" i="9"/>
  <c r="AI120" i="9"/>
  <c r="AH120" i="9"/>
  <c r="Y122" i="9"/>
  <c r="X122" i="9"/>
  <c r="AC121" i="9"/>
  <c r="AD121" i="9"/>
  <c r="T123" i="9"/>
  <c r="D39" i="9"/>
  <c r="C39" i="9"/>
  <c r="D103" i="9"/>
  <c r="C103" i="9"/>
  <c r="O126" i="9"/>
  <c r="N126" i="9"/>
  <c r="J127" i="9"/>
  <c r="I127" i="9"/>
  <c r="C128" i="9"/>
  <c r="D128" i="9"/>
  <c r="AI121" i="9"/>
  <c r="AH121" i="9"/>
  <c r="Y123" i="9"/>
  <c r="X123" i="9"/>
  <c r="AC122" i="9"/>
  <c r="AD122" i="9"/>
  <c r="T124" i="9"/>
  <c r="O127" i="9"/>
  <c r="N127" i="9"/>
  <c r="C40" i="9"/>
  <c r="D40" i="9"/>
  <c r="C129" i="9"/>
  <c r="D129" i="9"/>
  <c r="J128" i="9"/>
  <c r="I128" i="9"/>
  <c r="D104" i="9"/>
  <c r="C104" i="9"/>
  <c r="AH122" i="9"/>
  <c r="AI122" i="9"/>
  <c r="X124" i="9"/>
  <c r="Y124" i="9"/>
  <c r="AD123" i="9"/>
  <c r="AC123" i="9"/>
  <c r="T125" i="9"/>
  <c r="J129" i="9"/>
  <c r="I129" i="9"/>
  <c r="C41" i="9"/>
  <c r="D41" i="9"/>
  <c r="N128" i="9"/>
  <c r="O128" i="9"/>
  <c r="C105" i="9"/>
  <c r="D105" i="9"/>
  <c r="D130" i="9"/>
  <c r="C130" i="9"/>
  <c r="AH123" i="9"/>
  <c r="AI123" i="9"/>
  <c r="Y125" i="9"/>
  <c r="X125" i="9"/>
  <c r="AC124" i="9"/>
  <c r="AD124" i="9"/>
  <c r="T126" i="9"/>
  <c r="C131" i="9"/>
  <c r="D131" i="9"/>
  <c r="O129" i="9"/>
  <c r="N129" i="9"/>
  <c r="I130" i="9"/>
  <c r="J130" i="9"/>
  <c r="C42" i="9"/>
  <c r="D42" i="9"/>
  <c r="AI124" i="9"/>
  <c r="AH124" i="9"/>
  <c r="AD125" i="9"/>
  <c r="AC125" i="9"/>
  <c r="Y126" i="9"/>
  <c r="X126" i="9"/>
  <c r="T127" i="9"/>
  <c r="O130" i="9"/>
  <c r="N130" i="9"/>
  <c r="J131" i="9"/>
  <c r="I131" i="9"/>
  <c r="D43" i="9"/>
  <c r="C43" i="9"/>
  <c r="D132" i="9"/>
  <c r="C132" i="9"/>
  <c r="AI125" i="9"/>
  <c r="AH125" i="9"/>
  <c r="X127" i="9"/>
  <c r="Y127" i="9"/>
  <c r="AC126" i="9"/>
  <c r="AD126" i="9"/>
  <c r="T128" i="9"/>
  <c r="C44" i="9"/>
  <c r="D44" i="9"/>
  <c r="J132" i="9"/>
  <c r="I132" i="9"/>
  <c r="C133" i="9"/>
  <c r="D133" i="9"/>
  <c r="O131" i="9"/>
  <c r="N131" i="9"/>
  <c r="AH126" i="9"/>
  <c r="AI126" i="9"/>
  <c r="AC127" i="9"/>
  <c r="AD127" i="9"/>
  <c r="X128" i="9"/>
  <c r="Y128" i="9"/>
  <c r="T129" i="9"/>
  <c r="I133" i="9"/>
  <c r="J133" i="9"/>
  <c r="N132" i="9"/>
  <c r="O132" i="9"/>
  <c r="C134" i="9"/>
  <c r="D134" i="9"/>
  <c r="C45" i="9"/>
  <c r="D45" i="9"/>
  <c r="AH127" i="9"/>
  <c r="AI127" i="9"/>
  <c r="X129" i="9"/>
  <c r="Y129" i="9"/>
  <c r="AD128" i="9"/>
  <c r="AC128" i="9"/>
  <c r="T130" i="9"/>
  <c r="D135" i="9"/>
  <c r="C135" i="9"/>
  <c r="C46" i="9"/>
  <c r="D46" i="9"/>
  <c r="O133" i="9"/>
  <c r="N133" i="9"/>
  <c r="I134" i="9"/>
  <c r="J134" i="9"/>
  <c r="AI128" i="9"/>
  <c r="AH128" i="9"/>
  <c r="X130" i="9"/>
  <c r="Y130" i="9"/>
  <c r="AD129" i="9"/>
  <c r="AC129" i="9"/>
  <c r="T131" i="9"/>
  <c r="N134" i="9"/>
  <c r="O134" i="9"/>
  <c r="D136" i="9"/>
  <c r="C136" i="9"/>
  <c r="I135" i="9"/>
  <c r="J135" i="9"/>
  <c r="C47" i="9"/>
  <c r="D47" i="9"/>
  <c r="AI129" i="9"/>
  <c r="AH129" i="9"/>
  <c r="AC130" i="9"/>
  <c r="AD130" i="9"/>
  <c r="Y131" i="9"/>
  <c r="X131" i="9"/>
  <c r="T132" i="9"/>
  <c r="J136" i="9"/>
  <c r="I136" i="9"/>
  <c r="C137" i="9"/>
  <c r="D137" i="9"/>
  <c r="C48" i="9"/>
  <c r="D48" i="9"/>
  <c r="O135" i="9"/>
  <c r="N135" i="9"/>
  <c r="AH130" i="9"/>
  <c r="AI130" i="9"/>
  <c r="X132" i="9"/>
  <c r="Y132" i="9"/>
  <c r="AD131" i="9"/>
  <c r="AC131" i="9"/>
  <c r="T133" i="9"/>
  <c r="D49" i="9"/>
  <c r="C49" i="9"/>
  <c r="O136" i="9"/>
  <c r="N136" i="9"/>
  <c r="I137" i="9"/>
  <c r="J137" i="9"/>
  <c r="C138" i="9"/>
  <c r="D138" i="9"/>
  <c r="AH131" i="9"/>
  <c r="AI131" i="9"/>
  <c r="Y133" i="9"/>
  <c r="X133" i="9"/>
  <c r="AD132" i="9"/>
  <c r="AC132" i="9"/>
  <c r="T134" i="9"/>
  <c r="N137" i="9"/>
  <c r="O137" i="9"/>
  <c r="C50" i="9"/>
  <c r="D50" i="9"/>
  <c r="J138" i="9"/>
  <c r="I138" i="9"/>
  <c r="D139" i="9"/>
  <c r="C139" i="9"/>
  <c r="AI132" i="9"/>
  <c r="AH132" i="9"/>
  <c r="Y134" i="9"/>
  <c r="X134" i="9"/>
  <c r="AC133" i="9"/>
  <c r="AD133" i="9"/>
  <c r="T135" i="9"/>
  <c r="I139" i="9"/>
  <c r="J139" i="9"/>
  <c r="N138" i="9"/>
  <c r="O138" i="9"/>
  <c r="D140" i="9"/>
  <c r="D141" i="9"/>
  <c r="C140" i="9"/>
  <c r="D51" i="9"/>
  <c r="C51" i="9"/>
  <c r="Y135" i="9"/>
  <c r="X135" i="9"/>
  <c r="AC134" i="9"/>
  <c r="AD134" i="9"/>
  <c r="T136" i="9"/>
  <c r="N139" i="9"/>
  <c r="O139" i="9"/>
  <c r="C52" i="9"/>
  <c r="D52" i="9"/>
  <c r="J140" i="9"/>
  <c r="J141" i="9"/>
  <c r="I140" i="9"/>
  <c r="X136" i="9"/>
  <c r="Y136" i="9"/>
  <c r="AD135" i="9"/>
  <c r="AC135" i="9"/>
  <c r="T137" i="9"/>
  <c r="N140" i="9"/>
  <c r="O140" i="9"/>
  <c r="O141" i="9"/>
  <c r="D53" i="9"/>
  <c r="C53" i="9"/>
  <c r="AD136" i="9"/>
  <c r="AC136" i="9"/>
  <c r="Y137" i="9"/>
  <c r="Y141" i="9"/>
  <c r="X137" i="9"/>
  <c r="C54" i="9"/>
  <c r="D54" i="9"/>
  <c r="AC137" i="9"/>
  <c r="AD137" i="9"/>
  <c r="AD141" i="9"/>
  <c r="AI137" i="9"/>
  <c r="C55" i="9"/>
  <c r="D55" i="9"/>
  <c r="T141" i="9"/>
  <c r="C56" i="9"/>
  <c r="D56" i="9"/>
  <c r="D57" i="9"/>
  <c r="D58" i="9"/>
  <c r="C57" i="9"/>
</calcChain>
</file>

<file path=xl/sharedStrings.xml><?xml version="1.0" encoding="utf-8"?>
<sst xmlns="http://schemas.openxmlformats.org/spreadsheetml/2006/main" count="36140" uniqueCount="908">
  <si>
    <t>Normativa</t>
  </si>
  <si>
    <t>Número</t>
  </si>
  <si>
    <t>Fecha</t>
  </si>
  <si>
    <t>Resolución</t>
  </si>
  <si>
    <t>Resolución Conjunta, SH SF</t>
  </si>
  <si>
    <t>Texto</t>
  </si>
  <si>
    <t>Fecha de emisión</t>
  </si>
  <si>
    <t>Fecha de vto</t>
  </si>
  <si>
    <t>Moneda de denominación</t>
  </si>
  <si>
    <t>ARP</t>
  </si>
  <si>
    <t>Moneda de suscripción</t>
  </si>
  <si>
    <t>Moneda de pago</t>
  </si>
  <si>
    <t>ARP o USD</t>
  </si>
  <si>
    <t>Amortización</t>
  </si>
  <si>
    <t>Íntegra al vencimiento</t>
  </si>
  <si>
    <t>Intereses</t>
  </si>
  <si>
    <t>Negociación</t>
  </si>
  <si>
    <t>Legislación</t>
  </si>
  <si>
    <t>Argentina</t>
  </si>
  <si>
    <t>Negociable</t>
  </si>
  <si>
    <t>Precancelación</t>
  </si>
  <si>
    <t>USD</t>
  </si>
  <si>
    <t>SIGADE</t>
  </si>
  <si>
    <t>NO_PRESTAMOS</t>
  </si>
  <si>
    <t>NO_TRAMOS</t>
  </si>
  <si>
    <t>NOMBRE</t>
  </si>
  <si>
    <t>NAME</t>
  </si>
  <si>
    <t>D_DBR_VAL</t>
  </si>
  <si>
    <t>MONEDA_DEL_TRAMO</t>
  </si>
  <si>
    <t>AMT_CU_EFF</t>
  </si>
  <si>
    <t>REMARKS</t>
  </si>
  <si>
    <t>REF</t>
  </si>
  <si>
    <t>SITUACION</t>
  </si>
  <si>
    <t>TIPO_DE_DEUDA</t>
  </si>
  <si>
    <t>ACTIVO</t>
  </si>
  <si>
    <t>ADMINISTRACION CENTRAL</t>
  </si>
  <si>
    <t>EFECTIVO</t>
  </si>
  <si>
    <t xml:space="preserve"> -  Emisiones en Dólares (en millones)</t>
  </si>
  <si>
    <t>Monto Emitido</t>
  </si>
  <si>
    <t>Instrumento</t>
  </si>
  <si>
    <t>Vencimiento</t>
  </si>
  <si>
    <t>Cupón</t>
  </si>
  <si>
    <t>Moneda de Origen</t>
  </si>
  <si>
    <t>Fecha colocación/      liquidación</t>
  </si>
  <si>
    <t>Valor nominal</t>
  </si>
  <si>
    <t>Valor efectivo</t>
  </si>
  <si>
    <t>Precio de emisión</t>
  </si>
  <si>
    <t>Vida Promedio</t>
  </si>
  <si>
    <t xml:space="preserve"> -  Emisiones en moneda local (en millones)</t>
  </si>
  <si>
    <t>Fecha colocación/ liquidación</t>
  </si>
  <si>
    <t xml:space="preserve">Valor efectivo </t>
  </si>
  <si>
    <t xml:space="preserve">- Letras Intra Sector Público (en millones) </t>
  </si>
  <si>
    <t xml:space="preserve">Acreedor </t>
  </si>
  <si>
    <t>Fecha de Vencimiento</t>
  </si>
  <si>
    <t>Fecha de colocación</t>
  </si>
  <si>
    <t>Valor nominal en moneda de origen</t>
  </si>
  <si>
    <t>Plazo
 (en días)</t>
  </si>
  <si>
    <t>- Letras en dólares a descuento</t>
  </si>
  <si>
    <t xml:space="preserve">- Letras en pesos </t>
  </si>
  <si>
    <t>Llamados</t>
  </si>
  <si>
    <t>Resultados</t>
  </si>
  <si>
    <t>Recepción de ofertas</t>
  </si>
  <si>
    <t>Qué se licita</t>
  </si>
  <si>
    <t>Fecha de Vto</t>
  </si>
  <si>
    <t>Cero cupón (a descuento)</t>
  </si>
  <si>
    <t>Si</t>
  </si>
  <si>
    <t>Nombre</t>
  </si>
  <si>
    <t>Fecha de reapertura</t>
  </si>
  <si>
    <t>-</t>
  </si>
  <si>
    <t>Modalidad licitación</t>
  </si>
  <si>
    <t>Oferta mínima</t>
  </si>
  <si>
    <t>Adjudicación</t>
  </si>
  <si>
    <t>TNA</t>
  </si>
  <si>
    <t>Precio</t>
  </si>
  <si>
    <t>Moneda</t>
  </si>
  <si>
    <t>Referencias:</t>
  </si>
  <si>
    <t>Aparece en Resultado</t>
  </si>
  <si>
    <t>Aparece en Infoleg</t>
  </si>
  <si>
    <t>No se reportan en COLOC</t>
  </si>
  <si>
    <t>PASADO A COLOC</t>
  </si>
  <si>
    <t>Reapertura</t>
  </si>
  <si>
    <t>Fecha Publicación</t>
  </si>
  <si>
    <t>Suscripción</t>
  </si>
  <si>
    <t>ISIN</t>
  </si>
  <si>
    <t>CVSA</t>
  </si>
  <si>
    <t>Licitación pública mediante indicación de precio.</t>
  </si>
  <si>
    <t>Sacado el 01/11/18 a la tarde</t>
  </si>
  <si>
    <t>HIPOTÉTICO</t>
  </si>
  <si>
    <t>Infoleg</t>
  </si>
  <si>
    <t>Licit</t>
  </si>
  <si>
    <t>Emisión</t>
  </si>
  <si>
    <t>Emisión, suscripción directa</t>
  </si>
  <si>
    <t>Suscripción directa</t>
  </si>
  <si>
    <t>TIREA</t>
  </si>
  <si>
    <t>Se llevará a cabo en uno (1) o varios tramos</t>
  </si>
  <si>
    <t>Ampliación</t>
  </si>
  <si>
    <t>- Letras en pesos ajustable por CER</t>
  </si>
  <si>
    <t>Número/Dependencia</t>
  </si>
  <si>
    <t>Descripción</t>
  </si>
  <si>
    <t>SECRETARIA DE HACIENDA</t>
  </si>
  <si>
    <t>SECRETARIA DE FINANZAS</t>
  </si>
  <si>
    <t>Ver Norma y Textos Resaltados</t>
  </si>
  <si>
    <t>DEUDA PUBLICA</t>
  </si>
  <si>
    <t>LETRAS DEL TESORO EN PESOS - EMISION</t>
  </si>
  <si>
    <t>DISPONER LA AMPLIACION DE LA EMISION DE LOS “BONOS DE LA NACION ARGENTINA EN DOLARES ESTADOUNIDENSES 8,75% 2024” (BONAR ...</t>
  </si>
  <si>
    <t>Cupón cero (a descuento)</t>
  </si>
  <si>
    <t>Directa ANSES</t>
  </si>
  <si>
    <t>Integra al vencimiento</t>
  </si>
  <si>
    <t>Tasa variable (equivalente al promedio aritmético simple de las TNA de Letras del Tesoro Capitalizables en Pesos o las que las reemplacen en el futuro, s/resolución)</t>
  </si>
  <si>
    <t>Modelo:</t>
  </si>
  <si>
    <t>Resolución Conjunta 10 / 2019</t>
  </si>
  <si>
    <t>EMISION LETRAS DEL TESORO EN PESOS - AMPLIACION</t>
  </si>
  <si>
    <t>DISPONER LA AMPLIACION DE LA EMISION DE LETRAS DEL TESORO CAPITALIZABLES EN PESOS CON VENCIMIENTO 30 DE ABRIL DE 2019, E...</t>
  </si>
  <si>
    <t>Resolución Conjunta 6 / 2019</t>
  </si>
  <si>
    <t>DISPONER LA EMISION DE LETRAS DEL TESORO EN PESOS A SER SUSCRIPTAS A LA PAR, POR LA ADMINISTRACION NACIONAL DE LA SEGURI...</t>
  </si>
  <si>
    <t>Resolución Conjunta 8 / 2019</t>
  </si>
  <si>
    <t>LETRAS DEL TESORO EN DOLARES - EMISION</t>
  </si>
  <si>
    <t>DISPONER LA EMISION DE LETRAS DEL TESORO EN DOLARES ESTADOUNIDENSES A DESCUENTO POR UN MONTO DE HASTA VALOR NOMINAL ORIG...</t>
  </si>
  <si>
    <t>Resolución Conjunta 7 / 2019</t>
  </si>
  <si>
    <t>DISPONER LA EMISION DE “LETRAS DEL TESORO EN DOLARES ESTADOUNIDENSES CON VENCIMIENTO 30 DE AGOSTO DE 2019”, POR UN MONTO...</t>
  </si>
  <si>
    <t>Resolución Conjunta 5 / 2019</t>
  </si>
  <si>
    <t>DISPONER LA EMISION DE LETRAS DEL TESORO EN PESOS A SER SUSCRIPTAS A LA PAR POR EL FONDO FIDUCIARIO DEL SISTEMA DE INFRA...</t>
  </si>
  <si>
    <t>Resolución Conjunta 3 / 2019</t>
  </si>
  <si>
    <t>BONOS DE LA NACION ARGENTINA EN DOLARES - AMPLIACION</t>
  </si>
  <si>
    <t>Resolución Conjunta 2 / 2019</t>
  </si>
  <si>
    <t>DISPONER LA EMISION DE “LETRAS DEL TESORO EN DOLARES ESTADOUNIDENSES CON VENCIMIENTO 16 DE AGOSTO DE 2019”, POR UN MONTO...</t>
  </si>
  <si>
    <t>LETRAS DEL TESORO EN DÓLARES ESTADOUNIDENSES CON VENCIMIENTO 16 DE AGOSTO 2019</t>
  </si>
  <si>
    <t>7 y 8 enero</t>
  </si>
  <si>
    <t>LETRAS DEL TESORO EN DÓLARES ESTADOUNIDENSES CON VENCIMIENTO 30 DE AGOSTO 2019</t>
  </si>
  <si>
    <t>21 y 22 enero</t>
  </si>
  <si>
    <t>2) Nuevas LECAPS en Pesos con vencimiento el 31 de julio de 2020, (547 días) capitalizable mensualmente a la tasa nominal mensual de 2,65%.</t>
  </si>
  <si>
    <t>LETRAS DEL TESORO CAPITALIZABLE EN PESOS CON VENCIMIENTO 30 DE ABRIL DE 2019 (REAPERTURA)</t>
  </si>
  <si>
    <t>Pagará una tasa nominal mensual capitalizable mensualmente de 4,00% con base de cálculo 30/360</t>
  </si>
  <si>
    <t>LETRAS DEL TESORO CAPITALIZABLE EN PESOS CON VENCIMIENTO 31 DE JULIO DE 2020</t>
  </si>
  <si>
    <r>
      <t xml:space="preserve">1) </t>
    </r>
    <r>
      <rPr>
        <b/>
        <sz val="10"/>
        <color theme="1"/>
        <rFont val="Calibri"/>
        <family val="2"/>
        <scheme val="minor"/>
      </rPr>
      <t>Reapertura</t>
    </r>
    <r>
      <rPr>
        <sz val="10"/>
        <color theme="1"/>
        <rFont val="Calibri"/>
        <family val="2"/>
        <scheme val="minor"/>
      </rPr>
      <t xml:space="preserve"> de LECAPs en Pesos con vencimiento el 30 de abril de 2019, (89 días) capitalizable mensualmente a la tasa nominal mensual de 4,00%, y</t>
    </r>
  </si>
  <si>
    <t>Pagará una tasa nominal mensual capitalizable mensualmente de 2,65% con base de cálculo 30/360</t>
  </si>
  <si>
    <t>Disponer la emisión de “Letras del Tesoro en Dólares Estadounidenses con Vencimiento 16 de agosto de 2019”, por un monto de hasta valor nominal original dólares estadounidenses novecientos cincuenta millones (VNO USD 950.000.000), con las siguientes condiciones financieras:</t>
  </si>
  <si>
    <t>Letras del Tesoro en Dólares Estadounidenses con Vencimiento 16 de agosto de 2019”, por un monto de hasta valor nominal original dólares estadounidenses novecientos cincuenta millones (VNO USD 950.000.000)</t>
  </si>
  <si>
    <t>Bonos de la Nación Argentina en Dólares Estadounidenses 8,75% 2024” (BONAR 2024) (ISIN ARARGE03H413)</t>
  </si>
  <si>
    <t>Disponer la emisión de Letras del Tesoro en Pesos a ser suscriptas a la par por el Fondo Fiduciario del Sistema de Infraestructura del Transporte (FFSIT), por un monto de hasta valor nominal original pesos mil millones (VNO $ 1.000.000.000), con las siguientes condiciones financieras:</t>
  </si>
  <si>
    <t>Letras del Tesoro en Pesos a ser suscriptas a la par por el Fondo Fiduciario del Sistema de Infraestructura del Transporte (FFSIT)</t>
  </si>
  <si>
    <t>Directa FFSIT</t>
  </si>
  <si>
    <t>devengará intereses trimestrales a la tasa BADLAR para bancos públicos, la que se determinará como el promedio aritmético simple de la tasa de interés para depósitos a plazo fijo de treinta (30) a treinta y cinco (35) días de más de un millón de pesos ($1.000.000) - BADLAR promedio bancos públicos, calculado considerando las tasas publicadas por el Banco Central de la República Argentina (BCRA) desde diez (10) días hábiles antes del inicio del período de interés hasta diez (10) días hábiles antes del vencimiento o de su cancelación anticipada, de corresponder, los que serán calculados sobre la base de los días efectivamente trascurridos y un (1) año de trescientos sesenta y cinco (365) días (actual/365), y serán pagaderos los días 22 de abril de 2019 y 22 de julio de 2019. Si el vencimiento del cupón no fuere un día hábil, la fecha de pago del mismo será el día hábil inmediato posterior a la fecha de vencimiento original, devengándose intereses hasta la fecha de efectivo pago.</t>
  </si>
  <si>
    <t>No</t>
  </si>
  <si>
    <t>el suscriptor podrá disponer la cancelación anticipada de las Letras del Tesoro en forma total o parcial a partir del 22 de marzo de 2019. Para el ejercicio de esta opción, el suscriptor deberá dar aviso en forma fehaciente a la Dirección de Administración de la Deuda Pública dependiente de la Oficina Nacional de Crédito Público de la Subsecretaría de Financiamiento de la Secretaría de Finanzas del Ministerio de Hacienda con una anticipación no menor a quince (15) días corridos.</t>
  </si>
  <si>
    <t>Disponer la emisión de Letras del Tesoro en Pesos a ser suscriptas a la par, por la Administración Nacional de la Seguridad Social (ANSeS), organismo descentralizado en la órbita del Ministerio de Salud y Desarrollo Social, por hasta un monto de valor nominal original pesos diez mil millones (V.N.O. $ 10.000.000.000), con las siguientes condiciones financieras:</t>
  </si>
  <si>
    <t>Letras del Tesoro en Pesos a ser suscriptas a la par, por la Administración Nacional de la Seguridad Social (ANSeS)</t>
  </si>
  <si>
    <t>devengará intereses a la Tasa Variable que se define a continuación, los que serán pagaderos trimestralmente los 29 de abril y 29 de julio de 2019. Los intereses serán calculados sobre la base de los días efectivamente transcurridos y la cantidad exacta de días que tiene cada año (actual/actual). Cuando el vencimiento de un cupón no fuere un día hábil, la fecha de pago del cupón será el día hábil inmediato posterior a la fecha de vencimiento original, devengándose intereses hasta la fecha de efectivo pago.
Tasa Variable: será el equivalente al promedio aritmético simple de las tasas nominales anuales (TNA) de Letras del Tesoro Capitalizables en Pesos o las que las reemplacen en el futuro, en base a los precios de cierre publicados por el Mercado Abierto Electrónico (MAE) en el resumen de operaciones del Boletín Diario, para el plazo más próximo a noventa (90) días, que no podrá ser inferior a sesenta (60) días ni superior a ciento veinte (120) días. Los precios de cierre serán aquellos precios representativos negociados en pesos, correspondientes a los días martes y jueves, con plazo de liquidación de cuarenta y ocho (48) horas. El mencionado promedio se calculará desde siete (7) días hábiles antes del inicio de cada cupón hasta siete (7) días hábiles antes del vencimiento de cada cupón o de su cancelación anticipada, de corresponder, incluyendo el primero pero excluyendo el último. En caso de que se publiquen dos (2) tasas equidistantes al plazo de noventa (90) días se tomará la de mayor plazo. La Tasa Variable se expresará de manera porcentual y se redondeará a cuatro (4) decimales.</t>
  </si>
  <si>
    <t>REPO</t>
  </si>
  <si>
    <t>el suscriptor podrá disponer la cancelación anticipada de las Letras del Tesoro en forma total o parcial. Para el ejercicio de esta opción, se deberá dar aviso en forma fehaciente a la Dirección de Administración de la Deuda Pública dependiente de la Oficina Nacional de Crédito Público de la Subsecretaría de Financiamiento de la Secretaría de Finanzas del Ministerio de Hacienda con una anticipación de quince (15) días corridos.</t>
  </si>
  <si>
    <t>Disponer la emisión de “Letras del Tesoro en Dólares Estadounidenses con vencimiento 30 de agosto de 2019”, por un monto de hasta valor nominal original dólares estadounidenses mil cincuenta millones (VNO USD 1.050.000.000), con las siguientes condiciones financieras:</t>
  </si>
  <si>
    <t>“Letras del Tesoro en Dólares Estadounidenses con vencimiento 30 de agosto de 2019</t>
  </si>
  <si>
    <t>Disponer la emisión de Letras del Tesoro en Dólares Estadounidenses a descuento por un monto de hasta valor nominal original dólares estadounidenses quinientos millones (VNO USD 500.000.000), con las siguientes condiciones financieras:</t>
  </si>
  <si>
    <t>Letras del Tesoro en Dólares Estadounidenses a descuento</t>
  </si>
  <si>
    <t>Directa BSAS</t>
  </si>
  <si>
    <t>Disponer la emisión de Letras del Tesoro Capitalizables en Pesos con vencimiento 31 de julio de 2020 por un monto de hasta valor nominal original pesos veinticinco mil millones (VNO $ 25.000.000.000), con las siguientes condiciones financieras:</t>
  </si>
  <si>
    <t>Letras del Tesoro Capitalizables en Pesos con vencimiento 30 de abril de 2019</t>
  </si>
  <si>
    <r>
      <t xml:space="preserve">Disponer la </t>
    </r>
    <r>
      <rPr>
        <b/>
        <sz val="11"/>
        <color theme="1"/>
        <rFont val="Calibri"/>
        <family val="2"/>
        <scheme val="minor"/>
      </rPr>
      <t>ampliación</t>
    </r>
    <r>
      <rPr>
        <sz val="11"/>
        <color theme="1"/>
        <rFont val="Calibri"/>
        <family val="2"/>
        <scheme val="minor"/>
      </rPr>
      <t xml:space="preserve"> de la emisión de los “Bonos de la Nación Argentina en Dólares Estadounidenses 8,75% 2024” (BONAR 2024) (ISIN ARARGE03H413), emitidos originalmente por la resolución 26 del 30 de abril de 2014 de la Secretaría de Finanzas del entonces Ministerio de Economía y Finanzas Públicas y sus modificatorias y complementarias, por hasta un valor nominal original dólares estadounidenses mil doscientos millones (VNO USD 1.200.000.000), los que se colocarán mediante operaciones de venta de títulos públicos y su recompra en una fecha posterior, en el marco de lo previsto en el párrafo primero del artículo 55 de la ley 11.672, Complementaria Permanente de Presupuesto (t.o. 2014).</t>
    </r>
  </si>
  <si>
    <r>
      <t xml:space="preserve">Disponer la </t>
    </r>
    <r>
      <rPr>
        <b/>
        <sz val="11"/>
        <color theme="1"/>
        <rFont val="Calibri"/>
        <family val="2"/>
        <scheme val="minor"/>
      </rPr>
      <t>ampliación</t>
    </r>
    <r>
      <rPr>
        <sz val="11"/>
        <color theme="1"/>
        <rFont val="Calibri"/>
        <family val="2"/>
        <scheme val="minor"/>
      </rPr>
      <t xml:space="preserve"> de la emisión de Letras del Tesoro Capitalizables en Pesos con vencimiento 30 de abril de 2019, emitidas originalmente mediante el artículo 1° de la resolución conjunta 24-E del 17 de octubre de 2018 de la Secretaría de Finanzas y de la Secretaría de Hacienda, ambas del Ministerio de Hacienda (RESFC-2018-24-APN-SECH#MHA) por un monto de hasta valor nominal original pesos veinticinco mil millones (VNO $ 25.000.000.000), las que se colocarán conforme las normas de procedimiento aprobadas a través del artículo 2° de la resolución conjunta 9-E del 24 de enero de 2019 de la Secretaría de Finanzas y de la Secretaría de Hacienda, ambas del Ministerio de Hacienda (RESFC-2019-9-APN-SECH#MHA).</t>
    </r>
  </si>
  <si>
    <t>devengará intereses a la tasa nominal mensual de dos coma sesenta y cinco por ciento (2,65%), los que se capitalizarán mensualmente a partir de la fecha de emisión y hasta la fecha de vencimiento, exclusive. Los intereses serán calculados sobre la base de meses de treinta (30) días y años de trescientos sesenta (360) días (30/360).</t>
  </si>
  <si>
    <t>Letras del Tesoro Capitalizables en Pesos con vencimiento 31 de julio de 2020</t>
  </si>
  <si>
    <t>4% capitalizable mensualmente</t>
  </si>
  <si>
    <t>LETES/U$S/16-08-2019</t>
  </si>
  <si>
    <t>LETES/U$S/30-08-2019</t>
  </si>
  <si>
    <t>Res. Conj. 2/2019 SF SH</t>
  </si>
  <si>
    <t>Res. Conj. 7/2019 SF SH</t>
  </si>
  <si>
    <t>LETES/U$S/10-06-2019</t>
  </si>
  <si>
    <t>Suscripción directa Bs. As.</t>
  </si>
  <si>
    <t>Res. Conj. 8/2019 SF SH</t>
  </si>
  <si>
    <t>Res. Conj. 5/2019 SF SH</t>
  </si>
  <si>
    <t>Res. Conj. 6/2019 SF SH</t>
  </si>
  <si>
    <t>LETRA/$/ANSES/29-07-2019</t>
  </si>
  <si>
    <t>LETRA/$/FFSIT/22-07-2019</t>
  </si>
  <si>
    <t>Badlar bancos públicos</t>
  </si>
  <si>
    <t>BONAR/U$S/8,75%/07-05-2024</t>
  </si>
  <si>
    <t>T.N.A. 8,75%, pagaderos semestralmente los días 07/05 y 07/11 de cada año hasta el vencimiento. Base de cálculo: 30/360.</t>
  </si>
  <si>
    <t>6 cuotas anuales comenzando en 2019. Las primeras 5 cuotas serán de 16,66% y la última de 16,7%</t>
  </si>
  <si>
    <t>Res. Conj. 90/14 SF y 327/14 SH 
Res. Conj. 35/18 SF SH
Res. Conj. 3/2019</t>
  </si>
  <si>
    <t>LECAP/$/31-07-2020</t>
  </si>
  <si>
    <t>LECAP/$/30-04-2019</t>
  </si>
  <si>
    <t xml:space="preserve"> T.N.M. 4%, los que se capitalizarán mensualmente a partir de la fecha de emisión y hasta la fecha de vencimiento, exclusive. Base de cálculo 30/360.</t>
  </si>
  <si>
    <t xml:space="preserve"> T.N.M. 2,65%, los que se capitalizarán mensualmente a partir de la fecha de emisión y hasta la fecha de vencimiento, exclusive. Base de cálculo 30/360.</t>
  </si>
  <si>
    <t>Res. Conj. 10/2019 SF SH</t>
  </si>
  <si>
    <t>BONAR 2024</t>
  </si>
  <si>
    <t>Total</t>
  </si>
  <si>
    <t xml:space="preserve">Letras emitidas durante 2013 aún no vencidas (en millones) </t>
  </si>
  <si>
    <t>FFSIT</t>
  </si>
  <si>
    <t>(R) Reapertura</t>
  </si>
  <si>
    <t>Colocación de Bonar 2024 U$S - Santander Río S.A. - ME-2019-02036476-APN-ONCP#MHA</t>
  </si>
  <si>
    <t>Colocación de Letra del Tesoro / $ / FFSIT - IF-2019-003443204-APN-ONCP#MHA EX-2019-02159249-APN-DGD#MHA</t>
  </si>
  <si>
    <t>LETRA/U$S/PROV.BSAS/10-06-2019</t>
  </si>
  <si>
    <t>Colocación de Letra del Tesoro / U$S / IF-2019-04450761-APN-ONCP#MHA-EFECTIVO</t>
  </si>
  <si>
    <t>LETRA/$/ANSES/29/07/2019</t>
  </si>
  <si>
    <t>Colocación de Letra del Tesoro/$/ANSES. IF-2019-05085735-APN-ONCP#MHA</t>
  </si>
  <si>
    <t>LECAP/$/31/07/2020</t>
  </si>
  <si>
    <t>COLOCACIÓN de Lecap / $ / IF-2018-05775777-APN-ONCP#MHA</t>
  </si>
  <si>
    <t>Nº Sigade</t>
  </si>
  <si>
    <t>Nº Tramo</t>
  </si>
  <si>
    <t>Monto en Moneda de Origen</t>
  </si>
  <si>
    <t>Tipo de Deuda</t>
  </si>
  <si>
    <t>PROY DE RECU CAPAC PATRULL NAV</t>
  </si>
  <si>
    <t>ESPECIES</t>
  </si>
  <si>
    <t>EUR</t>
  </si>
  <si>
    <t>S. TRANSPORTE - CDB</t>
  </si>
  <si>
    <t>PTMO MIN. FINANZAS Y JBIC -ATS</t>
  </si>
  <si>
    <t>JPY</t>
  </si>
  <si>
    <t>2698BID-PR.INF.VIAL NORTE G.II</t>
  </si>
  <si>
    <t>2982BID MEJORA FERR GRAL ROCA</t>
  </si>
  <si>
    <t>3066BID PROG BECAS CIENCIA</t>
  </si>
  <si>
    <t>3256BID PROG.SANEAM.RIO RECON.</t>
  </si>
  <si>
    <t>RESTO DEL SECTOR</t>
  </si>
  <si>
    <t>3836BIDPROG AMPL CAP SEG VIAL</t>
  </si>
  <si>
    <t>4312 BID PROG DES SERV AGUA SA</t>
  </si>
  <si>
    <t>FONPLATA ARG-21/2014</t>
  </si>
  <si>
    <t>FONPLATA 38/2018 SEGURIDAD FER</t>
  </si>
  <si>
    <t>CAPITALIZACIÓN</t>
  </si>
  <si>
    <t>7706BIRF-DES.SUST.CUENCA MAT.R</t>
  </si>
  <si>
    <t>7992BIRF-PROY.INF.HIDR.NORTE G</t>
  </si>
  <si>
    <t xml:space="preserve">8633BIRF PROG PROTECC NIÑOS </t>
  </si>
  <si>
    <t>8706 BIRF PROY TRANSF URBA MET</t>
  </si>
  <si>
    <t>8810  PROY CORR DESAR VIAL NE</t>
  </si>
  <si>
    <t>7351CAF-PROY.RECUP.FFCC BELGR.</t>
  </si>
  <si>
    <t>9301CAF Prog O Publ. Ag Pot.</t>
  </si>
  <si>
    <t>9710 CAF PROY PASEO DEL BAJO</t>
  </si>
  <si>
    <t>BONAR/U$S/7,625%/18-04-2037</t>
  </si>
  <si>
    <t>BONAR/$/BADLAR+200/08-02-2021</t>
  </si>
  <si>
    <t>BOCON PRO.8ºS./$/BAD./22/PR15</t>
  </si>
  <si>
    <t>BONCER/$/2,25%+CER/28-04-2020</t>
  </si>
  <si>
    <t>UCP</t>
  </si>
  <si>
    <t>BOGATO/$/1,6012%/CER+4%/6-3-20</t>
  </si>
  <si>
    <t>LETES/$+CER/ 22-02-2019</t>
  </si>
  <si>
    <t>REORGANIZACIÓN</t>
  </si>
  <si>
    <t>LECAP/$/29-03-2019</t>
  </si>
  <si>
    <t>LECAP/$/28-02-2019</t>
  </si>
  <si>
    <t>LECAP/$/30-09-2019</t>
  </si>
  <si>
    <t>LECAP/$/31-10-2019</t>
  </si>
  <si>
    <t>LECAP/$/31-05-2019</t>
  </si>
  <si>
    <t>LECAP/$/30-04-2020</t>
  </si>
  <si>
    <t>LECAP/$/22-02-2019</t>
  </si>
  <si>
    <t>LECAP/$/12-04-2019</t>
  </si>
  <si>
    <t>LECAP/$/28-06-2019</t>
  </si>
  <si>
    <t>LECAP/$/28-02-2020</t>
  </si>
  <si>
    <t>BONAR/$/1,7056%/CER+3,75%/2-19</t>
  </si>
  <si>
    <t>Adelantos transitorios II</t>
  </si>
  <si>
    <t>LETRA/$/FFSIT/14-08-2019</t>
  </si>
  <si>
    <t>LETES/U$S/13-09-2019</t>
  </si>
  <si>
    <t>DESCUENTO</t>
  </si>
  <si>
    <t>LETES/$+CER/ 31-05-2019</t>
  </si>
  <si>
    <t>LETES/U$S/27-09-2019</t>
  </si>
  <si>
    <t>LETES/$+CER/ 30-08-2019</t>
  </si>
  <si>
    <t>LECAP/$/10-05-2019</t>
  </si>
  <si>
    <t>Res. Conj. 90/14 SF y 327/14 SH 
Res. Conj. 35/18 SF SH
Res. Conj. 4/2019</t>
  </si>
  <si>
    <t>BONAR/U$S/7,625%/2037</t>
  </si>
  <si>
    <t>T.N.A. 7,625%, pagaderos semestralmente los días 07/05 y 07/11 de cada año hasta el vencimiento. Base de cálculo: 30/360.</t>
  </si>
  <si>
    <t>3 cuotas anuales, las dos primeras del 33% y la última del 34%.</t>
  </si>
  <si>
    <t>BONAR 2037</t>
  </si>
  <si>
    <t>Devengará intereses sobre saldos ajustados a partir de la fecha de emisión ( 2,25 % n.a.), pagaderos por semestre vencido los días 28/04 y 28/10 de cada año hasta su vencimiento. Base de cálculo 30/360.</t>
  </si>
  <si>
    <t>Integra al vencimiento. El saldo de capital será ajustado por CER (art. 4º,  Dto. 214/02), correspondiente al período transcurrido entre los 10 días hábiles anteriores a la fecha de emisión y los 10 días hábiles anteriores a la fecha de vencimiento del servicio de interés o amortización de capital correspondiente.</t>
  </si>
  <si>
    <t>BONCER 2020</t>
  </si>
  <si>
    <t>T.N.A. equivalente a BADLAR PRIVADA más un margen de 200 puntos básicos, pagaderos trimestralmente los días 8 de febrero, mayo, agosto y  noviembre hasta el vencimiento.  Base de cálculo actual/actual.</t>
  </si>
  <si>
    <t>Integra al vencimiento.</t>
  </si>
  <si>
    <t>BONAR 2021</t>
  </si>
  <si>
    <t>LECAP/$/28-02-2020 (A)</t>
  </si>
  <si>
    <t xml:space="preserve"> T.N.M 3,75%, que se capitalizarán mensualmente a partir de la fecha de emisión y hasta la fecha de vencimiento, exclusive. Base de cálculo 30/360.
</t>
  </si>
  <si>
    <t xml:space="preserve"> T.N.M 2,65%, que se capitalizarán mensualmente a partir de la fecha de emisión y hasta la fecha de vencimiento, exclusive. Base de cálculo 30/360.
</t>
  </si>
  <si>
    <t xml:space="preserve"> T.N.M 3,25%, que se capitalizarán mensualmente a partir de la fecha de emisión y hasta la fecha de vencimiento, exclusive. Base de cálculo 30/360.
</t>
  </si>
  <si>
    <t>- Letras en pesos+ CER</t>
  </si>
  <si>
    <t>ANSES</t>
  </si>
  <si>
    <t>Tasa Variable según resolución</t>
  </si>
  <si>
    <t>AR$</t>
  </si>
  <si>
    <t>LETES/U$S/11-10-2019</t>
  </si>
  <si>
    <t>LETES/U$S/25-10-2019</t>
  </si>
  <si>
    <t>LETES/U$S/28-06-2019</t>
  </si>
  <si>
    <t>LETES/U$S/15-11-2019</t>
  </si>
  <si>
    <t>LETES/U$S/29-11-2019</t>
  </si>
  <si>
    <t xml:space="preserve"> T.N.M 4%, que se capitalizarán mensualmente a partir de la fecha de emisión y hasta la fecha de vencimiento, exclusive. Base de cálculo 30/360.
</t>
  </si>
  <si>
    <t xml:space="preserve"> T.N.M 3,50%, que se capitalizarán mensualmente a partir de la fecha de emisión y hasta la fecha de vencimiento, exclusive. Base de cálculo 30/360.
</t>
  </si>
  <si>
    <t>LECAP/$/31-07-2019</t>
  </si>
  <si>
    <t>BONCER/$/2,5+CER/22-07-2021</t>
  </si>
  <si>
    <t>T.N.A 2,5% (devengará intereses sobre saldos ajustados a partir de la fecha de emisión). Pagaderos por semestre vencido los días 22/01 y 22/07 de cada año hasta su vencimiento. Base de cálculo: 30/360.</t>
  </si>
  <si>
    <t>Resolución Conjunta 34 / 2019</t>
  </si>
  <si>
    <t>LETRAS DEL TESORO - EMISION</t>
  </si>
  <si>
    <t>DISPONER LA EMISION DE LETRAS DEL TESORO CAPITALIZABLES EN PESOS CON VENCIMIENTO 19 DE JULIO DE 2019 POR UN MONTO DE HAS...</t>
  </si>
  <si>
    <t>Resolución Conjunta 33 / 2019</t>
  </si>
  <si>
    <t>DISPONER LA EMISION DE “LETRAS DEL TESORO EN DOLARES ESTADOUNIDENSES CON VENCIMIENTO 29 DE NOVIEMBRE DE 2019”, POR UN MO...</t>
  </si>
  <si>
    <t>Resolución 10 / 2019</t>
  </si>
  <si>
    <t>MINISTERIO DE HACIENDA</t>
  </si>
  <si>
    <t>ELABORACION PARTICIPATIVA DE NORMAS</t>
  </si>
  <si>
    <t>APLICAR EL PROCEDIMIENTO DE “ELABORACION PARTICIPATIVA DE NORMAS” APROBADO MEDIANTE EL DECRETO 1172 DEL 3 DE DICIEMBRE D...</t>
  </si>
  <si>
    <t>Resolución Conjunta 31 / 2019</t>
  </si>
  <si>
    <t>DISPONESE LA EMISION DE LETRAS DEL TESORO EN PESOS</t>
  </si>
  <si>
    <t>Resolución Conjunta 32 / 2019</t>
  </si>
  <si>
    <t>DISPONESE LA AMPLIACION DE EMISION DE BONOS DEL TESORO NACIONAL EN PESOS</t>
  </si>
  <si>
    <t>DISPONER LA AMPLIACION DE LA EMISION DE “BONOS DEL TESORO NACIONAL EN PESOS CON AJUSTE POR C.E.R. 2,25% VTO. 2020” (BONC...</t>
  </si>
  <si>
    <t>Resolución Conjunta 30 / 2019</t>
  </si>
  <si>
    <t>DISPONER LA EMISION DE LETRAS DEL TESORO CAPITALIZABLES EN PESOS CON VENCIMIENTO 31 DE JULIO DE 2019 POR UN MONTO DE HAS...</t>
  </si>
  <si>
    <t>Resolución Conjunta 28 / 2019</t>
  </si>
  <si>
    <t>LETRAS DEL TESORO EN DOLARES</t>
  </si>
  <si>
    <t>AFECTAR A LAS IMPUTACIONES PRESUPUESTARIAS DEL CORRIENTE EJERCICIO EL MONTO EMITIDO Y NO COLOCADO EN EJERCICIOS ANTERIOR...</t>
  </si>
  <si>
    <t>Resolución Conjunta 27 / 2019</t>
  </si>
  <si>
    <t>LETRAS DEL TESORO - EMISION Y AMPLIACION</t>
  </si>
  <si>
    <t>DISPONER LA AMPLIACION DE LA EMISION DE LAS “LETRAS DEL TESORO CAPITALIZABLES EN PESOS CON VENCIMIENTO 28 DE JUNIO DE 20...</t>
  </si>
  <si>
    <t>Resolución Conjunta 25 / 2019</t>
  </si>
  <si>
    <t>Resolución Conjunta 24 / 2019</t>
  </si>
  <si>
    <t>BONOS DEL TESORO NACIONAL EN PESOS - AMPLIACION</t>
  </si>
  <si>
    <t>DISPONER LA AMPLIACION DE LA EMISION DE “BONOS DEL TESORO NACIONAL EN PESOS CON AJUSTE POR C.E.R. 2,50% VTO. 2021 (BONCE...</t>
  </si>
  <si>
    <t>Resolución Conjunta 23 / 2019</t>
  </si>
  <si>
    <t>DISPONER LA EMISION DE LETRAS DEL TESORO EN DOLARES ESTADOUNIDENSES CON VENCIMIENTO 11 DE OCTUBRE DE 2019, POR UN MONTO ...</t>
  </si>
  <si>
    <t xml:space="preserve">- Letras en pesos  </t>
  </si>
  <si>
    <t>2835BID DES.TUR.SUST.PRO.SALTA</t>
  </si>
  <si>
    <t>8710 BIRF PROY MODER INN MEJ S</t>
  </si>
  <si>
    <t>1636PB OFID</t>
  </si>
  <si>
    <t xml:space="preserve">BIRF PROG GEST INTE RIES SIST </t>
  </si>
  <si>
    <t>BONTE/$/17,25%/13-09-2021</t>
  </si>
  <si>
    <t>PCIA.JUJUY-EXIM.CHINA-R.A.</t>
  </si>
  <si>
    <t>BONCER/$/2,50%+CER/22-07-2021</t>
  </si>
  <si>
    <t xml:space="preserve">8591CAF PROG.OBRAS.BAS AGUA </t>
  </si>
  <si>
    <t>LETRA/$/FFSIT/16-09-2019</t>
  </si>
  <si>
    <t>8452BIRF 2° PROY  EDUC RURAL</t>
  </si>
  <si>
    <t>8484 BIRF P. ENER. RENOV. RURA</t>
  </si>
  <si>
    <t>7991BIRF-INF.VIAL NORTE.GDE</t>
  </si>
  <si>
    <t>8700 CAF SABIAMAR</t>
  </si>
  <si>
    <t>LETES/$+CER/ 30-09-2019</t>
  </si>
  <si>
    <t>PCIA. SAN JUAN - FONDO KUWAITI</t>
  </si>
  <si>
    <t>KWD</t>
  </si>
  <si>
    <t>2763BID CRED.DESA.PROD.SANJUAN</t>
  </si>
  <si>
    <t>3451BID PROG AGUA POT Y SANEAM</t>
  </si>
  <si>
    <t>4025 BID PRO INNOV TECNOLOG</t>
  </si>
  <si>
    <t>4229BID PRO APOY NAC DE 1ERA I</t>
  </si>
  <si>
    <t xml:space="preserve">4427BID  PROY DRE CONTR INUND </t>
  </si>
  <si>
    <t>STAND BY 2018</t>
  </si>
  <si>
    <t>SDR</t>
  </si>
  <si>
    <t>8493BIRF PROY BOSQUES NAT Y CO</t>
  </si>
  <si>
    <t>8508 BIRF P. PROT PER VULN ENF</t>
  </si>
  <si>
    <t>8516 BIRF P SEG PROV SALUD</t>
  </si>
  <si>
    <t>8700BIRF PROYEC TRANSP URB A</t>
  </si>
  <si>
    <t>BIRF 8903 AR - AUH</t>
  </si>
  <si>
    <t>BONOS PGN 2021/U$S/28-06-2021</t>
  </si>
  <si>
    <t>BONCER/$/4,25%+CER/15-04-2019</t>
  </si>
  <si>
    <t>DISCOUNT/U$S/8,28%/2033</t>
  </si>
  <si>
    <t>LETRA/$/FFSIT/14-10-2019</t>
  </si>
  <si>
    <t>LECAP/$/31/07/2019</t>
  </si>
  <si>
    <t>LECAP/$/19/07/2019</t>
  </si>
  <si>
    <t>Marzo</t>
  </si>
  <si>
    <t>Abril</t>
  </si>
  <si>
    <t>Instrumentos</t>
  </si>
  <si>
    <t>FFRH</t>
  </si>
  <si>
    <t>OK</t>
  </si>
  <si>
    <t>MONTO?</t>
  </si>
  <si>
    <t>LETES/U$S/20-12-2019</t>
  </si>
  <si>
    <t>- Letras Vinculadas al dólar</t>
  </si>
  <si>
    <t>Letras vinculadas al dólar/ 04-09-19</t>
  </si>
  <si>
    <t xml:space="preserve"> T.N.A 4,25%. Base de cálculo 30/360.
</t>
  </si>
  <si>
    <t>Letras vinculadas al dólar/ 03-10-19</t>
  </si>
  <si>
    <t>Letras vinculadas al dólar/ 05-11-19</t>
  </si>
  <si>
    <t>Letras vinculadas al dólar/ 04-12-19</t>
  </si>
  <si>
    <t>LECAP/$/19-07-2019</t>
  </si>
  <si>
    <t xml:space="preserve"> -  Emisiones en Pesos y Pesos +CER (en millones)</t>
  </si>
  <si>
    <t>BONTE/$/ 26%/ 21-11-2020</t>
  </si>
  <si>
    <t>T.N.A 26,35% (devengará intereses sobre saldos ajustados a partir de la fecha de emisión). Pagaderos por semestre vencido los días 21/05 y 21/11 de cada año hasta su vencimiento. Base de cálculo: 30/360.</t>
  </si>
  <si>
    <t>BONTE 2020</t>
  </si>
  <si>
    <t>LETES/U$S/19-07-2019</t>
  </si>
  <si>
    <t>LECAP/$/30-08-19</t>
  </si>
  <si>
    <t>Disp. 2/2019 TGN</t>
  </si>
  <si>
    <t>LECAP/$/28-02-2020 ( R )</t>
  </si>
  <si>
    <t>modalidad</t>
  </si>
  <si>
    <t>BONOS DE LA
REPÚBLICA ARGENTINA CON DESCUENTO EN DÓLARES ESTADOUNIDENSES 8,28% 2033</t>
  </si>
  <si>
    <t>T.N.A. 8.28% con capitalización parcial,  pagadero semestralmente (s/decreto  1735/04 y Res. 20/05). A partir del 31-dic-13 (inclusive) al 31-dic-33 (exclusive): 8,28% pago en efvo.</t>
  </si>
  <si>
    <t>Discount 2033</t>
  </si>
  <si>
    <t>Amortizacion</t>
  </si>
  <si>
    <t>Valor Residual</t>
  </si>
  <si>
    <t>Veintinueve cuotas (29) mensuales y consecutivas, siendo la primera de ellas del 6,66% del VNO, las siguientes dieciocho cuotas  del 3,33 % del VNO y las restantes diez cuotas del 3,34 % del VNO. La primera cuota se abonará el 28/02/2019 y a partir del 28/03/2019 se abonará cada cuota los 28 de cada mes hasta su vencimiento.</t>
  </si>
  <si>
    <t>No devengará intereses</t>
  </si>
  <si>
    <t>20 cuotas iguales y semestrales, pagaderas el 30-jun y 31-dic; última: 31-dic-33. Primer pago: 30-jun-24</t>
  </si>
  <si>
    <t>Bonos PGN</t>
  </si>
  <si>
    <t>Modalidad</t>
  </si>
  <si>
    <t>LETRA/$/FFRH/07-11-2019</t>
  </si>
  <si>
    <t>BEI 88098 PLAN GIRSU</t>
  </si>
  <si>
    <t>1895BID-AGUA POT.Y SANEAM.</t>
  </si>
  <si>
    <t>8093BIRF P. INC. SOC-ECON RUR</t>
  </si>
  <si>
    <t>8919CAF PROG DES INFR PROM CAP</t>
  </si>
  <si>
    <t>10059CAF PROG REHAB INFRAEST P</t>
  </si>
  <si>
    <t>BID 4648 PROG APOY EQUIDAD</t>
  </si>
  <si>
    <t>BID 4303 PROG INTEG URB INCL S</t>
  </si>
  <si>
    <t>BID 4755 PROG FORT AGEN DIGI C</t>
  </si>
  <si>
    <t>8712 BIRF PROY INT HABI Y VIVI</t>
  </si>
  <si>
    <t>10412CAF LINEA DE CREDITO CONT</t>
  </si>
  <si>
    <t>LETRA/U$S/4,25%/04-09-19</t>
  </si>
  <si>
    <t>CANJE</t>
  </si>
  <si>
    <t>LETRA/U$S/4,25%/03-10-19</t>
  </si>
  <si>
    <t>LETRA/U$S/4,25%/05-11-19</t>
  </si>
  <si>
    <t xml:space="preserve">LETRA/U$S/4,25%/04-12-19 </t>
  </si>
  <si>
    <t>7769CAF-MODERN.ARCH.GENERAL</t>
  </si>
  <si>
    <t>LETES/U$S/26-07-2019</t>
  </si>
  <si>
    <t>BONTE/$/26%/21-11-2020</t>
  </si>
  <si>
    <t>BID 4435/OC AR</t>
  </si>
  <si>
    <t>LECAP/$/30/08/2019</t>
  </si>
  <si>
    <t>LETES/U$S/17-01-2020</t>
  </si>
  <si>
    <t>LETES/U$S/31-01-2020</t>
  </si>
  <si>
    <t xml:space="preserve"> T.N.M 3,45%, que se capitalizarán mensualmente a partir de la fecha de emisión y hasta la fecha de vencimiento. 
</t>
  </si>
  <si>
    <t xml:space="preserve"> T.N.M 4%, que se capitalizarán mensualmente a partir de la fecha de emisión y hasta la fecha de vencimiento. 
</t>
  </si>
  <si>
    <t>LECAP/$/13-09-19</t>
  </si>
  <si>
    <t xml:space="preserve"> T.N.M 4,25%, que se capitalizarán mensualmente a partir de la fecha de emisión y hasta la fecha de vencimiento. 
</t>
  </si>
  <si>
    <t>LECAP/$/31-07-2020 ( R )</t>
  </si>
  <si>
    <t xml:space="preserve"> T.N.M 2,65%, que se capitalizarán mensualmente a partir de la fecha de emisión y hasta la fecha de vencimiento. 
</t>
  </si>
  <si>
    <t>FGS</t>
  </si>
  <si>
    <t>BONOS/$/ TASA DE POLÍTICA MONETARIA/21-06-2020</t>
  </si>
  <si>
    <t>TASA DE POLÍTICA MONETARIA. Los intereses serán pagaderos trimestralmente los días 21 de marzo, junio, septiembre y diciembre de cada año hasta el vencimiento.</t>
  </si>
  <si>
    <t>BOtapo 2020</t>
  </si>
  <si>
    <t>8640CAF PROG.INSFRAEST. N.G</t>
  </si>
  <si>
    <t>9919 CAF PLAN ESTR TURIS SUST</t>
  </si>
  <si>
    <t>3835 BID PROG FORT GEST. PROV.</t>
  </si>
  <si>
    <t>4243BID PRGO FORT CAPACI INDEC</t>
  </si>
  <si>
    <t xml:space="preserve"> BID 4796 PROG APOY REF TRANS</t>
  </si>
  <si>
    <t>2372OFID PROY ACUED GRAN TULUM</t>
  </si>
  <si>
    <t>PCIA.CORDOBA-BBVA ARGENT. I</t>
  </si>
  <si>
    <t>PCIA.CORDOBA-BBVA ARGENT. II</t>
  </si>
  <si>
    <t>BOTAPO/$/TPM/21-06-2020</t>
  </si>
  <si>
    <t>2655BID PROG INF VIAL II</t>
  </si>
  <si>
    <t>FONPLATA ARG 25/2016</t>
  </si>
  <si>
    <t>31/16 FONPLATA PROG ACC FIN PR</t>
  </si>
  <si>
    <t>LECAP/$/13/09/2019</t>
  </si>
  <si>
    <t>Resolución Conjunta 53 / 2019</t>
  </si>
  <si>
    <t>LETRAS DEL TESORO EN PESOS - AMPLIACION</t>
  </si>
  <si>
    <t>DISPONER LA AMPLIACION DE LA EMISION DE LAS “LETRAS DEL TESORO CAPITALIZABLES EN PESOS CON VENCIMIENTO 29 DE MAYO DE 202...</t>
  </si>
  <si>
    <t>Resolución Conjunta 52 / 2019</t>
  </si>
  <si>
    <t>LETRAS DEL TESORO EN DOLARES ESTADOUNIDENSES - AMPLIACION</t>
  </si>
  <si>
    <t>DISPONER LA AMPLIACION DE LA EMISION DE LAS “LETRAS DEL TESORO EN DOLARES ESTADOUNIDENSES CON VENCIMIENTO 15 DE NOVIEMBR...</t>
  </si>
  <si>
    <t>Resolución Conjunta 50 / 2019</t>
  </si>
  <si>
    <t>Resolución Conjunta 51 / 2019</t>
  </si>
  <si>
    <t>DISPONER LA AMPLIACION DE LA EMISION DE LAS “LETRAS DEL TESORO CAPITALIZABLES EN PESOS CON VENCIMIENTO 11 DE OCTUBRE DE ...</t>
  </si>
  <si>
    <t>Resolución Conjunta 49 / 2019</t>
  </si>
  <si>
    <t>DISPONER LA AMPLIACION DE LA EMISION DE LAS “LETRAS DEL TESORO EN DOLARES ESTADOUNIDENSES CON VENCIMIENTO 25 DE OCTUBRE ...</t>
  </si>
  <si>
    <t>Resolución Conjunta 47 / 2019</t>
  </si>
  <si>
    <t>DISPONER LA AMPLIACION DE LA EMISION DE LAS “LETRAS DEL TESORO CAPITALIZABLES EN PESOS CON VENCIMIENTO 31 DE JULIO DE 20...</t>
  </si>
  <si>
    <t>Resolución Conjunta 46 / 2019</t>
  </si>
  <si>
    <t>SALDO NO COLOCADO LETRAS DEL TESORO EN DOLARES ESTADOUNIDENSES - DISPONESE IMPUTACION</t>
  </si>
  <si>
    <t>DISPONER LA IMPUTACION DEL SALDO NO COLOCADO DE LAS LETRAS DEL TESORO EN DOLARES ESTADOUNIDENSES CON VENCIMIENTO 26 DE J...</t>
  </si>
  <si>
    <t>LETES/U$S/14-02-2020</t>
  </si>
  <si>
    <t>LECAP/$/11-10-19</t>
  </si>
  <si>
    <t>LECAP/$/29-05-2020</t>
  </si>
  <si>
    <t xml:space="preserve"> T.N.M 3,75%, que se capitalizarán mensualmente a partir de la fecha de emisión y hasta la fecha de vencimiento. 
</t>
  </si>
  <si>
    <t>LETES/U$S/28-02-2020</t>
  </si>
  <si>
    <t>LECAP/$/29-05-20 ( R )</t>
  </si>
  <si>
    <t>LECAP/$/15-11-19</t>
  </si>
  <si>
    <t>IF-2019-58886290-APN-SECH#MHA</t>
  </si>
  <si>
    <t>LECAP/$/11-10-2019</t>
  </si>
  <si>
    <t>LETRA/$/FFSIT/20-01-2020</t>
  </si>
  <si>
    <t>LECAP/$/15-11-2019</t>
  </si>
  <si>
    <t>LETES/U$S/28-02-2020 ( R )</t>
  </si>
  <si>
    <t>3733 BID PROG AGUA POT Y SANEA</t>
  </si>
  <si>
    <t>3772 BID PROG MULTI ATENCI PRI</t>
  </si>
  <si>
    <t xml:space="preserve">BID 4418 PROG AMP CAP MEJ SEG </t>
  </si>
  <si>
    <t>FONPLATA ARG 26/2016</t>
  </si>
  <si>
    <t>FONPLATA 35/2017 INFRAE INTEGR</t>
  </si>
  <si>
    <t>36/2017 PROY CONECT CONURB PRO</t>
  </si>
  <si>
    <t>8945CAF PROG DE INFR UNIV II</t>
  </si>
  <si>
    <t>9410 CAF PROY REHAB INTEG MOLI</t>
  </si>
  <si>
    <t xml:space="preserve"> T.N.M 4%, que se capitalizarán mensualmente a partir de la fecha de emisión y hasta la fecha de vencimiento. </t>
  </si>
  <si>
    <t>Resolución Conjunta 56 / 2019</t>
  </si>
  <si>
    <t>LETRAS DEL TESORO EN DOLARES - AMPLIACION</t>
  </si>
  <si>
    <t>DISPONER LA AMPLIACION DE LA EMISION DE LAS LETRAS DEL TESORO EN DOLARES ESTADOUNIDENSES CON VENCIMIENTO 29 DE NOVIEMBRE...</t>
  </si>
  <si>
    <t>Resolución Conjunta 55 / 2019</t>
  </si>
  <si>
    <t>Resolución Conjunta 54 / 2019</t>
  </si>
  <si>
    <t>DISPONER LA EMISION DE LETRAS DEL TESORO EN PESOS A SER SUSCRIPTAS A LA PAR POR EL FONDO FIDUCIARIO DE DESARROLLO PROVIN...</t>
  </si>
  <si>
    <t>FDP</t>
  </si>
  <si>
    <t>SRT</t>
  </si>
  <si>
    <t>MENDOZA</t>
  </si>
  <si>
    <t>Cupon cero</t>
  </si>
  <si>
    <t>Resolución Conjunta 57 / 2019</t>
  </si>
  <si>
    <t>DISPONER LA EMISION DE LETRAS DEL TESORO PARA CANCELAR LAS OBLIGACIONES DEL ESTADO NACIONAL CON LA PROVINCIA DE MENDOZA ...</t>
  </si>
  <si>
    <t>1° Cuota el 28-10-19, luego 20 cuotas mensuales desde el 28-01-2020</t>
  </si>
  <si>
    <t>Resolución Conjunta 58 / 2019</t>
  </si>
  <si>
    <t>DISPONER LA EMISION DE LETRAS DEL TESORO EN PESOS A SER SUSCRIPTAS A LA PAR POR LA SUPERINTENDENCIA DE RIESGOS DEL TRABA...</t>
  </si>
  <si>
    <t>ESPECIE</t>
  </si>
  <si>
    <t>LETRA/$/FFSIT/12-02-2020</t>
  </si>
  <si>
    <t>LETRA/$/SRT/24-08-2020</t>
  </si>
  <si>
    <t>LETRA/$/FFDP/01-11-2019</t>
  </si>
  <si>
    <t>Decreto DNU 596 / 2019</t>
  </si>
  <si>
    <t>PODER EJECUTIVO NACIONAL (P.E.N.)</t>
  </si>
  <si>
    <t>DISPOSICIONES</t>
  </si>
  <si>
    <t>LAS OBLIGACIONES DE PAGO CORRESPONDIENTES A LOS TITULOS REPRESENTATIVOS DE DEUDA PUBLICA NACIONAL DE CORTO PLAZO, INDIVI...</t>
  </si>
  <si>
    <t>DECRETA:</t>
  </si>
  <si>
    <t>1. En las respectivas fechas de vencimiento previstas en los términos y condiciones originales se cancelará el QUINCE POR CIENTO (15%) del monto adeudado a la respectiva fecha.</t>
  </si>
  <si>
    <t>2. A los NOVENTA (90) días corridos del pago anterior, se pagará el VEINTICINCO POR CIENTO (25%) del monto adeudado a la fecha del pago previsto en el apartado anterior, más el interés devengado sobre el saldo de dicho monto, neto del pago efectuado según el apartado 1.</t>
  </si>
  <si>
    <t>3. El saldo remanente se cancelará a los CIENTO OCHENTA (180) días corridos del pago previsto en el apartado 1.</t>
  </si>
  <si>
    <t>4. Exclusivamente en el caso de las Letras del Tesoro Capitalizables en Pesos (Lecaps) individualizadas en el Anexo (IF-2019-77795012-APN-SF#MHA) que tengan vencimiento a partir del 1° de enero de 2020, el pago del saldo remanente luego del pago previsto en el apartado 1, será atendido íntegramente a los NOVENTA (90) días corridos de dicho pago.</t>
  </si>
  <si>
    <t>CONSIDERANDO:</t>
  </si>
  <si>
    <t>Por ello,</t>
  </si>
  <si>
    <t>NOTA: El/los Anexo/s que integra/n este(a) Decreto se publican en la edición web del BORA -www.boletinoficial.gob.ar-</t>
  </si>
  <si>
    <t>DEUDA PÚBLICA</t>
  </si>
  <si>
    <t>Decreto 596/2019</t>
  </si>
  <si>
    <t>DNU-2019-596-APN-PTE - Disposiciones.</t>
  </si>
  <si>
    <t>Ciudad de Buenos Aires, 28/08/2019</t>
  </si>
  <si>
    <t>VISTO el Expediente N° EX-2019-75910170- -APN-DGD#MHA, y</t>
  </si>
  <si>
    <t>Que en 2018 la economía argentina fue afectada simultáneamente por una disminución en su capacidad exportadora, consecuencia del impacto adverso de fenómenos climáticos sobre su producción agropecuaria, y por una reversión en los flujos internacionales de capitales producto de medidas exógenas de política monetaria, que ocasionaron una imprevista devaluación del tipo de cambio nominal frente al dólar estadounidense.</t>
  </si>
  <si>
    <t>Que esa situación dio origen a un estado de incertidumbre en los mercados financieros, puesta de manifiesto por la pronunciada y sostenida caída de los precios de negociación de los títulos representativos de deuda pública nacional, que se hizo evidente en el resultado de las recientes licitaciones del pasado 13 y 28 de agosto de Letras del Tesoro Nacional, que indican una pérdida de acceso a nuevo financiamiento a través de los mercados.</t>
  </si>
  <si>
    <t>Que ante todo ello se advierte que razones de prudencia que hacen a un accionar de gobierno diligente, imponen la necesidad de adoptar en forma oportuna medidas preventivas, adecuadas y razonables, que interrumpan un proceso de deterioro económico que afecta adversamente a toda la sociedad y, especialmente, a los sectores más vulnerables e impacta sobre el proceso electoral en curso.</t>
  </si>
  <si>
    <t>Que a los efectos de facilitar que la REPÚBLICA ARGENTINA honre el cumplimiento de sus compromisos financieros y, al mismo tiempo, pueda despejar la incertidumbre derivada de las dificultades de acceso al financiamiento, resulta urgente y necesario crear un marco de sustentabilidad de la deuda pública de corto plazo que, junto con las demás medidas de política fiscal y monetaria que adopten las autoridades nacionales, genere un cambio de expectativas, anticipándose al agravamiento del cuadro descripto.</t>
  </si>
  <si>
    <t>Que a los efectos de permitir al PODER EJECUTIVO NACIONAL desplegar esta iniciativa de manera ordenada, se advierte la necesidad de crear condiciones que permitan recomponer el programa financiero integralmente, comenzando por los compromisos de corto plazo, por medio de acciones que puedan ser implementadas dentro de la inmediatez propia de los mismos.</t>
  </si>
  <si>
    <t>Que la recomposición duradera del programa financiero a corto plazo requerirá despejar progresivamente las dificultades de acceso al financiamiento antes mencionado, que de no resolverse condicionarían también la capacidad de la REPÚBLICA ARGENTINA de atender sus vencimientos de mediano y largo plazo.</t>
  </si>
  <si>
    <t>Que con tal objetivo, se advierte que a los fines de mejorar la actual curva de vencimientos, resulta necesario promover la modificación voluntaria del perfil de los vencimientos de los compromisos financieros de los títulos representativos de deuda pública nacional de mediano y largo plazo, tanto en los casos de deuda regida por legislación nacional como extranjera, para lo cual oportunamente se dará intervención al HONORABLE CONGRESO DE LA NACIÓN, tanto por la actual coyuntura institucional, como por la proyección de la deuda pública involucrada, que excede largamente el término de un solo período de gestión en el PODER EJECUTIVO NACIONAL.</t>
  </si>
  <si>
    <t>Que por ello resulta de necesidad y urgencia adoptar medidas excepcionales respecto de los títulos de deuda pública con vencimiento en el corto plazo, mediante una prórroga inmediata y escalonada de sus vencimientos, sin afectar la respectiva moneda de denominación ni el capital ni las tasas de interés pactadas en cada caso.</t>
  </si>
  <si>
    <t>Que ha tomado intervención el servicio jurídico competente del MINISTERIO DE HACIENDA.</t>
  </si>
  <si>
    <t>Que la urgencia en la adopción de la presente medida hace imposible seguir los trámites ordinarios previstos en la CONSTITUCIÓN NACIONAL para la sanción de las leyes.</t>
  </si>
  <si>
    <t>Que la Ley N° 26.122 regula el trámite y los alcances de la intervención del HONORABLE CONGRESO DE LA NACIÓN respecto de los Decretos de Necesidad y Urgencia dictados por el PODER EJECUTIVO NACIONAL, en virtud de lo dispuesto por el artículo 99, inciso 3, de la CONSTITUCIÓN NACIONAL.</t>
  </si>
  <si>
    <t>Que la citada ley determina que la COMISIÓN BICAMERAL PERMANENTE tiene competencia para pronunciarse respecto de la validez o invalidez de los Decretos de Necesidad y Urgencia, así como elevar el dictamen al plenario de cada Cámara para su expreso tratamiento, en el plazo de DIEZ (10) días hábiles.</t>
  </si>
  <si>
    <t>Que el artículo 22 de la Ley N° 26.122 dispone que las Cámaras se pronuncien mediante sendas resoluciones, y que el rechazo o aprobación de los decretos deberá ser expreso conforme con lo establecido en el artículo 82 de la CONSTITUCIÓN NACIONAL.</t>
  </si>
  <si>
    <t>Que la presente medida se dicta en uso de las atribuciones conferidas por el artículo 99, incisos 1, 2 y 3, de la CONSTITUCIÓN NACIONAL.</t>
  </si>
  <si>
    <t>EL PRESIDENTE DE LA NACIÓN ARGENTINA EN ACUERDO GENERAL DE MINISTROS</t>
  </si>
  <si>
    <t>ARTÍCULO 1°.- Las obligaciones de pago correspondientes a los títulos representativos de deuda pública nacional de corto plazo, individualizados en el Anexo (IF-2019-77795012-APN-SF#MHA) que forma parte integrante de la presente medida, serán atendidas según el cronograma que se establece a continuación:</t>
  </si>
  <si>
    <t>(Nota Infoleg: por art. 1° de la Resolución Conjunta N° 60/2019 de la Secretaría de Finanzas y la Secretaría de Hacienda B.O. 31/08/2019 se aclara que los títulos de deuda incluidos en el Anexo al presente Artículo, que integren el patrimonio de fondos comunes de inversión, se encuentran alcanzados por lo dispuesto en el artículo 2° del presente Decreto, cuando los tenedores de cuotapartes cumplan las condiciones allí establecidas)</t>
  </si>
  <si>
    <t>ARTÍCULO 2°.- La postergación dispuesta en virtud del artículo 1°, no alcanzará a los títulos representativos de deuda pública nacional de corto plazo identificados en el Anexo que da cuenta el artículo 1°, cuyos tenedores registrados al 31 de julio de 2019 en la Caja de Valores sean personas humanas que los conserven bajo su titularidad a la fecha de pago.</t>
  </si>
  <si>
    <t>ARTÍCULO 3°.- La postergación dispuesta en virtud del artículo 1°, no interrumpirá el devengamiento de los intereses establecidos en los términos y condiciones originales. En caso de que dicha tasa sea variable, se continuará aplicando la misma metodología prevista en las condiciones originales según cada título de deuda.</t>
  </si>
  <si>
    <t>ARTÍCULO 4°.- La SECRETARÍA DE FINANZAS y la SECRETARÍA DE HACIENDA del MINISTERIO DE HACIENDA, actuando en forma conjunta, podrán dictar las normas aclaratorias y complementarias, necesarias a los fines de la mejor implementación de lo previsto en este decreto.</t>
  </si>
  <si>
    <t>ARTÍCULO 5°.- La presente medida entrará en vigencia a partir de la fecha de su publicación en el Boletín Oficial.</t>
  </si>
  <si>
    <t>ARTÍCULO 6°.- Dese cuenta a la COMISIÓN BICAMERAL PERMANENTE del HONORABLE CONGRESO DE LA NACIÓN.</t>
  </si>
  <si>
    <t>ARTÍCULO 7°.- Comuníquese, publíquese, dese a la DIRECCIÓN NACIONAL DEL REGISTRO OFICIAL y archívese. MACRI - Marcos Peña - Rogelio Frigerio - Guillermo Javier Dietrich - Dante Sica - Jorge Marcelo Faurie - Oscar Raúl Aguad - Alejandro Finocchiaro - Carolina Stanley - Luis Miguel Etchevehere - Germán Carlos Garavano - Patricia Bullrich - Jorge Roberto Hernán Lacunza</t>
  </si>
  <si>
    <t>FFIST</t>
  </si>
  <si>
    <t>SECRETARÍA DE FINANZAS</t>
  </si>
  <si>
    <t>Y</t>
  </si>
  <si>
    <t>SECRETARÍA DE HACIENDA</t>
  </si>
  <si>
    <t>Resolución Conjunta 61/2019</t>
  </si>
  <si>
    <t>RESFC-2019-61-APN-SECH#MHA - Deuda pública: Pago de títulos.</t>
  </si>
  <si>
    <t>Ciudad de Buenos Aires, 12/09/2019</t>
  </si>
  <si>
    <t>Visto el expediente EX-2019-80137686-APN-DGD#MHA y el decreto 596 del 28 de agosto de 2019 (DNU-2019-596-APN-PTE), y</t>
  </si>
  <si>
    <t>Que a través del artículo 1° del decreto 596 del 28 de agosto de 2019 (DNU-2019-596-APN-PTE) se dispone que las obligaciones de pago correspondientes a los títulos representativos de deuda pública nacional de corto plazo, individualizados en su anexo (IF-2019-77795012-APN-SF#MHA), serán atendidas según el cronograma que allí se establece.</t>
  </si>
  <si>
    <t>Que mediante el artículo 2° del citado decreto, modificado a través del artículo 4° del decreto 609 del 1 de septiembre de 2019 (DNU-2019-609-APN-PTE), se establece que la postergación dispuesta en virtud del artículo 1°, no alcanzará a esos títulos, en los casos en que las tenencias: a) consten al 31 de julio de 2019 en sistemas de registro a través de entidades locales cuyas registraciones sean verificables por las autoridades competentes de contralor de la República Argentina, y b) correspondan, directa o indirectamente a personas humanas que las conserven bajo su titularidad a la fecha de pago y cuya trazabilidad pueda ser verificada por los citados organismos de contralor estatales, haciendo extensivo ese tratamiento a los títulos suscriptos en la licitación del 13 de agosto de 2019 por personas humanas que los conserven bajo su titularidad a la respectiva fecha de pago y a aquellos cuyo titular sea una persona humana que los haya entregado en garantía de operaciones de mercado y los recupere manteniendo su titularidad a la fecha de pago, siempre y cuando la trazabilidad de su titularidad esté asegurada a criterio de la Comisión Nacional de Valores.</t>
  </si>
  <si>
    <t>Que por razones de certeza resulta adecuado definir las fechas de pago reprogramadas y los montos a cancelar en cada una de ellas, para los instrumentos comprendidos en el citado anexo.</t>
  </si>
  <si>
    <t>Que en el artículo 4° del decreto 596/2019 se dispone que la Secretaría de Finanzas y la Secretaría de Hacienda del Ministerio de Hacienda, actuando en forma conjunta, podrán dictar las normas aclaratorias y complementarias, necesarias a los fines de la mejor implementación de lo previsto en el mencionado decreto.</t>
  </si>
  <si>
    <t>Que el servicio jurídico permanente del Ministerio de Hacienda ha tomado la intervención que le compete.</t>
  </si>
  <si>
    <t>Que esta medida se dicta en virtud de las facultades previstas en el artículo 4° del decreto 596/2019.</t>
  </si>
  <si>
    <t>EL SECRETARIO DE FINANZAS</t>
  </si>
  <si>
    <t>EL SECRETARIO DE HACIENDA</t>
  </si>
  <si>
    <t>RESUELVEN:</t>
  </si>
  <si>
    <t>ARTÍCULO 1°.- Disponer que a fin de que se realicen los pagos de los títulos de deuda pública nacional en el marco de lo establecido en el artículo 2° del decreto 596 del 28 de agosto de 2019 (DNU-2019-596-APN-PTE), la Caja de Valores SA y el Banco Central de la República Argentina (BCRA), en el ámbito de sus respectivas competencias, informarán a la Oficina Nacional de Crédito Público el monto a abonar por estos conceptos, en los plazos y condiciones que esa oficina solicite.</t>
  </si>
  <si>
    <t>ARTÍCULO 2°.- Establecer que los pagos reprogramados se realizarán, para cada título, en las fechas y por los montos que, por cada Valor Nominal Original un mil (VNO 1.000) se detallan en el anexo (IF-2019-82028863-APN-SF#MHA) que integra esta medida.</t>
  </si>
  <si>
    <t>ARTÍCULO 3º.- Comuníquese, publíquese, dese a la Dirección Nacional del Registro Oficial y archívese. Santiago Bausili - Rodrigo Hector Pena</t>
  </si>
  <si>
    <t>Resolución Conjunta 60/2019</t>
  </si>
  <si>
    <t>RESFC-2019-60-APN-SECH#MHA - Títulos de deuda pública.</t>
  </si>
  <si>
    <t>Ciudad de Buenos Aires, 29/08/2019</t>
  </si>
  <si>
    <t>VISTO el expediente EX-2019-78070332-APN-GED#CNV, el decreto 596 del 28 de agosto de 2019, y</t>
  </si>
  <si>
    <t>Que por el artículo 1° del decreto 596 del 28 de agosto de 2019 se extendió parcialmente el plazo de cancelación de las obligaciones de pago correspondientes a los títulos representativos de deuda pública nacional de corto plazo, individualizados en el Anexo al referido artículo.</t>
  </si>
  <si>
    <t>Que a su vez, por el artículo 2° del citado decreto, se dispuso que la postergación allí ordenada no alcanzará a los títulos representativos de deuda pública nacional de corto plazo identificados en el Anexo señalado, cuyos tenedores registrados al 31 de julio de 2019 en la Caja de Valores sean personas humanas que los conserven bajo su titularidad a la fecha de pago.</t>
  </si>
  <si>
    <t>Que en tal marco, se advierte la necesidad de aclarar los alcances del mencionado artículo 2°, en el sentido de que los títulos de deuda incluidos en el anexo al artículo 1° del decreto N° 596/2019, que integren el patrimonio de fondos comunes de inversión, se encuentran alcanzados por lo dispuesto en el artículo 2° del citado decreto, cuando los tenedores de cuotapartes cumplan las condiciones allí establecidas.</t>
  </si>
  <si>
    <t>Que una interpretación contraria conllevaría un tratamiento discriminatorio entre inversores individuales según hayan adquirido sus tenencias en forma directa o a través de tales vehículos de inversión colectiva.</t>
  </si>
  <si>
    <t>Que el artículo 4° del decreto 596/2019 faculta a la Secretaría de Finanzas y a la Secretaría de Hacienda, ambas del Ministerio de Hacienda, para que actuando en forma conjunta, dicten las normas aclaratorias y complementarias, necesarias a los fines de la mejor implementación de lo previsto en la referida norma.</t>
  </si>
  <si>
    <t>Que ha tomado intervención el servicio jurídico permanente del Ministerio de Hacienda.</t>
  </si>
  <si>
    <t>Que la presente medida se dicta de conformidad con las atribuciones conferidas en el artículo 4° del decreto 596 del 28 de agosto de 2019.</t>
  </si>
  <si>
    <t>ARTÍCULO 1°.- Aclarar que los títulos de deuda incluidos en el anexo al artículo 1° del Decreto N° 596 del 28 de agosto de 2019, que integren el patrimonio de fondos comunes de inversión, se encuentran alcanzados por lo dispuesto en el artículo 2° del citado decreto, cuando los tenedores de cuotapartes cumplan las condiciones allí establecidas.</t>
  </si>
  <si>
    <t>ARTÍCULO 2°.- Comuníquese, publíquese, dese a la Dirección Nacional del Registro Oficial y archívese. Santiago Bausili - Rodrigo Hector Pena</t>
  </si>
  <si>
    <t>Resolución Conjunta 62 / 2019</t>
  </si>
  <si>
    <t>DISPONER LA EMISION DE LETRAS DEL TESORO EN PESOS CON VENCIMIENTO EL 13 DE MARZO DE 2020 A SER SUSCRIPTAS A LA PAR POR E...</t>
  </si>
  <si>
    <t>Resolución Conjunta 63 / 2019</t>
  </si>
  <si>
    <t>LETRA/$/FFSIT/16-03-2020</t>
  </si>
  <si>
    <t>LETRA/$/FGS/13-03-2020</t>
  </si>
  <si>
    <t>LETRA/U$S/FGS/13-03-2020</t>
  </si>
  <si>
    <t>Decreto 668/2019</t>
  </si>
  <si>
    <t>ARTÍCULO 1°.- Dispónese que, hasta el 30 de abril de 2020, las Jurisdicciones y Entidades comprendidas en el artículo 8° de la Ley N° 24.156 de Administración Financiera y de los Sistemas de Control del Sector Público Nacional y sus modificaciones, así como la totalidad de las empresas, entes y fondos fiduciarios comprendidos en sus incisos b), c) y d), y los fondos y/o patrimonios de afectación específica administrados por cualquiera de los organismos contemplados precedentemente, sólo podrán invertir sus excedentes transitorios de liquidez, mediante la suscripción de Letras precancelables emitidas a un plazo que no exceda los CIENTO OCHENTA (180) días por el Tesoro Nacional.</t>
  </si>
  <si>
    <t>Lo dispuesto en el párrafo anterior no será de aplicación a los bancos públicos, al PODER LEGISLATIVO NACIONAL y al PODER JUDICIAL DE LA NACIÓN.</t>
  </si>
  <si>
    <t xml:space="preserve"> NAFISA (BICE)</t>
  </si>
  <si>
    <t xml:space="preserve"> NAFICE BICE (A)</t>
  </si>
  <si>
    <t>CODIGO MAE</t>
  </si>
  <si>
    <t>MONEDA</t>
  </si>
  <si>
    <t>valor final</t>
  </si>
  <si>
    <t>Fecha licitación</t>
  </si>
  <si>
    <t>Fecha liquidación</t>
  </si>
  <si>
    <t>TNA emisión</t>
  </si>
  <si>
    <t>Tirea Emisión</t>
  </si>
  <si>
    <t>Cupon TNM</t>
  </si>
  <si>
    <t>cupon de corte</t>
  </si>
  <si>
    <t>FX de referencia</t>
  </si>
  <si>
    <t>observacion</t>
  </si>
  <si>
    <t>Plazo</t>
  </si>
  <si>
    <t>Tirea de mercado</t>
  </si>
  <si>
    <t>LTDG9</t>
  </si>
  <si>
    <t>REAPERTURA</t>
  </si>
  <si>
    <t>LTDS9</t>
  </si>
  <si>
    <t>lecap</t>
  </si>
  <si>
    <t>lecer</t>
  </si>
  <si>
    <t>LECER</t>
  </si>
  <si>
    <t>boncer</t>
  </si>
  <si>
    <t>LECAP</t>
  </si>
  <si>
    <t>BONCER</t>
  </si>
  <si>
    <t>bote</t>
  </si>
  <si>
    <t>LECAPS con capitalización completa</t>
  </si>
  <si>
    <t>LICITACIÓN
O
COLOC DIRECTA</t>
  </si>
  <si>
    <t>AÑO DE EMISIÓN</t>
  </si>
  <si>
    <t>SIGADE
+
TRAMO</t>
  </si>
  <si>
    <t>TRAMO</t>
  </si>
  <si>
    <t>INSTRUMENTO</t>
  </si>
  <si>
    <t>EMISION</t>
  </si>
  <si>
    <t>COLOCACIÓN</t>
  </si>
  <si>
    <t>VTO</t>
  </si>
  <si>
    <t>TASA</t>
  </si>
  <si>
    <t>DIAS</t>
  </si>
  <si>
    <t>COEFICIENTE 
DE
CAPITALZIACIÓN</t>
  </si>
  <si>
    <t>VNO
en millones</t>
  </si>
  <si>
    <t>Total con
CAPITALIZACIÓN
en mill</t>
  </si>
  <si>
    <t>CAPITALIZACIÓN
en mill</t>
  </si>
  <si>
    <t>Total con CAPITALIZACIÓN</t>
  </si>
  <si>
    <t>LECAP/$/31-01-2019</t>
  </si>
  <si>
    <t>LICITACIÓN</t>
  </si>
  <si>
    <t>LECAP/$/30-08-2019</t>
  </si>
  <si>
    <t>LECAP/$/13-09-2019</t>
  </si>
  <si>
    <t>Y TAMBIEN DOS LETES AL FGS</t>
  </si>
  <si>
    <t>COLOC DIRECTA PBA</t>
  </si>
  <si>
    <t>FALTA AGREGAR AL DXA</t>
  </si>
  <si>
    <t>COLOC DIRECTA FFDP</t>
  </si>
  <si>
    <t>COLOC DIRECTA FFFIR</t>
  </si>
  <si>
    <t>XXX</t>
  </si>
  <si>
    <t xml:space="preserve">LECAP/$/29-05-2020 </t>
  </si>
  <si>
    <t>lelink</t>
  </si>
  <si>
    <t>BOTAPO</t>
  </si>
  <si>
    <t>LTPY9</t>
  </si>
  <si>
    <t>LTPA9</t>
  </si>
  <si>
    <t>LTDL9</t>
  </si>
  <si>
    <t>L2DY9</t>
  </si>
  <si>
    <t>U19L9</t>
  </si>
  <si>
    <t xml:space="preserve">FONPLATA 37/18 PROY BIBL NAC </t>
  </si>
  <si>
    <t>2514BID-PROG.ABAST.ELECT.</t>
  </si>
  <si>
    <t>8736 BIRF PROY APOY GEST INTEG</t>
  </si>
  <si>
    <t>LECAP/$/30/08/2019 (R)</t>
  </si>
  <si>
    <t>8634BIRF PROY FOM. INNOV. PRO</t>
  </si>
  <si>
    <t>LECAP/$/13/09/2019 (R)</t>
  </si>
  <si>
    <t>CDBA-D.BANK ESP.-PROA I</t>
  </si>
  <si>
    <t>CDBA-D.BANK ESP.-PROA II</t>
  </si>
  <si>
    <t>LECAP/$/11-10-2019 (R)</t>
  </si>
  <si>
    <t>LETES/U$S/30-08-2019 (R)</t>
  </si>
  <si>
    <t>LETES/$+CER/30-08-2019 (R)</t>
  </si>
  <si>
    <t>LETRA/U$S/4,25%/04-09-19 (R)</t>
  </si>
  <si>
    <t>LECAP/$/30-09-2019 (R)</t>
  </si>
  <si>
    <t>AVAL BNA-BND-IF-2019-58886290</t>
  </si>
  <si>
    <t>OTRA EMISIONES EN MONEDA NACIONAL (EN MILLONES)</t>
  </si>
  <si>
    <t>Financiamiento BNA</t>
  </si>
  <si>
    <t>BADLAR corregida por un factor de cero coma ochenta y cuatro (0,84) más un spread de cien ptos basico- pagaderos trimestralmente, venciendo el primer servicio a los noventa (90) días contados a partir
del desembolso de los fondos.</t>
  </si>
  <si>
    <t>VALOR EFECTIVO</t>
  </si>
  <si>
    <t>Precion de emisión</t>
  </si>
  <si>
    <t>Vida promedio</t>
  </si>
  <si>
    <t>FINANCIAMIENTO BNA</t>
  </si>
  <si>
    <t>INTERCARGO</t>
  </si>
  <si>
    <t>Resolución Conjunta 64 / 2019</t>
  </si>
  <si>
    <t>LETRAS DEL TESORO EN PESOS</t>
  </si>
  <si>
    <t>DISPONER QUE LOS VENCIMIENTOS QUE OPERAN A LOS NOVENTA (90) Y CIENTO OCHENTA (180) DIAS DE LA FECHA DE VENCIMIENTO ORIGI...</t>
  </si>
  <si>
    <t>Resolución Conjunta 67 / 2019</t>
  </si>
  <si>
    <t>DISPONER LA EMISION DE LETRAS DEL TESORO EN PESOS CON VENCIMIENTO EL 15 DE ABRIL DE 2020, POR UN MONTO DE HASTA VALOR NO...</t>
  </si>
  <si>
    <t>Resolución Conjunta 69 / 2019</t>
  </si>
  <si>
    <t>DISPONER LA EMISION DE LETRAS DEL TESORO EN PESOS CON VENCIMIENTO EL 17 DE ABRIL DE 2020 A SER SUSCRIPTAS A LA PAR POR E...</t>
  </si>
  <si>
    <t>Resolución Conjunta 68 / 2019</t>
  </si>
  <si>
    <t>OPERACION DE FINANCIAMIENTO</t>
  </si>
  <si>
    <t>DISPONER LA OPERACION DE FINANCIAMIENTO EN EL MARCO DEL ARTICULO 65 DE LA LEY Nº 11.672, COMPLEMENTARIA PERMANENTE DE PR...</t>
  </si>
  <si>
    <t>Resolución 22 / 2019</t>
  </si>
  <si>
    <t>ESTABLECER QUE, EN EL MARCO DE LA OPERACION DE FINANCIAMIENTO DISPUESTA EN EL ARTICULO 1° DE LA RESOLUCION CONJUNTA 68 D...</t>
  </si>
  <si>
    <t>Resolución Conjunta 70 / 2019</t>
  </si>
  <si>
    <t>LETRAS DEL TESORO - AMPLIACION</t>
  </si>
  <si>
    <t>DISPONER LA AMPLIACION DE LA EMISION DE LETRAS DEL TESORO EN PESOS CON VENCIMIENTO EL 15 DE ABRIL DE 2020, EMITIDAS MEDI...</t>
  </si>
  <si>
    <t>Resolución Conjunta 72 / 2019</t>
  </si>
  <si>
    <t>DISPONER LA EMISION DE LETRAS DEL TESORO EN PESOS CON VENCIMIENTO EL 30 DE ABRIL DE 2020 A SER SUSCRIPTAS A LA PAR POR E...</t>
  </si>
  <si>
    <t>Resolución Conjunta 73 / 2019</t>
  </si>
  <si>
    <t>DISPONER LA EMISION DE LETRAS DEL TESORO EN PESOS CON VENCIMIENTO EL 5 DE MAYO DE 2020, POR UN MONTO DE HASTA VALOR NOMI...</t>
  </si>
  <si>
    <t>FODER - BICE</t>
  </si>
  <si>
    <t>CORREDORES VIALES</t>
  </si>
  <si>
    <t>AGP</t>
  </si>
  <si>
    <t>AFIP</t>
  </si>
  <si>
    <t>BNA-FIDEICOMISO</t>
  </si>
  <si>
    <t>FDO FIN OBRAS GAS SUR</t>
  </si>
  <si>
    <t>FOGAR</t>
  </si>
  <si>
    <t>FOBOSQUE</t>
  </si>
  <si>
    <t>BICE</t>
  </si>
  <si>
    <t>Fid Fort Sisi Nac de Aeropuerto</t>
  </si>
  <si>
    <t>Decreto 796/2019</t>
  </si>
  <si>
    <t>DNU-2019-796-APN-PTE - Decreto N° 596/2019. Modificación.</t>
  </si>
  <si>
    <t>Ciudad de Buenos Aires, 28/11/2019</t>
  </si>
  <si>
    <t>VISTO el Expediente N° EX-2019-104885135- -APN-DGD#MHA y el Decreto Nº 596 del 28 de agosto de 2019 y su modificatorio, y</t>
  </si>
  <si>
    <t>Que mediante el Decreto Nº 596 del 28 de agosto de 2019, en razón de diversos factores que impactaron en la evolución de la economía argentina y la incertidumbre en los mercados financieros, se adoptaron distintas medidas tendientes a recomponer el programa financiero de la Nación y crear un marco sustentable para la deuda pública.</t>
  </si>
  <si>
    <t>Que, en ese contexto, en el referido decreto se dispuso un cronograma de pagos que alcanzó a los títulos representativos de deuda pública nacional de corto plazo que allí se individualizaron.</t>
  </si>
  <si>
    <t>Que la aplicación del mencionado decreto, con la modificación dispuesta en el Decreto N° 609 del 1° de septiembre de 2019, ha generado desequilibrios financieros en algunas jurisdicciones locales y condiciona el cumplimiento de las obligaciones a cargo de ellas en el marco del Régimen Federal de Responsabilidad Fiscal, contemplado en la Ley N° 25.917 y sus normas modificatorias y complementarias, y sus relaciones financieras con el ESTADO NACIONAL.</t>
  </si>
  <si>
    <t>Que por la Resolución N° 731 del 23 de septiembre de 2019 del MINISTERIO DE HACIENDA, se creó el “Programa de Asistencia para la Recomposición Financiera”, con el fin de asistir financieramente a las Provincias y a la CIUDAD AUTÓNOMA DE BUENOS AIRES en la medida en que poseyeran títulos de los antes referidos y tuvieran dificultades para atender su déficit financiero y regularizar atrasos de tesorería en concepto de salarios y servicios esenciales.</t>
  </si>
  <si>
    <t>Que resulta imprescindible disponer de nuevas medidas que permitan que esas jurisdicciones atiendan sus obligaciones bajo el Régimen Federal de Responsabilidad Fiscal, y los Consensos Fiscales aprobados por las Leyes Nros. 27.429 y 27.469.</t>
  </si>
  <si>
    <t>Que la decisión que por este decreto se adopta contribuye al fortalecimiento de las autonomías de esos entes, a la sustentabilidad de sus esquemas fiscales y a su pleno funcionamiento.</t>
  </si>
  <si>
    <t>Que los compromisos institucionalmente asumidos por las jurisdicciones locales y las funciones propias de esos entes importan el cumplimiento de obligaciones que persiguen una finalidad pública que corresponde atender en forma inmediata.</t>
  </si>
  <si>
    <t>Que en ese marco, se advierte la necesidad de contemplar aquellos casos en que la tenencia de los títulos de deuda alcanzados por el Decreto N° 596/19 y su modificatorio se encuentra registrada a favor de la Administración Pública No Financiera de las Provincias o de la CIUDAD AUTÓNOMA DE BUENOS AIRES.</t>
  </si>
  <si>
    <t>Que la urgencia en la adopción de esta medida hace imposible seguir los trámites ordinarios previstos en la CONSTITUCIÓN NACIONAL para la sanción de las leyes.</t>
  </si>
  <si>
    <t>Que la Ley N° 26.122 regula el trámite y los alcances de la intervención del HONORABLE CONGRESO DE LA NACIÓN respecto de los Decretos de Necesidad y Urgencia dictados por el PODER EJECUTIVO NACIONAL, en virtud de lo dispuesto por el artículo 99, inciso 3, de la CONSTITUCIÓN NACIONAL.</t>
  </si>
  <si>
    <t>Que el artículo 22 de la Ley N° 26.122 dispone que las Cámaras se pronuncien mediante sendas resoluciones, y que el rechazo o aprobación de los decretos deberá ser expreso conforme con lo establecido en el artículo 82 de la CONSTITUCIÓN NACIONAL.</t>
  </si>
  <si>
    <t>Que el Servicio Jurídico competente del MINISTERIO DE HACIENDA ha tomado intervención.</t>
  </si>
  <si>
    <t>EL PRESIDENTE DE LA NACIÓN ARGENTINA EN ACUERDO GENERAL DE MINISTROS</t>
  </si>
  <si>
    <t>ARTÍCULO 1°.- Exclúyese de la postergación prevista en el artículo 1° del Decreto N° 596 del 28 de agosto de 2019 y su modificatorio, a los títulos representativos de deuda pública nacional de corto plazo identificados en su Anexo, cuya tenencia registrada al 31 de octubre de 2019 y titularidad a la fecha de pago corresponda a la Administración Pública No Financiera de las Provincias o de la CIUDAD AUTÓNOMA DE BUENOS AIRES comprendiendo a estos efectos su Administración Central, Organismos Descentralizados, Fondos Fiduciarios, Cuentas Especiales e Instituciones de la Seguridad Social.</t>
  </si>
  <si>
    <t>Las Provincias y la CIUDAD AUTÓNOMA DE BUENOS AIRES informarán al MINISTERIO DE HACIENDA la especie, el valor nominal original, el intermediario financiero, la titularidad, la depositaria local en la que estén registradas las respectivas tenencias y las Claves Únicas de Identificación Tributaria (CUIT) bajo las cuales registran los títulos comprendidos en este decreto. Los títulos con fecha de pago original vencida a la entrada en vigencia de esta medida serán cancelados dentro de los CINCO (5) días hábiles siguientes a la fecha en que se reciba esa información o de la publicación del presente decreto, la que ocurra última.</t>
  </si>
  <si>
    <t>ARTÍCULO 2°.- La SECRETARÍA DE FINANZAS y la SECRETARÍA DE HACIENDA, ambas del MINISTERIO DE HACIENDA, actuando en forma conjunta, podrán dictar las normas aclaratorias y complementarias, necesarias a los fines de la mejor implementación de lo previsto en este decreto.</t>
  </si>
  <si>
    <t>ARTÍCULO 3º.- El presente decreto comenzará a regir a partir del día de su publicación en el Boletín Oficial.</t>
  </si>
  <si>
    <t>ARTÍCULO 4º.- Dése cuenta a la COMISIÓN BICAMERAL PERMANENTE del HONORABLE CONGRESO DE LA NACIÓN.</t>
  </si>
  <si>
    <t>ARTÍCULO 5°.- Comuníquese, publíquese, dése a la DIRECCIÓN NACIONAL DEL REGISTRO OFICIAL y archívese. MACRI - Marcos Peña - Rogelio Frigerio - Carolina Stanley - Jorge Roberto Hernán Lacunza - Guillermo Javier Dietrich - Dante Sica - Jorge Marcelo Faurie - Oscar Raúl Aguad - Alejandro Finocchiaro - Luis Miguel Etchevehere - Germán Carlos Garavano - Patricia Bullrich</t>
  </si>
  <si>
    <t>e. 29/11/2019 N° 92592/19 v. 29/11/2019</t>
  </si>
  <si>
    <t>Fecha de publicación 29/11/2019</t>
  </si>
  <si>
    <t>Decreto 49/2019</t>
  </si>
  <si>
    <t>DECNU-2019-49-APN-PTE - Disposiciones.</t>
  </si>
  <si>
    <t>Ciudad de Buenos Aires, 19/12/2019</t>
  </si>
  <si>
    <t>VISTO el Expediente N° EX-2019-111156605-APN-DGD#MHA, y</t>
  </si>
  <si>
    <t>Que con fecha 17 de diciembre de 2019, se ha remitido al HONORABLE CONGRESO DE LA NACIÓN el Proyecto de “LEY DE SOLIDARIDAD SOCIAL Y REACTIVACIÓN PRODUCTIVA EN EL MARCO DE LA EMERGENCIA PÚBLICA”, que propicia la declaración de la emergencia pública en materia económica, financiera, fiscal, administrativa, previsional, tarifaria, energética, sanitaria y social, y, junto con otras iniciativas, faculta al PODER EJECUTIVO NACIONAL a llevar adelante las gestiones y los actos necesarios para recuperar y asegurar la sostenibilidad de la deuda pública de la REPÚBLICA ARGENTINA.</t>
  </si>
  <si>
    <t>Que la declaración de emergencia elevada a consideración del HONORABLE CONGRESO DE LA NACIÓN contempla, entre las bases de la delegación propiciada, la creación de condiciones para asegurar la sostenibilidad de la deuda pública, que deberá ser compatible con la recuperación de la economía productiva y con la mejora de los indicadores sociales básicos.</t>
  </si>
  <si>
    <t>Que una parte significativa de la deuda pública con próximo vencimiento corresponde a pagos de amortización contraídos originalmente con vencimientos dentro del año de emisión.</t>
  </si>
  <si>
    <t>Que un porcentaje importante de dicho endeudamiento ha sido contraído en moneda extranjera, por lo que la REPÚBLICA ARGENTINA enfrenta dificultades que son de público conocimiento para hacer frente a los vencimientos de tales obligaciones.</t>
  </si>
  <si>
    <t>Que las consideraciones expuestas en el mensaje de elevación del mencionado proyecto de ley dan cuenta de la subsistencia de las severas condiciones que motivaron la postergación dispuesta en el Decreto N° 596/19 y sus modificatorios y la necesidad de adoptar medidas urgentes para paliar la dramática crisis económica y social que enfrenta nuestro país.</t>
  </si>
  <si>
    <t>Que, en función de ello, corresponde modificar los vencimientos de amortización contemplados en el cronograma de pago dispuesto por el referido Decreto respecto de las Letras del Tesoro en Dólares Estadounidenses (LETES U$D), que se individualizan en su ANEXO.</t>
  </si>
  <si>
    <t>Que, si bien a la fecha del dictado del presente se encuentra a consideración del HONORABLE CONGRESO DE LA NACIÓN la declaración de la indubitable emergencia pública, el ajustado cronograma de pago de las citadas obligaciones del Estado Nacional que fue previsto en el referido Decreto sin contemplar un programa para restaurar la sostenibilidad de la deuda pública, conllevaría vencimientos inminentes y demanda su tratamiento integral inmediato, constituyendo circunstancias excepcionales que hacen imposible seguir los trámites ordinarios previstos por la CONSTITUCIÓN NACIONAL para la sanción de las leyes.</t>
  </si>
  <si>
    <t>Que con los alcances antes enunciados la presente medida se ajusta a la razonabilidad que exige el ejercicio responsable de la función de gobierno.</t>
  </si>
  <si>
    <t>Que la Ley N° 26.122, regula el trámite y los alcances de la intervención del HONORABLE CONGRESO DE LA NACIÓN respecto de los decretos de necesidad y urgencia dictados por el PODER EJECUTIVO NACIONAL, en virtud de lo dispuesto por el artículo 99, inciso 3 de la CONSTITUCIÓN NACIONAL.</t>
  </si>
  <si>
    <t>Que la citada ley determina que la COMISIÓN BICAMERAL PERMANENTE tiene competencia para pronunciarse respecto de la validez o invalidez de los decretos de necesidad y urgencia, así como para elevar el dictamen al plenario de cada Cámara para su expreso tratamiento, en el plazo de DIEZ (10) días hábiles.</t>
  </si>
  <si>
    <t>Que el artículo 22 de la Ley N° 26.122 dispone que las Cámaras se pronuncien mediante sendas resoluciones, y que el rechazo o aprobación de los decretos deberá ser expreso conforme lo establecido en el artículo 82 de la Carta Magna.</t>
  </si>
  <si>
    <t>Que han tomado intervención las áreas técnicas y el Servicio Jurídico Permanente del MINISTERIO DE ECONOMÍA y el Servicio Jurídico Permanente de la SECRETARÍA LEGAL Y TÉCNICA de la PRESIDENCIA DE LA NACIÓN.</t>
  </si>
  <si>
    <t>Que la presente medida se dicta de acuerdo con las facultades emergentes del artículo 99, incisos 1 y 3 de la CONSTITUCIÓN NACIONAL y los artículos 2°, 19 y 20 de la Ley N° 26.122.</t>
  </si>
  <si>
    <t>FODER- BICE</t>
  </si>
  <si>
    <t>- Letras en pesos   (en millones)</t>
  </si>
  <si>
    <t>Badlar bancos privados</t>
  </si>
  <si>
    <t>LETRA /$BALDAR/VTO 22-06-2020</t>
  </si>
  <si>
    <t>LETRA /$BALDAR/VTO 22-06-2020 (  R  )</t>
  </si>
  <si>
    <t>LETRA /$BALDAR/VTO 03-04-2020</t>
  </si>
  <si>
    <t>BCRA</t>
  </si>
  <si>
    <t>Resolución Conjunta 74 / 2019</t>
  </si>
  <si>
    <t>DISPONER LA AMPLIACION DE LA EMISION DE LAS “LETRAS DEL TESORO EN PESOS CON VENCIMIENTO EL 5 DE MAYO DE 2020”, EMITIDAS ...</t>
  </si>
  <si>
    <t>Resolución Conjunta 75 / 2019</t>
  </si>
  <si>
    <t>Resolución Conjunta 76 / 2019</t>
  </si>
  <si>
    <t>DISPONER LA EMISION DE LETRAS DEL TESORO EN PESOS CON VENCIMIENTO EL 27 DE MAYO DE 2020 A SER SUSCRIPTAS A LA PAR POR EL...</t>
  </si>
  <si>
    <t>Resolución Conjunta 1 / 2019</t>
  </si>
  <si>
    <t xml:space="preserve">DISPONER LA EMISION DE LETRAS DEL TESORO EN PESOS BADLAR PRIVADA MAS MARGEN CON </t>
  </si>
  <si>
    <t>DISPONER LA EMISION DE LETRAS DEL TESORO EN PESOS CON VENCIMIENTO EL 23 DE JUNIO DE 2020 A SER SUSCRIPTAS A LA PAR POR E...</t>
  </si>
  <si>
    <t>Resolución Conjunta 4 / 2019</t>
  </si>
  <si>
    <t>DISPONER LA AMPLIACION DE LA EMISION DE LAS LETRAS DEL TESORO EN PESOS BADLAR PRIVADA MAS 300 PUNTOS BASICOS CON VENCIMI...</t>
  </si>
  <si>
    <t>Tasa de interés igual a la que devenguen las reservas internacionales al BCRA y hasta un max. de la tasa Libor anual menos un punto porcentual</t>
  </si>
  <si>
    <t>DISPONER LA EMISION DE “LETRAS DEL TESORO NACIONAL EN DOLARES ESTADOUNIDENSES ART. 61 LEY 27.541”, A SER SUSCRIPTAS POR ...</t>
  </si>
  <si>
    <t>2851BID PREINVERSION IV</t>
  </si>
  <si>
    <t>3869BID PROG IMPLEM  REG NAC V</t>
  </si>
  <si>
    <t>BID 4840 PROSAT II</t>
  </si>
  <si>
    <t>FONPLATA ARG 41/19 PROY INT TR</t>
  </si>
  <si>
    <t>FONPLATA ARG-43/2019</t>
  </si>
  <si>
    <t xml:space="preserve"> 8867 BIRF PROG GEST INTE RIES</t>
  </si>
  <si>
    <t>9008BIRF FINANC ADIC MATANZ RI</t>
  </si>
  <si>
    <t>8999BIRFMEJORA INCL EDUC SEC Y</t>
  </si>
  <si>
    <t xml:space="preserve">9007PRO.APOY.TRANS TAR SOCIAL </t>
  </si>
  <si>
    <t>LETRA/U$S/BCRA/2029</t>
  </si>
  <si>
    <t>LETRA/U$S/VARIOS/15-04-2020</t>
  </si>
  <si>
    <t>LECAP/$/31-10-2019 (R)</t>
  </si>
  <si>
    <t>LETRA/$/BADLAR/05-05-20</t>
  </si>
  <si>
    <t>LETES/$/22-06-2020</t>
  </si>
  <si>
    <t>LETRA/$/BADLAR+200PB/03-04-202</t>
  </si>
  <si>
    <t>LETRA/U$S/FGS/27-05-2020</t>
  </si>
  <si>
    <t>LETRA/$/FGS/23-06-2020</t>
  </si>
  <si>
    <t>FUCO AÑOS 2017 - 2019</t>
  </si>
  <si>
    <t>PAGARE CUT 2019-MIN.INTERIOR</t>
  </si>
  <si>
    <t>PAGARE CUT 2019-INTA</t>
  </si>
  <si>
    <t>PAGARE CUT 2019-SUP.SEGUROS</t>
  </si>
  <si>
    <t>LECAP/$/15-11-2019 (R)</t>
  </si>
  <si>
    <t>PCIA.CORDOBA-DEUT.BANK ESP. II</t>
  </si>
  <si>
    <t>3050BID/PROG.INF.V.NOR.G.III</t>
  </si>
  <si>
    <t>3255BID PROG.DES.PESQ.ACU.SUST</t>
  </si>
  <si>
    <t>3806 BID PROG SERV AGRIC PROV</t>
  </si>
  <si>
    <t>24/16 FONPLATA PROG DE DES CUE</t>
  </si>
  <si>
    <t>LETES/U$S/15-04-2020 - INTRA</t>
  </si>
  <si>
    <t>LETRA/$/BADLAR/15-04-20</t>
  </si>
  <si>
    <t>LETRA/$/BADLAR/15-04-20 - INTRA</t>
  </si>
  <si>
    <t>LETRA/$/FGS/30-04-2020</t>
  </si>
  <si>
    <t>LETRA/U$S/FGS/30-04-2020</t>
  </si>
  <si>
    <t>LETRA/$/FGS/27-05-2020</t>
  </si>
  <si>
    <t>PAGARE CUT 2019 - MINISTERIO DEL INTERIOR</t>
  </si>
  <si>
    <t>Decreto 740/2019</t>
  </si>
  <si>
    <t>PAGARE CUT 2019 - SUPERINTENDENCIA DE SEGUROS DE LA NACION</t>
  </si>
  <si>
    <t>10061 CAF PROY  IMPL PLAN MANE</t>
  </si>
  <si>
    <t>E4FIDA-DES.RURAL INCLUYENTE</t>
  </si>
  <si>
    <t>9458 CAF PROG DES AREAS RIES A</t>
  </si>
  <si>
    <t>8517 CAF PROY.INTERCON.ELEC.</t>
  </si>
  <si>
    <t>PCIA.CORDOBA-FONDO KUWAITI</t>
  </si>
  <si>
    <t>8464BIRF PROY FOM EMPLEO JOV</t>
  </si>
  <si>
    <t>4694BID  PROG MODER COMPL HIDR</t>
  </si>
  <si>
    <t>BID 4565  PROY PROM INSTR MIGR</t>
  </si>
  <si>
    <t>PCIA.CORDOBA-DEUT.BANK ESP. I</t>
  </si>
  <si>
    <t>BEI FI 8688</t>
  </si>
  <si>
    <t>3455 BID PROG POLIT EDUC</t>
  </si>
  <si>
    <t>LETRA/U$S/MENDOZA/28-10-2024</t>
  </si>
  <si>
    <t>3759BID PROG FORT INST HAC Y F</t>
  </si>
  <si>
    <t>BIRF  APOY PROY COB UNIV SALUD</t>
  </si>
  <si>
    <t>LETES/U$S/11-10-2019 (R)</t>
  </si>
  <si>
    <t>FINANC.BNA $ 30.000 MILLONES</t>
  </si>
  <si>
    <t>LETES/U$S/15-04-2020</t>
  </si>
  <si>
    <t>LETRA/U$S/FGS/17-04-2020</t>
  </si>
  <si>
    <t>LETRA/$/FGS/VTO:17-04-2020</t>
  </si>
  <si>
    <t>LETES/U$S/27-09-2019 (R)</t>
  </si>
  <si>
    <t>LETRA/U$S/FGS/01-04-2020</t>
  </si>
  <si>
    <t>LETRA/$/FGS/01-04-2020</t>
  </si>
  <si>
    <t>Emisiones de deuda pública entre 01-01-2019 y 31-12-2019</t>
  </si>
  <si>
    <t>PAGARE CUT 2019 - INTA</t>
  </si>
  <si>
    <t>Letras en dólares, Letras en pesos, Letras en pesos+CER y  Letras vinculadas al dólar cuya fecha de vencimiento fuese posterior al  30/08/2019 inclusive, se encuentran alcanzados por el Decreto 596/2019  y Normas complementarias. ( * )</t>
  </si>
  <si>
    <t>Res. Conj. SF SH 5/2019</t>
  </si>
  <si>
    <t>Res. Conj. SF SH 14/2019</t>
  </si>
  <si>
    <t>Res. Conj. SF SH 31/2019</t>
  </si>
  <si>
    <t>Res. Conj. SF SH 36/2019</t>
  </si>
  <si>
    <t>Res. Conj. SF SH 50/2019</t>
  </si>
  <si>
    <t>Res. Conj. SF SH 58/2019</t>
  </si>
  <si>
    <t>Res. Conj. SF SH 62/2019</t>
  </si>
  <si>
    <t>Res. Conj. SF SH 63/2019</t>
  </si>
  <si>
    <t>Res. Conj. SF SH 65/2019</t>
  </si>
  <si>
    <t>Res. Conj. SF SH 66/2019</t>
  </si>
  <si>
    <t>Res. Conj. SF SH 69/2019</t>
  </si>
  <si>
    <t>Res. Conj. SF SH 66-67/2019</t>
  </si>
  <si>
    <t>Res. Conj. SF SH 73/2019</t>
  </si>
  <si>
    <t>Res. Conj. SF SH 02/2019</t>
  </si>
  <si>
    <t>Res. Conj. SF SH 05/2019</t>
  </si>
  <si>
    <t>Res. Conj. SF SH 01/2019</t>
  </si>
  <si>
    <t>Res. Conj. SF SH 04/2019</t>
  </si>
  <si>
    <t>Res. Conj. SF SH 7/2019</t>
  </si>
  <si>
    <t>Res. Conj. SF SH 18/2019</t>
  </si>
  <si>
    <t>Res. Conj . SF SH 46/2019</t>
  </si>
  <si>
    <t>Res. Conj. SF SH 34/2019</t>
  </si>
  <si>
    <t>Res. Conj. SF SH 19/2019</t>
  </si>
  <si>
    <t xml:space="preserve">Res. Conj. SF SH 19/2019 </t>
  </si>
  <si>
    <t>Res. Conj. SF SH 37/2019</t>
  </si>
  <si>
    <t xml:space="preserve">Res. Conj. SF SH 68/2019 </t>
  </si>
  <si>
    <t>Res. Conj SF SH N° 29/2019</t>
  </si>
  <si>
    <t>Res. Conj. SF SH 29/2019</t>
  </si>
  <si>
    <t>Res. Conj  SF SH 21/2019</t>
  </si>
  <si>
    <t>Res. Conj.  SF SH 57/2019</t>
  </si>
  <si>
    <t>Res. Conj. SF SH 20/2019, 15/2019 y 17/2019</t>
  </si>
  <si>
    <t>Res. Conj. SF SH 22/2019, 15/2019 y 17/2019</t>
  </si>
  <si>
    <t>Res. Conj. SF SH 12/2019</t>
  </si>
  <si>
    <t>Res. Conj. SF SH 13/2019</t>
  </si>
  <si>
    <t xml:space="preserve">Res. Conj. SF SH 24/2019 </t>
  </si>
  <si>
    <t>Res. Conj. SF SH 6/2019</t>
  </si>
  <si>
    <t>Emisiones de deuda pública entre 01-01/2019 y 31-12/2019 (información preliminar)</t>
  </si>
  <si>
    <t>Res. Conj. SF SH 73/74/2019</t>
  </si>
  <si>
    <t>Res. Conj. SF SH 73-74/75/2019</t>
  </si>
  <si>
    <t>Res. Conj. SF SH 76/2019</t>
  </si>
  <si>
    <t>LETES/U$S/16-08/2019</t>
  </si>
  <si>
    <t>LETES/U$S/10-06/2019</t>
  </si>
  <si>
    <t>LETES/U$S/30-08/2019</t>
  </si>
  <si>
    <t>LETES/U$S/13-09/2019</t>
  </si>
  <si>
    <t>LETES/U$S/27-09/2019</t>
  </si>
  <si>
    <t>LETES/U$S/11-10/2019</t>
  </si>
  <si>
    <t>LETES/U$S/25-10/2019</t>
  </si>
  <si>
    <t>LETES/U$S/28-06/2019</t>
  </si>
  <si>
    <t>LETES/U$S/15-11/2019</t>
  </si>
  <si>
    <t>LETES/U$S/29-11/2019</t>
  </si>
  <si>
    <t>LETES/U$S/19-07/2019</t>
  </si>
  <si>
    <t>LETES/U$S/26-07/2019 (R )</t>
  </si>
  <si>
    <t>LETES/U$S/20-12/2019</t>
  </si>
  <si>
    <t>LETES/U$S/27-09/2019 (R )</t>
  </si>
  <si>
    <t>LETES/U$S/25-10/2019 (R )</t>
  </si>
  <si>
    <t>LETES/U$S/11-10/2019 (R )</t>
  </si>
  <si>
    <t>LETES/U$S/26-07/2019 ( R )</t>
  </si>
  <si>
    <t>LETES/U$S/30-08/2019 ( R )</t>
  </si>
  <si>
    <t>LETES/U$S/25-10/2019 ( R )</t>
  </si>
  <si>
    <t>LETES/U$S/15-11/2019 ( R )</t>
  </si>
  <si>
    <t>LETES/U$S/29-11/2019 ( R )</t>
  </si>
  <si>
    <t>LECAP/$/30-04/2019 (R )</t>
  </si>
  <si>
    <t>LECAP/$/31-05/2019</t>
  </si>
  <si>
    <t>LECAP/$/10-05/2019</t>
  </si>
  <si>
    <t>LECAP/$/28-06/2019 (A )</t>
  </si>
  <si>
    <t>LECAP/$/31-07/2019</t>
  </si>
  <si>
    <t>LECAP/$/19-07/2019</t>
  </si>
  <si>
    <t>LECAP/$/30-09/2019 ( R )</t>
  </si>
  <si>
    <t>LECAP/$/31-07/2019 ( R )</t>
  </si>
  <si>
    <t>LECAP/$/31-07/2019( R )</t>
  </si>
  <si>
    <t>LECAP/$/19-07/2019 ( R )</t>
  </si>
  <si>
    <t>LECER/$/31-05/2019</t>
  </si>
  <si>
    <t>LECER/$/30-08/2019</t>
  </si>
  <si>
    <t>LECER/$/30-09/2019</t>
  </si>
  <si>
    <t>LECER/$/30-08/2019 (R )</t>
  </si>
  <si>
    <t>Res. Conj. SF SH 25/2019</t>
  </si>
  <si>
    <t>Res. Conj. SF SH 54/2019</t>
  </si>
  <si>
    <t>Res. Conj. SF SH 67-70/ 2019</t>
  </si>
  <si>
    <t xml:space="preserve">Res. Conj. SF SH 67/ 2019 </t>
  </si>
  <si>
    <t xml:space="preserve">Res. Conj. SF SH 73-74/75/2019  </t>
  </si>
  <si>
    <t xml:space="preserve">Res. Conj. SF SH 73-74/75/2019 </t>
  </si>
  <si>
    <t xml:space="preserve">Res. Conj. SF SH 66-67/2019 </t>
  </si>
  <si>
    <t>Res. Conj. SF SH 23/2019</t>
  </si>
  <si>
    <t>Res. Conj. SF SH 33/2018</t>
  </si>
  <si>
    <t>Res. Conj. SF SH 10/2019</t>
  </si>
  <si>
    <t>Res. Conj. SF SH 45/2019</t>
  </si>
  <si>
    <t>Res. Conj. SF SH 47/2019</t>
  </si>
  <si>
    <t>Res. Conj. SF SH 72/2019</t>
  </si>
  <si>
    <t xml:space="preserve">Res. Conj. SF SH 76/2019 </t>
  </si>
  <si>
    <t>Res. Conj. SF SH 2/2019</t>
  </si>
  <si>
    <t>Res. Conj. SF SH 8/2019</t>
  </si>
  <si>
    <t>Res. Conj. SF SH11/2019</t>
  </si>
  <si>
    <t>Res. Conj. SF SH 16/2019</t>
  </si>
  <si>
    <t>Res. Conj. SF SH 27/2019</t>
  </si>
  <si>
    <t>Res. Conj. SF SH 30/2019</t>
  </si>
  <si>
    <t>Res. Conj. SF SH 33/2019</t>
  </si>
  <si>
    <t>Res. Conj. SF SH 35/2019</t>
  </si>
  <si>
    <t>Res. Conj. SF SH 39/2019</t>
  </si>
  <si>
    <t xml:space="preserve">Res. Conj. SF SH 39/2019 </t>
  </si>
  <si>
    <t>Res. Conj. SF SH 42/2019</t>
  </si>
  <si>
    <t>Res. Conj. SF SH 41/2019</t>
  </si>
  <si>
    <t>Res. Conj. SF SH 46/2019</t>
  </si>
  <si>
    <t>Res. Conj. SF SH 49/2019</t>
  </si>
  <si>
    <t>Res. Conj. SF SH 52/2019</t>
  </si>
  <si>
    <t xml:space="preserve">Res. Conj. SF SH 52/2019 </t>
  </si>
  <si>
    <t>Res. Conj. SF SH 56/2019</t>
  </si>
  <si>
    <t>Res. Conj. SF SH 26/2018</t>
  </si>
  <si>
    <t xml:space="preserve">Res. Conj. SF SH 27/2019 </t>
  </si>
  <si>
    <t>Res. Conj. SF SH 44/2019</t>
  </si>
  <si>
    <t xml:space="preserve">Res. Conj. SF SH 47/2019 </t>
  </si>
  <si>
    <t>Res. Conj. SF SH49/2019</t>
  </si>
  <si>
    <t>Res. Conj. SF SH 53/2019</t>
  </si>
  <si>
    <t xml:space="preserve">Res. Conj. SF SH 37/2019 </t>
  </si>
  <si>
    <t xml:space="preserve">Res. Conj. SF SH 90-E/2017 y 43/2019 </t>
  </si>
  <si>
    <t>PLAyAS FERROVIARIAS DE BS.AS. SA</t>
  </si>
  <si>
    <t xml:space="preserve">Res. Conj. SH SH 40/2019 </t>
  </si>
  <si>
    <t>Res. Conj. SF SH 32-E/2019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</si>
</sst>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_(* \(#,##0.00\);_(* &quot;-&quot;??_);_(@_)"/>
    <numFmt numFmtId="164" formatCode="_ &quot;$&quot;\ * #,##0.00_ ;_ &quot;$&quot;\ * \-#,##0.00_ ;_ &quot;$&quot;\ * &quot;-&quot;??_ ;_ @_ "/>
    <numFmt numFmtId="165" formatCode="_ * #,##0.00_ ;_ * \-#,##0.00_ ;_ * &quot;-&quot;??_ ;_ @_ "/>
    <numFmt numFmtId="166" formatCode="_-* #,##0.00_-;\-* #,##0.00_-;_-* &quot;-&quot;??_-;_-@_-"/>
    <numFmt numFmtId="167" formatCode="0.0"/>
    <numFmt numFmtId="168" formatCode="#,##0.0"/>
    <numFmt numFmtId="169" formatCode="_-* #,##0.0\ _€_-;\-* #,##0.0\ _€_-;_-* &quot;-&quot;??\ _€_-;_-@_-"/>
    <numFmt numFmtId="170" formatCode="_-* #,##0.00\ _€_-;\-* #,##0.00\ _€_-;_-* &quot;-&quot;??\ _€_-;_-@_-"/>
    <numFmt numFmtId="171" formatCode="General_)"/>
    <numFmt numFmtId="172" formatCode="0.000"/>
    <numFmt numFmtId="173" formatCode="0.0000%"/>
    <numFmt numFmtId="174" formatCode="_ * #,##0_ ;_ * \-#,##0_ ;_ * &quot;-&quot;??_ ;_ @_ "/>
    <numFmt numFmtId="175" formatCode="0.000%"/>
    <numFmt numFmtId="176" formatCode="#,##0.000"/>
    <numFmt numFmtId="177" formatCode="0.0%"/>
    <numFmt numFmtId="178" formatCode="dd/mm/yyyy;@"/>
    <numFmt numFmtId="179" formatCode="0.000000"/>
    <numFmt numFmtId="180" formatCode="_ * #,##0.000_ ;_ * \-#,##0.000_ ;_ * &quot;-&quot;??_ ;_ @_ "/>
    <numFmt numFmtId="181" formatCode="#,##0_ ;\-#,##0\ "/>
    <numFmt numFmtId="182" formatCode="#,##0.00000"/>
  </numFmts>
  <fonts count="50"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2"/>
      <name val="Arial"/>
      <family val="2"/>
    </font>
    <font>
      <b/>
      <sz val="12"/>
      <name val="Arial"/>
      <family val="2"/>
    </font>
    <font>
      <b/>
      <sz val="12"/>
      <color theme="0"/>
      <name val="Arial"/>
      <family val="2"/>
    </font>
    <font>
      <sz val="12"/>
      <color theme="1"/>
      <name val="Arial"/>
      <family val="2"/>
    </font>
    <font>
      <u/>
      <sz val="12"/>
      <color theme="1"/>
      <name val="Arial"/>
      <family val="2"/>
    </font>
    <font>
      <b/>
      <sz val="12"/>
      <color theme="1"/>
      <name val="Arial"/>
      <family val="2"/>
    </font>
    <font>
      <sz val="12"/>
      <name val="Courier"/>
      <family val="3"/>
    </font>
    <font>
      <u/>
      <sz val="11"/>
      <color theme="10"/>
      <name val="Calibri"/>
      <family val="2"/>
      <scheme val="minor"/>
    </font>
    <font>
      <u/>
      <sz val="10"/>
      <color indexed="12"/>
      <name val="Arial"/>
      <family val="2"/>
    </font>
    <font>
      <sz val="11"/>
      <color indexed="8"/>
      <name val="Calibri"/>
      <family val="2"/>
    </font>
    <font>
      <sz val="10"/>
      <name val="Arial"/>
      <family val="2"/>
    </font>
    <font>
      <sz val="10"/>
      <name val="Comic Sans MS"/>
      <family val="4"/>
    </font>
    <font>
      <sz val="10"/>
      <color theme="1"/>
      <name val="Calibri"/>
      <family val="2"/>
      <scheme val="minor"/>
    </font>
    <font>
      <b/>
      <u/>
      <sz val="10"/>
      <color theme="0" tint="-4.9989318521683403E-2"/>
      <name val="Calibri"/>
      <family val="2"/>
      <scheme val="minor"/>
    </font>
    <font>
      <b/>
      <sz val="10"/>
      <color theme="0" tint="-4.9989318521683403E-2"/>
      <name val="Calibri"/>
      <family val="2"/>
      <scheme val="minor"/>
    </font>
    <font>
      <sz val="10"/>
      <color theme="0" tint="-4.9989318521683403E-2"/>
      <name val="Calibri"/>
      <family val="2"/>
      <scheme val="minor"/>
    </font>
    <font>
      <sz val="14"/>
      <name val="Arial"/>
      <family val="2"/>
    </font>
    <font>
      <i/>
      <sz val="11"/>
      <color theme="1"/>
      <name val="Calibri"/>
      <family val="2"/>
      <scheme val="minor"/>
    </font>
    <font>
      <b/>
      <u/>
      <sz val="10"/>
      <color theme="1"/>
      <name val="Calibri"/>
      <family val="2"/>
      <scheme val="minor"/>
    </font>
    <font>
      <b/>
      <sz val="10"/>
      <color theme="1"/>
      <name val="Calibri"/>
      <family val="2"/>
      <scheme val="minor"/>
    </font>
    <font>
      <b/>
      <u/>
      <sz val="12"/>
      <name val="Arial"/>
      <family val="2"/>
    </font>
    <font>
      <u/>
      <sz val="12"/>
      <name val="Arial"/>
      <family val="2"/>
    </font>
    <font>
      <sz val="11"/>
      <color rgb="FFFF0000"/>
      <name val="Calibri"/>
      <family val="2"/>
      <scheme val="minor"/>
    </font>
    <font>
      <b/>
      <sz val="12"/>
      <color indexed="9"/>
      <name val="Times New Roman"/>
      <family val="1"/>
    </font>
    <font>
      <b/>
      <sz val="12"/>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9"/>
      <name val="Calibri"/>
      <family val="2"/>
      <scheme val="minor"/>
    </font>
    <font>
      <sz val="11"/>
      <name val="Calibri"/>
      <family val="2"/>
      <scheme val="minor"/>
    </font>
    <font>
      <b/>
      <u/>
      <sz val="14"/>
      <name val="Arial"/>
      <family val="2"/>
    </font>
    <font>
      <b/>
      <u/>
      <sz val="9"/>
      <name val="Calibri"/>
      <family val="2"/>
      <scheme val="minor"/>
    </font>
    <font>
      <b/>
      <sz val="9"/>
      <color theme="0"/>
      <name val="Calibri"/>
      <family val="2"/>
      <scheme val="minor"/>
    </font>
    <font>
      <sz val="10"/>
      <color theme="1"/>
      <name val="Arial"/>
      <family val="2"/>
    </font>
    <font>
      <u/>
      <sz val="11"/>
      <color theme="11"/>
      <name val="Calibri"/>
      <family val="2"/>
      <scheme val="minor"/>
    </font>
  </fonts>
  <fills count="5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62"/>
        <bgColor indexed="64"/>
      </patternFill>
    </fill>
    <fill>
      <patternFill patternType="solid">
        <fgColor theme="0" tint="-0.34998626667073579"/>
        <bgColor indexed="64"/>
      </patternFill>
    </fill>
    <fill>
      <patternFill patternType="solid">
        <fgColor rgb="FF8181FB"/>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FF00"/>
        <bgColor indexed="64"/>
      </patternFill>
    </fill>
    <fill>
      <patternFill patternType="solid">
        <fgColor rgb="FF99FFCC"/>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499984740745262"/>
        <bgColor indexed="64"/>
      </patternFill>
    </fill>
    <fill>
      <patternFill patternType="solid">
        <fgColor theme="9"/>
        <bgColor indexed="64"/>
      </patternFill>
    </fill>
    <fill>
      <patternFill patternType="solid">
        <fgColor theme="7"/>
        <bgColor indexed="64"/>
      </patternFill>
    </fill>
    <fill>
      <patternFill patternType="solid">
        <fgColor theme="7" tint="0.39997558519241921"/>
        <bgColor indexed="64"/>
      </patternFill>
    </fill>
    <fill>
      <patternFill patternType="solid">
        <fgColor rgb="FFDDFFEE"/>
        <bgColor indexed="64"/>
      </patternFill>
    </fill>
  </fills>
  <borders count="37">
    <border>
      <left/>
      <right/>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4" tint="0.39997558519241921"/>
      </right>
      <top style="thin">
        <color theme="4" tint="0.39997558519241921"/>
      </top>
      <bottom/>
      <diagonal/>
    </border>
    <border>
      <left/>
      <right style="thin">
        <color theme="4" tint="0.39997558519241921"/>
      </right>
      <top/>
      <bottom/>
      <diagonal/>
    </border>
  </borders>
  <cellStyleXfs count="86">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1" fontId="10" fillId="0" borderId="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170" fontId="13"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9" fillId="0" borderId="26" applyNumberFormat="0" applyFill="0" applyAlignment="0" applyProtection="0"/>
    <xf numFmtId="0" fontId="30" fillId="0" borderId="27" applyNumberFormat="0" applyFill="0" applyAlignment="0" applyProtection="0"/>
    <xf numFmtId="0" fontId="31" fillId="0" borderId="28" applyNumberFormat="0" applyFill="0" applyAlignment="0" applyProtection="0"/>
    <xf numFmtId="0" fontId="31" fillId="0" borderId="0" applyNumberFormat="0" applyFill="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5" fillId="16" borderId="29" applyNumberFormat="0" applyAlignment="0" applyProtection="0"/>
    <xf numFmtId="0" fontId="36" fillId="17" borderId="30" applyNumberFormat="0" applyAlignment="0" applyProtection="0"/>
    <xf numFmtId="0" fontId="37" fillId="17" borderId="29" applyNumberFormat="0" applyAlignment="0" applyProtection="0"/>
    <xf numFmtId="0" fontId="38" fillId="0" borderId="31" applyNumberFormat="0" applyFill="0" applyAlignment="0" applyProtection="0"/>
    <xf numFmtId="0" fontId="39" fillId="18" borderId="32" applyNumberFormat="0" applyAlignment="0" applyProtection="0"/>
    <xf numFmtId="0" fontId="26" fillId="0" borderId="0" applyNumberFormat="0" applyFill="0" applyBorder="0" applyAlignment="0" applyProtection="0"/>
    <xf numFmtId="0" fontId="1" fillId="19" borderId="33" applyNumberFormat="0" applyFont="0" applyAlignment="0" applyProtection="0"/>
    <xf numFmtId="0" fontId="40" fillId="0" borderId="0" applyNumberFormat="0" applyFill="0" applyBorder="0" applyAlignment="0" applyProtection="0"/>
    <xf numFmtId="0" fontId="2" fillId="0" borderId="34" applyNumberFormat="0" applyFill="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1" fillId="43" borderId="0" applyNumberFormat="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534">
    <xf numFmtId="0" fontId="0" fillId="0" borderId="0" xfId="0"/>
    <xf numFmtId="0" fontId="0" fillId="0" borderId="0" xfId="0" applyAlignment="1">
      <alignment vertical="center"/>
    </xf>
    <xf numFmtId="0" fontId="0" fillId="0" borderId="0" xfId="0" applyProtection="1">
      <protection locked="0"/>
    </xf>
    <xf numFmtId="165" fontId="0" fillId="0" borderId="0" xfId="1" applyFont="1" applyProtection="1">
      <protection locked="0"/>
    </xf>
    <xf numFmtId="0" fontId="3" fillId="0" borderId="0" xfId="0" applyFont="1" applyProtection="1">
      <protection locked="0"/>
    </xf>
    <xf numFmtId="0" fontId="4" fillId="3" borderId="0" xfId="0" applyFont="1" applyFill="1"/>
    <xf numFmtId="168" fontId="4" fillId="3" borderId="0" xfId="0" applyNumberFormat="1" applyFont="1" applyFill="1"/>
    <xf numFmtId="169" fontId="4" fillId="3" borderId="0" xfId="0" applyNumberFormat="1" applyFont="1" applyFill="1"/>
    <xf numFmtId="0" fontId="4" fillId="3" borderId="0" xfId="0" applyFont="1" applyFill="1" applyBorder="1"/>
    <xf numFmtId="0" fontId="5" fillId="3" borderId="0" xfId="0" applyFont="1" applyFill="1"/>
    <xf numFmtId="0" fontId="5" fillId="4" borderId="0" xfId="0" applyFont="1" applyFill="1"/>
    <xf numFmtId="0" fontId="4" fillId="4" borderId="0" xfId="0" applyFont="1" applyFill="1"/>
    <xf numFmtId="167" fontId="4" fillId="4" borderId="0" xfId="0" applyNumberFormat="1" applyFont="1" applyFill="1"/>
    <xf numFmtId="0" fontId="4" fillId="0" borderId="0" xfId="0" applyFont="1"/>
    <xf numFmtId="0" fontId="7" fillId="3" borderId="0" xfId="0" applyFont="1" applyFill="1" applyBorder="1" applyAlignment="1">
      <alignment horizontal="center" vertical="center"/>
    </xf>
    <xf numFmtId="3" fontId="5" fillId="3" borderId="0" xfId="0" applyNumberFormat="1" applyFont="1" applyFill="1" applyBorder="1" applyAlignment="1">
      <alignment horizontal="center" vertical="center"/>
    </xf>
    <xf numFmtId="168" fontId="5" fillId="3" borderId="0" xfId="3" applyNumberFormat="1" applyFont="1" applyFill="1" applyBorder="1" applyAlignment="1">
      <alignment horizontal="center" vertical="center" wrapText="1"/>
    </xf>
    <xf numFmtId="0" fontId="7" fillId="3" borderId="0" xfId="0" applyFont="1" applyFill="1"/>
    <xf numFmtId="0" fontId="9" fillId="3" borderId="0" xfId="5" quotePrefix="1" applyNumberFormat="1" applyFont="1" applyFill="1" applyBorder="1" applyAlignment="1"/>
    <xf numFmtId="14" fontId="7" fillId="3" borderId="0" xfId="5" applyNumberFormat="1" applyFont="1" applyFill="1" applyBorder="1" applyAlignment="1">
      <alignment horizontal="center" vertical="center" wrapText="1"/>
    </xf>
    <xf numFmtId="43" fontId="7" fillId="3" borderId="0" xfId="3" applyFont="1" applyFill="1" applyBorder="1" applyAlignment="1">
      <alignment horizontal="center" vertical="center" wrapText="1"/>
    </xf>
    <xf numFmtId="3" fontId="9" fillId="3" borderId="0" xfId="0" applyNumberFormat="1" applyFont="1" applyFill="1" applyBorder="1" applyAlignment="1">
      <alignment horizontal="center" vertical="center"/>
    </xf>
    <xf numFmtId="3" fontId="9" fillId="3" borderId="0" xfId="3" applyNumberFormat="1" applyFont="1" applyFill="1" applyBorder="1" applyAlignment="1">
      <alignment horizontal="center" vertical="center" wrapText="1"/>
    </xf>
    <xf numFmtId="168" fontId="7" fillId="3" borderId="0" xfId="0" quotePrefix="1" applyNumberFormat="1" applyFont="1" applyFill="1" applyBorder="1" applyAlignment="1">
      <alignment horizontal="center" vertical="center" wrapText="1"/>
    </xf>
    <xf numFmtId="169" fontId="7" fillId="3" borderId="0" xfId="3" applyNumberFormat="1" applyFont="1" applyFill="1" applyBorder="1" applyAlignment="1">
      <alignment horizontal="center" vertical="center" wrapText="1"/>
    </xf>
    <xf numFmtId="0" fontId="8" fillId="3" borderId="0" xfId="6" applyFont="1" applyFill="1" applyBorder="1" applyAlignment="1" applyProtection="1">
      <alignment horizontal="center" vertical="center" wrapText="1"/>
    </xf>
    <xf numFmtId="172" fontId="7" fillId="3" borderId="0" xfId="0" applyNumberFormat="1" applyFont="1" applyFill="1"/>
    <xf numFmtId="3" fontId="7" fillId="3" borderId="0" xfId="0" applyNumberFormat="1" applyFont="1" applyFill="1"/>
    <xf numFmtId="168" fontId="7" fillId="3" borderId="0" xfId="0" applyNumberFormat="1" applyFont="1" applyFill="1"/>
    <xf numFmtId="169" fontId="7" fillId="3" borderId="0" xfId="0" applyNumberFormat="1" applyFont="1" applyFill="1"/>
    <xf numFmtId="0" fontId="6" fillId="3" borderId="0" xfId="0" applyFont="1" applyFill="1" applyBorder="1" applyAlignment="1">
      <alignment horizontal="center" vertical="center" wrapText="1"/>
    </xf>
    <xf numFmtId="0" fontId="6" fillId="3" borderId="0" xfId="0" applyFont="1" applyFill="1" applyAlignment="1">
      <alignment horizontal="center" vertical="center"/>
    </xf>
    <xf numFmtId="169" fontId="4" fillId="3" borderId="0" xfId="0" applyNumberFormat="1" applyFont="1" applyFill="1" applyAlignment="1"/>
    <xf numFmtId="0" fontId="0" fillId="2" borderId="0" xfId="0" applyFill="1" applyProtection="1">
      <protection locked="0"/>
    </xf>
    <xf numFmtId="0" fontId="0" fillId="6" borderId="0" xfId="0" applyFill="1" applyProtection="1">
      <protection locked="0"/>
    </xf>
    <xf numFmtId="0" fontId="0" fillId="7" borderId="0" xfId="0" applyFill="1" applyProtection="1">
      <protection locked="0"/>
    </xf>
    <xf numFmtId="0" fontId="0" fillId="0" borderId="0" xfId="0" applyFill="1" applyProtection="1">
      <protection locked="0"/>
    </xf>
    <xf numFmtId="165" fontId="0" fillId="0" borderId="0" xfId="1" applyFont="1" applyFill="1" applyProtection="1">
      <protection locked="0"/>
    </xf>
    <xf numFmtId="0" fontId="0" fillId="0" borderId="6" xfId="0" applyBorder="1" applyAlignment="1" applyProtection="1">
      <alignment horizontal="center"/>
      <protection locked="0"/>
    </xf>
    <xf numFmtId="0" fontId="7" fillId="0" borderId="0" xfId="0" applyFont="1" applyAlignment="1">
      <alignment vertical="center" wrapText="1"/>
    </xf>
    <xf numFmtId="0" fontId="0" fillId="0" borderId="0" xfId="0" applyFill="1" applyBorder="1" applyProtection="1">
      <protection locked="0"/>
    </xf>
    <xf numFmtId="165" fontId="0" fillId="0" borderId="0" xfId="1" applyFont="1" applyFill="1" applyBorder="1" applyProtection="1">
      <protection locked="0"/>
    </xf>
    <xf numFmtId="0" fontId="0" fillId="0" borderId="0" xfId="0" applyFill="1" applyBorder="1" applyAlignment="1" applyProtection="1">
      <alignment horizontal="center"/>
      <protection locked="0"/>
    </xf>
    <xf numFmtId="0" fontId="7" fillId="0" borderId="0" xfId="0" applyFont="1" applyFill="1" applyAlignment="1">
      <alignment vertical="center" wrapText="1"/>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2" fillId="0" borderId="2" xfId="0" applyFont="1" applyBorder="1" applyAlignment="1" applyProtection="1">
      <alignment horizontal="center"/>
      <protection locked="0"/>
    </xf>
    <xf numFmtId="15" fontId="0" fillId="0" borderId="0" xfId="0" applyNumberFormat="1" applyFill="1" applyBorder="1" applyAlignment="1" applyProtection="1">
      <alignment horizontal="center"/>
      <protection locked="0"/>
    </xf>
    <xf numFmtId="0" fontId="0" fillId="0" borderId="0" xfId="0" applyAlignment="1" applyProtection="1">
      <alignment horizontal="left"/>
      <protection locked="0"/>
    </xf>
    <xf numFmtId="0" fontId="0" fillId="0" borderId="0" xfId="0" applyFill="1" applyAlignment="1" applyProtection="1">
      <alignment horizontal="left"/>
      <protection locked="0"/>
    </xf>
    <xf numFmtId="0" fontId="0" fillId="0" borderId="0" xfId="0" applyFill="1" applyBorder="1" applyAlignment="1" applyProtection="1">
      <alignment horizontal="left"/>
      <protection locked="0"/>
    </xf>
    <xf numFmtId="0" fontId="2" fillId="0" borderId="8" xfId="0" applyFont="1" applyBorder="1" applyAlignment="1" applyProtection="1">
      <alignment horizontal="center"/>
      <protection locked="0"/>
    </xf>
    <xf numFmtId="165" fontId="2" fillId="0" borderId="2" xfId="1" applyFont="1" applyBorder="1" applyAlignment="1" applyProtection="1">
      <alignment horizontal="center"/>
      <protection locked="0"/>
    </xf>
    <xf numFmtId="0" fontId="6" fillId="0" borderId="0" xfId="0"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169" fontId="6" fillId="0" borderId="0" xfId="0" applyNumberFormat="1" applyFont="1" applyFill="1" applyBorder="1" applyAlignment="1">
      <alignment horizontal="center" vertical="center" wrapText="1"/>
    </xf>
    <xf numFmtId="0" fontId="6" fillId="0" borderId="0" xfId="0" applyFont="1" applyFill="1" applyAlignment="1">
      <alignment horizontal="center" vertical="center"/>
    </xf>
    <xf numFmtId="0" fontId="4" fillId="0" borderId="0" xfId="6" applyFont="1" applyFill="1" applyBorder="1" applyAlignment="1" applyProtection="1">
      <alignment horizontal="left" vertical="center"/>
    </xf>
    <xf numFmtId="0" fontId="4" fillId="0" borderId="0" xfId="0" applyFont="1" applyFill="1" applyBorder="1"/>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11" xfId="0" applyFill="1" applyBorder="1" applyProtection="1">
      <protection locked="0"/>
    </xf>
    <xf numFmtId="0" fontId="0" fillId="0" borderId="13" xfId="0" applyNumberFormat="1" applyFill="1" applyBorder="1" applyAlignment="1" applyProtection="1">
      <alignment horizontal="center"/>
      <protection locked="0"/>
    </xf>
    <xf numFmtId="0" fontId="0" fillId="0" borderId="9" xfId="0" applyBorder="1" applyProtection="1">
      <protection locked="0"/>
    </xf>
    <xf numFmtId="0" fontId="0" fillId="0" borderId="1" xfId="0" applyBorder="1" applyProtection="1">
      <protection locked="0"/>
    </xf>
    <xf numFmtId="0" fontId="16" fillId="0" borderId="0" xfId="0" applyFont="1"/>
    <xf numFmtId="0" fontId="17" fillId="7" borderId="2" xfId="0" applyFont="1" applyFill="1" applyBorder="1" applyAlignment="1">
      <alignment horizontal="center"/>
    </xf>
    <xf numFmtId="0" fontId="19" fillId="8" borderId="7"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xf>
    <xf numFmtId="0" fontId="4" fillId="0" borderId="0" xfId="0" applyFont="1" applyFill="1" applyBorder="1" applyAlignment="1">
      <alignment horizontal="left" vertical="center" wrapText="1"/>
    </xf>
    <xf numFmtId="0" fontId="0" fillId="0" borderId="0" xfId="0" applyAlignment="1">
      <alignment vertical="center" wrapText="1"/>
    </xf>
    <xf numFmtId="0" fontId="0" fillId="0" borderId="0" xfId="0" applyFill="1" applyBorder="1" applyAlignment="1">
      <alignment vertical="center"/>
    </xf>
    <xf numFmtId="168" fontId="4" fillId="0" borderId="6"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168" fontId="6" fillId="5" borderId="6" xfId="0" applyNumberFormat="1" applyFont="1" applyFill="1" applyBorder="1" applyAlignment="1">
      <alignment horizontal="center" vertical="center" wrapText="1"/>
    </xf>
    <xf numFmtId="169" fontId="6" fillId="5" borderId="6" xfId="0" applyNumberFormat="1" applyFont="1" applyFill="1" applyBorder="1" applyAlignment="1">
      <alignment horizontal="center" vertical="center" wrapText="1"/>
    </xf>
    <xf numFmtId="168" fontId="4" fillId="0" borderId="5"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7" fillId="0" borderId="0" xfId="0" applyNumberFormat="1" applyFont="1" applyFill="1" applyBorder="1" applyAlignment="1">
      <alignment horizontal="center" vertical="center" wrapText="1"/>
    </xf>
    <xf numFmtId="177" fontId="7" fillId="0" borderId="0" xfId="0" applyNumberFormat="1" applyFont="1" applyBorder="1" applyAlignment="1">
      <alignment horizontal="center" vertical="center" wrapText="1"/>
    </xf>
    <xf numFmtId="168" fontId="4"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175" fontId="7" fillId="0" borderId="6" xfId="6" applyNumberFormat="1" applyFont="1" applyFill="1" applyBorder="1" applyAlignment="1" applyProtection="1">
      <alignment horizontal="center" vertical="center" wrapText="1"/>
    </xf>
    <xf numFmtId="14" fontId="20"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168" fontId="7" fillId="0" borderId="6" xfId="0" applyNumberFormat="1" applyFont="1" applyFill="1" applyBorder="1" applyAlignment="1">
      <alignment horizontal="center" vertical="center" wrapText="1"/>
    </xf>
    <xf numFmtId="168" fontId="7" fillId="0" borderId="5" xfId="0" applyNumberFormat="1" applyFont="1" applyFill="1" applyBorder="1" applyAlignment="1">
      <alignment horizontal="center" vertical="center" wrapText="1"/>
    </xf>
    <xf numFmtId="0" fontId="0" fillId="0" borderId="0" xfId="0" applyAlignment="1">
      <alignment horizontal="center" vertical="center" wrapText="1"/>
    </xf>
    <xf numFmtId="0" fontId="11" fillId="0" borderId="17" xfId="6" applyBorder="1" applyAlignment="1">
      <alignment vertical="top" wrapText="1"/>
    </xf>
    <xf numFmtId="0" fontId="2" fillId="0" borderId="15" xfId="0" applyFont="1" applyBorder="1"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11" fillId="0" borderId="13" xfId="6" applyBorder="1" applyAlignment="1">
      <alignment vertical="top" wrapText="1"/>
    </xf>
    <xf numFmtId="0" fontId="21" fillId="0" borderId="12" xfId="0" applyFont="1" applyBorder="1" applyAlignment="1">
      <alignment vertical="top" wrapText="1"/>
    </xf>
    <xf numFmtId="0" fontId="11" fillId="0" borderId="9" xfId="6" applyBorder="1" applyAlignment="1">
      <alignment vertical="top" wrapText="1"/>
    </xf>
    <xf numFmtId="0" fontId="21" fillId="0" borderId="14" xfId="0" applyFont="1" applyBorder="1" applyAlignment="1">
      <alignment vertical="top" wrapText="1"/>
    </xf>
    <xf numFmtId="14" fontId="16" fillId="0" borderId="13" xfId="0" applyNumberFormat="1" applyFont="1" applyFill="1" applyBorder="1" applyAlignment="1">
      <alignment horizontal="center"/>
    </xf>
    <xf numFmtId="165" fontId="7" fillId="0" borderId="0" xfId="1" applyFont="1" applyAlignment="1">
      <alignment vertical="center" wrapText="1"/>
    </xf>
    <xf numFmtId="165" fontId="7" fillId="0" borderId="0" xfId="0" applyNumberFormat="1" applyFont="1" applyAlignment="1">
      <alignment vertical="center" wrapText="1"/>
    </xf>
    <xf numFmtId="15" fontId="11" fillId="0" borderId="16" xfId="6" applyNumberFormat="1" applyBorder="1" applyAlignment="1">
      <alignment horizontal="center" vertical="top" wrapText="1"/>
    </xf>
    <xf numFmtId="15" fontId="11" fillId="0" borderId="0" xfId="6" applyNumberFormat="1" applyBorder="1" applyAlignment="1">
      <alignment horizontal="center" vertical="top" wrapText="1"/>
    </xf>
    <xf numFmtId="15" fontId="11" fillId="0" borderId="1" xfId="6" applyNumberFormat="1" applyBorder="1" applyAlignment="1">
      <alignment horizontal="center" vertical="top" wrapText="1"/>
    </xf>
    <xf numFmtId="0" fontId="0" fillId="0" borderId="0" xfId="0" applyAlignment="1">
      <alignment vertical="center" wrapText="1"/>
    </xf>
    <xf numFmtId="0" fontId="16" fillId="0" borderId="0" xfId="0" applyFont="1" applyFill="1" applyBorder="1"/>
    <xf numFmtId="16" fontId="16" fillId="0" borderId="0" xfId="0" applyNumberFormat="1" applyFont="1" applyFill="1" applyBorder="1" applyAlignment="1">
      <alignment horizontal="center"/>
    </xf>
    <xf numFmtId="0" fontId="16" fillId="0" borderId="0" xfId="0" applyFont="1" applyFill="1" applyBorder="1" applyAlignment="1">
      <alignment horizontal="center"/>
    </xf>
    <xf numFmtId="14" fontId="16" fillId="0" borderId="0" xfId="0" applyNumberFormat="1" applyFont="1" applyFill="1" applyBorder="1" applyAlignment="1">
      <alignment horizontal="center"/>
    </xf>
    <xf numFmtId="0" fontId="16" fillId="0" borderId="0" xfId="0" applyFont="1" applyFill="1" applyBorder="1" applyAlignment="1">
      <alignment horizontal="left"/>
    </xf>
    <xf numFmtId="174" fontId="16" fillId="0" borderId="0" xfId="1" applyNumberFormat="1" applyFont="1" applyFill="1" applyBorder="1" applyAlignment="1">
      <alignment horizontal="center"/>
    </xf>
    <xf numFmtId="174" fontId="16" fillId="0" borderId="12" xfId="1" applyNumberFormat="1" applyFont="1" applyFill="1" applyBorder="1" applyAlignment="1">
      <alignment horizontal="center"/>
    </xf>
    <xf numFmtId="174" fontId="16" fillId="0" borderId="0" xfId="1" applyNumberFormat="1" applyFont="1" applyFill="1"/>
    <xf numFmtId="0" fontId="16" fillId="0" borderId="0" xfId="0" applyFont="1" applyFill="1" applyAlignment="1">
      <alignment horizontal="center"/>
    </xf>
    <xf numFmtId="4" fontId="16" fillId="0" borderId="0" xfId="0" applyNumberFormat="1" applyFont="1" applyFill="1"/>
    <xf numFmtId="10" fontId="16" fillId="0" borderId="0" xfId="0" applyNumberFormat="1" applyFont="1" applyFill="1"/>
    <xf numFmtId="0" fontId="16" fillId="0" borderId="0" xfId="0" applyFont="1" applyFill="1"/>
    <xf numFmtId="0" fontId="0" fillId="0" borderId="0" xfId="0" applyFill="1" applyAlignment="1">
      <alignment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ill="1" applyAlignment="1">
      <alignment horizontal="left" vertical="center"/>
    </xf>
    <xf numFmtId="0" fontId="0" fillId="0" borderId="0" xfId="0" applyFill="1" applyBorder="1" applyAlignment="1">
      <alignment horizontal="left" vertical="center"/>
    </xf>
    <xf numFmtId="0" fontId="3" fillId="0" borderId="0" xfId="0" applyFont="1" applyFill="1" applyAlignment="1">
      <alignment vertical="center"/>
    </xf>
    <xf numFmtId="0" fontId="22" fillId="0" borderId="0" xfId="0" applyFont="1"/>
    <xf numFmtId="1" fontId="0" fillId="0" borderId="0" xfId="0" applyNumberFormat="1" applyFill="1" applyBorder="1" applyAlignment="1">
      <alignment horizontal="center" vertical="center"/>
    </xf>
    <xf numFmtId="1" fontId="0" fillId="0" borderId="0" xfId="0" applyNumberFormat="1" applyFill="1" applyBorder="1" applyAlignment="1">
      <alignment horizontal="left" vertical="center"/>
    </xf>
    <xf numFmtId="0" fontId="0" fillId="0" borderId="9" xfId="0" applyNumberForma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 xfId="0" applyFill="1" applyBorder="1" applyProtection="1">
      <protection locked="0"/>
    </xf>
    <xf numFmtId="15" fontId="0" fillId="0" borderId="1" xfId="0" applyNumberFormat="1" applyFill="1" applyBorder="1" applyAlignment="1" applyProtection="1">
      <alignment horizontal="center"/>
      <protection locked="0"/>
    </xf>
    <xf numFmtId="165" fontId="0" fillId="0" borderId="1" xfId="1" applyFont="1" applyFill="1" applyBorder="1" applyProtection="1">
      <protection locked="0"/>
    </xf>
    <xf numFmtId="0" fontId="0" fillId="0" borderId="1" xfId="0" applyFill="1" applyBorder="1" applyAlignment="1" applyProtection="1">
      <alignment horizontal="left"/>
      <protection locked="0"/>
    </xf>
    <xf numFmtId="0" fontId="0" fillId="0" borderId="5" xfId="0" applyFill="1" applyBorder="1" applyProtection="1">
      <protection locked="0"/>
    </xf>
    <xf numFmtId="0" fontId="0" fillId="0" borderId="0" xfId="0" applyBorder="1"/>
    <xf numFmtId="0" fontId="21" fillId="0" borderId="0" xfId="0" applyFont="1" applyBorder="1" applyAlignment="1">
      <alignment vertical="top" wrapText="1"/>
    </xf>
    <xf numFmtId="0" fontId="0" fillId="0" borderId="0" xfId="0" applyBorder="1" applyAlignment="1">
      <alignment vertical="top" wrapText="1"/>
    </xf>
    <xf numFmtId="16" fontId="16" fillId="0" borderId="0" xfId="0" applyNumberFormat="1" applyFont="1"/>
    <xf numFmtId="14" fontId="16" fillId="0" borderId="0" xfId="0" applyNumberFormat="1" applyFont="1" applyAlignment="1">
      <alignment horizontal="center"/>
    </xf>
    <xf numFmtId="0" fontId="16" fillId="0" borderId="0" xfId="0" applyFont="1" applyAlignment="1">
      <alignment horizontal="left"/>
    </xf>
    <xf numFmtId="174" fontId="16" fillId="0" borderId="0" xfId="1" applyNumberFormat="1" applyFont="1"/>
    <xf numFmtId="0" fontId="16" fillId="0" borderId="12" xfId="0" applyFont="1" applyBorder="1" applyAlignment="1">
      <alignment horizontal="center"/>
    </xf>
    <xf numFmtId="4" fontId="16" fillId="0" borderId="0" xfId="0" applyNumberFormat="1" applyFont="1"/>
    <xf numFmtId="10" fontId="16" fillId="0" borderId="0" xfId="0" applyNumberFormat="1" applyFont="1"/>
    <xf numFmtId="0" fontId="4" fillId="0" borderId="6" xfId="0"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169" fontId="4" fillId="0" borderId="6" xfId="0" applyNumberFormat="1" applyFont="1" applyFill="1" applyBorder="1" applyAlignment="1">
      <alignment horizontal="center" vertical="center" wrapText="1"/>
    </xf>
    <xf numFmtId="175" fontId="4" fillId="0" borderId="6" xfId="2" applyNumberFormat="1" applyFont="1" applyFill="1" applyBorder="1" applyAlignment="1" applyProtection="1">
      <alignment horizontal="center" vertical="center" wrapText="1"/>
    </xf>
    <xf numFmtId="176" fontId="4" fillId="0" borderId="6" xfId="0" applyNumberFormat="1" applyFont="1" applyFill="1" applyBorder="1" applyAlignment="1">
      <alignment horizontal="center" vertical="center" wrapText="1"/>
    </xf>
    <xf numFmtId="14" fontId="7" fillId="0" borderId="6" xfId="5" applyNumberFormat="1" applyFont="1" applyFill="1" applyBorder="1" applyAlignment="1">
      <alignment horizontal="center" vertical="center" wrapText="1"/>
    </xf>
    <xf numFmtId="173" fontId="7" fillId="0" borderId="6" xfId="2" applyNumberFormat="1" applyFont="1" applyFill="1" applyBorder="1" applyAlignment="1">
      <alignment horizontal="center" vertical="center" wrapText="1"/>
    </xf>
    <xf numFmtId="0" fontId="7" fillId="0" borderId="6" xfId="0" applyFont="1" applyFill="1" applyBorder="1" applyAlignment="1">
      <alignment horizontal="center" vertical="center"/>
    </xf>
    <xf numFmtId="168" fontId="7" fillId="0" borderId="6" xfId="3" applyNumberFormat="1" applyFont="1" applyFill="1" applyBorder="1" applyAlignment="1">
      <alignment horizontal="center" vertical="center" wrapText="1"/>
    </xf>
    <xf numFmtId="0" fontId="2" fillId="9" borderId="0" xfId="0" applyFont="1" applyFill="1" applyBorder="1" applyAlignment="1">
      <alignment horizontal="center" vertical="center" wrapText="1"/>
    </xf>
    <xf numFmtId="14" fontId="16" fillId="0" borderId="0" xfId="0" applyNumberFormat="1" applyFont="1" applyAlignment="1">
      <alignment horizontal="left"/>
    </xf>
    <xf numFmtId="3" fontId="4" fillId="0" borderId="0" xfId="0" applyNumberFormat="1" applyFont="1" applyFill="1" applyBorder="1" applyAlignment="1">
      <alignment horizontal="center" vertical="center" wrapText="1"/>
    </xf>
    <xf numFmtId="169" fontId="6" fillId="8" borderId="6" xfId="0" applyNumberFormat="1" applyFont="1" applyFill="1" applyBorder="1" applyAlignment="1">
      <alignment horizontal="center" vertical="center" wrapText="1"/>
    </xf>
    <xf numFmtId="14" fontId="0" fillId="0" borderId="3" xfId="0" applyNumberFormat="1" applyBorder="1"/>
    <xf numFmtId="0" fontId="0" fillId="0" borderId="18" xfId="0" applyBorder="1"/>
    <xf numFmtId="0" fontId="0" fillId="0" borderId="4" xfId="0" applyBorder="1"/>
    <xf numFmtId="14" fontId="0" fillId="0" borderId="19" xfId="0" applyNumberFormat="1" applyBorder="1"/>
    <xf numFmtId="2" fontId="0" fillId="0" borderId="21" xfId="0" applyNumberFormat="1" applyBorder="1"/>
    <xf numFmtId="2" fontId="0" fillId="0" borderId="22" xfId="0" applyNumberFormat="1" applyBorder="1"/>
    <xf numFmtId="165" fontId="0" fillId="0" borderId="20" xfId="1" applyFont="1" applyBorder="1"/>
    <xf numFmtId="165" fontId="0" fillId="0" borderId="23" xfId="1" applyFont="1" applyFill="1" applyBorder="1"/>
    <xf numFmtId="165" fontId="0" fillId="0" borderId="0" xfId="1" applyFont="1" applyBorder="1"/>
    <xf numFmtId="0" fontId="2" fillId="0" borderId="0" xfId="0" applyFont="1"/>
    <xf numFmtId="43" fontId="7" fillId="3" borderId="0" xfId="3" applyFont="1" applyFill="1" applyBorder="1" applyAlignment="1">
      <alignment horizontal="center" vertical="center"/>
    </xf>
    <xf numFmtId="176" fontId="9" fillId="3" borderId="0" xfId="0" applyNumberFormat="1" applyFont="1" applyFill="1" applyBorder="1" applyAlignment="1">
      <alignment horizontal="center" vertical="center"/>
    </xf>
    <xf numFmtId="0" fontId="25" fillId="3" borderId="0" xfId="6" applyFont="1" applyFill="1" applyBorder="1" applyAlignment="1" applyProtection="1">
      <alignment horizontal="left" vertical="center"/>
    </xf>
    <xf numFmtId="0" fontId="7" fillId="3" borderId="0" xfId="0" applyFont="1" applyFill="1" applyAlignment="1">
      <alignment vertical="center"/>
    </xf>
    <xf numFmtId="0" fontId="4" fillId="3" borderId="0" xfId="0" applyFont="1" applyFill="1" applyAlignment="1">
      <alignment vertical="center"/>
    </xf>
    <xf numFmtId="169" fontId="5" fillId="3" borderId="0" xfId="3" applyNumberFormat="1" applyFont="1" applyFill="1" applyBorder="1" applyAlignment="1">
      <alignment horizontal="center" vertical="center" wrapText="1"/>
    </xf>
    <xf numFmtId="3" fontId="5" fillId="3" borderId="6" xfId="0" applyNumberFormat="1" applyFont="1" applyFill="1" applyBorder="1" applyAlignment="1">
      <alignment horizontal="center" vertical="center"/>
    </xf>
    <xf numFmtId="0" fontId="5" fillId="3" borderId="0" xfId="0" applyFont="1" applyFill="1" applyBorder="1" applyAlignment="1">
      <alignment horizontal="center" vertical="center" wrapText="1"/>
    </xf>
    <xf numFmtId="0" fontId="24" fillId="3" borderId="0" xfId="0" applyFont="1" applyFill="1" applyAlignment="1">
      <alignment vertical="center"/>
    </xf>
    <xf numFmtId="168" fontId="4" fillId="3" borderId="0" xfId="0" applyNumberFormat="1" applyFont="1" applyFill="1" applyAlignment="1">
      <alignment vertical="center"/>
    </xf>
    <xf numFmtId="169" fontId="4" fillId="3" borderId="0" xfId="0" applyNumberFormat="1" applyFont="1" applyFill="1" applyAlignment="1">
      <alignment vertical="center"/>
    </xf>
    <xf numFmtId="0" fontId="4" fillId="3" borderId="0" xfId="0" applyFont="1" applyFill="1" applyBorder="1" applyAlignment="1">
      <alignment vertical="center"/>
    </xf>
    <xf numFmtId="0" fontId="5" fillId="3" borderId="0" xfId="0" applyFont="1" applyFill="1" applyAlignment="1">
      <alignment vertical="center"/>
    </xf>
    <xf numFmtId="0" fontId="5" fillId="4" borderId="0" xfId="0" applyFont="1" applyFill="1" applyAlignment="1">
      <alignment vertical="center"/>
    </xf>
    <xf numFmtId="0" fontId="4" fillId="4" borderId="0" xfId="0" applyFont="1" applyFill="1" applyAlignment="1">
      <alignment vertical="center"/>
    </xf>
    <xf numFmtId="167" fontId="4" fillId="4" borderId="0" xfId="0" applyNumberFormat="1" applyFont="1" applyFill="1" applyAlignment="1">
      <alignment vertical="center"/>
    </xf>
    <xf numFmtId="0" fontId="4" fillId="0" borderId="0" xfId="0" applyFont="1" applyAlignment="1">
      <alignment vertical="center"/>
    </xf>
    <xf numFmtId="0" fontId="6" fillId="3" borderId="0" xfId="0" applyFont="1" applyFill="1" applyBorder="1" applyAlignment="1">
      <alignment vertical="center"/>
    </xf>
    <xf numFmtId="0" fontId="7" fillId="3" borderId="0" xfId="0" applyFont="1" applyFill="1" applyBorder="1" applyAlignment="1">
      <alignment vertical="center"/>
    </xf>
    <xf numFmtId="168" fontId="4" fillId="3" borderId="0" xfId="0" applyNumberFormat="1" applyFont="1" applyFill="1" applyBorder="1" applyAlignment="1">
      <alignment vertical="center"/>
    </xf>
    <xf numFmtId="0" fontId="9" fillId="3" borderId="0" xfId="5" quotePrefix="1" applyNumberFormat="1" applyFont="1" applyFill="1" applyBorder="1" applyAlignment="1">
      <alignment vertical="center"/>
    </xf>
    <xf numFmtId="172" fontId="7" fillId="3" borderId="0" xfId="0" applyNumberFormat="1" applyFont="1" applyFill="1" applyAlignment="1">
      <alignment vertical="center"/>
    </xf>
    <xf numFmtId="3" fontId="7" fillId="3" borderId="0" xfId="0" applyNumberFormat="1" applyFont="1" applyFill="1" applyAlignment="1">
      <alignment vertical="center"/>
    </xf>
    <xf numFmtId="168" fontId="7" fillId="3" borderId="0" xfId="0" applyNumberFormat="1" applyFont="1" applyFill="1" applyAlignment="1">
      <alignment vertical="center"/>
    </xf>
    <xf numFmtId="169" fontId="7" fillId="3" borderId="0" xfId="0" applyNumberFormat="1" applyFont="1" applyFill="1" applyAlignment="1">
      <alignment vertical="center"/>
    </xf>
    <xf numFmtId="0" fontId="5" fillId="3" borderId="0" xfId="0" applyFont="1" applyFill="1" applyBorder="1" applyAlignment="1">
      <alignment horizontal="left" vertical="center" wrapText="1"/>
    </xf>
    <xf numFmtId="175" fontId="4" fillId="3" borderId="0" xfId="2" applyNumberFormat="1" applyFont="1" applyFill="1" applyBorder="1" applyAlignment="1" applyProtection="1">
      <alignment horizontal="left" vertical="center" wrapText="1"/>
    </xf>
    <xf numFmtId="0" fontId="5" fillId="3" borderId="0" xfId="0" applyFont="1" applyFill="1" applyBorder="1" applyAlignment="1">
      <alignment horizontal="left" vertical="center"/>
    </xf>
    <xf numFmtId="14" fontId="7" fillId="0" borderId="6" xfId="0" applyNumberFormat="1" applyFont="1" applyFill="1" applyBorder="1" applyAlignment="1">
      <alignment horizontal="center" vertical="center"/>
    </xf>
    <xf numFmtId="1" fontId="7" fillId="0" borderId="6" xfId="0" applyNumberFormat="1" applyFont="1" applyFill="1" applyBorder="1" applyAlignment="1">
      <alignment horizontal="center" vertical="center"/>
    </xf>
    <xf numFmtId="2" fontId="4" fillId="0" borderId="6"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68" fontId="4" fillId="10" borderId="6" xfId="0" applyNumberFormat="1" applyFont="1" applyFill="1" applyBorder="1" applyAlignment="1">
      <alignment horizontal="center" vertical="center" wrapText="1"/>
    </xf>
    <xf numFmtId="14" fontId="4" fillId="10" borderId="6" xfId="0" applyNumberFormat="1" applyFont="1" applyFill="1" applyBorder="1" applyAlignment="1">
      <alignment horizontal="center" vertical="center" wrapText="1"/>
    </xf>
    <xf numFmtId="14" fontId="7" fillId="10" borderId="6" xfId="0" applyNumberFormat="1" applyFont="1" applyFill="1" applyBorder="1" applyAlignment="1">
      <alignment horizontal="center" vertical="center" wrapText="1"/>
    </xf>
    <xf numFmtId="14" fontId="7" fillId="10" borderId="6" xfId="5" applyNumberFormat="1" applyFont="1" applyFill="1" applyBorder="1" applyAlignment="1">
      <alignment horizontal="center" vertical="center" wrapText="1"/>
    </xf>
    <xf numFmtId="168" fontId="7" fillId="10" borderId="6" xfId="3"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0" fillId="0" borderId="0" xfId="0" applyAlignment="1">
      <alignment horizontal="center"/>
    </xf>
    <xf numFmtId="0" fontId="0" fillId="0" borderId="0" xfId="0"/>
    <xf numFmtId="0" fontId="0" fillId="0" borderId="0" xfId="0" applyBorder="1"/>
    <xf numFmtId="14" fontId="7" fillId="0" borderId="7" xfId="0" applyNumberFormat="1" applyFont="1" applyFill="1" applyBorder="1" applyAlignment="1">
      <alignment horizontal="center" vertical="center" wrapText="1"/>
    </xf>
    <xf numFmtId="14" fontId="7" fillId="0" borderId="7" xfId="0" applyNumberFormat="1" applyFont="1" applyFill="1" applyBorder="1" applyAlignment="1">
      <alignment horizontal="center" vertical="center"/>
    </xf>
    <xf numFmtId="0" fontId="7" fillId="0" borderId="7" xfId="0" applyFont="1" applyFill="1" applyBorder="1" applyAlignment="1">
      <alignment horizontal="center" vertical="center" wrapText="1"/>
    </xf>
    <xf numFmtId="14" fontId="20" fillId="0" borderId="7"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xf>
    <xf numFmtId="2" fontId="0" fillId="0" borderId="0" xfId="0" applyNumberFormat="1" applyBorder="1"/>
    <xf numFmtId="0" fontId="0" fillId="0" borderId="21" xfId="0" applyBorder="1"/>
    <xf numFmtId="0" fontId="0" fillId="0" borderId="22" xfId="0" applyBorder="1"/>
    <xf numFmtId="168" fontId="7" fillId="0" borderId="5"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73" fontId="7" fillId="0" borderId="8" xfId="2" applyNumberFormat="1" applyFont="1" applyFill="1" applyBorder="1" applyAlignment="1">
      <alignment horizontal="center" vertical="center" wrapText="1"/>
    </xf>
    <xf numFmtId="169" fontId="4" fillId="0" borderId="6" xfId="0" applyNumberFormat="1" applyFont="1" applyFill="1" applyBorder="1" applyAlignment="1">
      <alignment horizontal="center" vertical="center" wrapText="1"/>
    </xf>
    <xf numFmtId="168" fontId="4" fillId="0" borderId="5" xfId="0" applyNumberFormat="1" applyFont="1" applyFill="1" applyBorder="1" applyAlignment="1">
      <alignment horizontal="center" vertical="center" wrapText="1"/>
    </xf>
    <xf numFmtId="0" fontId="7" fillId="0" borderId="0" xfId="0" applyFont="1" applyFill="1" applyBorder="1" applyAlignment="1">
      <alignment vertical="center"/>
    </xf>
    <xf numFmtId="169" fontId="4" fillId="0" borderId="0"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69" fontId="4" fillId="0" borderId="6"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0" fillId="0" borderId="0" xfId="0" applyFill="1"/>
    <xf numFmtId="168" fontId="4" fillId="0" borderId="6"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69" fontId="4" fillId="0" borderId="6"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0" xfId="0" applyFill="1"/>
    <xf numFmtId="0" fontId="0" fillId="0" borderId="0" xfId="0" applyAlignment="1">
      <alignment vertical="top" wrapText="1"/>
    </xf>
    <xf numFmtId="0" fontId="11" fillId="0" borderId="0" xfId="6" applyAlignment="1">
      <alignment vertical="top" wrapText="1"/>
    </xf>
    <xf numFmtId="0" fontId="2" fillId="0" borderId="0" xfId="0" applyFont="1" applyAlignment="1">
      <alignment vertical="top" wrapText="1"/>
    </xf>
    <xf numFmtId="0" fontId="21" fillId="0" borderId="0" xfId="0" applyFont="1" applyAlignment="1">
      <alignment vertical="top" wrapText="1"/>
    </xf>
    <xf numFmtId="49" fontId="27" fillId="0" borderId="0" xfId="18" applyNumberFormat="1" applyFont="1" applyFill="1" applyBorder="1" applyAlignment="1">
      <alignment horizontal="center"/>
    </xf>
    <xf numFmtId="0" fontId="26" fillId="0" borderId="0" xfId="0" applyFont="1" applyFill="1" applyBorder="1" applyAlignment="1" applyProtection="1">
      <alignment horizontal="center"/>
      <protection locked="0"/>
    </xf>
    <xf numFmtId="14" fontId="26" fillId="0" borderId="0" xfId="0" applyNumberFormat="1" applyFont="1" applyFill="1" applyBorder="1" applyAlignment="1" applyProtection="1">
      <alignment horizontal="center"/>
      <protection locked="0"/>
    </xf>
    <xf numFmtId="165" fontId="26" fillId="0" borderId="0" xfId="1" applyFont="1" applyFill="1" applyBorder="1" applyAlignment="1" applyProtection="1">
      <alignment horizontal="right"/>
      <protection locked="0"/>
    </xf>
    <xf numFmtId="0" fontId="0" fillId="0" borderId="0" xfId="0" applyFill="1" applyBorder="1"/>
    <xf numFmtId="0" fontId="0" fillId="0" borderId="0" xfId="0" applyFill="1" applyBorder="1" applyAlignment="1">
      <alignment horizontal="center"/>
    </xf>
    <xf numFmtId="165" fontId="0" fillId="0" borderId="0" xfId="1" applyFont="1" applyFill="1" applyBorder="1"/>
    <xf numFmtId="0" fontId="26" fillId="0" borderId="0" xfId="0" applyFont="1" applyFill="1" applyBorder="1"/>
    <xf numFmtId="0" fontId="26" fillId="0" borderId="0" xfId="0" applyFont="1" applyFill="1" applyBorder="1" applyAlignment="1">
      <alignment horizontal="center"/>
    </xf>
    <xf numFmtId="165" fontId="26" fillId="0" borderId="0" xfId="1" applyFont="1" applyFill="1" applyBorder="1"/>
    <xf numFmtId="49" fontId="28" fillId="0" borderId="0" xfId="18" applyNumberFormat="1" applyFont="1" applyFill="1" applyBorder="1" applyAlignment="1">
      <alignment horizontal="center"/>
    </xf>
    <xf numFmtId="0" fontId="26" fillId="0" borderId="0" xfId="0" applyFont="1" applyFill="1" applyBorder="1" applyAlignment="1" applyProtection="1">
      <alignment horizontal="left"/>
      <protection locked="0"/>
    </xf>
    <xf numFmtId="165" fontId="26" fillId="10" borderId="0" xfId="1" applyFont="1" applyFill="1" applyBorder="1"/>
    <xf numFmtId="0" fontId="0" fillId="11" borderId="0" xfId="0" applyFill="1"/>
    <xf numFmtId="178" fontId="0" fillId="0" borderId="0" xfId="0" applyNumberFormat="1" applyFill="1" applyBorder="1" applyAlignment="1">
      <alignment horizontal="center"/>
    </xf>
    <xf numFmtId="178" fontId="26" fillId="0" borderId="0" xfId="0" applyNumberFormat="1" applyFont="1" applyFill="1" applyBorder="1" applyAlignment="1">
      <alignment horizontal="center"/>
    </xf>
    <xf numFmtId="3" fontId="7" fillId="0" borderId="5" xfId="0" applyNumberFormat="1" applyFont="1" applyFill="1" applyBorder="1" applyAlignment="1">
      <alignment horizontal="center" vertical="center" wrapText="1"/>
    </xf>
    <xf numFmtId="0" fontId="0" fillId="0" borderId="0" xfId="0"/>
    <xf numFmtId="0" fontId="4" fillId="3" borderId="0" xfId="0" applyFont="1" applyFill="1" applyAlignment="1">
      <alignment horizontal="center" vertical="center"/>
    </xf>
    <xf numFmtId="3" fontId="4" fillId="0" borderId="6"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1" fontId="7" fillId="0" borderId="11" xfId="0" applyNumberFormat="1" applyFont="1" applyFill="1" applyBorder="1" applyAlignment="1">
      <alignment horizontal="center" vertical="center"/>
    </xf>
    <xf numFmtId="14" fontId="7" fillId="0" borderId="11" xfId="0" applyNumberFormat="1" applyFont="1" applyFill="1" applyBorder="1" applyAlignment="1">
      <alignment horizontal="center" vertical="center" wrapText="1"/>
    </xf>
    <xf numFmtId="14" fontId="7" fillId="0" borderId="11" xfId="0" applyNumberFormat="1" applyFont="1" applyFill="1" applyBorder="1" applyAlignment="1">
      <alignment horizontal="center" vertical="center"/>
    </xf>
    <xf numFmtId="14" fontId="4" fillId="0" borderId="11" xfId="0" applyNumberFormat="1" applyFont="1" applyFill="1" applyBorder="1" applyAlignment="1">
      <alignment horizontal="center" vertical="center" wrapText="1"/>
    </xf>
    <xf numFmtId="14" fontId="0" fillId="0" borderId="0" xfId="0" applyNumberFormat="1" applyBorder="1"/>
    <xf numFmtId="0" fontId="0" fillId="0" borderId="0" xfId="0" applyFill="1" applyBorder="1" applyAlignment="1">
      <alignment horizontal="left"/>
    </xf>
    <xf numFmtId="0" fontId="7" fillId="3" borderId="25" xfId="0" applyFont="1" applyFill="1" applyBorder="1" applyAlignment="1">
      <alignment horizontal="center" vertical="center" wrapText="1"/>
    </xf>
    <xf numFmtId="14" fontId="7" fillId="3" borderId="15" xfId="0" applyNumberFormat="1" applyFont="1" applyFill="1" applyBorder="1" applyAlignment="1">
      <alignment horizontal="center" vertical="center" wrapText="1"/>
    </xf>
    <xf numFmtId="14" fontId="7" fillId="3" borderId="7" xfId="0" applyNumberFormat="1" applyFont="1" applyFill="1" applyBorder="1" applyAlignment="1">
      <alignment horizontal="center" vertical="center" wrapText="1"/>
    </xf>
    <xf numFmtId="0" fontId="7" fillId="3" borderId="7" xfId="0" applyFont="1" applyFill="1" applyBorder="1" applyAlignment="1">
      <alignment vertical="center" wrapText="1"/>
    </xf>
    <xf numFmtId="0" fontId="7" fillId="3" borderId="7" xfId="0" applyFont="1" applyFill="1" applyBorder="1" applyAlignment="1">
      <alignment horizontal="center" vertical="center" wrapText="1"/>
    </xf>
    <xf numFmtId="14" fontId="0" fillId="0" borderId="0" xfId="0" applyNumberFormat="1"/>
    <xf numFmtId="172" fontId="0" fillId="0" borderId="0" xfId="0" applyNumberFormat="1"/>
    <xf numFmtId="179" fontId="0" fillId="0" borderId="0" xfId="0" applyNumberFormat="1"/>
    <xf numFmtId="165" fontId="0" fillId="0" borderId="0" xfId="1" applyFont="1"/>
    <xf numFmtId="165" fontId="0" fillId="0" borderId="0" xfId="1" applyNumberFormat="1" applyFont="1"/>
    <xf numFmtId="167" fontId="0" fillId="0" borderId="0" xfId="0" applyNumberFormat="1"/>
    <xf numFmtId="0" fontId="0" fillId="10" borderId="0" xfId="0" applyFill="1" applyBorder="1" applyAlignment="1">
      <alignment horizontal="left"/>
    </xf>
    <xf numFmtId="165" fontId="0" fillId="10" borderId="0" xfId="1" applyFont="1" applyFill="1" applyBorder="1" applyAlignment="1" applyProtection="1">
      <alignment horizontal="right"/>
      <protection locked="0"/>
    </xf>
    <xf numFmtId="174" fontId="0" fillId="0" borderId="0" xfId="1" applyNumberFormat="1" applyFont="1" applyFill="1" applyBorder="1" applyAlignment="1" applyProtection="1">
      <alignment horizontal="right"/>
      <protection locked="0"/>
    </xf>
    <xf numFmtId="0" fontId="0" fillId="10" borderId="0" xfId="0" applyFill="1" applyBorder="1" applyAlignment="1" applyProtection="1">
      <alignment horizontal="left"/>
      <protection locked="0"/>
    </xf>
    <xf numFmtId="0" fontId="4" fillId="0" borderId="0" xfId="0" applyFont="1" applyFill="1" applyBorder="1" applyAlignment="1">
      <alignment vertical="center"/>
    </xf>
    <xf numFmtId="0" fontId="4" fillId="0" borderId="0" xfId="0" applyFont="1" applyFill="1" applyAlignment="1">
      <alignment vertical="center"/>
    </xf>
    <xf numFmtId="0" fontId="6" fillId="0" borderId="0" xfId="0" applyFont="1" applyFill="1" applyBorder="1" applyAlignment="1">
      <alignment vertical="center"/>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wrapText="1"/>
    </xf>
    <xf numFmtId="4" fontId="4" fillId="3" borderId="0" xfId="0" applyNumberFormat="1" applyFont="1" applyFill="1" applyBorder="1" applyAlignment="1">
      <alignment vertical="center"/>
    </xf>
    <xf numFmtId="4" fontId="4" fillId="3" borderId="0" xfId="0" applyNumberFormat="1" applyFont="1" applyFill="1" applyAlignment="1">
      <alignment vertical="center"/>
    </xf>
    <xf numFmtId="0" fontId="4" fillId="3" borderId="6" xfId="0"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168" fontId="4" fillId="3" borderId="6" xfId="0" applyNumberFormat="1" applyFont="1" applyFill="1" applyBorder="1" applyAlignment="1">
      <alignment horizontal="center" vertical="center" wrapText="1"/>
    </xf>
    <xf numFmtId="169" fontId="4" fillId="3" borderId="6" xfId="0" applyNumberFormat="1"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173" fontId="4" fillId="3" borderId="6" xfId="2" applyNumberFormat="1" applyFont="1" applyFill="1" applyBorder="1" applyAlignment="1">
      <alignment horizontal="center" vertical="center" wrapText="1"/>
    </xf>
    <xf numFmtId="167" fontId="44" fillId="0" borderId="0" xfId="0" applyNumberFormat="1" applyFont="1"/>
    <xf numFmtId="0" fontId="0" fillId="10" borderId="0" xfId="0" applyFill="1" applyBorder="1" applyAlignment="1" applyProtection="1">
      <alignment horizontal="center"/>
      <protection locked="0"/>
    </xf>
    <xf numFmtId="0"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protection locked="0"/>
    </xf>
    <xf numFmtId="14" fontId="0" fillId="0" borderId="0" xfId="0" applyNumberFormat="1" applyFill="1" applyBorder="1" applyAlignment="1" applyProtection="1">
      <alignment horizontal="center"/>
      <protection locked="0"/>
    </xf>
    <xf numFmtId="165" fontId="0" fillId="0" borderId="0" xfId="1" applyFont="1" applyFill="1" applyBorder="1" applyAlignment="1" applyProtection="1">
      <alignment horizontal="right"/>
      <protection locked="0"/>
    </xf>
    <xf numFmtId="0" fontId="0" fillId="0" borderId="0" xfId="0" applyFill="1" applyBorder="1" applyProtection="1">
      <protection locked="0"/>
    </xf>
    <xf numFmtId="0" fontId="7" fillId="3" borderId="6" xfId="0" applyFont="1" applyFill="1" applyBorder="1" applyAlignment="1">
      <alignment horizontal="center" vertical="center" wrapText="1"/>
    </xf>
    <xf numFmtId="14" fontId="7" fillId="3" borderId="6" xfId="0" applyNumberFormat="1" applyFont="1" applyFill="1" applyBorder="1" applyAlignment="1">
      <alignment horizontal="center" vertical="center" wrapText="1"/>
    </xf>
    <xf numFmtId="14" fontId="20" fillId="3" borderId="6" xfId="0" applyNumberFormat="1" applyFont="1" applyFill="1" applyBorder="1" applyAlignment="1">
      <alignment horizontal="center" vertical="center" wrapText="1"/>
    </xf>
    <xf numFmtId="1" fontId="4" fillId="3" borderId="6" xfId="0" applyNumberFormat="1" applyFont="1" applyFill="1" applyBorder="1" applyAlignment="1">
      <alignment horizontal="center" vertical="center"/>
    </xf>
    <xf numFmtId="168" fontId="7" fillId="3" borderId="5" xfId="0" applyNumberFormat="1" applyFont="1" applyFill="1" applyBorder="1" applyAlignment="1">
      <alignment horizontal="center" vertical="center" wrapText="1"/>
    </xf>
    <xf numFmtId="14" fontId="4" fillId="3" borderId="5"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2" fontId="4" fillId="3" borderId="6" xfId="0" applyNumberFormat="1" applyFont="1" applyFill="1" applyBorder="1" applyAlignment="1">
      <alignment horizontal="center" vertical="center" wrapText="1"/>
    </xf>
    <xf numFmtId="0" fontId="0" fillId="3" borderId="0" xfId="0" applyFill="1"/>
    <xf numFmtId="14" fontId="4" fillId="3" borderId="2"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45" fillId="3" borderId="0" xfId="0" applyFont="1" applyFill="1" applyAlignment="1">
      <alignment vertical="center"/>
    </xf>
    <xf numFmtId="0" fontId="4" fillId="3" borderId="0" xfId="0" applyFont="1" applyFill="1" applyAlignment="1">
      <alignment vertical="center" wrapText="1"/>
    </xf>
    <xf numFmtId="0" fontId="0" fillId="0" borderId="0" xfId="0" applyAlignment="1">
      <alignment horizontal="justify" vertical="center"/>
    </xf>
    <xf numFmtId="0" fontId="2" fillId="0" borderId="0" xfId="0" applyFont="1" applyAlignment="1">
      <alignment horizontal="justify" vertical="center"/>
    </xf>
    <xf numFmtId="0" fontId="11" fillId="0" borderId="0" xfId="6" applyAlignment="1">
      <alignment horizontal="justify" vertical="center"/>
    </xf>
    <xf numFmtId="0" fontId="6" fillId="5" borderId="6" xfId="0" applyFont="1" applyFill="1" applyBorder="1" applyAlignment="1">
      <alignment horizontal="center" vertical="center" wrapText="1"/>
    </xf>
    <xf numFmtId="15" fontId="11" fillId="0" borderId="0" xfId="6" applyNumberFormat="1" applyAlignment="1">
      <alignment horizontal="center" vertical="top" wrapText="1"/>
    </xf>
    <xf numFmtId="0" fontId="39" fillId="44" borderId="35" xfId="0" applyFont="1" applyFill="1" applyBorder="1" applyAlignment="1">
      <alignment horizontal="center" vertical="center" wrapText="1"/>
    </xf>
    <xf numFmtId="10" fontId="39" fillId="44" borderId="35" xfId="2" applyNumberFormat="1" applyFont="1" applyFill="1" applyBorder="1" applyAlignment="1">
      <alignment horizontal="center" vertical="center" wrapText="1"/>
    </xf>
    <xf numFmtId="180" fontId="39" fillId="44" borderId="35" xfId="0" applyNumberFormat="1" applyFont="1" applyFill="1" applyBorder="1" applyAlignment="1">
      <alignment horizontal="center" vertical="center" wrapText="1"/>
    </xf>
    <xf numFmtId="0" fontId="39" fillId="44" borderId="36" xfId="0" applyFont="1" applyFill="1" applyBorder="1" applyAlignment="1">
      <alignment horizontal="center" vertical="center" wrapText="1"/>
    </xf>
    <xf numFmtId="1" fontId="0" fillId="3" borderId="0" xfId="0" applyNumberFormat="1" applyFill="1" applyBorder="1" applyAlignment="1">
      <alignment horizontal="center"/>
    </xf>
    <xf numFmtId="14" fontId="0" fillId="3" borderId="0" xfId="0" applyNumberFormat="1" applyFill="1" applyBorder="1" applyAlignment="1">
      <alignment horizontal="center"/>
    </xf>
    <xf numFmtId="10" fontId="0" fillId="3" borderId="0" xfId="2" applyNumberFormat="1" applyFont="1" applyFill="1" applyBorder="1" applyAlignment="1">
      <alignment horizontal="center"/>
    </xf>
    <xf numFmtId="170" fontId="1" fillId="3" borderId="0" xfId="8" applyFont="1" applyFill="1" applyBorder="1" applyAlignment="1">
      <alignment horizontal="center"/>
    </xf>
    <xf numFmtId="3" fontId="0" fillId="3" borderId="0" xfId="0" applyNumberFormat="1" applyFill="1" applyBorder="1" applyAlignment="1">
      <alignment horizontal="center"/>
    </xf>
    <xf numFmtId="174" fontId="0" fillId="3" borderId="0" xfId="8" applyNumberFormat="1" applyFont="1" applyFill="1" applyBorder="1" applyAlignment="1">
      <alignment horizontal="center"/>
    </xf>
    <xf numFmtId="180" fontId="0" fillId="3" borderId="0" xfId="8" applyNumberFormat="1" applyFont="1" applyFill="1" applyBorder="1" applyAlignment="1">
      <alignment horizontal="center"/>
    </xf>
    <xf numFmtId="175" fontId="0" fillId="0" borderId="0" xfId="2" applyNumberFormat="1" applyFont="1"/>
    <xf numFmtId="14" fontId="0" fillId="0" borderId="0" xfId="0" applyNumberFormat="1" applyAlignment="1">
      <alignment horizontal="center"/>
    </xf>
    <xf numFmtId="165" fontId="39" fillId="44" borderId="35" xfId="1" applyFont="1" applyFill="1" applyBorder="1" applyAlignment="1">
      <alignment horizontal="center" vertical="center" wrapText="1"/>
    </xf>
    <xf numFmtId="165" fontId="0" fillId="3" borderId="0" xfId="1" applyFont="1" applyFill="1" applyBorder="1" applyAlignment="1">
      <alignment horizontal="center"/>
    </xf>
    <xf numFmtId="165" fontId="0" fillId="0" borderId="0" xfId="1" applyFont="1" applyAlignment="1">
      <alignment horizontal="center"/>
    </xf>
    <xf numFmtId="10" fontId="44" fillId="3" borderId="0" xfId="2" applyNumberFormat="1" applyFont="1" applyFill="1" applyBorder="1" applyAlignment="1">
      <alignment horizontal="center"/>
    </xf>
    <xf numFmtId="0" fontId="0" fillId="10" borderId="0" xfId="0" applyFill="1"/>
    <xf numFmtId="1" fontId="0" fillId="10" borderId="0" xfId="0" applyNumberFormat="1" applyFill="1" applyBorder="1" applyAlignment="1">
      <alignment horizontal="center"/>
    </xf>
    <xf numFmtId="165" fontId="0" fillId="10" borderId="0" xfId="1" applyFont="1" applyFill="1" applyAlignment="1">
      <alignment horizontal="center"/>
    </xf>
    <xf numFmtId="14" fontId="0" fillId="10" borderId="0" xfId="0" applyNumberFormat="1" applyFill="1" applyBorder="1" applyAlignment="1">
      <alignment horizontal="center"/>
    </xf>
    <xf numFmtId="174" fontId="0" fillId="10" borderId="0" xfId="8" applyNumberFormat="1" applyFont="1" applyFill="1" applyBorder="1" applyAlignment="1">
      <alignment horizontal="center"/>
    </xf>
    <xf numFmtId="4" fontId="0" fillId="10" borderId="0" xfId="0" applyNumberFormat="1" applyFill="1"/>
    <xf numFmtId="0" fontId="46" fillId="0" borderId="0" xfId="80" applyFont="1" applyAlignment="1">
      <alignment horizontal="center" vertical="center"/>
    </xf>
    <xf numFmtId="0" fontId="43" fillId="0" borderId="0" xfId="80" applyFont="1" applyAlignment="1">
      <alignment horizontal="center" vertical="center"/>
    </xf>
    <xf numFmtId="0" fontId="43" fillId="0" borderId="0" xfId="80" applyFont="1"/>
    <xf numFmtId="0" fontId="43" fillId="3" borderId="0" xfId="80" applyFont="1" applyFill="1" applyAlignment="1">
      <alignment vertical="center" wrapText="1"/>
    </xf>
    <xf numFmtId="0" fontId="43" fillId="0" borderId="0" xfId="80" applyFont="1" applyFill="1"/>
    <xf numFmtId="0" fontId="46" fillId="0" borderId="0" xfId="80" applyFont="1" applyAlignment="1">
      <alignment horizontal="center"/>
    </xf>
    <xf numFmtId="0" fontId="47" fillId="45" borderId="0" xfId="80" applyFont="1" applyFill="1" applyAlignment="1">
      <alignment horizontal="center" vertical="center" wrapText="1"/>
    </xf>
    <xf numFmtId="0" fontId="43" fillId="46" borderId="0" xfId="80" applyFont="1" applyFill="1"/>
    <xf numFmtId="0" fontId="43" fillId="46" borderId="0" xfId="80" applyFont="1" applyFill="1" applyAlignment="1">
      <alignment horizontal="center" vertical="center"/>
    </xf>
    <xf numFmtId="0" fontId="43" fillId="46" borderId="0" xfId="80" applyFont="1" applyFill="1" applyAlignment="1">
      <alignment horizontal="left" vertical="center"/>
    </xf>
    <xf numFmtId="14" fontId="43" fillId="46" borderId="0" xfId="80" applyNumberFormat="1" applyFont="1" applyFill="1" applyAlignment="1">
      <alignment horizontal="center" vertical="center"/>
    </xf>
    <xf numFmtId="10" fontId="43" fillId="46" borderId="0" xfId="80" applyNumberFormat="1" applyFont="1" applyFill="1" applyAlignment="1">
      <alignment horizontal="center" vertical="center"/>
    </xf>
    <xf numFmtId="181" fontId="43" fillId="46" borderId="0" xfId="1" applyNumberFormat="1" applyFont="1" applyFill="1" applyAlignment="1">
      <alignment horizontal="center" vertical="center"/>
    </xf>
    <xf numFmtId="182" fontId="43" fillId="46" borderId="0" xfId="80" applyNumberFormat="1" applyFont="1" applyFill="1" applyAlignment="1">
      <alignment horizontal="center" vertical="center"/>
    </xf>
    <xf numFmtId="165" fontId="43" fillId="46" borderId="0" xfId="1" applyFont="1" applyFill="1" applyAlignment="1">
      <alignment horizontal="center" vertical="center"/>
    </xf>
    <xf numFmtId="4" fontId="43" fillId="46" borderId="0" xfId="80" applyNumberFormat="1" applyFont="1" applyFill="1" applyAlignment="1">
      <alignment horizontal="center" vertical="center"/>
    </xf>
    <xf numFmtId="0" fontId="43" fillId="47" borderId="0" xfId="80" applyFont="1" applyFill="1"/>
    <xf numFmtId="0" fontId="43" fillId="47" borderId="0" xfId="80" applyFont="1" applyFill="1" applyAlignment="1">
      <alignment horizontal="center" vertical="center"/>
    </xf>
    <xf numFmtId="0" fontId="43" fillId="47" borderId="0" xfId="80" applyFont="1" applyFill="1" applyAlignment="1">
      <alignment horizontal="left" vertical="center"/>
    </xf>
    <xf numFmtId="14" fontId="43" fillId="47" borderId="0" xfId="80" applyNumberFormat="1" applyFont="1" applyFill="1" applyAlignment="1">
      <alignment horizontal="center" vertical="center"/>
    </xf>
    <xf numFmtId="10" fontId="43" fillId="47" borderId="0" xfId="80" applyNumberFormat="1" applyFont="1" applyFill="1" applyAlignment="1">
      <alignment horizontal="center" vertical="center"/>
    </xf>
    <xf numFmtId="181" fontId="43" fillId="47" borderId="0" xfId="1" applyNumberFormat="1" applyFont="1" applyFill="1" applyAlignment="1">
      <alignment horizontal="center" vertical="center"/>
    </xf>
    <xf numFmtId="182" fontId="43" fillId="47" borderId="0" xfId="80" applyNumberFormat="1" applyFont="1" applyFill="1" applyAlignment="1">
      <alignment horizontal="center" vertical="center"/>
    </xf>
    <xf numFmtId="165" fontId="43" fillId="47" borderId="0" xfId="1" applyFont="1" applyFill="1" applyAlignment="1">
      <alignment horizontal="center" vertical="center"/>
    </xf>
    <xf numFmtId="4" fontId="43" fillId="47" borderId="0" xfId="80" applyNumberFormat="1" applyFont="1" applyFill="1" applyAlignment="1">
      <alignment horizontal="center" vertical="center"/>
    </xf>
    <xf numFmtId="0" fontId="43" fillId="47" borderId="0" xfId="80" applyFont="1" applyFill="1" applyAlignment="1">
      <alignment horizontal="center"/>
    </xf>
    <xf numFmtId="0" fontId="43" fillId="46" borderId="0" xfId="80" applyFont="1" applyFill="1" applyAlignment="1">
      <alignment horizontal="center"/>
    </xf>
    <xf numFmtId="0" fontId="43" fillId="48" borderId="0" xfId="80" applyFont="1" applyFill="1"/>
    <xf numFmtId="0" fontId="43" fillId="48" borderId="0" xfId="80" applyFont="1" applyFill="1" applyAlignment="1">
      <alignment horizontal="center" vertical="center"/>
    </xf>
    <xf numFmtId="0" fontId="48" fillId="48" borderId="0" xfId="0" applyFont="1" applyFill="1" applyAlignment="1">
      <alignment horizontal="center" vertical="center"/>
    </xf>
    <xf numFmtId="0" fontId="0" fillId="48" borderId="0" xfId="0" applyFill="1" applyAlignment="1">
      <alignment vertical="center"/>
    </xf>
    <xf numFmtId="14" fontId="43" fillId="48" borderId="0" xfId="80" applyNumberFormat="1" applyFont="1" applyFill="1" applyAlignment="1">
      <alignment horizontal="center" vertical="center"/>
    </xf>
    <xf numFmtId="10" fontId="43" fillId="48" borderId="0" xfId="80" applyNumberFormat="1" applyFont="1" applyFill="1" applyAlignment="1">
      <alignment horizontal="center" vertical="center"/>
    </xf>
    <xf numFmtId="181" fontId="43" fillId="48" borderId="0" xfId="1" applyNumberFormat="1" applyFont="1" applyFill="1" applyAlignment="1">
      <alignment horizontal="center" vertical="center"/>
    </xf>
    <xf numFmtId="182" fontId="43" fillId="48" borderId="0" xfId="80" applyNumberFormat="1" applyFont="1" applyFill="1" applyAlignment="1">
      <alignment horizontal="center" vertical="center"/>
    </xf>
    <xf numFmtId="165" fontId="0" fillId="48" borderId="0" xfId="1" applyFont="1" applyFill="1" applyAlignment="1">
      <alignment horizontal="right" vertical="center"/>
    </xf>
    <xf numFmtId="4" fontId="43" fillId="48" borderId="0" xfId="80" applyNumberFormat="1" applyFont="1" applyFill="1" applyAlignment="1">
      <alignment horizontal="center" vertical="center"/>
    </xf>
    <xf numFmtId="3" fontId="43" fillId="48" borderId="0" xfId="80" applyNumberFormat="1" applyFont="1" applyFill="1" applyAlignment="1">
      <alignment horizontal="center" vertical="center"/>
    </xf>
    <xf numFmtId="0" fontId="43" fillId="0" borderId="0" xfId="80" applyFont="1" applyAlignment="1">
      <alignment horizontal="center"/>
    </xf>
    <xf numFmtId="174" fontId="43" fillId="0" borderId="0" xfId="1" applyNumberFormat="1" applyFont="1"/>
    <xf numFmtId="4" fontId="43" fillId="0" borderId="0" xfId="80" applyNumberFormat="1" applyFont="1"/>
    <xf numFmtId="166" fontId="43" fillId="0" borderId="0" xfId="80" applyNumberFormat="1" applyFont="1"/>
    <xf numFmtId="4" fontId="0" fillId="0" borderId="0" xfId="0" applyNumberFormat="1"/>
    <xf numFmtId="3" fontId="0" fillId="0" borderId="0" xfId="0" applyNumberFormat="1"/>
    <xf numFmtId="16" fontId="0" fillId="0" borderId="0" xfId="0" applyNumberFormat="1"/>
    <xf numFmtId="175" fontId="44" fillId="3" borderId="0" xfId="2" applyNumberFormat="1" applyFont="1" applyFill="1" applyBorder="1" applyAlignment="1">
      <alignment horizontal="center"/>
    </xf>
    <xf numFmtId="177" fontId="44" fillId="3" borderId="0" xfId="2" applyNumberFormat="1" applyFont="1" applyFill="1" applyBorder="1" applyAlignment="1">
      <alignment horizontal="center"/>
    </xf>
    <xf numFmtId="0" fontId="44" fillId="0" borderId="0" xfId="0" applyFont="1"/>
    <xf numFmtId="4" fontId="44" fillId="3" borderId="0" xfId="2" applyNumberFormat="1" applyFont="1" applyFill="1" applyBorder="1" applyAlignment="1">
      <alignment horizontal="center"/>
    </xf>
    <xf numFmtId="10" fontId="44" fillId="0" borderId="0" xfId="0" applyNumberFormat="1" applyFont="1"/>
    <xf numFmtId="175" fontId="44" fillId="10" borderId="0" xfId="2" applyNumberFormat="1" applyFont="1" applyFill="1" applyBorder="1" applyAlignment="1">
      <alignment horizontal="center"/>
    </xf>
    <xf numFmtId="10" fontId="44" fillId="10" borderId="0" xfId="0" applyNumberFormat="1" applyFont="1" applyFill="1"/>
    <xf numFmtId="0" fontId="6" fillId="5" borderId="6" xfId="0" applyFont="1" applyFill="1" applyBorder="1" applyAlignment="1">
      <alignment horizontal="center" vertical="center" wrapText="1"/>
    </xf>
    <xf numFmtId="14" fontId="0" fillId="10" borderId="0" xfId="0" applyNumberFormat="1" applyFill="1" applyBorder="1" applyAlignment="1" applyProtection="1">
      <alignment horizontal="center"/>
      <protection locked="0"/>
    </xf>
    <xf numFmtId="0" fontId="0" fillId="0" borderId="0" xfId="0" applyAlignment="1">
      <alignment vertical="center" wrapText="1"/>
    </xf>
    <xf numFmtId="0" fontId="4" fillId="0" borderId="8"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69" fontId="4" fillId="0" borderId="10"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0" fillId="10" borderId="19" xfId="0" applyNumberFormat="1" applyFill="1" applyBorder="1" applyAlignment="1" applyProtection="1">
      <alignment horizontal="center"/>
      <protection locked="0"/>
    </xf>
    <xf numFmtId="165" fontId="0" fillId="10" borderId="0" xfId="20" applyFont="1" applyFill="1" applyBorder="1" applyAlignment="1" applyProtection="1">
      <alignment horizontal="right"/>
      <protection locked="0"/>
    </xf>
    <xf numFmtId="165" fontId="0" fillId="10" borderId="20" xfId="1" applyFont="1" applyFill="1" applyBorder="1" applyProtection="1">
      <protection locked="0"/>
    </xf>
    <xf numFmtId="0" fontId="6" fillId="5" borderId="6"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65" fontId="0" fillId="10" borderId="23" xfId="1" applyFont="1" applyFill="1" applyBorder="1" applyProtection="1">
      <protection locked="0"/>
    </xf>
    <xf numFmtId="165" fontId="0" fillId="10" borderId="22" xfId="20" applyFont="1" applyFill="1" applyBorder="1" applyAlignment="1" applyProtection="1">
      <alignment horizontal="right"/>
      <protection locked="0"/>
    </xf>
    <xf numFmtId="0" fontId="0" fillId="10" borderId="22" xfId="0" applyFill="1" applyBorder="1" applyAlignment="1" applyProtection="1">
      <alignment horizontal="center"/>
      <protection locked="0"/>
    </xf>
    <xf numFmtId="14" fontId="0" fillId="10" borderId="22" xfId="0" applyNumberFormat="1" applyFill="1" applyBorder="1" applyAlignment="1" applyProtection="1">
      <alignment horizontal="center"/>
      <protection locked="0"/>
    </xf>
    <xf numFmtId="0" fontId="0" fillId="10" borderId="21" xfId="0" applyNumberFormat="1" applyFill="1" applyBorder="1" applyAlignment="1" applyProtection="1">
      <alignment horizontal="center"/>
      <protection locked="0"/>
    </xf>
    <xf numFmtId="0" fontId="0" fillId="10" borderId="20" xfId="0" applyFill="1" applyBorder="1" applyProtection="1">
      <protection locked="0"/>
    </xf>
    <xf numFmtId="0" fontId="0" fillId="10" borderId="4" xfId="0" applyFill="1" applyBorder="1" applyProtection="1">
      <protection locked="0"/>
    </xf>
    <xf numFmtId="165" fontId="0" fillId="10" borderId="18" xfId="20" applyFont="1" applyFill="1" applyBorder="1" applyAlignment="1" applyProtection="1">
      <alignment horizontal="right"/>
      <protection locked="0"/>
    </xf>
    <xf numFmtId="0" fontId="0" fillId="10" borderId="18" xfId="0" applyFill="1" applyBorder="1" applyAlignment="1" applyProtection="1">
      <alignment horizontal="center"/>
      <protection locked="0"/>
    </xf>
    <xf numFmtId="14" fontId="0" fillId="10" borderId="18" xfId="0" applyNumberFormat="1" applyFill="1" applyBorder="1" applyAlignment="1" applyProtection="1">
      <alignment horizontal="center"/>
      <protection locked="0"/>
    </xf>
    <xf numFmtId="0" fontId="0" fillId="10" borderId="3" xfId="0" applyNumberFormat="1" applyFill="1" applyBorder="1" applyAlignment="1" applyProtection="1">
      <alignment horizontal="center"/>
      <protection locked="0"/>
    </xf>
    <xf numFmtId="0" fontId="0" fillId="10" borderId="23" xfId="0" applyFill="1" applyBorder="1" applyProtection="1">
      <protection locked="0"/>
    </xf>
    <xf numFmtId="165" fontId="0" fillId="10" borderId="18" xfId="1" applyFont="1" applyFill="1" applyBorder="1" applyAlignment="1" applyProtection="1">
      <alignment horizontal="right"/>
      <protection locked="0"/>
    </xf>
    <xf numFmtId="165" fontId="0" fillId="10" borderId="22" xfId="1" applyFont="1" applyFill="1" applyBorder="1" applyAlignment="1" applyProtection="1">
      <alignment horizontal="right"/>
      <protection locked="0"/>
    </xf>
    <xf numFmtId="0" fontId="0" fillId="10" borderId="22" xfId="0" applyFill="1" applyBorder="1" applyAlignment="1" applyProtection="1">
      <alignment horizontal="left"/>
      <protection locked="0"/>
    </xf>
    <xf numFmtId="0" fontId="0" fillId="10" borderId="20" xfId="0" applyFill="1" applyBorder="1"/>
    <xf numFmtId="165" fontId="0" fillId="10" borderId="0" xfId="1" applyFont="1" applyFill="1" applyBorder="1"/>
    <xf numFmtId="0" fontId="0" fillId="10" borderId="0" xfId="0" applyFill="1" applyBorder="1" applyAlignment="1">
      <alignment horizontal="center"/>
    </xf>
    <xf numFmtId="178" fontId="0" fillId="10" borderId="0" xfId="0" applyNumberFormat="1" applyFill="1" applyBorder="1" applyAlignment="1">
      <alignment horizontal="center"/>
    </xf>
    <xf numFmtId="0" fontId="0" fillId="10" borderId="0" xfId="0" applyFill="1" applyBorder="1"/>
    <xf numFmtId="0" fontId="0" fillId="10" borderId="19" xfId="0" applyFill="1" applyBorder="1"/>
    <xf numFmtId="178" fontId="26" fillId="10" borderId="0" xfId="0" applyNumberFormat="1" applyFont="1" applyFill="1" applyBorder="1" applyAlignment="1" applyProtection="1">
      <alignment horizontal="center"/>
      <protection locked="0"/>
    </xf>
    <xf numFmtId="0" fontId="26" fillId="10" borderId="0" xfId="0" applyFont="1" applyFill="1" applyBorder="1"/>
    <xf numFmtId="0" fontId="26" fillId="10" borderId="0" xfId="0" applyFont="1" applyFill="1" applyBorder="1" applyAlignment="1">
      <alignment horizontal="center"/>
    </xf>
    <xf numFmtId="178" fontId="26" fillId="10" borderId="0" xfId="0" applyNumberFormat="1" applyFont="1" applyFill="1" applyBorder="1" applyAlignment="1">
      <alignment horizontal="center"/>
    </xf>
    <xf numFmtId="0" fontId="26" fillId="10" borderId="0" xfId="0" applyFont="1" applyFill="1" applyBorder="1" applyAlignment="1">
      <alignment horizontal="left"/>
    </xf>
    <xf numFmtId="0" fontId="0" fillId="10" borderId="0" xfId="0" applyFill="1" applyBorder="1" applyProtection="1">
      <protection locked="0"/>
    </xf>
    <xf numFmtId="0" fontId="0" fillId="10" borderId="0" xfId="0" applyNumberFormat="1" applyFill="1" applyBorder="1" applyAlignment="1" applyProtection="1">
      <alignment horizontal="center"/>
      <protection locked="0"/>
    </xf>
    <xf numFmtId="0" fontId="0" fillId="0" borderId="0" xfId="0" applyFill="1" applyAlignment="1">
      <alignment horizontal="center"/>
    </xf>
    <xf numFmtId="165" fontId="0" fillId="0" borderId="0" xfId="20" applyFont="1" applyFill="1" applyBorder="1" applyAlignment="1" applyProtection="1">
      <alignment horizontal="right"/>
      <protection locked="0"/>
    </xf>
    <xf numFmtId="165" fontId="0" fillId="49" borderId="0" xfId="20" applyFont="1" applyFill="1" applyBorder="1" applyAlignment="1" applyProtection="1">
      <alignment horizontal="right"/>
      <protection locked="0"/>
    </xf>
    <xf numFmtId="165" fontId="26" fillId="0" borderId="0" xfId="20" applyFont="1" applyFill="1" applyBorder="1" applyAlignment="1" applyProtection="1">
      <alignment horizontal="right"/>
      <protection locked="0"/>
    </xf>
    <xf numFmtId="0" fontId="0" fillId="0" borderId="23" xfId="0" applyFill="1" applyBorder="1" applyProtection="1">
      <protection locked="0"/>
    </xf>
    <xf numFmtId="165" fontId="26" fillId="0" borderId="22" xfId="1" applyFont="1" applyFill="1" applyBorder="1" applyAlignment="1" applyProtection="1">
      <alignment horizontal="right"/>
      <protection locked="0"/>
    </xf>
    <xf numFmtId="0" fontId="26" fillId="0" borderId="22" xfId="0" applyFont="1" applyFill="1" applyBorder="1" applyAlignment="1" applyProtection="1">
      <alignment horizontal="center"/>
      <protection locked="0"/>
    </xf>
    <xf numFmtId="14" fontId="26" fillId="0" borderId="22" xfId="0" applyNumberFormat="1" applyFont="1"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1" xfId="0" applyNumberFormat="1" applyFill="1" applyBorder="1" applyAlignment="1" applyProtection="1">
      <alignment horizontal="center"/>
      <protection locked="0"/>
    </xf>
    <xf numFmtId="165" fontId="0" fillId="0" borderId="0" xfId="1" applyFont="1" applyFill="1"/>
    <xf numFmtId="0" fontId="0" fillId="0" borderId="20" xfId="0" applyFill="1" applyBorder="1" applyProtection="1">
      <protection locked="0"/>
    </xf>
    <xf numFmtId="0" fontId="0" fillId="0" borderId="19" xfId="0" applyNumberFormat="1" applyFill="1" applyBorder="1" applyAlignment="1" applyProtection="1">
      <alignment horizontal="center"/>
      <protection locked="0"/>
    </xf>
    <xf numFmtId="165" fontId="26" fillId="49" borderId="0" xfId="1" applyFont="1" applyFill="1" applyBorder="1" applyAlignment="1" applyProtection="1">
      <alignment horizontal="right"/>
      <protection locked="0"/>
    </xf>
    <xf numFmtId="165" fontId="26" fillId="49" borderId="0" xfId="1" applyFont="1" applyFill="1" applyBorder="1" applyAlignment="1" applyProtection="1">
      <alignment horizontal="center"/>
      <protection locked="0"/>
    </xf>
    <xf numFmtId="165" fontId="26" fillId="10" borderId="0" xfId="1" applyFont="1" applyFill="1" applyBorder="1" applyAlignment="1" applyProtection="1">
      <alignment horizontal="right"/>
      <protection locked="0"/>
    </xf>
    <xf numFmtId="165" fontId="0" fillId="49" borderId="0" xfId="1" applyFont="1" applyFill="1" applyBorder="1" applyAlignment="1" applyProtection="1">
      <alignment horizontal="right"/>
      <protection locked="0"/>
    </xf>
    <xf numFmtId="165" fontId="0" fillId="12" borderId="0" xfId="1" applyFont="1" applyFill="1" applyBorder="1" applyAlignment="1" applyProtection="1">
      <alignment horizontal="right"/>
      <protection locked="0"/>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14" fontId="7" fillId="3" borderId="6" xfId="0" applyNumberFormat="1"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14" fontId="7" fillId="3" borderId="12" xfId="0" applyNumberFormat="1" applyFont="1" applyFill="1" applyBorder="1" applyAlignment="1">
      <alignment horizontal="center" vertical="center" wrapText="1"/>
    </xf>
    <xf numFmtId="167" fontId="7" fillId="3" borderId="6" xfId="0" applyNumberFormat="1" applyFont="1" applyFill="1" applyBorder="1" applyAlignment="1">
      <alignment horizontal="center" vertical="center" wrapText="1"/>
    </xf>
    <xf numFmtId="168" fontId="7" fillId="3" borderId="8" xfId="8" applyNumberFormat="1" applyFont="1" applyFill="1" applyBorder="1" applyAlignment="1">
      <alignment horizontal="center" vertical="center" wrapText="1"/>
    </xf>
    <xf numFmtId="167" fontId="7" fillId="3" borderId="15" xfId="0" applyNumberFormat="1" applyFont="1" applyFill="1" applyBorder="1" applyAlignment="1">
      <alignment horizontal="center" vertical="center" wrapText="1"/>
    </xf>
    <xf numFmtId="4" fontId="7" fillId="3" borderId="8" xfId="8" applyNumberFormat="1" applyFont="1" applyFill="1" applyBorder="1" applyAlignment="1">
      <alignment horizontal="center" vertical="center" wrapText="1"/>
    </xf>
    <xf numFmtId="168" fontId="7" fillId="3" borderId="6" xfId="0" applyNumberFormat="1" applyFont="1" applyFill="1" applyBorder="1" applyAlignment="1">
      <alignment horizontal="center" vertical="center" wrapText="1"/>
    </xf>
    <xf numFmtId="168" fontId="7" fillId="3" borderId="15" xfId="8" applyNumberFormat="1" applyFont="1" applyFill="1" applyBorder="1" applyAlignment="1">
      <alignment horizontal="center" vertical="center" wrapText="1"/>
    </xf>
    <xf numFmtId="4" fontId="7" fillId="3" borderId="15"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3" fontId="7" fillId="3" borderId="10" xfId="0" applyNumberFormat="1" applyFont="1" applyFill="1" applyBorder="1" applyAlignment="1">
      <alignment horizontal="center" vertical="center" wrapText="1"/>
    </xf>
    <xf numFmtId="3" fontId="7" fillId="3" borderId="12"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3" fontId="7" fillId="3" borderId="15" xfId="0" applyNumberFormat="1" applyFont="1" applyFill="1" applyBorder="1" applyAlignment="1">
      <alignment horizontal="center" vertical="center" wrapText="1"/>
    </xf>
    <xf numFmtId="3" fontId="5" fillId="3" borderId="6" xfId="3" applyNumberFormat="1" applyFont="1" applyFill="1" applyBorder="1" applyAlignment="1">
      <alignment horizontal="center" vertical="center" wrapText="1"/>
    </xf>
    <xf numFmtId="3" fontId="7" fillId="0" borderId="6" xfId="3" applyNumberFormat="1" applyFont="1" applyFill="1" applyBorder="1" applyAlignment="1">
      <alignment horizontal="center" vertical="center" wrapText="1"/>
    </xf>
    <xf numFmtId="0" fontId="0" fillId="0" borderId="0" xfId="0" applyAlignment="1">
      <alignment vertical="center" wrapText="1"/>
    </xf>
    <xf numFmtId="15" fontId="11" fillId="0" borderId="0" xfId="6" applyNumberFormat="1" applyAlignment="1">
      <alignment horizontal="center" vertical="top" wrapText="1"/>
    </xf>
    <xf numFmtId="0" fontId="18" fillId="7" borderId="8" xfId="0" applyFont="1" applyFill="1" applyBorder="1" applyAlignment="1">
      <alignment horizontal="center"/>
    </xf>
    <xf numFmtId="0" fontId="18" fillId="7" borderId="2" xfId="0" applyFont="1" applyFill="1" applyBorder="1" applyAlignment="1">
      <alignment horizontal="center"/>
    </xf>
    <xf numFmtId="0" fontId="18" fillId="7" borderId="10" xfId="0" applyFont="1" applyFill="1" applyBorder="1" applyAlignment="1">
      <alignment horizontal="center"/>
    </xf>
    <xf numFmtId="0" fontId="17" fillId="7" borderId="8" xfId="0" applyFont="1" applyFill="1" applyBorder="1" applyAlignment="1">
      <alignment horizontal="center"/>
    </xf>
    <xf numFmtId="0" fontId="17" fillId="7" borderId="2" xfId="0" applyFont="1" applyFill="1" applyBorder="1" applyAlignment="1">
      <alignment horizontal="center"/>
    </xf>
    <xf numFmtId="0" fontId="6" fillId="5" borderId="6"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0" xfId="0" applyFont="1" applyFill="1" applyBorder="1" applyAlignment="1">
      <alignment horizontal="center" vertical="center" wrapText="1"/>
    </xf>
    <xf numFmtId="168" fontId="7" fillId="0" borderId="7" xfId="0" applyNumberFormat="1" applyFont="1" applyFill="1" applyBorder="1" applyAlignment="1">
      <alignment horizontal="center" vertical="center" wrapText="1"/>
    </xf>
    <xf numFmtId="168" fontId="7" fillId="0" borderId="11"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1" fontId="7" fillId="0" borderId="7"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168" fontId="4" fillId="0" borderId="7" xfId="0" applyNumberFormat="1" applyFont="1" applyFill="1" applyBorder="1" applyAlignment="1">
      <alignment horizontal="center" vertical="center" wrapText="1"/>
    </xf>
    <xf numFmtId="168" fontId="4" fillId="0" borderId="1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7" xfId="0" applyNumberFormat="1" applyFont="1" applyFill="1" applyBorder="1" applyAlignment="1">
      <alignment horizontal="center" vertical="center" wrapText="1"/>
    </xf>
    <xf numFmtId="14" fontId="7" fillId="0" borderId="11"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 fontId="7" fillId="0" borderId="5" xfId="0" applyNumberFormat="1" applyFont="1" applyFill="1" applyBorder="1" applyAlignment="1">
      <alignment horizontal="center" vertical="center"/>
    </xf>
    <xf numFmtId="168" fontId="7" fillId="0" borderId="5" xfId="0" applyNumberFormat="1" applyFont="1" applyFill="1" applyBorder="1" applyAlignment="1">
      <alignment horizontal="center" vertical="center" wrapText="1"/>
    </xf>
    <xf numFmtId="168" fontId="4" fillId="0" borderId="5" xfId="0" applyNumberFormat="1" applyFont="1" applyFill="1" applyBorder="1" applyAlignment="1">
      <alignment horizontal="center" vertical="center" wrapText="1"/>
    </xf>
    <xf numFmtId="14" fontId="7" fillId="0" borderId="7" xfId="0" applyNumberFormat="1" applyFont="1" applyFill="1" applyBorder="1" applyAlignment="1">
      <alignment horizontal="center" vertical="center"/>
    </xf>
    <xf numFmtId="14" fontId="7" fillId="0" borderId="11" xfId="0" applyNumberFormat="1" applyFont="1" applyFill="1" applyBorder="1" applyAlignment="1">
      <alignment horizontal="center" vertical="center"/>
    </xf>
    <xf numFmtId="4" fontId="7" fillId="3" borderId="7" xfId="0" applyNumberFormat="1" applyFont="1" applyFill="1" applyBorder="1" applyAlignment="1">
      <alignment horizontal="center" vertical="center" wrapText="1"/>
    </xf>
    <xf numFmtId="4" fontId="7" fillId="3" borderId="11" xfId="0"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14" fontId="7" fillId="3" borderId="6" xfId="0" applyNumberFormat="1" applyFont="1" applyFill="1" applyBorder="1" applyAlignment="1">
      <alignment horizontal="center" vertical="center" wrapText="1"/>
    </xf>
    <xf numFmtId="14" fontId="7" fillId="3" borderId="7" xfId="0" applyNumberFormat="1" applyFont="1" applyFill="1" applyBorder="1" applyAlignment="1">
      <alignment horizontal="center" vertical="center" wrapText="1"/>
    </xf>
    <xf numFmtId="14" fontId="7" fillId="3" borderId="11" xfId="0" applyNumberFormat="1"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0" fontId="4" fillId="3" borderId="0" xfId="0" applyFont="1" applyFill="1" applyBorder="1" applyAlignment="1">
      <alignment vertical="center" wrapText="1"/>
    </xf>
    <xf numFmtId="4" fontId="4" fillId="3" borderId="0" xfId="0" applyNumberFormat="1" applyFont="1" applyFill="1" applyBorder="1" applyAlignment="1">
      <alignment vertical="center" wrapText="1"/>
    </xf>
    <xf numFmtId="4" fontId="4" fillId="3" borderId="0" xfId="0" applyNumberFormat="1" applyFont="1" applyFill="1" applyAlignment="1">
      <alignment vertical="center" wrapText="1"/>
    </xf>
  </cellXfs>
  <cellStyles count="86">
    <cellStyle name="20% - Énfasis1" xfId="56" builtinId="30" customBuiltin="1"/>
    <cellStyle name="20% - Énfasis2" xfId="60" builtinId="34" customBuiltin="1"/>
    <cellStyle name="20% - Énfasis3" xfId="64" builtinId="38" customBuiltin="1"/>
    <cellStyle name="20% - Énfasis4" xfId="68" builtinId="42" customBuiltin="1"/>
    <cellStyle name="20% - Énfasis5" xfId="72" builtinId="46" customBuiltin="1"/>
    <cellStyle name="20% - Énfasis6" xfId="76" builtinId="50" customBuiltin="1"/>
    <cellStyle name="40% - Énfasis1" xfId="57" builtinId="31" customBuiltin="1"/>
    <cellStyle name="40% - Énfasis2" xfId="61" builtinId="35" customBuiltin="1"/>
    <cellStyle name="40% - Énfasis3" xfId="65" builtinId="39" customBuiltin="1"/>
    <cellStyle name="40% - Énfasis4" xfId="69" builtinId="43" customBuiltin="1"/>
    <cellStyle name="40% - Énfasis5" xfId="73" builtinId="47" customBuiltin="1"/>
    <cellStyle name="40% - Énfasis6" xfId="77" builtinId="51" customBuiltin="1"/>
    <cellStyle name="60% - Énfasis1" xfId="58" builtinId="32" customBuiltin="1"/>
    <cellStyle name="60% - Énfasis2" xfId="62" builtinId="36" customBuiltin="1"/>
    <cellStyle name="60% - Énfasis3" xfId="66" builtinId="40" customBuiltin="1"/>
    <cellStyle name="60% - Énfasis4" xfId="70" builtinId="44" customBuiltin="1"/>
    <cellStyle name="60% - Énfasis5" xfId="74" builtinId="48" customBuiltin="1"/>
    <cellStyle name="60% - Énfasis6" xfId="78" builtinId="52" customBuiltin="1"/>
    <cellStyle name="ANCLAS,REZONES Y SUS PARTES,DE FUNDICION,DE HIERRO O DE ACERO" xfId="17"/>
    <cellStyle name="ANCLAS,REZONES Y SUS PARTES,DE FUNDICION,DE HIERRO O DE ACERO 2 2" xfId="18"/>
    <cellStyle name="Bueno" xfId="43" builtinId="26" customBuiltin="1"/>
    <cellStyle name="Cálculo" xfId="48" builtinId="22" customBuiltin="1"/>
    <cellStyle name="Cambiar to&amp;do" xfId="16"/>
    <cellStyle name="Celda de comprobación" xfId="50" builtinId="23" customBuiltin="1"/>
    <cellStyle name="Celda vinculada" xfId="49" builtinId="24" customBuiltin="1"/>
    <cellStyle name="Encabezado 4" xfId="42" builtinId="19" customBuiltin="1"/>
    <cellStyle name="Énfasis1" xfId="55" builtinId="29" customBuiltin="1"/>
    <cellStyle name="Énfasis2" xfId="59" builtinId="33" customBuiltin="1"/>
    <cellStyle name="Énfasis3" xfId="63" builtinId="37" customBuiltin="1"/>
    <cellStyle name="Énfasis4" xfId="67" builtinId="41" customBuiltin="1"/>
    <cellStyle name="Énfasis5" xfId="71" builtinId="45" customBuiltin="1"/>
    <cellStyle name="Énfasis6" xfId="75" builtinId="49" customBuiltin="1"/>
    <cellStyle name="Entrada" xfId="46" builtinId="20" customBuiltin="1"/>
    <cellStyle name="Hipervínculo" xfId="6" builtinId="8"/>
    <cellStyle name="Hipervínculo 2" xfId="7"/>
    <cellStyle name="Hipervínculo 2 2" xfId="19"/>
    <cellStyle name="Hipervínculo visitado" xfId="84" builtinId="9" hidden="1"/>
    <cellStyle name="Hipervínculo visitado" xfId="85" builtinId="9" hidden="1"/>
    <cellStyle name="Incorrecto" xfId="44" builtinId="27" customBuiltin="1"/>
    <cellStyle name="Millares" xfId="1" builtinId="3"/>
    <cellStyle name="Millares 10" xfId="34"/>
    <cellStyle name="Millares 11" xfId="35"/>
    <cellStyle name="Millares 2" xfId="3"/>
    <cellStyle name="Millares 2 2" xfId="4"/>
    <cellStyle name="Millares 2 3" xfId="20"/>
    <cellStyle name="Millares 2 4" xfId="37"/>
    <cellStyle name="Millares 3" xfId="8"/>
    <cellStyle name="Millares 3 2" xfId="21"/>
    <cellStyle name="Millares 4" xfId="9"/>
    <cellStyle name="Millares 4 2" xfId="22"/>
    <cellStyle name="Millares 4 2 2" xfId="24"/>
    <cellStyle name="Millares 4 3" xfId="27"/>
    <cellStyle name="Millares 4 4" xfId="31"/>
    <cellStyle name="Millares 5" xfId="10"/>
    <cellStyle name="Millares 5 2" xfId="25"/>
    <cellStyle name="Millares 5 3" xfId="28"/>
    <cellStyle name="Millares 5 4" xfId="32"/>
    <cellStyle name="Millares 5 5" xfId="81"/>
    <cellStyle name="Millares 6" xfId="14"/>
    <cellStyle name="Millares 6 2" xfId="29"/>
    <cellStyle name="Millares 6 3" xfId="33"/>
    <cellStyle name="Millares 7" xfId="23"/>
    <cellStyle name="Millares 8" xfId="26"/>
    <cellStyle name="Millares 9" xfId="30"/>
    <cellStyle name="Moneda 2" xfId="38"/>
    <cellStyle name="Moneda 2 2" xfId="82"/>
    <cellStyle name="Moneda 3" xfId="36"/>
    <cellStyle name="Neutral" xfId="45" builtinId="28" customBuiltin="1"/>
    <cellStyle name="Normal" xfId="0" builtinId="0"/>
    <cellStyle name="Normal 165" xfId="11"/>
    <cellStyle name="Normal 2" xfId="12"/>
    <cellStyle name="Normal 3" xfId="80"/>
    <cellStyle name="Normal_Emisiones 2006" xfId="5"/>
    <cellStyle name="Notas" xfId="52" builtinId="10" customBuiltin="1"/>
    <cellStyle name="Porcentaje" xfId="2" builtinId="5"/>
    <cellStyle name="Porcentaje 2" xfId="13"/>
    <cellStyle name="Porcentaje 2 2" xfId="83"/>
    <cellStyle name="Porcentaje 3" xfId="15"/>
    <cellStyle name="Salida" xfId="47" builtinId="21" customBuiltin="1"/>
    <cellStyle name="Texto de advertencia" xfId="51" builtinId="11" customBuiltin="1"/>
    <cellStyle name="Texto explicativo" xfId="53" builtinId="53" customBuiltin="1"/>
    <cellStyle name="Título 1" xfId="39" builtinId="16" customBuiltin="1"/>
    <cellStyle name="Título 2" xfId="40" builtinId="17" customBuiltin="1"/>
    <cellStyle name="Título 3" xfId="41" builtinId="18" customBuiltin="1"/>
    <cellStyle name="Título 4" xfId="79"/>
    <cellStyle name="Total" xfId="54" builtinId="25" customBuiltin="1"/>
  </cellStyles>
  <dxfs count="1">
    <dxf>
      <font>
        <color rgb="FF9C0006"/>
      </font>
      <fill>
        <patternFill>
          <bgColor rgb="FFFFC7CE"/>
        </patternFill>
      </fill>
    </dxf>
  </dxfs>
  <tableStyles count="0" defaultTableStyle="TableStyleMedium2" defaultPivotStyle="PivotStyleLight16"/>
  <colors>
    <mruColors>
      <color rgb="FFDDFFEE"/>
      <color rgb="FF99FFCC"/>
      <color rgb="FFEBF6F9"/>
      <color rgb="FF8181FB"/>
      <color rgb="FF19194B"/>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externalLink" Target="externalLinks/externalLink1.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0INFORMA/COLOC/Coloc%202019/Base%20de%20Letras%2030.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LETRAS 28-01"/>
      <sheetName val="TCR diario y TCNPM"/>
      <sheetName val="BASE DE LETRAS 04-02"/>
    </sheetNames>
    <sheetDataSet>
      <sheetData sheetId="0"/>
      <sheetData sheetId="1">
        <row r="4391">
          <cell r="C4391">
            <v>43467</v>
          </cell>
          <cell r="D4391">
            <v>37.933300000000003</v>
          </cell>
        </row>
        <row r="4392">
          <cell r="C4392">
            <v>43468</v>
          </cell>
          <cell r="D4392">
            <v>37.551699999999997</v>
          </cell>
        </row>
        <row r="4393">
          <cell r="C4393">
            <v>43469</v>
          </cell>
          <cell r="D4393">
            <v>37.39</v>
          </cell>
        </row>
        <row r="4394">
          <cell r="C4394">
            <v>43472</v>
          </cell>
          <cell r="D4394">
            <v>37.3583</v>
          </cell>
        </row>
        <row r="4395">
          <cell r="C4395">
            <v>43473</v>
          </cell>
          <cell r="D4395">
            <v>37.374200000000002</v>
          </cell>
        </row>
        <row r="4396">
          <cell r="C4396">
            <v>43474</v>
          </cell>
          <cell r="D4396">
            <v>37.470799999999997</v>
          </cell>
        </row>
        <row r="4397">
          <cell r="C4397">
            <v>43475</v>
          </cell>
          <cell r="D4397">
            <v>37.309199999999997</v>
          </cell>
        </row>
        <row r="4398">
          <cell r="C4398">
            <v>43476</v>
          </cell>
          <cell r="D4398">
            <v>37.103299999999997</v>
          </cell>
        </row>
        <row r="4399">
          <cell r="C4399">
            <v>43479</v>
          </cell>
          <cell r="D4399">
            <v>37.094999999999999</v>
          </cell>
        </row>
        <row r="4400">
          <cell r="C4400">
            <v>43480</v>
          </cell>
          <cell r="D4400">
            <v>37.134999999999998</v>
          </cell>
        </row>
        <row r="4401">
          <cell r="C4401">
            <v>43481</v>
          </cell>
          <cell r="D4401">
            <v>37.356699999999996</v>
          </cell>
        </row>
        <row r="4402">
          <cell r="C4402">
            <v>43482</v>
          </cell>
          <cell r="D4402">
            <v>37.738300000000002</v>
          </cell>
        </row>
        <row r="4403">
          <cell r="C4403">
            <v>43483</v>
          </cell>
          <cell r="D4403">
            <v>37.619999999999997</v>
          </cell>
        </row>
        <row r="4404">
          <cell r="C4404">
            <v>43486</v>
          </cell>
          <cell r="D4404">
            <v>37.704999999999998</v>
          </cell>
        </row>
        <row r="4405">
          <cell r="C4405">
            <v>43487</v>
          </cell>
          <cell r="D4405">
            <v>37.590000000000003</v>
          </cell>
        </row>
        <row r="4406">
          <cell r="C4406">
            <v>43488</v>
          </cell>
          <cell r="D4406">
            <v>37.56</v>
          </cell>
        </row>
        <row r="4407">
          <cell r="C4407">
            <v>43489</v>
          </cell>
          <cell r="D4407">
            <v>37.559199999999997</v>
          </cell>
        </row>
        <row r="4408">
          <cell r="C4408">
            <v>43490</v>
          </cell>
          <cell r="D4408">
            <v>37.143300000000004</v>
          </cell>
        </row>
        <row r="4409">
          <cell r="C4409">
            <v>43493</v>
          </cell>
          <cell r="D4409">
            <v>37.093299999999999</v>
          </cell>
        </row>
        <row r="4410">
          <cell r="C4410">
            <v>43494</v>
          </cell>
          <cell r="D4410">
            <v>37.225000000000001</v>
          </cell>
        </row>
        <row r="4411">
          <cell r="C4411">
            <v>43495</v>
          </cell>
          <cell r="D4411">
            <v>37.604999999999997</v>
          </cell>
        </row>
        <row r="4412">
          <cell r="C4412">
            <v>43496</v>
          </cell>
          <cell r="D4412">
            <v>37.034999999999997</v>
          </cell>
        </row>
        <row r="4413">
          <cell r="C4413">
            <v>43497</v>
          </cell>
          <cell r="D4413">
            <v>37.236699999999999</v>
          </cell>
        </row>
        <row r="4414">
          <cell r="C4414">
            <v>43500</v>
          </cell>
          <cell r="D4414">
            <v>37.24</v>
          </cell>
        </row>
        <row r="4415">
          <cell r="C4415">
            <v>43501</v>
          </cell>
          <cell r="D4415">
            <v>37.1967</v>
          </cell>
        </row>
        <row r="4416">
          <cell r="C4416">
            <v>43502</v>
          </cell>
          <cell r="D4416">
            <v>37.4283</v>
          </cell>
        </row>
        <row r="4417">
          <cell r="C4417">
            <v>43503</v>
          </cell>
          <cell r="D4417">
            <v>37.895000000000003</v>
          </cell>
        </row>
        <row r="4418">
          <cell r="C4418">
            <v>43504</v>
          </cell>
          <cell r="D4418">
            <v>37.861699999999999</v>
          </cell>
        </row>
        <row r="4419">
          <cell r="C4419">
            <v>43507</v>
          </cell>
          <cell r="D4419">
            <v>38.32</v>
          </cell>
        </row>
        <row r="4420">
          <cell r="C4420">
            <v>43508</v>
          </cell>
          <cell r="D4420">
            <v>37.816699999999997</v>
          </cell>
        </row>
        <row r="4421">
          <cell r="C4421">
            <v>43509</v>
          </cell>
          <cell r="D4421">
            <v>38.146700000000003</v>
          </cell>
        </row>
        <row r="4422">
          <cell r="C4422">
            <v>43510</v>
          </cell>
          <cell r="D4422">
            <v>38.371699999999997</v>
          </cell>
        </row>
        <row r="4423">
          <cell r="C4423">
            <v>43511</v>
          </cell>
          <cell r="D4423">
            <v>38.325000000000003</v>
          </cell>
        </row>
        <row r="4424">
          <cell r="C4424">
            <v>43514</v>
          </cell>
          <cell r="D4424">
            <v>38.765000000000001</v>
          </cell>
        </row>
        <row r="4425">
          <cell r="C4425">
            <v>43515</v>
          </cell>
          <cell r="D4425">
            <v>38.915799999999997</v>
          </cell>
        </row>
        <row r="4426">
          <cell r="C4426">
            <v>43516</v>
          </cell>
          <cell r="D4426">
            <v>40.04</v>
          </cell>
        </row>
        <row r="4427">
          <cell r="C4427">
            <v>43517</v>
          </cell>
          <cell r="D4427">
            <v>39.6633</v>
          </cell>
        </row>
        <row r="4428">
          <cell r="C4428">
            <v>43518</v>
          </cell>
          <cell r="D4428">
            <v>39.2517</v>
          </cell>
        </row>
        <row r="4429">
          <cell r="C4429">
            <v>43521</v>
          </cell>
          <cell r="D4429">
            <v>38.96</v>
          </cell>
        </row>
        <row r="4430">
          <cell r="C4430">
            <v>43522</v>
          </cell>
          <cell r="D4430">
            <v>38.991700000000002</v>
          </cell>
        </row>
        <row r="4431">
          <cell r="C4431">
            <v>43523</v>
          </cell>
          <cell r="D4431">
            <v>38.746699999999997</v>
          </cell>
        </row>
        <row r="4432">
          <cell r="C4432">
            <v>43524</v>
          </cell>
          <cell r="D4432">
            <v>38.9983</v>
          </cell>
        </row>
        <row r="4433">
          <cell r="C4433">
            <v>43525</v>
          </cell>
          <cell r="D4433">
            <v>39.445</v>
          </cell>
        </row>
        <row r="4434">
          <cell r="C4434">
            <v>43530</v>
          </cell>
          <cell r="D4434">
            <v>40.481699999999996</v>
          </cell>
        </row>
        <row r="4435">
          <cell r="C4435">
            <v>43531</v>
          </cell>
          <cell r="D4435">
            <v>41.225000000000001</v>
          </cell>
        </row>
        <row r="4436">
          <cell r="C4436">
            <v>43532</v>
          </cell>
          <cell r="D4436">
            <v>41.3</v>
          </cell>
        </row>
        <row r="4437">
          <cell r="C4437">
            <v>43535</v>
          </cell>
          <cell r="D4437">
            <v>40.871699999999997</v>
          </cell>
        </row>
        <row r="4438">
          <cell r="C4438">
            <v>43536</v>
          </cell>
          <cell r="D4438">
            <v>41.348300000000002</v>
          </cell>
        </row>
        <row r="4439">
          <cell r="C4439">
            <v>43537</v>
          </cell>
          <cell r="D4439">
            <v>41.646700000000003</v>
          </cell>
        </row>
        <row r="4440">
          <cell r="C4440">
            <v>43538</v>
          </cell>
          <cell r="D4440">
            <v>40.98</v>
          </cell>
        </row>
        <row r="4441">
          <cell r="C4441">
            <v>43539</v>
          </cell>
          <cell r="D4441">
            <v>39.941699999999997</v>
          </cell>
        </row>
        <row r="4442">
          <cell r="C4442">
            <v>43542</v>
          </cell>
          <cell r="D4442">
            <v>39.713299999999997</v>
          </cell>
        </row>
        <row r="4443">
          <cell r="C4443">
            <v>43543</v>
          </cell>
          <cell r="D4443">
            <v>40.325000000000003</v>
          </cell>
        </row>
        <row r="4444">
          <cell r="C4444">
            <v>43544</v>
          </cell>
          <cell r="D4444">
            <v>41.081699999999998</v>
          </cell>
        </row>
        <row r="4445">
          <cell r="C4445">
            <v>43545</v>
          </cell>
          <cell r="D4445">
            <v>40.741700000000002</v>
          </cell>
        </row>
        <row r="4446">
          <cell r="C4446">
            <v>43546</v>
          </cell>
          <cell r="D4446">
            <v>42.01</v>
          </cell>
        </row>
        <row r="4447">
          <cell r="C4447">
            <v>43549</v>
          </cell>
          <cell r="D4447">
            <v>41.784999999999997</v>
          </cell>
        </row>
        <row r="4448">
          <cell r="C4448">
            <v>43550</v>
          </cell>
          <cell r="D4448">
            <v>42.346699999999998</v>
          </cell>
        </row>
        <row r="4449">
          <cell r="C4449">
            <v>43551</v>
          </cell>
          <cell r="D4449">
            <v>43.698300000000003</v>
          </cell>
        </row>
        <row r="4450">
          <cell r="C4450">
            <v>43552</v>
          </cell>
          <cell r="D4450">
            <v>43.59</v>
          </cell>
        </row>
        <row r="4451">
          <cell r="C4451">
            <v>43553</v>
          </cell>
          <cell r="D4451">
            <v>43.353299999999997</v>
          </cell>
        </row>
        <row r="4452">
          <cell r="C4452">
            <v>43556</v>
          </cell>
          <cell r="D4452">
            <v>42.823300000000003</v>
          </cell>
        </row>
        <row r="4453">
          <cell r="C4453">
            <v>43558</v>
          </cell>
          <cell r="D4453">
            <v>42.653300000000002</v>
          </cell>
        </row>
        <row r="4454">
          <cell r="C4454">
            <v>43559</v>
          </cell>
          <cell r="D4454">
            <v>43.246699999999997</v>
          </cell>
        </row>
        <row r="4455">
          <cell r="C4455">
            <v>43560</v>
          </cell>
          <cell r="D4455">
            <v>43.693300000000001</v>
          </cell>
        </row>
        <row r="4456">
          <cell r="C4456">
            <v>43563</v>
          </cell>
          <cell r="D4456">
            <v>43.8</v>
          </cell>
        </row>
        <row r="4457">
          <cell r="C4457">
            <v>43564</v>
          </cell>
          <cell r="D4457">
            <v>43.74</v>
          </cell>
        </row>
        <row r="4458">
          <cell r="C4458">
            <v>43565</v>
          </cell>
          <cell r="D4458">
            <v>43.041699999999999</v>
          </cell>
        </row>
        <row r="4459">
          <cell r="C4459">
            <v>43566</v>
          </cell>
          <cell r="D4459">
            <v>42.911700000000003</v>
          </cell>
        </row>
        <row r="4460">
          <cell r="C4460">
            <v>43567</v>
          </cell>
          <cell r="D4460">
            <v>42.33</v>
          </cell>
        </row>
        <row r="4461">
          <cell r="C4461">
            <v>43570</v>
          </cell>
          <cell r="D4461">
            <v>41.561700000000002</v>
          </cell>
        </row>
        <row r="4462">
          <cell r="C4462">
            <v>43571</v>
          </cell>
          <cell r="D4462">
            <v>42.113300000000002</v>
          </cell>
        </row>
        <row r="4463">
          <cell r="C4463">
            <v>43572</v>
          </cell>
          <cell r="D4463">
            <v>41.783299999999997</v>
          </cell>
        </row>
        <row r="4464">
          <cell r="C4464">
            <v>43577</v>
          </cell>
          <cell r="D4464">
            <v>42.691699999999997</v>
          </cell>
        </row>
        <row r="4465">
          <cell r="C4465">
            <v>43578</v>
          </cell>
          <cell r="D4465">
            <v>42.38</v>
          </cell>
        </row>
        <row r="4466">
          <cell r="C4466">
            <v>43579</v>
          </cell>
          <cell r="D4466">
            <v>43.478299999999997</v>
          </cell>
        </row>
        <row r="4467">
          <cell r="C4467">
            <v>43580</v>
          </cell>
          <cell r="D4467">
            <v>45.633299999999998</v>
          </cell>
        </row>
        <row r="4468">
          <cell r="C4468">
            <v>43581</v>
          </cell>
          <cell r="D4468">
            <v>44.8767</v>
          </cell>
        </row>
        <row r="4469">
          <cell r="C4469">
            <v>43584</v>
          </cell>
          <cell r="D4469">
            <v>44.673299999999998</v>
          </cell>
        </row>
        <row r="4470">
          <cell r="C4470">
            <v>43585</v>
          </cell>
          <cell r="D4470">
            <v>44.01</v>
          </cell>
        </row>
        <row r="4471">
          <cell r="C4471">
            <v>43587</v>
          </cell>
          <cell r="D4471">
            <v>44.7483</v>
          </cell>
        </row>
        <row r="4472">
          <cell r="C4472">
            <v>43588</v>
          </cell>
          <cell r="D4472">
            <v>44.423299999999998</v>
          </cell>
        </row>
        <row r="4473">
          <cell r="C4473">
            <v>43591</v>
          </cell>
          <cell r="D4473">
            <v>44.896700000000003</v>
          </cell>
        </row>
        <row r="4474">
          <cell r="C4474">
            <v>43592</v>
          </cell>
          <cell r="D4474">
            <v>44.895000000000003</v>
          </cell>
        </row>
        <row r="4475">
          <cell r="C4475">
            <v>43593</v>
          </cell>
          <cell r="D4475">
            <v>45.0383</v>
          </cell>
        </row>
        <row r="4476">
          <cell r="C4476">
            <v>43594</v>
          </cell>
          <cell r="D4476">
            <v>45.566699999999997</v>
          </cell>
        </row>
        <row r="4477">
          <cell r="C4477">
            <v>43595</v>
          </cell>
          <cell r="D4477">
            <v>44.981699999999996</v>
          </cell>
        </row>
        <row r="4478">
          <cell r="C4478">
            <v>43598</v>
          </cell>
          <cell r="D4478">
            <v>45.4133</v>
          </cell>
        </row>
        <row r="4479">
          <cell r="C4479">
            <v>43599</v>
          </cell>
          <cell r="D4479">
            <v>44.984999999999999</v>
          </cell>
        </row>
        <row r="4480">
          <cell r="C4480">
            <v>43600</v>
          </cell>
          <cell r="D4480">
            <v>45.153300000000002</v>
          </cell>
        </row>
        <row r="4481">
          <cell r="C4481">
            <v>43601</v>
          </cell>
          <cell r="D4481">
            <v>44.8583</v>
          </cell>
        </row>
        <row r="4482">
          <cell r="C4482">
            <v>43602</v>
          </cell>
          <cell r="D4482">
            <v>45.018300000000004</v>
          </cell>
        </row>
        <row r="4483">
          <cell r="C4483">
            <v>43605</v>
          </cell>
          <cell r="D4483">
            <v>45.324199999999998</v>
          </cell>
        </row>
        <row r="4484">
          <cell r="C4484">
            <v>43606</v>
          </cell>
          <cell r="D4484">
            <v>44.82</v>
          </cell>
        </row>
        <row r="4485">
          <cell r="C4485">
            <v>43607</v>
          </cell>
          <cell r="D4485">
            <v>44.715000000000003</v>
          </cell>
        </row>
        <row r="4486">
          <cell r="C4486">
            <v>43608</v>
          </cell>
          <cell r="D4486">
            <v>45.15</v>
          </cell>
        </row>
        <row r="4487">
          <cell r="C4487">
            <v>43609</v>
          </cell>
          <cell r="D4487">
            <v>44.96</v>
          </cell>
        </row>
        <row r="4488">
          <cell r="C4488">
            <v>43612</v>
          </cell>
          <cell r="D4488">
            <v>44.978299999999997</v>
          </cell>
        </row>
        <row r="4489">
          <cell r="C4489">
            <v>43613</v>
          </cell>
          <cell r="D4489">
            <v>44.786700000000003</v>
          </cell>
        </row>
        <row r="4490">
          <cell r="C4490">
            <v>43614</v>
          </cell>
          <cell r="D4490">
            <v>44.503300000000003</v>
          </cell>
        </row>
        <row r="4491">
          <cell r="C4491">
            <v>43615</v>
          </cell>
          <cell r="D4491">
            <v>44.445</v>
          </cell>
        </row>
        <row r="4492">
          <cell r="C4492">
            <v>43616</v>
          </cell>
          <cell r="D4492">
            <v>44.87</v>
          </cell>
        </row>
        <row r="4493">
          <cell r="C4493">
            <v>43619</v>
          </cell>
          <cell r="D4493">
            <v>44.8733</v>
          </cell>
        </row>
        <row r="4494">
          <cell r="C4494">
            <v>43620</v>
          </cell>
          <cell r="D4494">
            <v>44.756700000000002</v>
          </cell>
        </row>
        <row r="4495">
          <cell r="C4495">
            <v>43621</v>
          </cell>
          <cell r="D4495">
            <v>44.8033</v>
          </cell>
        </row>
        <row r="4496">
          <cell r="C4496">
            <v>43622</v>
          </cell>
          <cell r="D4496">
            <v>44.98</v>
          </cell>
        </row>
        <row r="4497">
          <cell r="C4497">
            <v>43623</v>
          </cell>
          <cell r="D4497">
            <v>44.883299999999998</v>
          </cell>
        </row>
        <row r="4498">
          <cell r="C4498">
            <v>43626</v>
          </cell>
          <cell r="D4498">
            <v>44.97</v>
          </cell>
        </row>
        <row r="4499">
          <cell r="C4499">
            <v>43627</v>
          </cell>
          <cell r="D4499">
            <v>44.741700000000002</v>
          </cell>
        </row>
        <row r="4500">
          <cell r="C4500">
            <v>43628</v>
          </cell>
          <cell r="D4500">
            <v>43.7483</v>
          </cell>
        </row>
        <row r="4501">
          <cell r="C4501">
            <v>43629</v>
          </cell>
          <cell r="D4501">
            <v>43.585000000000001</v>
          </cell>
        </row>
        <row r="4502">
          <cell r="C4502">
            <v>43630</v>
          </cell>
          <cell r="D4502">
            <v>43.87</v>
          </cell>
        </row>
        <row r="4503">
          <cell r="C4503">
            <v>43634</v>
          </cell>
          <cell r="D4503">
            <v>43.656700000000001</v>
          </cell>
        </row>
        <row r="4504">
          <cell r="C4504">
            <v>43635</v>
          </cell>
          <cell r="D4504">
            <v>43.451700000000002</v>
          </cell>
        </row>
        <row r="4505">
          <cell r="C4505">
            <v>43637</v>
          </cell>
          <cell r="D4505">
            <v>42.914999999999999</v>
          </cell>
        </row>
        <row r="4506">
          <cell r="C4506">
            <v>43640</v>
          </cell>
          <cell r="D4506">
            <v>42.664999999999999</v>
          </cell>
        </row>
        <row r="4507">
          <cell r="C4507">
            <v>43641</v>
          </cell>
          <cell r="D4507">
            <v>42.305</v>
          </cell>
        </row>
        <row r="4508">
          <cell r="C4508">
            <v>43642</v>
          </cell>
          <cell r="D4508">
            <v>42.7117</v>
          </cell>
        </row>
        <row r="4509">
          <cell r="C4509">
            <v>43643</v>
          </cell>
          <cell r="D4509">
            <v>42.843299999999999</v>
          </cell>
        </row>
        <row r="4510">
          <cell r="C4510">
            <v>43644</v>
          </cell>
          <cell r="D4510">
            <v>42.448300000000003</v>
          </cell>
        </row>
        <row r="4511">
          <cell r="C4511">
            <v>43647</v>
          </cell>
          <cell r="D4511">
            <v>42.134999999999998</v>
          </cell>
        </row>
        <row r="4512">
          <cell r="C4512">
            <v>43648</v>
          </cell>
          <cell r="D4512">
            <v>42.465000000000003</v>
          </cell>
        </row>
        <row r="4513">
          <cell r="C4513">
            <v>43649</v>
          </cell>
          <cell r="D4513">
            <v>42.09</v>
          </cell>
        </row>
        <row r="4514">
          <cell r="C4514">
            <v>43650</v>
          </cell>
          <cell r="D4514">
            <v>41.758299999999998</v>
          </cell>
        </row>
        <row r="4515">
          <cell r="C4515">
            <v>43651</v>
          </cell>
          <cell r="D4515">
            <v>41.98</v>
          </cell>
        </row>
        <row r="4516">
          <cell r="C4516">
            <v>43656</v>
          </cell>
          <cell r="D4516">
            <v>41.880800000000001</v>
          </cell>
        </row>
        <row r="4517">
          <cell r="C4517">
            <v>43657</v>
          </cell>
          <cell r="D4517">
            <v>41.755000000000003</v>
          </cell>
        </row>
        <row r="4518">
          <cell r="C4518">
            <v>43658</v>
          </cell>
          <cell r="D4518">
            <v>41.658299999999997</v>
          </cell>
        </row>
        <row r="4519">
          <cell r="C4519">
            <v>43661</v>
          </cell>
          <cell r="D4519">
            <v>41.861699999999999</v>
          </cell>
        </row>
        <row r="4520">
          <cell r="C4520">
            <v>43662</v>
          </cell>
          <cell r="D4520">
            <v>42.633299999999998</v>
          </cell>
        </row>
        <row r="4521">
          <cell r="C4521">
            <v>43663</v>
          </cell>
          <cell r="D4521">
            <v>42.52</v>
          </cell>
        </row>
        <row r="4522">
          <cell r="C4522">
            <v>43664</v>
          </cell>
          <cell r="D4522">
            <v>42.344999999999999</v>
          </cell>
        </row>
        <row r="4523">
          <cell r="C4523">
            <v>43665</v>
          </cell>
          <cell r="D4523">
            <v>42.4467</v>
          </cell>
        </row>
        <row r="4524">
          <cell r="C4524">
            <v>43668</v>
          </cell>
          <cell r="D4524">
            <v>42.478299999999997</v>
          </cell>
        </row>
        <row r="4525">
          <cell r="C4525">
            <v>43669</v>
          </cell>
          <cell r="D4525">
            <v>42.628300000000003</v>
          </cell>
        </row>
        <row r="4526">
          <cell r="C4526">
            <v>43670</v>
          </cell>
          <cell r="D4526">
            <v>42.808300000000003</v>
          </cell>
        </row>
        <row r="4527">
          <cell r="C4527">
            <v>43671</v>
          </cell>
          <cell r="D4527">
            <v>43.244999999999997</v>
          </cell>
        </row>
        <row r="4528">
          <cell r="C4528">
            <v>43672</v>
          </cell>
          <cell r="D4528">
            <v>43.216700000000003</v>
          </cell>
        </row>
        <row r="4529">
          <cell r="C4529">
            <v>43675</v>
          </cell>
          <cell r="D4529">
            <v>43.755000000000003</v>
          </cell>
        </row>
        <row r="4530">
          <cell r="C4530">
            <v>43676</v>
          </cell>
          <cell r="D4530">
            <v>43.881700000000002</v>
          </cell>
        </row>
        <row r="4531">
          <cell r="C4531">
            <v>43677</v>
          </cell>
          <cell r="D4531">
            <v>43.869199999999999</v>
          </cell>
        </row>
        <row r="4532">
          <cell r="C4532">
            <v>43678</v>
          </cell>
          <cell r="D4532">
            <v>44.323300000000003</v>
          </cell>
        </row>
        <row r="4533">
          <cell r="C4533">
            <v>43679</v>
          </cell>
          <cell r="D4533">
            <v>44.7042</v>
          </cell>
        </row>
        <row r="4534">
          <cell r="C4534">
            <v>43682</v>
          </cell>
          <cell r="D4534">
            <v>45.438299999999998</v>
          </cell>
        </row>
        <row r="4535">
          <cell r="C4535">
            <v>43683</v>
          </cell>
          <cell r="D4535">
            <v>45.351700000000001</v>
          </cell>
        </row>
        <row r="4536">
          <cell r="C4536">
            <v>43684</v>
          </cell>
          <cell r="D4536">
            <v>45.69</v>
          </cell>
        </row>
        <row r="4537">
          <cell r="C4537">
            <v>43685</v>
          </cell>
          <cell r="D4537">
            <v>45.411700000000003</v>
          </cell>
        </row>
        <row r="4538">
          <cell r="C4538">
            <v>43686</v>
          </cell>
          <cell r="D4538">
            <v>45.403300000000002</v>
          </cell>
        </row>
        <row r="4539">
          <cell r="C4539">
            <v>43689</v>
          </cell>
          <cell r="D4539">
            <v>55.75</v>
          </cell>
        </row>
        <row r="4540">
          <cell r="C4540">
            <v>43690</v>
          </cell>
          <cell r="D4540">
            <v>56.316699999999997</v>
          </cell>
        </row>
        <row r="4541">
          <cell r="C4541">
            <v>43691</v>
          </cell>
          <cell r="D4541">
            <v>58.835000000000001</v>
          </cell>
        </row>
        <row r="4542">
          <cell r="C4542">
            <v>43692</v>
          </cell>
          <cell r="D4542">
            <v>56.633299999999998</v>
          </cell>
        </row>
        <row r="4543">
          <cell r="C4543">
            <v>43693</v>
          </cell>
          <cell r="D4543">
            <v>56.435000000000002</v>
          </cell>
        </row>
        <row r="4544">
          <cell r="C4544">
            <v>43697</v>
          </cell>
          <cell r="D4544">
            <v>55.363300000000002</v>
          </cell>
        </row>
        <row r="4545">
          <cell r="C4545">
            <v>43698</v>
          </cell>
          <cell r="D4545">
            <v>54.914999999999999</v>
          </cell>
        </row>
        <row r="4546">
          <cell r="C4546">
            <v>43699</v>
          </cell>
          <cell r="D4546">
            <v>55.030799999999999</v>
          </cell>
        </row>
        <row r="4547">
          <cell r="C4547">
            <v>43700</v>
          </cell>
          <cell r="D4547">
            <v>55.268300000000004</v>
          </cell>
        </row>
        <row r="4548">
          <cell r="C4548">
            <v>43703</v>
          </cell>
          <cell r="D4548">
            <v>55.335000000000001</v>
          </cell>
        </row>
        <row r="4549">
          <cell r="C4549">
            <v>43704</v>
          </cell>
          <cell r="D4549">
            <v>55.713299999999997</v>
          </cell>
        </row>
        <row r="4550">
          <cell r="C4550">
            <v>43705</v>
          </cell>
          <cell r="D4550">
            <v>58.075000000000003</v>
          </cell>
        </row>
        <row r="4551">
          <cell r="C4551">
            <v>43706</v>
          </cell>
          <cell r="D4551">
            <v>58.2</v>
          </cell>
        </row>
        <row r="4552">
          <cell r="C4552">
            <v>43707</v>
          </cell>
          <cell r="D4552">
            <v>59.075000000000003</v>
          </cell>
        </row>
        <row r="4553">
          <cell r="C4553">
            <v>43710</v>
          </cell>
          <cell r="D4553">
            <v>57.091700000000003</v>
          </cell>
        </row>
        <row r="4554">
          <cell r="C4554">
            <v>43711</v>
          </cell>
          <cell r="D4554">
            <v>55.783299999999997</v>
          </cell>
        </row>
        <row r="4555">
          <cell r="C4555">
            <v>43712</v>
          </cell>
          <cell r="D4555">
            <v>55.935000000000002</v>
          </cell>
        </row>
        <row r="4556">
          <cell r="C4556">
            <v>43713</v>
          </cell>
          <cell r="D4556">
            <v>56.004199999999997</v>
          </cell>
        </row>
        <row r="4557">
          <cell r="C4557">
            <v>43714</v>
          </cell>
          <cell r="D4557">
            <v>55.908299999999997</v>
          </cell>
        </row>
        <row r="4558">
          <cell r="C4558">
            <v>43717</v>
          </cell>
          <cell r="D4558">
            <v>55.943300000000001</v>
          </cell>
        </row>
        <row r="4559">
          <cell r="C4559">
            <v>43718</v>
          </cell>
          <cell r="D4559">
            <v>56.068300000000001</v>
          </cell>
        </row>
        <row r="4560">
          <cell r="C4560">
            <v>43719</v>
          </cell>
          <cell r="D4560">
            <v>56.104999999999997</v>
          </cell>
        </row>
        <row r="4561">
          <cell r="C4561">
            <v>43720</v>
          </cell>
          <cell r="D4561">
            <v>56.18</v>
          </cell>
        </row>
        <row r="4562">
          <cell r="C4562">
            <v>43721</v>
          </cell>
          <cell r="D4562">
            <v>56.152500000000003</v>
          </cell>
        </row>
        <row r="4563">
          <cell r="C4563">
            <v>43724</v>
          </cell>
          <cell r="D4563">
            <v>56.2517</v>
          </cell>
        </row>
        <row r="4564">
          <cell r="C4564">
            <v>43725</v>
          </cell>
          <cell r="D4564">
            <v>56.450800000000001</v>
          </cell>
        </row>
        <row r="4565">
          <cell r="C4565">
            <v>43726</v>
          </cell>
          <cell r="D4565">
            <v>56.502499999999998</v>
          </cell>
        </row>
        <row r="4566">
          <cell r="C4566">
            <v>43727</v>
          </cell>
          <cell r="D4566">
            <v>56.606699999999996</v>
          </cell>
        </row>
        <row r="4567">
          <cell r="C4567">
            <v>43728</v>
          </cell>
          <cell r="D4567">
            <v>56.618299999999998</v>
          </cell>
        </row>
        <row r="4568">
          <cell r="C4568">
            <v>43731</v>
          </cell>
          <cell r="D4568">
            <v>56.928199999999997</v>
          </cell>
        </row>
        <row r="4569">
          <cell r="C4569">
            <v>43732</v>
          </cell>
          <cell r="D4569">
            <v>56.936700000000002</v>
          </cell>
        </row>
        <row r="4570">
          <cell r="C4570">
            <v>43733</v>
          </cell>
          <cell r="D4570">
            <v>57.0075</v>
          </cell>
        </row>
        <row r="4571">
          <cell r="C4571">
            <v>43734</v>
          </cell>
          <cell r="D4571">
            <v>57.18</v>
          </cell>
        </row>
        <row r="4572">
          <cell r="C4572">
            <v>43735</v>
          </cell>
          <cell r="D4572">
            <v>57.317500000000003</v>
          </cell>
        </row>
        <row r="4573">
          <cell r="C4573">
            <v>43738</v>
          </cell>
          <cell r="D4573">
            <v>57.558300000000003</v>
          </cell>
        </row>
        <row r="4574">
          <cell r="C4574">
            <v>43739</v>
          </cell>
          <cell r="D4574">
            <v>57.6967</v>
          </cell>
        </row>
        <row r="4575">
          <cell r="C4575">
            <v>43740</v>
          </cell>
          <cell r="D4575">
            <v>57.888300000000001</v>
          </cell>
        </row>
        <row r="4576">
          <cell r="C4576">
            <v>43741</v>
          </cell>
          <cell r="D4576">
            <v>57.762500000000003</v>
          </cell>
        </row>
        <row r="4577">
          <cell r="C4577">
            <v>43742</v>
          </cell>
          <cell r="D4577">
            <v>57.713299999999997</v>
          </cell>
        </row>
        <row r="4578">
          <cell r="C4578">
            <v>43745</v>
          </cell>
          <cell r="D4578">
            <v>57.872500000000002</v>
          </cell>
        </row>
        <row r="4579">
          <cell r="C4579">
            <v>43746</v>
          </cell>
          <cell r="D4579">
            <v>57.837499999999999</v>
          </cell>
        </row>
        <row r="4580">
          <cell r="C4580">
            <v>43747</v>
          </cell>
          <cell r="D4580">
            <v>57.957500000000003</v>
          </cell>
        </row>
        <row r="4581">
          <cell r="C4581">
            <v>43748</v>
          </cell>
          <cell r="D4581">
            <v>57.982799999999997</v>
          </cell>
        </row>
        <row r="4582">
          <cell r="C4582">
            <v>43749</v>
          </cell>
          <cell r="D4582">
            <v>58.05</v>
          </cell>
        </row>
        <row r="4583">
          <cell r="C4583">
            <v>43753</v>
          </cell>
          <cell r="D4583">
            <v>58.234999999999999</v>
          </cell>
        </row>
        <row r="4584">
          <cell r="C4584">
            <v>43754</v>
          </cell>
          <cell r="D4584">
            <v>58.333300000000001</v>
          </cell>
        </row>
        <row r="4585">
          <cell r="C4585">
            <v>43755</v>
          </cell>
          <cell r="D4585">
            <v>58.3142</v>
          </cell>
        </row>
        <row r="4586">
          <cell r="C4586">
            <v>43756</v>
          </cell>
          <cell r="D4586">
            <v>58.344700000000003</v>
          </cell>
        </row>
        <row r="4587">
          <cell r="C4587">
            <v>43759</v>
          </cell>
          <cell r="D4587">
            <v>58.521700000000003</v>
          </cell>
        </row>
        <row r="4588">
          <cell r="C4588">
            <v>43760</v>
          </cell>
          <cell r="D4588">
            <v>58.653300000000002</v>
          </cell>
        </row>
        <row r="4589">
          <cell r="C4589">
            <v>43761</v>
          </cell>
          <cell r="D4589">
            <v>58.936700000000002</v>
          </cell>
        </row>
        <row r="4590">
          <cell r="C4590">
            <v>43762</v>
          </cell>
          <cell r="D4590">
            <v>59.341700000000003</v>
          </cell>
        </row>
        <row r="4591">
          <cell r="C4591">
            <v>43763</v>
          </cell>
          <cell r="D4591">
            <v>60.003300000000003</v>
          </cell>
        </row>
        <row r="4592">
          <cell r="C4592">
            <v>43766</v>
          </cell>
          <cell r="D4592">
            <v>59.466700000000003</v>
          </cell>
        </row>
        <row r="4593">
          <cell r="C4593">
            <v>43767</v>
          </cell>
          <cell r="D4593">
            <v>59.456699999999998</v>
          </cell>
        </row>
        <row r="4594">
          <cell r="C4594">
            <v>43768</v>
          </cell>
          <cell r="D4594">
            <v>59.583300000000001</v>
          </cell>
        </row>
        <row r="4595">
          <cell r="C4595">
            <v>43769</v>
          </cell>
          <cell r="D4595">
            <v>59.726700000000001</v>
          </cell>
        </row>
        <row r="4596">
          <cell r="C4596">
            <v>43770</v>
          </cell>
          <cell r="D4596">
            <v>59.758299999999998</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ervicios.infoleg.gob.ar/infolegInternet/verNorma.do?id=327506"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hyperlink" Target="http://servicios.infoleg.gob.ar/infolegInternet/verNorma.do?id=32750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0" Type="http://schemas.openxmlformats.org/officeDocument/2006/relationships/hyperlink" Target="http://servicios.infoleg.gob.ar/infolegInternet/verNorma.do?id=322170" TargetMode="External"/><Relationship Id="rId11" Type="http://schemas.openxmlformats.org/officeDocument/2006/relationships/hyperlink" Target="http://servicios.infoleg.gob.ar/infolegInternet/verBoletin.do?fechaNro=nro&amp;id=34096" TargetMode="External"/><Relationship Id="rId12" Type="http://schemas.openxmlformats.org/officeDocument/2006/relationships/hyperlink" Target="http://servicios.infoleg.gob.ar/infolegInternet/verNorma.do?id=322171" TargetMode="External"/><Relationship Id="rId13" Type="http://schemas.openxmlformats.org/officeDocument/2006/relationships/hyperlink" Target="http://servicios.infoleg.gob.ar/infolegInternet/verNorma.do?id=322171" TargetMode="External"/><Relationship Id="rId14" Type="http://schemas.openxmlformats.org/officeDocument/2006/relationships/hyperlink" Target="http://servicios.infoleg.gob.ar/infolegInternet/verBoletin.do?fechaNro=nro&amp;id=34096" TargetMode="External"/><Relationship Id="rId15" Type="http://schemas.openxmlformats.org/officeDocument/2006/relationships/hyperlink" Target="http://servicios.infoleg.gob.ar/infolegInternet/verNorma.do?id=321988" TargetMode="External"/><Relationship Id="rId16" Type="http://schemas.openxmlformats.org/officeDocument/2006/relationships/hyperlink" Target="http://servicios.infoleg.gob.ar/infolegInternet/verNorma.do?id=321988" TargetMode="External"/><Relationship Id="rId17" Type="http://schemas.openxmlformats.org/officeDocument/2006/relationships/hyperlink" Target="http://servicios.infoleg.gob.ar/infolegInternet/verBoletin.do?fechaNro=nro&amp;id=34092" TargetMode="External"/><Relationship Id="rId18" Type="http://schemas.openxmlformats.org/officeDocument/2006/relationships/hyperlink" Target="http://servicios.infoleg.gob.ar/infolegInternet/verNorma.do?id=321732" TargetMode="External"/><Relationship Id="rId19" Type="http://schemas.openxmlformats.org/officeDocument/2006/relationships/hyperlink" Target="http://servicios.infoleg.gob.ar/infolegInternet/verNorma.do?id=321732" TargetMode="External"/><Relationship Id="rId60" Type="http://schemas.openxmlformats.org/officeDocument/2006/relationships/hyperlink" Target="http://servicios.infoleg.gob.ar/infolegInternet/verNorma.do?id=326204" TargetMode="External"/><Relationship Id="rId61" Type="http://schemas.openxmlformats.org/officeDocument/2006/relationships/hyperlink" Target="http://servicios.infoleg.gob.ar/infolegInternet/verNorma.do?id=326204" TargetMode="External"/><Relationship Id="rId62" Type="http://schemas.openxmlformats.org/officeDocument/2006/relationships/hyperlink" Target="http://servicios.infoleg.gob.ar/infolegInternet/verBoletin.do?fechaNro=nro&amp;id=34168" TargetMode="External"/><Relationship Id="rId63" Type="http://schemas.openxmlformats.org/officeDocument/2006/relationships/hyperlink" Target="http://servicios.infoleg.gob.ar/infolegInternet/verNorma.do?id=326757" TargetMode="External"/><Relationship Id="rId64" Type="http://schemas.openxmlformats.org/officeDocument/2006/relationships/hyperlink" Target="http://servicios.infoleg.gob.ar/infolegInternet/verNorma.do?id=326757" TargetMode="External"/><Relationship Id="rId65" Type="http://schemas.openxmlformats.org/officeDocument/2006/relationships/hyperlink" Target="http://servicios.infoleg.gob.ar/infolegInternet/verBoletin.do?fechaNro=nro&amp;id=34177" TargetMode="External"/><Relationship Id="rId66" Type="http://schemas.openxmlformats.org/officeDocument/2006/relationships/hyperlink" Target="http://servicios.infoleg.gob.ar/infolegInternet/verNorma.do?id=327111" TargetMode="External"/><Relationship Id="rId67" Type="http://schemas.openxmlformats.org/officeDocument/2006/relationships/hyperlink" Target="http://servicios.infoleg.gob.ar/infolegInternet/verNorma.do?id=327111" TargetMode="External"/><Relationship Id="rId68" Type="http://schemas.openxmlformats.org/officeDocument/2006/relationships/hyperlink" Target="http://servicios.infoleg.gob.ar/infolegInternet/verBoletin.do?fechaNro=nro&amp;id=34182" TargetMode="External"/><Relationship Id="rId69" Type="http://schemas.openxmlformats.org/officeDocument/2006/relationships/hyperlink" Target="http://servicios.infoleg.gob.ar/infolegInternet/verNorma.do?id=327357" TargetMode="External"/><Relationship Id="rId120" Type="http://schemas.openxmlformats.org/officeDocument/2006/relationships/hyperlink" Target="http://servicios.infoleg.gob.ar/infolegInternet/verBoletin.do?fechaNro=nro&amp;id=34273" TargetMode="External"/><Relationship Id="rId121" Type="http://schemas.openxmlformats.org/officeDocument/2006/relationships/hyperlink" Target="http://servicios.infoleg.gob.ar/infolegInternet/verNorma.do?id=333709" TargetMode="External"/><Relationship Id="rId122" Type="http://schemas.openxmlformats.org/officeDocument/2006/relationships/hyperlink" Target="http://servicios.infoleg.gob.ar/infolegInternet/verNorma.do?id=333709" TargetMode="External"/><Relationship Id="rId123" Type="http://schemas.openxmlformats.org/officeDocument/2006/relationships/hyperlink" Target="http://servicios.infoleg.gob.ar/infolegInternet/verBoletin.do?fechaNro=nro&amp;id=34275" TargetMode="External"/><Relationship Id="rId124" Type="http://schemas.openxmlformats.org/officeDocument/2006/relationships/printerSettings" Target="../printerSettings/printerSettings3.bin"/><Relationship Id="rId40" Type="http://schemas.openxmlformats.org/officeDocument/2006/relationships/hyperlink" Target="http://servicios.infoleg.gob.ar/infolegInternet/verNorma.do?id=325412" TargetMode="External"/><Relationship Id="rId41" Type="http://schemas.openxmlformats.org/officeDocument/2006/relationships/hyperlink" Target="http://servicios.infoleg.gob.ar/infolegInternet/verBoletin.do?fechaNro=nro&amp;id=34158" TargetMode="External"/><Relationship Id="rId42" Type="http://schemas.openxmlformats.org/officeDocument/2006/relationships/hyperlink" Target="http://servicios.infoleg.gob.ar/infolegInternet/verNorma.do?id=325413" TargetMode="External"/><Relationship Id="rId90" Type="http://schemas.openxmlformats.org/officeDocument/2006/relationships/hyperlink" Target="http://servicios.infoleg.gob.ar/infolegInternet/verBoletin.do?fechaNro=nro&amp;id=34225" TargetMode="External"/><Relationship Id="rId91" Type="http://schemas.openxmlformats.org/officeDocument/2006/relationships/hyperlink" Target="http://servicios.infoleg.gob.ar/infolegInternet/verNorma.do?id=331054" TargetMode="External"/><Relationship Id="rId92" Type="http://schemas.openxmlformats.org/officeDocument/2006/relationships/hyperlink" Target="http://servicios.infoleg.gob.ar/infolegInternet/verNorma.do?id=331054" TargetMode="External"/><Relationship Id="rId93" Type="http://schemas.openxmlformats.org/officeDocument/2006/relationships/hyperlink" Target="http://servicios.infoleg.gob.ar/infolegInternet/verBoletin.do?fechaNro=nro&amp;id=34230" TargetMode="External"/><Relationship Id="rId94" Type="http://schemas.openxmlformats.org/officeDocument/2006/relationships/hyperlink" Target="http://servicios.infoleg.gob.ar/infolegInternet/verNorma.do?id=331319" TargetMode="External"/><Relationship Id="rId95" Type="http://schemas.openxmlformats.org/officeDocument/2006/relationships/hyperlink" Target="http://servicios.infoleg.gob.ar/infolegInternet/verNorma.do?id=331319" TargetMode="External"/><Relationship Id="rId96" Type="http://schemas.openxmlformats.org/officeDocument/2006/relationships/hyperlink" Target="http://servicios.infoleg.gob.ar/infolegInternet/verBoletin.do?fechaNro=nro&amp;id=34233" TargetMode="External"/><Relationship Id="rId101" Type="http://schemas.openxmlformats.org/officeDocument/2006/relationships/hyperlink" Target="http://servicios.infoleg.gob.ar/infolegInternet/verNorma.do?id=332043" TargetMode="External"/><Relationship Id="rId102" Type="http://schemas.openxmlformats.org/officeDocument/2006/relationships/hyperlink" Target="http://servicios.infoleg.gob.ar/infolegInternet/verBoletin.do?fechaNro=nro&amp;id=34245" TargetMode="External"/><Relationship Id="rId103" Type="http://schemas.openxmlformats.org/officeDocument/2006/relationships/hyperlink" Target="http://servicios.infoleg.gob.ar/infolegInternet/verNorma.do?id=332255" TargetMode="External"/><Relationship Id="rId104" Type="http://schemas.openxmlformats.org/officeDocument/2006/relationships/hyperlink" Target="http://servicios.infoleg.gob.ar/infolegInternet/verNorma.do?id=332255" TargetMode="External"/><Relationship Id="rId105" Type="http://schemas.openxmlformats.org/officeDocument/2006/relationships/hyperlink" Target="http://servicios.infoleg.gob.ar/infolegInternet/verBoletin.do?fechaNro=nro&amp;id=34248" TargetMode="External"/><Relationship Id="rId106" Type="http://schemas.openxmlformats.org/officeDocument/2006/relationships/hyperlink" Target="http://servicios.infoleg.gob.ar/infolegInternet/verNorma.do?id=332512" TargetMode="External"/><Relationship Id="rId107" Type="http://schemas.openxmlformats.org/officeDocument/2006/relationships/hyperlink" Target="http://servicios.infoleg.gob.ar/infolegInternet/verNorma.do?id=332512" TargetMode="External"/><Relationship Id="rId108" Type="http://schemas.openxmlformats.org/officeDocument/2006/relationships/hyperlink" Target="http://servicios.infoleg.gob.ar/infolegInternet/verBoletin.do?fechaNro=nro&amp;id=34251" TargetMode="External"/><Relationship Id="rId109" Type="http://schemas.openxmlformats.org/officeDocument/2006/relationships/hyperlink" Target="http://servicios.infoleg.gob.ar/infolegInternet/verNorma.do?id=333560" TargetMode="External"/><Relationship Id="rId97" Type="http://schemas.openxmlformats.org/officeDocument/2006/relationships/hyperlink" Target="http://servicios.infoleg.gob.ar/infolegInternet/verNorma.do?id=331466" TargetMode="External"/><Relationship Id="rId98" Type="http://schemas.openxmlformats.org/officeDocument/2006/relationships/hyperlink" Target="http://servicios.infoleg.gob.ar/infolegInternet/verNorma.do?id=331466" TargetMode="External"/><Relationship Id="rId99" Type="http://schemas.openxmlformats.org/officeDocument/2006/relationships/hyperlink" Target="http://servicios.infoleg.gob.ar/infolegInternet/verBoletin.do?fechaNro=nro&amp;id=34235" TargetMode="External"/><Relationship Id="rId43" Type="http://schemas.openxmlformats.org/officeDocument/2006/relationships/hyperlink" Target="http://servicios.infoleg.gob.ar/infolegInternet/verNorma.do?id=325413" TargetMode="External"/><Relationship Id="rId44" Type="http://schemas.openxmlformats.org/officeDocument/2006/relationships/hyperlink" Target="http://servicios.infoleg.gob.ar/infolegInternet/verBoletin.do?fechaNro=nro&amp;id=34158" TargetMode="External"/><Relationship Id="rId45" Type="http://schemas.openxmlformats.org/officeDocument/2006/relationships/hyperlink" Target="http://servicios.infoleg.gob.ar/infolegInternet/verNorma.do?id=325236" TargetMode="External"/><Relationship Id="rId46" Type="http://schemas.openxmlformats.org/officeDocument/2006/relationships/hyperlink" Target="http://servicios.infoleg.gob.ar/infolegInternet/verNorma.do?id=325236" TargetMode="External"/><Relationship Id="rId47" Type="http://schemas.openxmlformats.org/officeDocument/2006/relationships/hyperlink" Target="http://servicios.infoleg.gob.ar/infolegInternet/verBoletin.do?fechaNro=nro&amp;id=34155" TargetMode="External"/><Relationship Id="rId48" Type="http://schemas.openxmlformats.org/officeDocument/2006/relationships/hyperlink" Target="http://servicios.infoleg.gob.ar/infolegInternet/verNorma.do?id=324982" TargetMode="External"/><Relationship Id="rId49" Type="http://schemas.openxmlformats.org/officeDocument/2006/relationships/hyperlink" Target="http://servicios.infoleg.gob.ar/infolegInternet/verNorma.do?id=324982" TargetMode="External"/><Relationship Id="rId100" Type="http://schemas.openxmlformats.org/officeDocument/2006/relationships/hyperlink" Target="http://servicios.infoleg.gob.ar/infolegInternet/verNorma.do?id=332043" TargetMode="External"/><Relationship Id="rId20" Type="http://schemas.openxmlformats.org/officeDocument/2006/relationships/hyperlink" Target="http://servicios.infoleg.gob.ar/infolegInternet/verBoletin.do?fechaNro=nro&amp;id=34087" TargetMode="External"/><Relationship Id="rId21" Type="http://schemas.openxmlformats.org/officeDocument/2006/relationships/hyperlink" Target="http://servicios.infoleg.gob.ar/infolegInternet/verNorma.do?id=321477" TargetMode="External"/><Relationship Id="rId22" Type="http://schemas.openxmlformats.org/officeDocument/2006/relationships/hyperlink" Target="http://servicios.infoleg.gob.ar/infolegInternet/verNorma.do?id=321477" TargetMode="External"/><Relationship Id="rId70" Type="http://schemas.openxmlformats.org/officeDocument/2006/relationships/hyperlink" Target="http://servicios.infoleg.gob.ar/infolegInternet/verBoletin.do?fechaNro=nro&amp;id=34185" TargetMode="External"/><Relationship Id="rId71" Type="http://schemas.openxmlformats.org/officeDocument/2006/relationships/hyperlink" Target="http://servicios.infoleg.gob.ar/infolegInternet/verNorma.do?id=328468" TargetMode="External"/><Relationship Id="rId72" Type="http://schemas.openxmlformats.org/officeDocument/2006/relationships/hyperlink" Target="http://servicios.infoleg.gob.ar/infolegInternet/verNorma.do?id=328468" TargetMode="External"/><Relationship Id="rId73" Type="http://schemas.openxmlformats.org/officeDocument/2006/relationships/hyperlink" Target="http://servicios.infoleg.gob.ar/infolegInternet/verBoletin.do?fechaNro=nro&amp;id=34198" TargetMode="External"/><Relationship Id="rId74" Type="http://schemas.openxmlformats.org/officeDocument/2006/relationships/hyperlink" Target="http://servicios.infoleg.gob.ar/infolegInternet/verNorma.do?id=328552" TargetMode="External"/><Relationship Id="rId75" Type="http://schemas.openxmlformats.org/officeDocument/2006/relationships/hyperlink" Target="http://servicios.infoleg.gob.ar/infolegInternet/verNorma.do?id=328552" TargetMode="External"/><Relationship Id="rId76" Type="http://schemas.openxmlformats.org/officeDocument/2006/relationships/hyperlink" Target="http://servicios.infoleg.gob.ar/infolegInternet/verBoletin.do?fechaNro=nro&amp;id=34199" TargetMode="External"/><Relationship Id="rId77" Type="http://schemas.openxmlformats.org/officeDocument/2006/relationships/hyperlink" Target="http://servicios.infoleg.gob.ar/infolegInternet/verNorma.do?id=329263" TargetMode="External"/><Relationship Id="rId78" Type="http://schemas.openxmlformats.org/officeDocument/2006/relationships/hyperlink" Target="http://servicios.infoleg.gob.ar/infolegInternet/verNorma.do?id=329263" TargetMode="External"/><Relationship Id="rId79" Type="http://schemas.openxmlformats.org/officeDocument/2006/relationships/hyperlink" Target="http://servicios.infoleg.gob.ar/infolegInternet/verBoletin.do?fechaNro=nro&amp;id=34208" TargetMode="External"/><Relationship Id="rId23" Type="http://schemas.openxmlformats.org/officeDocument/2006/relationships/hyperlink" Target="http://servicios.infoleg.gob.ar/infolegInternet/verBoletin.do?fechaNro=nro&amp;id=34083" TargetMode="External"/><Relationship Id="rId24" Type="http://schemas.openxmlformats.org/officeDocument/2006/relationships/hyperlink" Target="http://servicios.infoleg.gob.ar/infolegInternet/verNorma.do?id=320996" TargetMode="External"/><Relationship Id="rId25" Type="http://schemas.openxmlformats.org/officeDocument/2006/relationships/hyperlink" Target="http://servicios.infoleg.gob.ar/infolegInternet/verNorma.do?id=320996" TargetMode="External"/><Relationship Id="rId26" Type="http://schemas.openxmlformats.org/officeDocument/2006/relationships/hyperlink" Target="http://servicios.infoleg.gob.ar/infolegInternet/verBoletin.do?fechaNro=nro&amp;id=34076" TargetMode="External"/><Relationship Id="rId27" Type="http://schemas.openxmlformats.org/officeDocument/2006/relationships/hyperlink" Target="http://servicios.infoleg.gob.ar/infolegInternet/verNorma.do?id=320823" TargetMode="External"/><Relationship Id="rId28" Type="http://schemas.openxmlformats.org/officeDocument/2006/relationships/hyperlink" Target="http://servicios.infoleg.gob.ar/infolegInternet/verNorma.do?id=320823" TargetMode="External"/><Relationship Id="rId29" Type="http://schemas.openxmlformats.org/officeDocument/2006/relationships/hyperlink" Target="http://servicios.infoleg.gob.ar/infolegInternet/verBoletin.do?fechaNro=nro&amp;id=34073" TargetMode="External"/><Relationship Id="rId1" Type="http://schemas.openxmlformats.org/officeDocument/2006/relationships/hyperlink" Target="http://servicios.infoleg.gob.ar/infolegInternet/verNorma.do?id=322508" TargetMode="External"/><Relationship Id="rId2" Type="http://schemas.openxmlformats.org/officeDocument/2006/relationships/hyperlink" Target="http://servicios.infoleg.gob.ar/infolegInternet/verNorma.do?id=322508" TargetMode="External"/><Relationship Id="rId3" Type="http://schemas.openxmlformats.org/officeDocument/2006/relationships/hyperlink" Target="http://servicios.infoleg.gob.ar/infolegInternet/verBoletin.do?fechaNro=nro&amp;id=34102" TargetMode="External"/><Relationship Id="rId4" Type="http://schemas.openxmlformats.org/officeDocument/2006/relationships/hyperlink" Target="http://servicios.infoleg.gob.ar/infolegInternet/verNorma.do?id=322395" TargetMode="External"/><Relationship Id="rId5" Type="http://schemas.openxmlformats.org/officeDocument/2006/relationships/hyperlink" Target="http://servicios.infoleg.gob.ar/infolegInternet/verNorma.do?id=322395" TargetMode="External"/><Relationship Id="rId6" Type="http://schemas.openxmlformats.org/officeDocument/2006/relationships/hyperlink" Target="http://servicios.infoleg.gob.ar/infolegInternet/verBoletin.do?fechaNro=nro&amp;id=34100" TargetMode="External"/><Relationship Id="rId7" Type="http://schemas.openxmlformats.org/officeDocument/2006/relationships/hyperlink" Target="http://servicios.infoleg.gob.ar/infolegInternet/verNorma.do?id=322255" TargetMode="External"/><Relationship Id="rId8" Type="http://schemas.openxmlformats.org/officeDocument/2006/relationships/hyperlink" Target="http://servicios.infoleg.gob.ar/infolegInternet/verBoletin.do?fechaNro=nro&amp;id=34098" TargetMode="External"/><Relationship Id="rId9" Type="http://schemas.openxmlformats.org/officeDocument/2006/relationships/hyperlink" Target="http://servicios.infoleg.gob.ar/infolegInternet/verNorma.do?id=322170" TargetMode="External"/><Relationship Id="rId50" Type="http://schemas.openxmlformats.org/officeDocument/2006/relationships/hyperlink" Target="http://servicios.infoleg.gob.ar/infolegInternet/verBoletin.do?fechaNro=nro&amp;id=34150" TargetMode="External"/><Relationship Id="rId51" Type="http://schemas.openxmlformats.org/officeDocument/2006/relationships/hyperlink" Target="http://servicios.infoleg.gob.ar/infolegInternet/verNorma.do?id=324917" TargetMode="External"/><Relationship Id="rId52" Type="http://schemas.openxmlformats.org/officeDocument/2006/relationships/hyperlink" Target="http://servicios.infoleg.gob.ar/infolegInternet/verNorma.do?id=324917" TargetMode="External"/><Relationship Id="rId53" Type="http://schemas.openxmlformats.org/officeDocument/2006/relationships/hyperlink" Target="http://servicios.infoleg.gob.ar/infolegInternet/verBoletin.do?fechaNro=nro&amp;id=34149" TargetMode="External"/><Relationship Id="rId54" Type="http://schemas.openxmlformats.org/officeDocument/2006/relationships/hyperlink" Target="http://servicios.infoleg.gob.ar/infolegInternet/verNorma.do?id=326692" TargetMode="External"/><Relationship Id="rId55" Type="http://schemas.openxmlformats.org/officeDocument/2006/relationships/hyperlink" Target="http://servicios.infoleg.gob.ar/infolegInternet/verNorma.do?id=326692" TargetMode="External"/><Relationship Id="rId56" Type="http://schemas.openxmlformats.org/officeDocument/2006/relationships/hyperlink" Target="http://servicios.infoleg.gob.ar/infolegInternet/verBoletin.do?fechaNro=nro&amp;id=34176" TargetMode="External"/><Relationship Id="rId57" Type="http://schemas.openxmlformats.org/officeDocument/2006/relationships/hyperlink" Target="http://servicios.infoleg.gob.ar/infolegInternet/verNorma.do?id=326342" TargetMode="External"/><Relationship Id="rId58" Type="http://schemas.openxmlformats.org/officeDocument/2006/relationships/hyperlink" Target="http://servicios.infoleg.gob.ar/infolegInternet/verNorma.do?id=326342" TargetMode="External"/><Relationship Id="rId59" Type="http://schemas.openxmlformats.org/officeDocument/2006/relationships/hyperlink" Target="http://servicios.infoleg.gob.ar/infolegInternet/verBoletin.do?fechaNro=nro&amp;id=34170" TargetMode="External"/><Relationship Id="rId110" Type="http://schemas.openxmlformats.org/officeDocument/2006/relationships/hyperlink" Target="http://servicios.infoleg.gob.ar/infolegInternet/verNorma.do?id=333560" TargetMode="External"/><Relationship Id="rId111" Type="http://schemas.openxmlformats.org/officeDocument/2006/relationships/hyperlink" Target="http://servicios.infoleg.gob.ar/infolegInternet/verBoletin.do?fechaNro=nro&amp;id=34268" TargetMode="External"/><Relationship Id="rId112" Type="http://schemas.openxmlformats.org/officeDocument/2006/relationships/hyperlink" Target="http://servicios.infoleg.gob.ar/infolegInternet/verNorma.do?id=333612" TargetMode="External"/><Relationship Id="rId113" Type="http://schemas.openxmlformats.org/officeDocument/2006/relationships/hyperlink" Target="http://servicios.infoleg.gob.ar/infolegInternet/verNorma.do?id=333612" TargetMode="External"/><Relationship Id="rId114" Type="http://schemas.openxmlformats.org/officeDocument/2006/relationships/hyperlink" Target="http://servicios.infoleg.gob.ar/infolegInternet/verBoletin.do?fechaNro=nro&amp;id=34271" TargetMode="External"/><Relationship Id="rId115" Type="http://schemas.openxmlformats.org/officeDocument/2006/relationships/hyperlink" Target="http://servicios.infoleg.gob.ar/infolegInternet/verNorma.do?id=333670" TargetMode="External"/><Relationship Id="rId116" Type="http://schemas.openxmlformats.org/officeDocument/2006/relationships/hyperlink" Target="http://servicios.infoleg.gob.ar/infolegInternet/verNorma.do?id=333670" TargetMode="External"/><Relationship Id="rId117" Type="http://schemas.openxmlformats.org/officeDocument/2006/relationships/hyperlink" Target="http://servicios.infoleg.gob.ar/infolegInternet/verBoletin.do?fechaNro=nro&amp;id=34273" TargetMode="External"/><Relationship Id="rId118" Type="http://schemas.openxmlformats.org/officeDocument/2006/relationships/hyperlink" Target="http://servicios.infoleg.gob.ar/infolegInternet/verNorma.do?id=333667" TargetMode="External"/><Relationship Id="rId119" Type="http://schemas.openxmlformats.org/officeDocument/2006/relationships/hyperlink" Target="http://servicios.infoleg.gob.ar/infolegInternet/verNorma.do?id=333667" TargetMode="External"/><Relationship Id="rId30" Type="http://schemas.openxmlformats.org/officeDocument/2006/relationships/hyperlink" Target="http://servicios.infoleg.gob.ar/infolegInternet/verNorma.do?id=320773" TargetMode="External"/><Relationship Id="rId31" Type="http://schemas.openxmlformats.org/officeDocument/2006/relationships/hyperlink" Target="http://servicios.infoleg.gob.ar/infolegInternet/verNorma.do?id=320773" TargetMode="External"/><Relationship Id="rId32" Type="http://schemas.openxmlformats.org/officeDocument/2006/relationships/hyperlink" Target="http://servicios.infoleg.gob.ar/infolegInternet/verBoletin.do?fechaNro=nro&amp;id=34072" TargetMode="External"/><Relationship Id="rId33" Type="http://schemas.openxmlformats.org/officeDocument/2006/relationships/hyperlink" Target="http://servicios.infoleg.gob.ar/infolegInternet/verNorma.do?id=325794" TargetMode="External"/><Relationship Id="rId34" Type="http://schemas.openxmlformats.org/officeDocument/2006/relationships/hyperlink" Target="http://servicios.infoleg.gob.ar/infolegInternet/verNorma.do?id=325794" TargetMode="External"/><Relationship Id="rId35" Type="http://schemas.openxmlformats.org/officeDocument/2006/relationships/hyperlink" Target="http://servicios.infoleg.gob.ar/infolegInternet/verBoletin.do?fechaNro=nro&amp;id=34163" TargetMode="External"/><Relationship Id="rId36" Type="http://schemas.openxmlformats.org/officeDocument/2006/relationships/hyperlink" Target="http://servicios.infoleg.gob.ar/infolegInternet/verNorma.do?id=325647" TargetMode="External"/><Relationship Id="rId37" Type="http://schemas.openxmlformats.org/officeDocument/2006/relationships/hyperlink" Target="http://servicios.infoleg.gob.ar/infolegInternet/verNorma.do?id=325647" TargetMode="External"/><Relationship Id="rId38" Type="http://schemas.openxmlformats.org/officeDocument/2006/relationships/hyperlink" Target="http://servicios.infoleg.gob.ar/infolegInternet/verBoletin.do?fechaNro=nro&amp;id=34161" TargetMode="External"/><Relationship Id="rId39" Type="http://schemas.openxmlformats.org/officeDocument/2006/relationships/hyperlink" Target="http://servicios.infoleg.gob.ar/infolegInternet/verNorma.do?id=325412" TargetMode="External"/><Relationship Id="rId80" Type="http://schemas.openxmlformats.org/officeDocument/2006/relationships/hyperlink" Target="http://servicios.infoleg.gob.ar/infolegInternet/verNorma.do?id=330233" TargetMode="External"/><Relationship Id="rId81" Type="http://schemas.openxmlformats.org/officeDocument/2006/relationships/hyperlink" Target="http://servicios.infoleg.gob.ar/infolegInternet/verNorma.do?id=330233" TargetMode="External"/><Relationship Id="rId82" Type="http://schemas.openxmlformats.org/officeDocument/2006/relationships/hyperlink" Target="http://servicios.infoleg.gob.ar/infolegInternet/verBoletin.do?fechaNro=nro&amp;id=34221" TargetMode="External"/><Relationship Id="rId83" Type="http://schemas.openxmlformats.org/officeDocument/2006/relationships/hyperlink" Target="http://servicios.infoleg.gob.ar/infolegInternet/verNorma.do?id=330506" TargetMode="External"/><Relationship Id="rId84" Type="http://schemas.openxmlformats.org/officeDocument/2006/relationships/hyperlink" Target="http://servicios.infoleg.gob.ar/infolegInternet/verNorma.do?id=330506" TargetMode="External"/><Relationship Id="rId85" Type="http://schemas.openxmlformats.org/officeDocument/2006/relationships/hyperlink" Target="http://servicios.infoleg.gob.ar/infolegInternet/verBoletin.do?fechaNro=nro&amp;id=34224" TargetMode="External"/><Relationship Id="rId86" Type="http://schemas.openxmlformats.org/officeDocument/2006/relationships/hyperlink" Target="http://servicios.infoleg.gob.ar/infolegInternet/verNorma.do?id=330505" TargetMode="External"/><Relationship Id="rId87" Type="http://schemas.openxmlformats.org/officeDocument/2006/relationships/hyperlink" Target="http://servicios.infoleg.gob.ar/infolegInternet/verNorma.do?id=330505" TargetMode="External"/><Relationship Id="rId88" Type="http://schemas.openxmlformats.org/officeDocument/2006/relationships/hyperlink" Target="http://servicios.infoleg.gob.ar/infolegInternet/verBoletin.do?fechaNro=nro&amp;id=34224" TargetMode="External"/><Relationship Id="rId89" Type="http://schemas.openxmlformats.org/officeDocument/2006/relationships/hyperlink" Target="http://servicios.infoleg.gob.ar/infolegInternet/verNorma.do?id=33059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3:J823"/>
  <sheetViews>
    <sheetView workbookViewId="0">
      <selection activeCell="F212" sqref="F212"/>
    </sheetView>
  </sheetViews>
  <sheetFormatPr baseColWidth="10" defaultColWidth="10.83203125" defaultRowHeight="15" x14ac:dyDescent="0.2"/>
  <cols>
    <col min="1" max="1" width="8.5" style="247" customWidth="1"/>
    <col min="2" max="2" width="10.83203125" style="256" customWidth="1"/>
    <col min="3" max="3" width="14.1640625" style="256" customWidth="1"/>
    <col min="4" max="4" width="36.1640625" style="256" customWidth="1"/>
    <col min="5" max="5" width="21.1640625" style="256" customWidth="1"/>
    <col min="6" max="6" width="12.1640625" style="257" bestFit="1" customWidth="1"/>
    <col min="7" max="7" width="9.1640625" style="257" bestFit="1" customWidth="1"/>
    <col min="8" max="8" width="30.83203125" style="258" bestFit="1" customWidth="1"/>
    <col min="9" max="9" width="25.5" style="256" bestFit="1" customWidth="1"/>
    <col min="10" max="10" width="14.83203125" style="247" bestFit="1" customWidth="1"/>
    <col min="11" max="11" width="10.83203125" style="247"/>
    <col min="12" max="12" width="12" style="247" bestFit="1" customWidth="1"/>
    <col min="13" max="16384" width="10.83203125" style="247"/>
  </cols>
  <sheetData>
    <row r="3" spans="2:9" s="452" customFormat="1" ht="16" x14ac:dyDescent="0.2">
      <c r="B3" s="252" t="s">
        <v>196</v>
      </c>
      <c r="C3" s="252" t="s">
        <v>197</v>
      </c>
      <c r="D3" s="262" t="s">
        <v>345</v>
      </c>
      <c r="E3" s="262" t="s">
        <v>365</v>
      </c>
      <c r="F3" s="252" t="s">
        <v>2</v>
      </c>
      <c r="G3" s="252" t="s">
        <v>74</v>
      </c>
      <c r="H3" s="252" t="s">
        <v>198</v>
      </c>
      <c r="I3" s="252" t="s">
        <v>199</v>
      </c>
    </row>
    <row r="4" spans="2:9" s="452" customFormat="1" ht="19" customHeight="1" thickBot="1" x14ac:dyDescent="0.25">
      <c r="B4" s="252"/>
      <c r="C4" s="252"/>
      <c r="D4" s="262"/>
      <c r="E4" s="262"/>
      <c r="F4" s="252"/>
      <c r="G4" s="252"/>
      <c r="H4" s="252"/>
      <c r="I4" s="252"/>
    </row>
    <row r="5" spans="2:9" s="452" customFormat="1" x14ac:dyDescent="0.2">
      <c r="B5" s="472" t="s">
        <v>196</v>
      </c>
      <c r="C5" s="471" t="s">
        <v>197</v>
      </c>
      <c r="D5" s="471" t="s">
        <v>66</v>
      </c>
      <c r="E5" s="471" t="s">
        <v>375</v>
      </c>
      <c r="F5" s="471" t="s">
        <v>2</v>
      </c>
      <c r="G5" s="471" t="s">
        <v>74</v>
      </c>
      <c r="H5" s="471" t="s">
        <v>198</v>
      </c>
      <c r="I5" s="470" t="s">
        <v>199</v>
      </c>
    </row>
    <row r="6" spans="2:9" s="452" customFormat="1" hidden="1" x14ac:dyDescent="0.2">
      <c r="B6" s="464">
        <v>70563000</v>
      </c>
      <c r="C6" s="314">
        <v>2</v>
      </c>
      <c r="D6" s="314" t="s">
        <v>174</v>
      </c>
      <c r="E6" s="314" t="s">
        <v>36</v>
      </c>
      <c r="F6" s="316">
        <v>43476</v>
      </c>
      <c r="G6" s="314" t="s">
        <v>21</v>
      </c>
      <c r="H6" s="468">
        <v>1029357269</v>
      </c>
      <c r="I6" s="463" t="s">
        <v>35</v>
      </c>
    </row>
    <row r="7" spans="2:9" s="452" customFormat="1" hidden="1" x14ac:dyDescent="0.2">
      <c r="B7" s="464">
        <v>70752010</v>
      </c>
      <c r="C7" s="314">
        <v>2</v>
      </c>
      <c r="D7" s="314" t="s">
        <v>179</v>
      </c>
      <c r="E7" s="314" t="s">
        <v>36</v>
      </c>
      <c r="F7" s="316">
        <v>43496</v>
      </c>
      <c r="G7" s="314" t="s">
        <v>9</v>
      </c>
      <c r="H7" s="468">
        <v>25000000000</v>
      </c>
      <c r="I7" s="463" t="s">
        <v>35</v>
      </c>
    </row>
    <row r="8" spans="2:9" s="452" customFormat="1" hidden="1" x14ac:dyDescent="0.2">
      <c r="B8" s="464">
        <v>70752017</v>
      </c>
      <c r="C8" s="314">
        <v>1</v>
      </c>
      <c r="D8" s="314" t="s">
        <v>194</v>
      </c>
      <c r="E8" s="314" t="s">
        <v>36</v>
      </c>
      <c r="F8" s="316">
        <v>43496</v>
      </c>
      <c r="G8" s="314" t="s">
        <v>9</v>
      </c>
      <c r="H8" s="468">
        <v>25000000000</v>
      </c>
      <c r="I8" s="463" t="s">
        <v>35</v>
      </c>
    </row>
    <row r="9" spans="2:9" s="452" customFormat="1" ht="26" hidden="1" customHeight="1" x14ac:dyDescent="0.2">
      <c r="B9" s="464">
        <v>74001000</v>
      </c>
      <c r="C9" s="314">
        <v>1</v>
      </c>
      <c r="D9" s="314" t="s">
        <v>243</v>
      </c>
      <c r="E9" s="314" t="s">
        <v>36</v>
      </c>
      <c r="F9" s="316">
        <v>43467</v>
      </c>
      <c r="G9" s="314" t="s">
        <v>9</v>
      </c>
      <c r="H9" s="469">
        <v>23300000000</v>
      </c>
      <c r="I9" s="463" t="s">
        <v>35</v>
      </c>
    </row>
    <row r="10" spans="2:9" s="452" customFormat="1" hidden="1" x14ac:dyDescent="0.2">
      <c r="B10" s="464">
        <v>74001000</v>
      </c>
      <c r="C10" s="314">
        <v>1</v>
      </c>
      <c r="D10" s="314" t="s">
        <v>243</v>
      </c>
      <c r="E10" s="314" t="s">
        <v>36</v>
      </c>
      <c r="F10" s="316">
        <v>43493</v>
      </c>
      <c r="G10" s="314" t="s">
        <v>9</v>
      </c>
      <c r="H10" s="469">
        <v>2000000000</v>
      </c>
      <c r="I10" s="463" t="s">
        <v>35</v>
      </c>
    </row>
    <row r="11" spans="2:9" s="452" customFormat="1" hidden="1" x14ac:dyDescent="0.2">
      <c r="B11" s="464">
        <v>81154030</v>
      </c>
      <c r="C11" s="314">
        <v>1</v>
      </c>
      <c r="D11" s="314" t="s">
        <v>192</v>
      </c>
      <c r="E11" s="314" t="s">
        <v>36</v>
      </c>
      <c r="F11" s="316">
        <v>43493</v>
      </c>
      <c r="G11" s="314" t="s">
        <v>9</v>
      </c>
      <c r="H11" s="468">
        <v>10000000000</v>
      </c>
      <c r="I11" s="463" t="s">
        <v>35</v>
      </c>
    </row>
    <row r="12" spans="2:9" s="452" customFormat="1" hidden="1" x14ac:dyDescent="0.2">
      <c r="B12" s="464">
        <v>81171048</v>
      </c>
      <c r="C12" s="314">
        <v>1</v>
      </c>
      <c r="D12" s="314" t="s">
        <v>172</v>
      </c>
      <c r="E12" s="314" t="s">
        <v>36</v>
      </c>
      <c r="F12" s="316">
        <v>43486</v>
      </c>
      <c r="G12" s="314" t="s">
        <v>9</v>
      </c>
      <c r="H12" s="468">
        <v>1000000000</v>
      </c>
      <c r="I12" s="463" t="s">
        <v>35</v>
      </c>
    </row>
    <row r="13" spans="2:9" s="452" customFormat="1" hidden="1" x14ac:dyDescent="0.2">
      <c r="B13" s="464">
        <v>81173047</v>
      </c>
      <c r="C13" s="314">
        <v>1</v>
      </c>
      <c r="D13" s="314" t="s">
        <v>162</v>
      </c>
      <c r="E13" s="314" t="s">
        <v>246</v>
      </c>
      <c r="F13" s="316">
        <v>43476</v>
      </c>
      <c r="G13" s="314" t="s">
        <v>21</v>
      </c>
      <c r="H13" s="468">
        <v>26086999.309999999</v>
      </c>
      <c r="I13" s="463" t="s">
        <v>35</v>
      </c>
    </row>
    <row r="14" spans="2:9" s="452" customFormat="1" hidden="1" x14ac:dyDescent="0.2">
      <c r="B14" s="464">
        <v>81173047</v>
      </c>
      <c r="C14" s="314">
        <v>1</v>
      </c>
      <c r="D14" s="314" t="s">
        <v>162</v>
      </c>
      <c r="E14" s="314" t="s">
        <v>36</v>
      </c>
      <c r="F14" s="316">
        <v>43476</v>
      </c>
      <c r="G14" s="314" t="s">
        <v>21</v>
      </c>
      <c r="H14" s="468">
        <v>923912990.69000006</v>
      </c>
      <c r="I14" s="463" t="s">
        <v>35</v>
      </c>
    </row>
    <row r="15" spans="2:9" s="452" customFormat="1" hidden="1" x14ac:dyDescent="0.2">
      <c r="B15" s="464">
        <v>81173048</v>
      </c>
      <c r="C15" s="314">
        <v>1</v>
      </c>
      <c r="D15" s="314" t="s">
        <v>190</v>
      </c>
      <c r="E15" s="314" t="s">
        <v>246</v>
      </c>
      <c r="F15" s="316">
        <v>43488</v>
      </c>
      <c r="G15" s="314" t="s">
        <v>21</v>
      </c>
      <c r="H15" s="468">
        <v>6325000</v>
      </c>
      <c r="I15" s="463" t="s">
        <v>35</v>
      </c>
    </row>
    <row r="16" spans="2:9" s="452" customFormat="1" hidden="1" x14ac:dyDescent="0.2">
      <c r="B16" s="464">
        <v>81173048</v>
      </c>
      <c r="C16" s="314">
        <v>1</v>
      </c>
      <c r="D16" s="314" t="s">
        <v>190</v>
      </c>
      <c r="E16" s="314" t="s">
        <v>36</v>
      </c>
      <c r="F16" s="316">
        <v>43488</v>
      </c>
      <c r="G16" s="314" t="s">
        <v>21</v>
      </c>
      <c r="H16" s="468">
        <v>493675000</v>
      </c>
      <c r="I16" s="463" t="s">
        <v>35</v>
      </c>
    </row>
    <row r="17" spans="1:10" s="452" customFormat="1" hidden="1" x14ac:dyDescent="0.2">
      <c r="B17" s="464">
        <v>81173049</v>
      </c>
      <c r="C17" s="314">
        <v>1</v>
      </c>
      <c r="D17" s="314" t="s">
        <v>163</v>
      </c>
      <c r="E17" s="314" t="s">
        <v>36</v>
      </c>
      <c r="F17" s="316">
        <v>43490</v>
      </c>
      <c r="G17" s="314" t="s">
        <v>21</v>
      </c>
      <c r="H17" s="468">
        <v>1022636999.931</v>
      </c>
      <c r="I17" s="463" t="s">
        <v>35</v>
      </c>
    </row>
    <row r="18" spans="1:10" s="452" customFormat="1" hidden="1" x14ac:dyDescent="0.2">
      <c r="B18" s="464">
        <v>81173049</v>
      </c>
      <c r="C18" s="314">
        <v>1</v>
      </c>
      <c r="D18" s="314" t="s">
        <v>163</v>
      </c>
      <c r="E18" s="314" t="s">
        <v>246</v>
      </c>
      <c r="F18" s="316">
        <v>43490</v>
      </c>
      <c r="G18" s="314" t="s">
        <v>21</v>
      </c>
      <c r="H18" s="468">
        <v>27363000.068999998</v>
      </c>
      <c r="I18" s="463" t="s">
        <v>35</v>
      </c>
    </row>
    <row r="19" spans="1:10" s="452" customFormat="1" hidden="1" x14ac:dyDescent="0.2">
      <c r="A19" s="247"/>
      <c r="B19" s="464">
        <v>70403000</v>
      </c>
      <c r="C19" s="314">
        <v>2</v>
      </c>
      <c r="D19" s="253" t="s">
        <v>224</v>
      </c>
      <c r="E19" s="253" t="s">
        <v>36</v>
      </c>
      <c r="F19" s="254">
        <v>43524</v>
      </c>
      <c r="G19" s="253" t="s">
        <v>21</v>
      </c>
      <c r="H19" s="465">
        <v>633352333</v>
      </c>
      <c r="I19" s="463" t="s">
        <v>35</v>
      </c>
      <c r="J19" s="247"/>
    </row>
    <row r="20" spans="1:10" s="452" customFormat="1" hidden="1" x14ac:dyDescent="0.2">
      <c r="A20" s="247"/>
      <c r="B20" s="464">
        <v>70403000</v>
      </c>
      <c r="C20" s="314">
        <v>2</v>
      </c>
      <c r="D20" s="253" t="s">
        <v>224</v>
      </c>
      <c r="E20" s="253" t="s">
        <v>36</v>
      </c>
      <c r="F20" s="254">
        <v>43524</v>
      </c>
      <c r="G20" s="253" t="s">
        <v>21</v>
      </c>
      <c r="H20" s="465">
        <v>1258193988</v>
      </c>
      <c r="I20" s="463" t="s">
        <v>35</v>
      </c>
      <c r="J20" s="247"/>
    </row>
    <row r="21" spans="1:10" s="452" customFormat="1" hidden="1" x14ac:dyDescent="0.2">
      <c r="A21" s="247"/>
      <c r="B21" s="464">
        <v>70411000</v>
      </c>
      <c r="C21" s="314">
        <v>1</v>
      </c>
      <c r="D21" s="253" t="s">
        <v>225</v>
      </c>
      <c r="E21" s="253" t="s">
        <v>36</v>
      </c>
      <c r="F21" s="254">
        <v>43504</v>
      </c>
      <c r="G21" s="253" t="s">
        <v>9</v>
      </c>
      <c r="H21" s="467">
        <v>40000000000</v>
      </c>
      <c r="I21" s="463" t="s">
        <v>35</v>
      </c>
      <c r="J21" s="247"/>
    </row>
    <row r="22" spans="1:10" s="452" customFormat="1" hidden="1" x14ac:dyDescent="0.2">
      <c r="A22" s="247"/>
      <c r="B22" s="464">
        <v>70563000</v>
      </c>
      <c r="C22" s="314">
        <v>2</v>
      </c>
      <c r="D22" s="253" t="s">
        <v>174</v>
      </c>
      <c r="E22" s="253" t="s">
        <v>36</v>
      </c>
      <c r="F22" s="254">
        <v>43524</v>
      </c>
      <c r="G22" s="253" t="s">
        <v>21</v>
      </c>
      <c r="H22" s="465">
        <v>764183240</v>
      </c>
      <c r="I22" s="463" t="s">
        <v>35</v>
      </c>
      <c r="J22" s="247"/>
    </row>
    <row r="23" spans="1:10" s="452" customFormat="1" hidden="1" x14ac:dyDescent="0.2">
      <c r="A23" s="247"/>
      <c r="B23" s="464">
        <v>70563000</v>
      </c>
      <c r="C23" s="314">
        <v>2</v>
      </c>
      <c r="D23" s="253" t="s">
        <v>174</v>
      </c>
      <c r="E23" s="253" t="s">
        <v>36</v>
      </c>
      <c r="F23" s="254">
        <v>43524</v>
      </c>
      <c r="G23" s="253" t="s">
        <v>21</v>
      </c>
      <c r="H23" s="465">
        <v>509455493</v>
      </c>
      <c r="I23" s="463" t="s">
        <v>35</v>
      </c>
      <c r="J23" s="247"/>
    </row>
    <row r="24" spans="1:10" s="452" customFormat="1" hidden="1" x14ac:dyDescent="0.2">
      <c r="A24" s="247"/>
      <c r="B24" s="464">
        <v>70732000</v>
      </c>
      <c r="C24" s="314">
        <v>1</v>
      </c>
      <c r="D24" s="263" t="s">
        <v>227</v>
      </c>
      <c r="E24" s="253" t="s">
        <v>36</v>
      </c>
      <c r="F24" s="254">
        <v>43504</v>
      </c>
      <c r="G24" s="253" t="s">
        <v>228</v>
      </c>
      <c r="H24" s="466">
        <v>2279773846.4299998</v>
      </c>
      <c r="I24" s="463" t="s">
        <v>35</v>
      </c>
      <c r="J24" s="247"/>
    </row>
    <row r="25" spans="1:10" s="452" customFormat="1" hidden="1" x14ac:dyDescent="0.2">
      <c r="A25" s="247"/>
      <c r="B25" s="464">
        <v>70751049</v>
      </c>
      <c r="C25" s="314">
        <v>1</v>
      </c>
      <c r="D25" s="315" t="s">
        <v>230</v>
      </c>
      <c r="E25" s="314" t="s">
        <v>231</v>
      </c>
      <c r="F25" s="316">
        <v>43518</v>
      </c>
      <c r="G25" s="314" t="s">
        <v>228</v>
      </c>
      <c r="H25" s="317">
        <v>15832732.369999999</v>
      </c>
      <c r="I25" s="463" t="s">
        <v>35</v>
      </c>
      <c r="J25" s="247"/>
    </row>
    <row r="26" spans="1:10" s="452" customFormat="1" hidden="1" x14ac:dyDescent="0.2">
      <c r="A26" s="247"/>
      <c r="B26" s="464">
        <v>70752012</v>
      </c>
      <c r="C26" s="314">
        <v>2</v>
      </c>
      <c r="D26" s="253" t="s">
        <v>236</v>
      </c>
      <c r="E26" s="253" t="s">
        <v>36</v>
      </c>
      <c r="F26" s="254">
        <v>43518</v>
      </c>
      <c r="G26" s="253" t="s">
        <v>9</v>
      </c>
      <c r="H26" s="255">
        <v>22230904319</v>
      </c>
      <c r="I26" s="463" t="s">
        <v>35</v>
      </c>
      <c r="J26" s="247"/>
    </row>
    <row r="27" spans="1:10" s="452" customFormat="1" hidden="1" x14ac:dyDescent="0.2">
      <c r="A27" s="247"/>
      <c r="B27" s="464">
        <v>70752018</v>
      </c>
      <c r="C27" s="314">
        <v>1</v>
      </c>
      <c r="D27" s="253" t="s">
        <v>241</v>
      </c>
      <c r="E27" s="253" t="s">
        <v>36</v>
      </c>
      <c r="F27" s="254">
        <v>43518</v>
      </c>
      <c r="G27" s="253" t="s">
        <v>9</v>
      </c>
      <c r="H27" s="255">
        <v>7935621116</v>
      </c>
      <c r="I27" s="463" t="s">
        <v>35</v>
      </c>
      <c r="J27" s="247"/>
    </row>
    <row r="28" spans="1:10" s="452" customFormat="1" hidden="1" x14ac:dyDescent="0.2">
      <c r="A28" s="247"/>
      <c r="B28" s="464">
        <v>70752018</v>
      </c>
      <c r="C28" s="314">
        <v>1</v>
      </c>
      <c r="D28" s="253" t="s">
        <v>241</v>
      </c>
      <c r="E28" s="253" t="s">
        <v>36</v>
      </c>
      <c r="F28" s="254">
        <v>43524</v>
      </c>
      <c r="G28" s="253" t="s">
        <v>9</v>
      </c>
      <c r="H28" s="255">
        <v>3786636684</v>
      </c>
      <c r="I28" s="463" t="s">
        <v>35</v>
      </c>
      <c r="J28" s="247"/>
    </row>
    <row r="29" spans="1:10" s="452" customFormat="1" hidden="1" x14ac:dyDescent="0.2">
      <c r="A29" s="247"/>
      <c r="B29" s="464">
        <v>74001000</v>
      </c>
      <c r="C29" s="314">
        <v>1</v>
      </c>
      <c r="D29" s="314" t="s">
        <v>243</v>
      </c>
      <c r="E29" s="314" t="s">
        <v>36</v>
      </c>
      <c r="F29" s="316">
        <v>43511</v>
      </c>
      <c r="G29" s="314" t="s">
        <v>9</v>
      </c>
      <c r="H29" s="317">
        <v>19500000000</v>
      </c>
      <c r="I29" s="463" t="s">
        <v>35</v>
      </c>
      <c r="J29" s="247"/>
    </row>
    <row r="30" spans="1:10" s="452" customFormat="1" hidden="1" x14ac:dyDescent="0.2">
      <c r="A30" s="247"/>
      <c r="B30" s="464">
        <v>81171049</v>
      </c>
      <c r="C30" s="314">
        <v>1</v>
      </c>
      <c r="D30" s="253" t="s">
        <v>244</v>
      </c>
      <c r="E30" s="253" t="s">
        <v>36</v>
      </c>
      <c r="F30" s="254">
        <v>43509</v>
      </c>
      <c r="G30" s="253" t="s">
        <v>9</v>
      </c>
      <c r="H30" s="255">
        <v>1250000000</v>
      </c>
      <c r="I30" s="463" t="s">
        <v>35</v>
      </c>
      <c r="J30" s="247"/>
    </row>
    <row r="31" spans="1:10" s="452" customFormat="1" hidden="1" x14ac:dyDescent="0.2">
      <c r="A31" s="247"/>
      <c r="B31" s="464">
        <v>81173050</v>
      </c>
      <c r="C31" s="314">
        <v>1</v>
      </c>
      <c r="D31" s="253" t="s">
        <v>245</v>
      </c>
      <c r="E31" s="253" t="s">
        <v>36</v>
      </c>
      <c r="F31" s="254">
        <v>43504</v>
      </c>
      <c r="G31" s="253" t="s">
        <v>21</v>
      </c>
      <c r="H31" s="465">
        <v>1071334000.42</v>
      </c>
      <c r="I31" s="463" t="s">
        <v>35</v>
      </c>
      <c r="J31" s="247"/>
    </row>
    <row r="32" spans="1:10" s="452" customFormat="1" hidden="1" x14ac:dyDescent="0.2">
      <c r="A32" s="247"/>
      <c r="B32" s="464">
        <v>81173050</v>
      </c>
      <c r="C32" s="314">
        <v>1</v>
      </c>
      <c r="D32" s="253" t="s">
        <v>245</v>
      </c>
      <c r="E32" s="253" t="s">
        <v>246</v>
      </c>
      <c r="F32" s="254">
        <v>43504</v>
      </c>
      <c r="G32" s="253" t="s">
        <v>21</v>
      </c>
      <c r="H32" s="465">
        <v>28665999.579999998</v>
      </c>
      <c r="I32" s="463" t="s">
        <v>35</v>
      </c>
      <c r="J32" s="247"/>
    </row>
    <row r="33" spans="1:10" s="452" customFormat="1" hidden="1" x14ac:dyDescent="0.2">
      <c r="A33" s="247"/>
      <c r="B33" s="464">
        <v>81173051</v>
      </c>
      <c r="C33" s="314">
        <v>1</v>
      </c>
      <c r="D33" s="314" t="s">
        <v>247</v>
      </c>
      <c r="E33" s="314" t="s">
        <v>246</v>
      </c>
      <c r="F33" s="316">
        <v>43518</v>
      </c>
      <c r="G33" s="314" t="s">
        <v>228</v>
      </c>
      <c r="H33" s="317">
        <v>11586500.699999999</v>
      </c>
      <c r="I33" s="463" t="s">
        <v>35</v>
      </c>
      <c r="J33" s="247"/>
    </row>
    <row r="34" spans="1:10" s="452" customFormat="1" hidden="1" x14ac:dyDescent="0.2">
      <c r="A34" s="247"/>
      <c r="B34" s="464">
        <v>81173051</v>
      </c>
      <c r="C34" s="314">
        <v>1</v>
      </c>
      <c r="D34" s="314" t="s">
        <v>247</v>
      </c>
      <c r="E34" s="314" t="s">
        <v>36</v>
      </c>
      <c r="F34" s="316">
        <v>43518</v>
      </c>
      <c r="G34" s="314" t="s">
        <v>228</v>
      </c>
      <c r="H34" s="317">
        <v>1147063594.7</v>
      </c>
      <c r="I34" s="463" t="s">
        <v>35</v>
      </c>
      <c r="J34" s="247"/>
    </row>
    <row r="35" spans="1:10" s="452" customFormat="1" hidden="1" x14ac:dyDescent="0.2">
      <c r="A35" s="247"/>
      <c r="B35" s="464">
        <v>81173052</v>
      </c>
      <c r="C35" s="314">
        <v>1</v>
      </c>
      <c r="D35" s="253" t="s">
        <v>248</v>
      </c>
      <c r="E35" s="253" t="s">
        <v>36</v>
      </c>
      <c r="F35" s="254">
        <v>43518</v>
      </c>
      <c r="G35" s="253" t="s">
        <v>21</v>
      </c>
      <c r="H35" s="465">
        <v>925243000.23000002</v>
      </c>
      <c r="I35" s="463" t="s">
        <v>35</v>
      </c>
      <c r="J35" s="247"/>
    </row>
    <row r="36" spans="1:10" s="452" customFormat="1" hidden="1" x14ac:dyDescent="0.2">
      <c r="A36" s="247"/>
      <c r="B36" s="464">
        <v>81173052</v>
      </c>
      <c r="C36" s="314">
        <v>1</v>
      </c>
      <c r="D36" s="253" t="s">
        <v>248</v>
      </c>
      <c r="E36" s="253" t="s">
        <v>246</v>
      </c>
      <c r="F36" s="254">
        <v>43518</v>
      </c>
      <c r="G36" s="253" t="s">
        <v>21</v>
      </c>
      <c r="H36" s="465">
        <v>24756999.77</v>
      </c>
      <c r="I36" s="463" t="s">
        <v>35</v>
      </c>
      <c r="J36" s="247"/>
    </row>
    <row r="37" spans="1:10" s="452" customFormat="1" hidden="1" x14ac:dyDescent="0.2">
      <c r="A37" s="247"/>
      <c r="B37" s="464">
        <v>81173052</v>
      </c>
      <c r="C37" s="314">
        <v>1</v>
      </c>
      <c r="D37" s="253" t="s">
        <v>248</v>
      </c>
      <c r="E37" s="253" t="s">
        <v>246</v>
      </c>
      <c r="F37" s="254">
        <v>43522</v>
      </c>
      <c r="G37" s="253" t="s">
        <v>21</v>
      </c>
      <c r="H37" s="465">
        <v>3150181.66</v>
      </c>
      <c r="I37" s="463" t="s">
        <v>35</v>
      </c>
      <c r="J37" s="247"/>
    </row>
    <row r="38" spans="1:10" s="452" customFormat="1" hidden="1" x14ac:dyDescent="0.2">
      <c r="A38" s="247"/>
      <c r="B38" s="464">
        <v>81173052</v>
      </c>
      <c r="C38" s="314">
        <v>1</v>
      </c>
      <c r="D38" s="253" t="s">
        <v>248</v>
      </c>
      <c r="E38" s="253" t="s">
        <v>36</v>
      </c>
      <c r="F38" s="254">
        <v>43522</v>
      </c>
      <c r="G38" s="253" t="s">
        <v>21</v>
      </c>
      <c r="H38" s="465">
        <v>120000000.34</v>
      </c>
      <c r="I38" s="463" t="s">
        <v>35</v>
      </c>
      <c r="J38" s="247"/>
    </row>
    <row r="39" spans="1:10" s="452" customFormat="1" hidden="1" x14ac:dyDescent="0.2">
      <c r="A39" s="247"/>
      <c r="B39" s="464">
        <v>81173053</v>
      </c>
      <c r="C39" s="314">
        <v>1</v>
      </c>
      <c r="D39" s="314" t="s">
        <v>249</v>
      </c>
      <c r="E39" s="314" t="s">
        <v>36</v>
      </c>
      <c r="F39" s="316">
        <v>43524</v>
      </c>
      <c r="G39" s="314" t="s">
        <v>228</v>
      </c>
      <c r="H39" s="317">
        <v>381597840.07999998</v>
      </c>
      <c r="I39" s="463" t="s">
        <v>35</v>
      </c>
      <c r="J39" s="462">
        <f>+H39*20</f>
        <v>7631956801.5999994</v>
      </c>
    </row>
    <row r="40" spans="1:10" s="452" customFormat="1" hidden="1" x14ac:dyDescent="0.2">
      <c r="A40" s="247"/>
      <c r="B40" s="464">
        <v>81173053</v>
      </c>
      <c r="C40" s="314">
        <v>1</v>
      </c>
      <c r="D40" s="314" t="s">
        <v>249</v>
      </c>
      <c r="E40" s="314" t="s">
        <v>246</v>
      </c>
      <c r="F40" s="316">
        <v>43524</v>
      </c>
      <c r="G40" s="314" t="s">
        <v>228</v>
      </c>
      <c r="H40" s="317">
        <v>15486287.76</v>
      </c>
      <c r="I40" s="463" t="s">
        <v>35</v>
      </c>
      <c r="J40" s="462">
        <f>+H40*20</f>
        <v>309725755.19999999</v>
      </c>
    </row>
    <row r="41" spans="1:10" s="452" customFormat="1" ht="16" hidden="1" thickBot="1" x14ac:dyDescent="0.25">
      <c r="A41" s="247"/>
      <c r="B41" s="461">
        <v>81174005</v>
      </c>
      <c r="C41" s="460">
        <v>1</v>
      </c>
      <c r="D41" s="458" t="s">
        <v>250</v>
      </c>
      <c r="E41" s="458" t="s">
        <v>36</v>
      </c>
      <c r="F41" s="459">
        <v>43524</v>
      </c>
      <c r="G41" s="458" t="s">
        <v>9</v>
      </c>
      <c r="H41" s="457">
        <v>35000000000</v>
      </c>
      <c r="I41" s="456" t="s">
        <v>35</v>
      </c>
      <c r="J41" s="247"/>
    </row>
    <row r="42" spans="1:10" hidden="1" x14ac:dyDescent="0.2">
      <c r="A42" s="247" t="s">
        <v>344</v>
      </c>
      <c r="B42" s="256">
        <v>74001000</v>
      </c>
      <c r="C42" s="256">
        <v>1</v>
      </c>
      <c r="D42" s="256" t="s">
        <v>243</v>
      </c>
      <c r="E42" s="256" t="s">
        <v>36</v>
      </c>
      <c r="F42" s="266">
        <v>43525</v>
      </c>
      <c r="G42" s="257" t="s">
        <v>9</v>
      </c>
      <c r="H42" s="258">
        <v>9500000000</v>
      </c>
      <c r="I42" s="256" t="s">
        <v>35</v>
      </c>
    </row>
    <row r="43" spans="1:10" hidden="1" x14ac:dyDescent="0.2">
      <c r="B43" s="256">
        <v>74001000</v>
      </c>
      <c r="C43" s="256">
        <v>1</v>
      </c>
      <c r="D43" s="256" t="s">
        <v>243</v>
      </c>
      <c r="E43" s="256" t="s">
        <v>36</v>
      </c>
      <c r="F43" s="266">
        <v>43532</v>
      </c>
      <c r="G43" s="257" t="s">
        <v>9</v>
      </c>
      <c r="H43" s="258">
        <v>16400000000</v>
      </c>
      <c r="I43" s="256" t="s">
        <v>35</v>
      </c>
    </row>
    <row r="44" spans="1:10" hidden="1" x14ac:dyDescent="0.2">
      <c r="B44" s="256">
        <v>70731000</v>
      </c>
      <c r="C44" s="256">
        <v>1</v>
      </c>
      <c r="D44" s="259" t="s">
        <v>315</v>
      </c>
      <c r="E44" s="259" t="s">
        <v>36</v>
      </c>
      <c r="F44" s="267">
        <v>43539</v>
      </c>
      <c r="G44" s="260" t="s">
        <v>228</v>
      </c>
      <c r="H44" s="261">
        <v>4893620356.0100002</v>
      </c>
      <c r="I44" s="259" t="s">
        <v>35</v>
      </c>
      <c r="J44" s="247" t="s">
        <v>348</v>
      </c>
    </row>
    <row r="45" spans="1:10" hidden="1" x14ac:dyDescent="0.2">
      <c r="B45" s="256">
        <v>74001000</v>
      </c>
      <c r="C45" s="256">
        <v>1</v>
      </c>
      <c r="D45" s="256" t="s">
        <v>243</v>
      </c>
      <c r="E45" s="256" t="s">
        <v>36</v>
      </c>
      <c r="F45" s="266">
        <v>43539</v>
      </c>
      <c r="G45" s="257" t="s">
        <v>9</v>
      </c>
      <c r="H45" s="258">
        <v>20400000000</v>
      </c>
      <c r="I45" s="256" t="s">
        <v>35</v>
      </c>
    </row>
    <row r="46" spans="1:10" hidden="1" x14ac:dyDescent="0.2">
      <c r="B46" s="256">
        <v>81173054</v>
      </c>
      <c r="C46" s="256">
        <v>1</v>
      </c>
      <c r="D46" s="446" t="s">
        <v>270</v>
      </c>
      <c r="E46" s="259" t="s">
        <v>36</v>
      </c>
      <c r="F46" s="267">
        <v>43539</v>
      </c>
      <c r="G46" s="260" t="s">
        <v>21</v>
      </c>
      <c r="H46" s="261">
        <v>832177307.54999995</v>
      </c>
      <c r="I46" s="259" t="s">
        <v>35</v>
      </c>
      <c r="J46" s="247" t="s">
        <v>347</v>
      </c>
    </row>
    <row r="47" spans="1:10" hidden="1" x14ac:dyDescent="0.2">
      <c r="B47" s="256">
        <v>74001000</v>
      </c>
      <c r="C47" s="256">
        <v>1</v>
      </c>
      <c r="D47" s="256" t="s">
        <v>243</v>
      </c>
      <c r="E47" s="256" t="s">
        <v>36</v>
      </c>
      <c r="F47" s="266">
        <v>43542</v>
      </c>
      <c r="G47" s="257" t="s">
        <v>9</v>
      </c>
      <c r="H47" s="258">
        <v>8400000000</v>
      </c>
      <c r="I47" s="256" t="s">
        <v>35</v>
      </c>
    </row>
    <row r="48" spans="1:10" hidden="1" x14ac:dyDescent="0.2">
      <c r="B48" s="256">
        <v>81171050</v>
      </c>
      <c r="C48" s="256">
        <v>1</v>
      </c>
      <c r="D48" s="259" t="s">
        <v>317</v>
      </c>
      <c r="E48" s="259" t="s">
        <v>36</v>
      </c>
      <c r="F48" s="267">
        <v>43542</v>
      </c>
      <c r="G48" s="260" t="s">
        <v>9</v>
      </c>
      <c r="H48" s="261">
        <v>4110000000</v>
      </c>
      <c r="I48" s="259" t="s">
        <v>35</v>
      </c>
      <c r="J48" s="247" t="s">
        <v>347</v>
      </c>
    </row>
    <row r="49" spans="2:10" hidden="1" x14ac:dyDescent="0.2">
      <c r="B49" s="256">
        <v>74001000</v>
      </c>
      <c r="C49" s="256">
        <v>1</v>
      </c>
      <c r="D49" s="256" t="s">
        <v>243</v>
      </c>
      <c r="E49" s="256" t="s">
        <v>36</v>
      </c>
      <c r="F49" s="266">
        <v>43546</v>
      </c>
      <c r="G49" s="257" t="s">
        <v>9</v>
      </c>
      <c r="H49" s="258">
        <v>5800000000</v>
      </c>
      <c r="I49" s="256" t="s">
        <v>35</v>
      </c>
    </row>
    <row r="50" spans="2:10" hidden="1" x14ac:dyDescent="0.2">
      <c r="B50" s="256">
        <v>70751051</v>
      </c>
      <c r="C50" s="259">
        <v>2</v>
      </c>
      <c r="D50" s="259" t="s">
        <v>272</v>
      </c>
      <c r="E50" s="259" t="s">
        <v>246</v>
      </c>
      <c r="F50" s="267">
        <v>43553</v>
      </c>
      <c r="G50" s="260" t="s">
        <v>21</v>
      </c>
      <c r="H50" s="261">
        <v>1232909.67</v>
      </c>
      <c r="I50" s="259" t="s">
        <v>35</v>
      </c>
      <c r="J50" s="247" t="s">
        <v>347</v>
      </c>
    </row>
    <row r="51" spans="2:10" hidden="1" x14ac:dyDescent="0.2">
      <c r="B51" s="256">
        <v>70751051</v>
      </c>
      <c r="C51" s="259">
        <v>2</v>
      </c>
      <c r="D51" s="259" t="s">
        <v>272</v>
      </c>
      <c r="E51" s="259" t="s">
        <v>36</v>
      </c>
      <c r="F51" s="267">
        <v>43553</v>
      </c>
      <c r="G51" s="260" t="s">
        <v>21</v>
      </c>
      <c r="H51" s="261">
        <v>141300000.33000001</v>
      </c>
      <c r="I51" s="259" t="s">
        <v>35</v>
      </c>
      <c r="J51" s="247" t="s">
        <v>347</v>
      </c>
    </row>
    <row r="52" spans="2:10" hidden="1" x14ac:dyDescent="0.2">
      <c r="B52" s="256">
        <v>70752016</v>
      </c>
      <c r="C52" s="256">
        <v>2</v>
      </c>
      <c r="D52" s="259" t="s">
        <v>240</v>
      </c>
      <c r="E52" s="259" t="s">
        <v>36</v>
      </c>
      <c r="F52" s="267">
        <v>43553</v>
      </c>
      <c r="G52" s="260" t="s">
        <v>9</v>
      </c>
      <c r="H52" s="261">
        <v>36189774152.629997</v>
      </c>
      <c r="I52" s="259" t="s">
        <v>35</v>
      </c>
      <c r="J52" s="247" t="s">
        <v>348</v>
      </c>
    </row>
    <row r="53" spans="2:10" hidden="1" x14ac:dyDescent="0.2">
      <c r="B53" s="256">
        <v>81173055</v>
      </c>
      <c r="C53" s="256">
        <v>1</v>
      </c>
      <c r="D53" s="259" t="s">
        <v>322</v>
      </c>
      <c r="E53" s="259" t="s">
        <v>36</v>
      </c>
      <c r="F53" s="267">
        <v>43553</v>
      </c>
      <c r="G53" s="260" t="s">
        <v>228</v>
      </c>
      <c r="H53" s="261">
        <v>3175048270.6599998</v>
      </c>
      <c r="I53" s="259" t="s">
        <v>35</v>
      </c>
      <c r="J53" s="247" t="s">
        <v>348</v>
      </c>
    </row>
    <row r="54" spans="2:10" hidden="1" x14ac:dyDescent="0.2">
      <c r="B54" s="256">
        <v>81173055</v>
      </c>
      <c r="C54" s="256">
        <v>1</v>
      </c>
      <c r="D54" s="259" t="s">
        <v>322</v>
      </c>
      <c r="E54" s="259" t="s">
        <v>246</v>
      </c>
      <c r="F54" s="267">
        <v>43553</v>
      </c>
      <c r="G54" s="260" t="s">
        <v>228</v>
      </c>
      <c r="H54" s="261">
        <v>151351174.83000001</v>
      </c>
      <c r="I54" s="259" t="s">
        <v>35</v>
      </c>
      <c r="J54" s="247" t="s">
        <v>348</v>
      </c>
    </row>
    <row r="55" spans="2:10" hidden="1" x14ac:dyDescent="0.2">
      <c r="B55" s="256">
        <v>81173056</v>
      </c>
      <c r="C55" s="256">
        <v>1</v>
      </c>
      <c r="D55" s="259" t="s">
        <v>271</v>
      </c>
      <c r="E55" s="259" t="s">
        <v>246</v>
      </c>
      <c r="F55" s="267">
        <v>43553</v>
      </c>
      <c r="G55" s="260" t="s">
        <v>21</v>
      </c>
      <c r="H55" s="261">
        <v>15144000.140000001</v>
      </c>
      <c r="I55" s="259" t="s">
        <v>35</v>
      </c>
      <c r="J55" s="247" t="s">
        <v>347</v>
      </c>
    </row>
    <row r="56" spans="2:10" hidden="1" x14ac:dyDescent="0.2">
      <c r="B56" s="256">
        <v>81173056</v>
      </c>
      <c r="C56" s="256">
        <v>1</v>
      </c>
      <c r="D56" s="259" t="s">
        <v>271</v>
      </c>
      <c r="E56" s="259" t="s">
        <v>36</v>
      </c>
      <c r="F56" s="267">
        <v>43553</v>
      </c>
      <c r="G56" s="260" t="s">
        <v>21</v>
      </c>
      <c r="H56" s="261">
        <v>584855999.86000001</v>
      </c>
      <c r="I56" s="259" t="s">
        <v>35</v>
      </c>
      <c r="J56" s="247" t="s">
        <v>347</v>
      </c>
    </row>
    <row r="57" spans="2:10" hidden="1" x14ac:dyDescent="0.2">
      <c r="B57" s="256">
        <v>29510000</v>
      </c>
      <c r="C57" s="256">
        <v>4</v>
      </c>
      <c r="D57" s="256" t="s">
        <v>330</v>
      </c>
      <c r="E57" s="256" t="s">
        <v>36</v>
      </c>
      <c r="F57" s="266">
        <v>43564</v>
      </c>
      <c r="G57" s="257" t="s">
        <v>331</v>
      </c>
      <c r="H57" s="258">
        <v>7800000000</v>
      </c>
      <c r="I57" s="256" t="s">
        <v>35</v>
      </c>
    </row>
    <row r="58" spans="2:10" hidden="1" x14ac:dyDescent="0.2">
      <c r="B58" s="256">
        <v>70412000</v>
      </c>
      <c r="C58" s="256">
        <v>1</v>
      </c>
      <c r="D58" s="281" t="s">
        <v>337</v>
      </c>
      <c r="E58" s="256" t="s">
        <v>201</v>
      </c>
      <c r="F58" s="266">
        <v>43565</v>
      </c>
      <c r="G58" s="257" t="s">
        <v>21</v>
      </c>
      <c r="H58" s="258">
        <v>1146319168</v>
      </c>
      <c r="I58" s="256" t="s">
        <v>35</v>
      </c>
    </row>
    <row r="59" spans="2:10" hidden="1" x14ac:dyDescent="0.2">
      <c r="B59" s="256">
        <v>70412000</v>
      </c>
      <c r="C59" s="256">
        <v>1</v>
      </c>
      <c r="D59" s="281" t="s">
        <v>337</v>
      </c>
      <c r="E59" s="256" t="s">
        <v>201</v>
      </c>
      <c r="F59" s="266">
        <v>43566</v>
      </c>
      <c r="G59" s="257" t="s">
        <v>21</v>
      </c>
      <c r="H59" s="258">
        <v>263837341</v>
      </c>
      <c r="I59" s="256" t="s">
        <v>35</v>
      </c>
    </row>
    <row r="60" spans="2:10" hidden="1" x14ac:dyDescent="0.2">
      <c r="B60" s="256">
        <v>70412000</v>
      </c>
      <c r="C60" s="256">
        <v>1</v>
      </c>
      <c r="D60" s="281" t="s">
        <v>337</v>
      </c>
      <c r="E60" s="256" t="s">
        <v>201</v>
      </c>
      <c r="F60" s="266">
        <v>43571</v>
      </c>
      <c r="G60" s="257" t="s">
        <v>21</v>
      </c>
      <c r="H60" s="258">
        <v>88509143</v>
      </c>
      <c r="I60" s="256" t="s">
        <v>35</v>
      </c>
    </row>
    <row r="61" spans="2:10" hidden="1" x14ac:dyDescent="0.2">
      <c r="B61" s="256">
        <v>70732000</v>
      </c>
      <c r="C61" s="256">
        <v>1</v>
      </c>
      <c r="D61" s="259" t="s">
        <v>227</v>
      </c>
      <c r="E61" s="259" t="s">
        <v>36</v>
      </c>
      <c r="F61" s="267">
        <v>43570</v>
      </c>
      <c r="G61" s="260" t="s">
        <v>228</v>
      </c>
      <c r="H61" s="261">
        <v>4451308531.2200003</v>
      </c>
      <c r="I61" s="259" t="s">
        <v>35</v>
      </c>
      <c r="J61" s="247" t="s">
        <v>348</v>
      </c>
    </row>
    <row r="62" spans="2:10" hidden="1" x14ac:dyDescent="0.2">
      <c r="B62" s="256">
        <v>74001000</v>
      </c>
      <c r="C62" s="256">
        <v>1</v>
      </c>
      <c r="D62" s="256" t="s">
        <v>243</v>
      </c>
      <c r="E62" s="256" t="s">
        <v>36</v>
      </c>
      <c r="F62" s="266">
        <v>43560</v>
      </c>
      <c r="G62" s="257" t="s">
        <v>9</v>
      </c>
      <c r="H62" s="258">
        <v>3500000000</v>
      </c>
      <c r="I62" s="256" t="s">
        <v>35</v>
      </c>
    </row>
    <row r="63" spans="2:10" hidden="1" x14ac:dyDescent="0.2">
      <c r="B63" s="256">
        <v>74001000</v>
      </c>
      <c r="C63" s="256">
        <v>1</v>
      </c>
      <c r="D63" s="256" t="s">
        <v>243</v>
      </c>
      <c r="E63" s="256" t="s">
        <v>36</v>
      </c>
      <c r="F63" s="266">
        <v>43567</v>
      </c>
      <c r="G63" s="257" t="s">
        <v>9</v>
      </c>
      <c r="H63" s="258">
        <v>15900000000</v>
      </c>
      <c r="I63" s="256" t="s">
        <v>35</v>
      </c>
    </row>
    <row r="64" spans="2:10" hidden="1" x14ac:dyDescent="0.2">
      <c r="B64" s="256">
        <v>74001000</v>
      </c>
      <c r="C64" s="256">
        <v>1</v>
      </c>
      <c r="D64" s="256" t="s">
        <v>243</v>
      </c>
      <c r="E64" s="256" t="s">
        <v>36</v>
      </c>
      <c r="F64" s="266">
        <v>43572</v>
      </c>
      <c r="G64" s="257" t="s">
        <v>9</v>
      </c>
      <c r="H64" s="258">
        <v>3500000000</v>
      </c>
      <c r="I64" s="256" t="s">
        <v>35</v>
      </c>
    </row>
    <row r="65" spans="2:10" hidden="1" x14ac:dyDescent="0.2">
      <c r="B65" s="256">
        <v>74001000</v>
      </c>
      <c r="C65" s="256">
        <v>1</v>
      </c>
      <c r="D65" s="256" t="s">
        <v>243</v>
      </c>
      <c r="E65" s="256" t="s">
        <v>36</v>
      </c>
      <c r="F65" s="266">
        <v>43581</v>
      </c>
      <c r="G65" s="257" t="s">
        <v>9</v>
      </c>
      <c r="H65" s="258">
        <v>7750000000</v>
      </c>
      <c r="I65" s="256" t="s">
        <v>35</v>
      </c>
    </row>
    <row r="66" spans="2:10" hidden="1" x14ac:dyDescent="0.2">
      <c r="B66" s="256">
        <v>81171051</v>
      </c>
      <c r="C66" s="256">
        <v>1</v>
      </c>
      <c r="D66" s="259" t="s">
        <v>340</v>
      </c>
      <c r="E66" s="259" t="s">
        <v>36</v>
      </c>
      <c r="F66" s="267">
        <v>43570</v>
      </c>
      <c r="G66" s="260" t="s">
        <v>9</v>
      </c>
      <c r="H66" s="261">
        <v>300000000</v>
      </c>
      <c r="I66" s="259" t="s">
        <v>35</v>
      </c>
      <c r="J66" s="247" t="s">
        <v>347</v>
      </c>
    </row>
    <row r="67" spans="2:10" hidden="1" x14ac:dyDescent="0.2">
      <c r="B67" s="256">
        <v>81173053</v>
      </c>
      <c r="C67" s="256">
        <v>1</v>
      </c>
      <c r="D67" s="259" t="s">
        <v>249</v>
      </c>
      <c r="E67" s="259" t="s">
        <v>36</v>
      </c>
      <c r="F67" s="267">
        <v>43585</v>
      </c>
      <c r="G67" s="260" t="s">
        <v>228</v>
      </c>
      <c r="H67" s="261">
        <v>68107534.799999997</v>
      </c>
      <c r="I67" s="259" t="s">
        <v>35</v>
      </c>
      <c r="J67" s="247" t="s">
        <v>348</v>
      </c>
    </row>
    <row r="68" spans="2:10" hidden="1" x14ac:dyDescent="0.2">
      <c r="B68" s="256">
        <v>81173057</v>
      </c>
      <c r="C68" s="256">
        <v>1</v>
      </c>
      <c r="D68" s="259" t="s">
        <v>273</v>
      </c>
      <c r="E68" s="259" t="s">
        <v>246</v>
      </c>
      <c r="F68" s="267">
        <v>43567</v>
      </c>
      <c r="G68" s="260" t="s">
        <v>21</v>
      </c>
      <c r="H68" s="261">
        <v>18242000</v>
      </c>
      <c r="I68" s="259" t="s">
        <v>35</v>
      </c>
      <c r="J68" s="247" t="s">
        <v>347</v>
      </c>
    </row>
    <row r="69" spans="2:10" hidden="1" x14ac:dyDescent="0.2">
      <c r="B69" s="256">
        <v>81173057</v>
      </c>
      <c r="C69" s="256">
        <v>1</v>
      </c>
      <c r="D69" s="259" t="s">
        <v>273</v>
      </c>
      <c r="E69" s="259" t="s">
        <v>36</v>
      </c>
      <c r="F69" s="267">
        <v>43567</v>
      </c>
      <c r="G69" s="260" t="s">
        <v>21</v>
      </c>
      <c r="H69" s="261">
        <v>681758000</v>
      </c>
      <c r="I69" s="259" t="s">
        <v>35</v>
      </c>
      <c r="J69" s="247" t="s">
        <v>347</v>
      </c>
    </row>
    <row r="70" spans="2:10" hidden="1" x14ac:dyDescent="0.2">
      <c r="B70" s="256">
        <v>81173058</v>
      </c>
      <c r="C70" s="256">
        <v>1</v>
      </c>
      <c r="D70" s="259" t="s">
        <v>274</v>
      </c>
      <c r="E70" s="259" t="s">
        <v>36</v>
      </c>
      <c r="F70" s="267">
        <v>43581</v>
      </c>
      <c r="G70" s="260" t="s">
        <v>21</v>
      </c>
      <c r="H70" s="261">
        <v>726375001.25</v>
      </c>
      <c r="I70" s="259" t="s">
        <v>35</v>
      </c>
      <c r="J70" s="247" t="s">
        <v>347</v>
      </c>
    </row>
    <row r="71" spans="2:10" hidden="1" x14ac:dyDescent="0.2">
      <c r="B71" s="256">
        <v>81173058</v>
      </c>
      <c r="C71" s="256">
        <v>1</v>
      </c>
      <c r="D71" s="259" t="s">
        <v>274</v>
      </c>
      <c r="E71" s="259" t="s">
        <v>246</v>
      </c>
      <c r="F71" s="267">
        <v>43581</v>
      </c>
      <c r="G71" s="260" t="s">
        <v>21</v>
      </c>
      <c r="H71" s="261">
        <v>23624998.75</v>
      </c>
      <c r="I71" s="259" t="s">
        <v>35</v>
      </c>
      <c r="J71" s="247" t="s">
        <v>347</v>
      </c>
    </row>
    <row r="72" spans="2:10" hidden="1" x14ac:dyDescent="0.2">
      <c r="B72" s="256">
        <v>81174006</v>
      </c>
      <c r="C72" s="256">
        <v>1</v>
      </c>
      <c r="D72" s="259" t="s">
        <v>341</v>
      </c>
      <c r="E72" s="259" t="s">
        <v>36</v>
      </c>
      <c r="F72" s="267">
        <v>43567</v>
      </c>
      <c r="G72" s="260" t="s">
        <v>9</v>
      </c>
      <c r="H72" s="261">
        <v>43700000000</v>
      </c>
      <c r="I72" s="259" t="s">
        <v>35</v>
      </c>
      <c r="J72" s="247" t="s">
        <v>347</v>
      </c>
    </row>
    <row r="73" spans="2:10" hidden="1" x14ac:dyDescent="0.2">
      <c r="B73" s="256">
        <v>81174007</v>
      </c>
      <c r="C73" s="256">
        <v>1</v>
      </c>
      <c r="D73" s="259" t="s">
        <v>342</v>
      </c>
      <c r="E73" s="259" t="s">
        <v>36</v>
      </c>
      <c r="F73" s="267">
        <v>43585</v>
      </c>
      <c r="G73" s="260" t="s">
        <v>9</v>
      </c>
      <c r="H73" s="261">
        <v>70154236457</v>
      </c>
      <c r="I73" s="259" t="s">
        <v>35</v>
      </c>
      <c r="J73" s="247" t="s">
        <v>348</v>
      </c>
    </row>
    <row r="74" spans="2:10" hidden="1" x14ac:dyDescent="0.2">
      <c r="B74" s="313">
        <v>74001000</v>
      </c>
      <c r="C74" s="314">
        <v>1</v>
      </c>
      <c r="D74" s="315" t="s">
        <v>243</v>
      </c>
      <c r="E74" s="314" t="s">
        <v>36</v>
      </c>
      <c r="F74" s="316">
        <v>43588</v>
      </c>
      <c r="G74" s="314" t="s">
        <v>9</v>
      </c>
      <c r="H74" s="317">
        <v>5800000000</v>
      </c>
      <c r="I74" s="318" t="s">
        <v>35</v>
      </c>
    </row>
    <row r="75" spans="2:10" hidden="1" x14ac:dyDescent="0.2">
      <c r="B75" s="313">
        <v>70736000</v>
      </c>
      <c r="C75" s="314">
        <v>1</v>
      </c>
      <c r="D75" s="315" t="s">
        <v>229</v>
      </c>
      <c r="E75" s="314" t="s">
        <v>231</v>
      </c>
      <c r="F75" s="316">
        <v>43591</v>
      </c>
      <c r="G75" s="314" t="s">
        <v>9</v>
      </c>
      <c r="H75" s="317">
        <v>1715558139.8699999</v>
      </c>
      <c r="I75" s="318" t="s">
        <v>35</v>
      </c>
    </row>
    <row r="76" spans="2:10" hidden="1" x14ac:dyDescent="0.2">
      <c r="B76" s="313">
        <v>81160011</v>
      </c>
      <c r="C76" s="314">
        <v>1</v>
      </c>
      <c r="D76" s="315" t="s">
        <v>376</v>
      </c>
      <c r="E76" s="314" t="s">
        <v>36</v>
      </c>
      <c r="F76" s="316">
        <v>43591</v>
      </c>
      <c r="G76" s="314" t="s">
        <v>9</v>
      </c>
      <c r="H76" s="317">
        <v>803728102</v>
      </c>
      <c r="I76" s="318" t="s">
        <v>35</v>
      </c>
    </row>
    <row r="77" spans="2:10" hidden="1" x14ac:dyDescent="0.2">
      <c r="B77" s="313">
        <v>70752016</v>
      </c>
      <c r="C77" s="314">
        <v>2</v>
      </c>
      <c r="D77" s="315" t="s">
        <v>240</v>
      </c>
      <c r="E77" s="314" t="s">
        <v>36</v>
      </c>
      <c r="F77" s="316">
        <v>43595</v>
      </c>
      <c r="G77" s="314" t="s">
        <v>9</v>
      </c>
      <c r="H77" s="317">
        <v>39442726421.5</v>
      </c>
      <c r="I77" s="318" t="s">
        <v>35</v>
      </c>
    </row>
    <row r="78" spans="2:10" hidden="1" x14ac:dyDescent="0.2">
      <c r="B78" s="313">
        <v>74001000</v>
      </c>
      <c r="C78" s="314">
        <v>1</v>
      </c>
      <c r="D78" s="315" t="s">
        <v>243</v>
      </c>
      <c r="E78" s="314" t="s">
        <v>36</v>
      </c>
      <c r="F78" s="316">
        <v>43595</v>
      </c>
      <c r="G78" s="314" t="s">
        <v>9</v>
      </c>
      <c r="H78" s="295">
        <v>9000000000</v>
      </c>
      <c r="I78" s="318" t="s">
        <v>35</v>
      </c>
    </row>
    <row r="79" spans="2:10" hidden="1" x14ac:dyDescent="0.2">
      <c r="B79" s="313">
        <v>81173059</v>
      </c>
      <c r="C79" s="314">
        <v>1</v>
      </c>
      <c r="D79" s="315" t="s">
        <v>361</v>
      </c>
      <c r="E79" s="314" t="s">
        <v>36</v>
      </c>
      <c r="F79" s="316">
        <v>43595</v>
      </c>
      <c r="G79" s="314" t="s">
        <v>21</v>
      </c>
      <c r="H79" s="295">
        <v>980166302.25999999</v>
      </c>
      <c r="I79" s="318" t="s">
        <v>35</v>
      </c>
    </row>
    <row r="80" spans="2:10" hidden="1" x14ac:dyDescent="0.2">
      <c r="B80" s="313">
        <v>81173059</v>
      </c>
      <c r="C80" s="314">
        <v>1</v>
      </c>
      <c r="D80" s="315" t="s">
        <v>361</v>
      </c>
      <c r="E80" s="314" t="s">
        <v>246</v>
      </c>
      <c r="F80" s="316">
        <v>43595</v>
      </c>
      <c r="G80" s="314" t="s">
        <v>21</v>
      </c>
      <c r="H80" s="317">
        <v>7526216.7400000002</v>
      </c>
      <c r="I80" s="318" t="s">
        <v>35</v>
      </c>
    </row>
    <row r="81" spans="2:9" hidden="1" x14ac:dyDescent="0.2">
      <c r="B81" s="313">
        <v>74001000</v>
      </c>
      <c r="C81" s="314">
        <v>1</v>
      </c>
      <c r="D81" s="315" t="s">
        <v>243</v>
      </c>
      <c r="E81" s="314" t="s">
        <v>36</v>
      </c>
      <c r="F81" s="316">
        <v>43598</v>
      </c>
      <c r="G81" s="314" t="s">
        <v>9</v>
      </c>
      <c r="H81" s="317">
        <v>6000000000</v>
      </c>
      <c r="I81" s="318" t="s">
        <v>35</v>
      </c>
    </row>
    <row r="82" spans="2:9" hidden="1" x14ac:dyDescent="0.2">
      <c r="B82" s="313">
        <v>74001000</v>
      </c>
      <c r="C82" s="314">
        <v>1</v>
      </c>
      <c r="D82" s="315" t="s">
        <v>243</v>
      </c>
      <c r="E82" s="314" t="s">
        <v>36</v>
      </c>
      <c r="F82" s="316">
        <v>43602</v>
      </c>
      <c r="G82" s="314" t="s">
        <v>9</v>
      </c>
      <c r="H82" s="317">
        <v>13950000000</v>
      </c>
      <c r="I82" s="318" t="s">
        <v>35</v>
      </c>
    </row>
    <row r="83" spans="2:9" hidden="1" x14ac:dyDescent="0.2">
      <c r="B83" s="313">
        <v>81174008</v>
      </c>
      <c r="C83" s="314">
        <v>1</v>
      </c>
      <c r="D83" s="315" t="s">
        <v>387</v>
      </c>
      <c r="E83" s="314" t="s">
        <v>388</v>
      </c>
      <c r="F83" s="316">
        <v>43608</v>
      </c>
      <c r="G83" s="314" t="s">
        <v>21</v>
      </c>
      <c r="H83" s="317">
        <v>240930334</v>
      </c>
      <c r="I83" s="318" t="s">
        <v>35</v>
      </c>
    </row>
    <row r="84" spans="2:9" hidden="1" x14ac:dyDescent="0.2">
      <c r="B84" s="313">
        <v>81174008</v>
      </c>
      <c r="C84" s="314">
        <v>1</v>
      </c>
      <c r="D84" s="315" t="s">
        <v>387</v>
      </c>
      <c r="E84" s="314" t="s">
        <v>36</v>
      </c>
      <c r="F84" s="316">
        <v>43608</v>
      </c>
      <c r="G84" s="314" t="s">
        <v>21</v>
      </c>
      <c r="H84" s="317">
        <v>84221019</v>
      </c>
      <c r="I84" s="318" t="s">
        <v>35</v>
      </c>
    </row>
    <row r="85" spans="2:9" hidden="1" x14ac:dyDescent="0.2">
      <c r="B85" s="313">
        <v>81174009</v>
      </c>
      <c r="C85" s="314">
        <v>1</v>
      </c>
      <c r="D85" s="315" t="s">
        <v>389</v>
      </c>
      <c r="E85" s="314" t="s">
        <v>36</v>
      </c>
      <c r="F85" s="316">
        <v>43608</v>
      </c>
      <c r="G85" s="314" t="s">
        <v>21</v>
      </c>
      <c r="H85" s="317">
        <v>49668597</v>
      </c>
      <c r="I85" s="318" t="s">
        <v>35</v>
      </c>
    </row>
    <row r="86" spans="2:9" hidden="1" x14ac:dyDescent="0.2">
      <c r="B86" s="313">
        <v>81174009</v>
      </c>
      <c r="C86" s="314">
        <v>1</v>
      </c>
      <c r="D86" s="315" t="s">
        <v>389</v>
      </c>
      <c r="E86" s="314" t="s">
        <v>388</v>
      </c>
      <c r="F86" s="316">
        <v>43608</v>
      </c>
      <c r="G86" s="314" t="s">
        <v>21</v>
      </c>
      <c r="H86" s="317">
        <v>240930332</v>
      </c>
      <c r="I86" s="318" t="s">
        <v>35</v>
      </c>
    </row>
    <row r="87" spans="2:9" hidden="1" x14ac:dyDescent="0.2">
      <c r="B87" s="313">
        <v>81174010</v>
      </c>
      <c r="C87" s="314">
        <v>1</v>
      </c>
      <c r="D87" s="315" t="s">
        <v>390</v>
      </c>
      <c r="E87" s="314" t="s">
        <v>388</v>
      </c>
      <c r="F87" s="316">
        <v>43608</v>
      </c>
      <c r="G87" s="314" t="s">
        <v>21</v>
      </c>
      <c r="H87" s="317">
        <v>240930332</v>
      </c>
      <c r="I87" s="318" t="s">
        <v>35</v>
      </c>
    </row>
    <row r="88" spans="2:9" hidden="1" x14ac:dyDescent="0.2">
      <c r="B88" s="313">
        <v>81174010</v>
      </c>
      <c r="C88" s="314">
        <v>1</v>
      </c>
      <c r="D88" s="315" t="s">
        <v>390</v>
      </c>
      <c r="E88" s="314" t="s">
        <v>36</v>
      </c>
      <c r="F88" s="316">
        <v>43608</v>
      </c>
      <c r="G88" s="314" t="s">
        <v>21</v>
      </c>
      <c r="H88" s="317">
        <v>1382050</v>
      </c>
      <c r="I88" s="318" t="s">
        <v>35</v>
      </c>
    </row>
    <row r="89" spans="2:9" hidden="1" x14ac:dyDescent="0.2">
      <c r="B89" s="313">
        <v>81174011</v>
      </c>
      <c r="C89" s="314">
        <v>1</v>
      </c>
      <c r="D89" s="315" t="s">
        <v>391</v>
      </c>
      <c r="E89" s="314" t="s">
        <v>388</v>
      </c>
      <c r="F89" s="316">
        <v>43608</v>
      </c>
      <c r="G89" s="314" t="s">
        <v>21</v>
      </c>
      <c r="H89" s="317">
        <v>240930330</v>
      </c>
      <c r="I89" s="318" t="s">
        <v>35</v>
      </c>
    </row>
    <row r="90" spans="2:9" hidden="1" x14ac:dyDescent="0.2">
      <c r="B90" s="313">
        <v>81174011</v>
      </c>
      <c r="C90" s="314">
        <v>1</v>
      </c>
      <c r="D90" s="315" t="s">
        <v>391</v>
      </c>
      <c r="E90" s="314" t="s">
        <v>36</v>
      </c>
      <c r="F90" s="316">
        <v>43608</v>
      </c>
      <c r="G90" s="314" t="s">
        <v>21</v>
      </c>
      <c r="H90" s="317">
        <v>103215512</v>
      </c>
      <c r="I90" s="318" t="s">
        <v>35</v>
      </c>
    </row>
    <row r="91" spans="2:9" hidden="1" x14ac:dyDescent="0.2">
      <c r="B91" s="313">
        <v>70751045</v>
      </c>
      <c r="C91" s="314">
        <v>2</v>
      </c>
      <c r="D91" s="315" t="s">
        <v>393</v>
      </c>
      <c r="E91" s="314" t="s">
        <v>36</v>
      </c>
      <c r="F91" s="316">
        <v>43609</v>
      </c>
      <c r="G91" s="314" t="s">
        <v>21</v>
      </c>
      <c r="H91" s="317">
        <v>595884000.21000004</v>
      </c>
      <c r="I91" s="318" t="s">
        <v>35</v>
      </c>
    </row>
    <row r="92" spans="2:9" hidden="1" x14ac:dyDescent="0.2">
      <c r="B92" s="313">
        <v>70751045</v>
      </c>
      <c r="C92" s="314">
        <v>2</v>
      </c>
      <c r="D92" s="315" t="s">
        <v>393</v>
      </c>
      <c r="E92" s="314" t="s">
        <v>246</v>
      </c>
      <c r="F92" s="316">
        <v>43609</v>
      </c>
      <c r="G92" s="314" t="s">
        <v>21</v>
      </c>
      <c r="H92" s="317">
        <v>4115999.79</v>
      </c>
      <c r="I92" s="318" t="s">
        <v>35</v>
      </c>
    </row>
    <row r="93" spans="2:9" hidden="1" x14ac:dyDescent="0.2">
      <c r="B93" s="313">
        <v>74001000</v>
      </c>
      <c r="C93" s="314">
        <v>1</v>
      </c>
      <c r="D93" s="315" t="s">
        <v>243</v>
      </c>
      <c r="E93" s="314" t="s">
        <v>36</v>
      </c>
      <c r="F93" s="316">
        <v>43609</v>
      </c>
      <c r="G93" s="314" t="s">
        <v>9</v>
      </c>
      <c r="H93" s="317">
        <v>2700000000</v>
      </c>
      <c r="I93" s="318" t="s">
        <v>35</v>
      </c>
    </row>
    <row r="94" spans="2:9" hidden="1" x14ac:dyDescent="0.2">
      <c r="B94" s="313">
        <v>81173060</v>
      </c>
      <c r="C94" s="314">
        <v>1</v>
      </c>
      <c r="D94" s="315" t="s">
        <v>349</v>
      </c>
      <c r="E94" s="314" t="s">
        <v>246</v>
      </c>
      <c r="F94" s="316">
        <v>43609</v>
      </c>
      <c r="G94" s="314" t="s">
        <v>21</v>
      </c>
      <c r="H94" s="317">
        <v>10356000.02</v>
      </c>
      <c r="I94" s="318" t="s">
        <v>35</v>
      </c>
    </row>
    <row r="95" spans="2:9" hidden="1" x14ac:dyDescent="0.2">
      <c r="B95" s="313">
        <v>81173060</v>
      </c>
      <c r="C95" s="314">
        <v>1</v>
      </c>
      <c r="D95" s="315" t="s">
        <v>349</v>
      </c>
      <c r="E95" s="314" t="s">
        <v>36</v>
      </c>
      <c r="F95" s="316">
        <v>43609</v>
      </c>
      <c r="G95" s="314" t="s">
        <v>21</v>
      </c>
      <c r="H95" s="317">
        <v>289643999.98000002</v>
      </c>
      <c r="I95" s="318" t="s">
        <v>35</v>
      </c>
    </row>
    <row r="96" spans="2:9" x14ac:dyDescent="0.2">
      <c r="B96" s="313">
        <v>70408000</v>
      </c>
      <c r="C96" s="314">
        <v>1</v>
      </c>
      <c r="D96" s="315" t="s">
        <v>394</v>
      </c>
      <c r="E96" s="314" t="s">
        <v>36</v>
      </c>
      <c r="F96" s="316">
        <v>43612</v>
      </c>
      <c r="G96" s="314" t="s">
        <v>9</v>
      </c>
      <c r="H96" s="317">
        <v>5884586977</v>
      </c>
      <c r="I96" s="318" t="s">
        <v>35</v>
      </c>
    </row>
    <row r="97" spans="2:9" hidden="1" x14ac:dyDescent="0.2">
      <c r="B97" s="313">
        <v>70752018</v>
      </c>
      <c r="C97" s="314">
        <v>1</v>
      </c>
      <c r="D97" s="315" t="s">
        <v>241</v>
      </c>
      <c r="E97" s="314" t="s">
        <v>36</v>
      </c>
      <c r="F97" s="316">
        <v>43616</v>
      </c>
      <c r="G97" s="314" t="s">
        <v>9</v>
      </c>
      <c r="H97" s="317">
        <v>13013269653.34</v>
      </c>
      <c r="I97" s="318" t="s">
        <v>35</v>
      </c>
    </row>
    <row r="98" spans="2:9" hidden="1" x14ac:dyDescent="0.2">
      <c r="B98" s="313">
        <v>74001000</v>
      </c>
      <c r="C98" s="314">
        <v>1</v>
      </c>
      <c r="D98" s="315" t="s">
        <v>243</v>
      </c>
      <c r="E98" s="314" t="s">
        <v>36</v>
      </c>
      <c r="F98" s="316">
        <v>43616</v>
      </c>
      <c r="G98" s="314" t="s">
        <v>9</v>
      </c>
      <c r="H98" s="317">
        <v>15700000000</v>
      </c>
      <c r="I98" s="318" t="s">
        <v>35</v>
      </c>
    </row>
    <row r="99" spans="2:9" hidden="1" x14ac:dyDescent="0.2">
      <c r="B99" s="313">
        <v>81173051</v>
      </c>
      <c r="C99" s="314">
        <v>1</v>
      </c>
      <c r="D99" s="315" t="s">
        <v>247</v>
      </c>
      <c r="E99" s="314" t="s">
        <v>231</v>
      </c>
      <c r="F99" s="316">
        <v>43616</v>
      </c>
      <c r="G99" s="314" t="s">
        <v>228</v>
      </c>
      <c r="H99" s="317">
        <v>15086377.289999999</v>
      </c>
      <c r="I99" s="318" t="s">
        <v>35</v>
      </c>
    </row>
    <row r="100" spans="2:9" hidden="1" x14ac:dyDescent="0.2">
      <c r="B100" s="313">
        <v>81173053</v>
      </c>
      <c r="C100" s="314">
        <v>1</v>
      </c>
      <c r="D100" s="315" t="s">
        <v>249</v>
      </c>
      <c r="E100" s="314" t="s">
        <v>36</v>
      </c>
      <c r="F100" s="316">
        <v>43616</v>
      </c>
      <c r="G100" s="314" t="s">
        <v>228</v>
      </c>
      <c r="H100" s="317">
        <v>192583354.06</v>
      </c>
      <c r="I100" s="318" t="s">
        <v>35</v>
      </c>
    </row>
    <row r="101" spans="2:9" hidden="1" x14ac:dyDescent="0.2">
      <c r="B101" s="313">
        <v>81174012</v>
      </c>
      <c r="C101" s="314">
        <v>1</v>
      </c>
      <c r="D101" s="315" t="s">
        <v>396</v>
      </c>
      <c r="E101" s="314" t="s">
        <v>36</v>
      </c>
      <c r="F101" s="316">
        <v>43616</v>
      </c>
      <c r="G101" s="314" t="s">
        <v>9</v>
      </c>
      <c r="H101" s="317">
        <v>52079550154</v>
      </c>
      <c r="I101" s="318" t="s">
        <v>35</v>
      </c>
    </row>
    <row r="102" spans="2:9" hidden="1" x14ac:dyDescent="0.2">
      <c r="B102" s="313">
        <v>70736000</v>
      </c>
      <c r="C102" s="314">
        <v>1</v>
      </c>
      <c r="D102" s="315" t="s">
        <v>229</v>
      </c>
      <c r="E102" s="314" t="s">
        <v>231</v>
      </c>
      <c r="F102" s="316">
        <v>43622</v>
      </c>
      <c r="G102" s="314" t="s">
        <v>9</v>
      </c>
      <c r="H102" s="317">
        <v>2790437596.73</v>
      </c>
      <c r="I102" s="318" t="s">
        <v>35</v>
      </c>
    </row>
    <row r="103" spans="2:9" hidden="1" x14ac:dyDescent="0.2">
      <c r="B103" s="313">
        <v>74001000</v>
      </c>
      <c r="C103" s="314">
        <v>1</v>
      </c>
      <c r="D103" s="315" t="s">
        <v>243</v>
      </c>
      <c r="E103" s="314" t="s">
        <v>36</v>
      </c>
      <c r="F103" s="316">
        <v>43623</v>
      </c>
      <c r="G103" s="314" t="s">
        <v>9</v>
      </c>
      <c r="H103" s="317">
        <v>9550000000</v>
      </c>
      <c r="I103" s="318" t="s">
        <v>35</v>
      </c>
    </row>
    <row r="104" spans="2:9" hidden="1" x14ac:dyDescent="0.2">
      <c r="B104" s="313">
        <v>70732000</v>
      </c>
      <c r="C104" s="314">
        <v>1</v>
      </c>
      <c r="D104" s="315" t="s">
        <v>227</v>
      </c>
      <c r="E104" s="314" t="s">
        <v>36</v>
      </c>
      <c r="F104" s="316">
        <v>43626</v>
      </c>
      <c r="G104" s="314" t="s">
        <v>228</v>
      </c>
      <c r="H104" s="317">
        <v>1531481271.96</v>
      </c>
      <c r="I104" s="318" t="s">
        <v>35</v>
      </c>
    </row>
    <row r="105" spans="2:9" hidden="1" x14ac:dyDescent="0.2">
      <c r="B105" s="313">
        <v>81173056</v>
      </c>
      <c r="C105" s="314">
        <v>1</v>
      </c>
      <c r="D105" s="315" t="s">
        <v>271</v>
      </c>
      <c r="E105" s="314" t="s">
        <v>246</v>
      </c>
      <c r="F105" s="316">
        <v>43626</v>
      </c>
      <c r="G105" s="314" t="s">
        <v>21</v>
      </c>
      <c r="H105" s="317">
        <v>6680747.9699999997</v>
      </c>
      <c r="I105" s="318" t="s">
        <v>35</v>
      </c>
    </row>
    <row r="106" spans="2:9" hidden="1" x14ac:dyDescent="0.2">
      <c r="B106" s="313">
        <v>81173056</v>
      </c>
      <c r="C106" s="314">
        <v>1</v>
      </c>
      <c r="D106" s="315" t="s">
        <v>271</v>
      </c>
      <c r="E106" s="314" t="s">
        <v>36</v>
      </c>
      <c r="F106" s="316">
        <v>43626</v>
      </c>
      <c r="G106" s="314" t="s">
        <v>21</v>
      </c>
      <c r="H106" s="317">
        <v>399999999.02999997</v>
      </c>
      <c r="I106" s="318" t="s">
        <v>35</v>
      </c>
    </row>
    <row r="107" spans="2:9" hidden="1" x14ac:dyDescent="0.2">
      <c r="B107" s="313">
        <v>70751052</v>
      </c>
      <c r="C107" s="314">
        <v>1</v>
      </c>
      <c r="D107" s="315" t="s">
        <v>397</v>
      </c>
      <c r="E107" s="314" t="s">
        <v>36</v>
      </c>
      <c r="F107" s="316">
        <v>43630</v>
      </c>
      <c r="G107" s="314" t="s">
        <v>21</v>
      </c>
      <c r="H107" s="317">
        <v>816000000</v>
      </c>
      <c r="I107" s="318" t="s">
        <v>35</v>
      </c>
    </row>
    <row r="108" spans="2:9" hidden="1" x14ac:dyDescent="0.2">
      <c r="B108" s="313">
        <v>70751052</v>
      </c>
      <c r="C108" s="314">
        <v>1</v>
      </c>
      <c r="D108" s="315" t="s">
        <v>397</v>
      </c>
      <c r="E108" s="314" t="s">
        <v>246</v>
      </c>
      <c r="F108" s="316">
        <v>43630</v>
      </c>
      <c r="G108" s="314" t="s">
        <v>21</v>
      </c>
      <c r="H108" s="317">
        <v>34000000</v>
      </c>
      <c r="I108" s="318" t="s">
        <v>35</v>
      </c>
    </row>
    <row r="109" spans="2:9" hidden="1" x14ac:dyDescent="0.2">
      <c r="B109" s="313">
        <v>74001000</v>
      </c>
      <c r="C109" s="314">
        <v>1</v>
      </c>
      <c r="D109" s="315" t="s">
        <v>243</v>
      </c>
      <c r="E109" s="314" t="s">
        <v>36</v>
      </c>
      <c r="F109" s="316">
        <v>43630</v>
      </c>
      <c r="G109" s="314" t="s">
        <v>9</v>
      </c>
      <c r="H109" s="317">
        <v>2200000000</v>
      </c>
      <c r="I109" s="318" t="s">
        <v>35</v>
      </c>
    </row>
    <row r="110" spans="2:9" hidden="1" x14ac:dyDescent="0.2">
      <c r="B110" s="313">
        <v>81173052</v>
      </c>
      <c r="C110" s="314">
        <v>1</v>
      </c>
      <c r="D110" s="315" t="s">
        <v>248</v>
      </c>
      <c r="E110" s="314" t="s">
        <v>36</v>
      </c>
      <c r="F110" s="316">
        <v>43630</v>
      </c>
      <c r="G110" s="314" t="s">
        <v>21</v>
      </c>
      <c r="H110" s="317">
        <v>592440000.40999997</v>
      </c>
      <c r="I110" s="318" t="s">
        <v>35</v>
      </c>
    </row>
    <row r="111" spans="2:9" hidden="1" x14ac:dyDescent="0.2">
      <c r="B111" s="313">
        <v>81173052</v>
      </c>
      <c r="C111" s="314">
        <v>1</v>
      </c>
      <c r="D111" s="315" t="s">
        <v>248</v>
      </c>
      <c r="E111" s="314" t="s">
        <v>246</v>
      </c>
      <c r="F111" s="316">
        <v>43630</v>
      </c>
      <c r="G111" s="314" t="s">
        <v>21</v>
      </c>
      <c r="H111" s="317">
        <v>7559999.5899999999</v>
      </c>
      <c r="I111" s="318" t="s">
        <v>35</v>
      </c>
    </row>
    <row r="112" spans="2:9" hidden="1" x14ac:dyDescent="0.2">
      <c r="B112" s="313">
        <v>70404000</v>
      </c>
      <c r="C112" s="314">
        <v>1</v>
      </c>
      <c r="D112" s="315" t="s">
        <v>417</v>
      </c>
      <c r="E112" s="314" t="s">
        <v>36</v>
      </c>
      <c r="F112" s="316">
        <v>43637</v>
      </c>
      <c r="G112" s="314" t="s">
        <v>9</v>
      </c>
      <c r="H112" s="317">
        <v>37978836888</v>
      </c>
      <c r="I112" s="318" t="s">
        <v>35</v>
      </c>
    </row>
    <row r="113" spans="2:9" hidden="1" x14ac:dyDescent="0.2">
      <c r="B113" s="313">
        <v>70752009</v>
      </c>
      <c r="C113" s="314">
        <v>2</v>
      </c>
      <c r="D113" s="315" t="s">
        <v>234</v>
      </c>
      <c r="E113" s="314" t="s">
        <v>36</v>
      </c>
      <c r="F113" s="316">
        <v>43637</v>
      </c>
      <c r="G113" s="314" t="s">
        <v>9</v>
      </c>
      <c r="H113" s="317">
        <v>5145709708.0100002</v>
      </c>
      <c r="I113" s="318" t="s">
        <v>35</v>
      </c>
    </row>
    <row r="114" spans="2:9" hidden="1" x14ac:dyDescent="0.2">
      <c r="B114" s="313">
        <v>74001000</v>
      </c>
      <c r="C114" s="314">
        <v>1</v>
      </c>
      <c r="D114" s="315" t="s">
        <v>243</v>
      </c>
      <c r="E114" s="314" t="s">
        <v>36</v>
      </c>
      <c r="F114" s="316">
        <v>43637</v>
      </c>
      <c r="G114" s="314" t="s">
        <v>9</v>
      </c>
      <c r="H114" s="317">
        <v>19900000000</v>
      </c>
      <c r="I114" s="318" t="s">
        <v>35</v>
      </c>
    </row>
    <row r="115" spans="2:9" hidden="1" x14ac:dyDescent="0.2">
      <c r="B115" s="313">
        <v>81174006</v>
      </c>
      <c r="C115" s="314">
        <v>1</v>
      </c>
      <c r="D115" s="315" t="s">
        <v>341</v>
      </c>
      <c r="E115" s="314" t="s">
        <v>36</v>
      </c>
      <c r="F115" s="316">
        <v>43637</v>
      </c>
      <c r="G115" s="314" t="s">
        <v>9</v>
      </c>
      <c r="H115" s="317">
        <v>4964884093.9799995</v>
      </c>
      <c r="I115" s="318" t="s">
        <v>35</v>
      </c>
    </row>
    <row r="116" spans="2:9" hidden="1" x14ac:dyDescent="0.2">
      <c r="B116" s="313">
        <v>81174008</v>
      </c>
      <c r="C116" s="314">
        <v>1</v>
      </c>
      <c r="D116" s="315" t="s">
        <v>387</v>
      </c>
      <c r="E116" s="314" t="s">
        <v>36</v>
      </c>
      <c r="F116" s="316">
        <v>43637</v>
      </c>
      <c r="G116" s="314" t="s">
        <v>21</v>
      </c>
      <c r="H116" s="317">
        <v>5483135</v>
      </c>
      <c r="I116" s="318" t="s">
        <v>35</v>
      </c>
    </row>
    <row r="117" spans="2:9" hidden="1" x14ac:dyDescent="0.2">
      <c r="B117" s="313">
        <v>81174009</v>
      </c>
      <c r="C117" s="314">
        <v>1</v>
      </c>
      <c r="D117" s="315" t="s">
        <v>389</v>
      </c>
      <c r="E117" s="314" t="s">
        <v>36</v>
      </c>
      <c r="F117" s="316">
        <v>43637</v>
      </c>
      <c r="G117" s="314" t="s">
        <v>21</v>
      </c>
      <c r="H117" s="317">
        <v>148896857</v>
      </c>
      <c r="I117" s="318" t="s">
        <v>35</v>
      </c>
    </row>
    <row r="118" spans="2:9" hidden="1" x14ac:dyDescent="0.2">
      <c r="B118" s="313">
        <v>81174011</v>
      </c>
      <c r="C118" s="314">
        <v>1</v>
      </c>
      <c r="D118" s="315" t="s">
        <v>391</v>
      </c>
      <c r="E118" s="314" t="s">
        <v>36</v>
      </c>
      <c r="F118" s="316">
        <v>43637</v>
      </c>
      <c r="G118" s="314" t="s">
        <v>21</v>
      </c>
      <c r="H118" s="317">
        <v>82259177</v>
      </c>
      <c r="I118" s="318" t="s">
        <v>35</v>
      </c>
    </row>
    <row r="119" spans="2:9" hidden="1" x14ac:dyDescent="0.2">
      <c r="B119" s="313">
        <v>70751053</v>
      </c>
      <c r="C119" s="314">
        <v>1</v>
      </c>
      <c r="D119" s="315" t="s">
        <v>398</v>
      </c>
      <c r="E119" s="314" t="s">
        <v>36</v>
      </c>
      <c r="F119" s="316">
        <v>43644</v>
      </c>
      <c r="G119" s="314" t="s">
        <v>21</v>
      </c>
      <c r="H119" s="317">
        <v>638644762.96000004</v>
      </c>
      <c r="I119" s="318" t="s">
        <v>35</v>
      </c>
    </row>
    <row r="120" spans="2:9" hidden="1" x14ac:dyDescent="0.2">
      <c r="B120" s="313">
        <v>70751053</v>
      </c>
      <c r="C120" s="314">
        <v>1</v>
      </c>
      <c r="D120" s="315" t="s">
        <v>398</v>
      </c>
      <c r="E120" s="314" t="s">
        <v>246</v>
      </c>
      <c r="F120" s="316">
        <v>43644</v>
      </c>
      <c r="G120" s="314" t="s">
        <v>21</v>
      </c>
      <c r="H120" s="317">
        <v>28479536.039999999</v>
      </c>
      <c r="I120" s="318" t="s">
        <v>35</v>
      </c>
    </row>
    <row r="121" spans="2:9" hidden="1" x14ac:dyDescent="0.2">
      <c r="B121" s="313">
        <v>70752017</v>
      </c>
      <c r="C121" s="314">
        <v>1</v>
      </c>
      <c r="D121" s="315" t="s">
        <v>178</v>
      </c>
      <c r="E121" s="314" t="s">
        <v>36</v>
      </c>
      <c r="F121" s="316">
        <v>43644</v>
      </c>
      <c r="G121" s="314" t="s">
        <v>9</v>
      </c>
      <c r="H121" s="317">
        <v>26777963937.599998</v>
      </c>
      <c r="I121" s="318" t="s">
        <v>35</v>
      </c>
    </row>
    <row r="122" spans="2:9" hidden="1" x14ac:dyDescent="0.2">
      <c r="B122" s="313">
        <v>74001000</v>
      </c>
      <c r="C122" s="314">
        <v>1</v>
      </c>
      <c r="D122" s="315" t="s">
        <v>243</v>
      </c>
      <c r="E122" s="314" t="s">
        <v>36</v>
      </c>
      <c r="F122" s="316">
        <v>43644</v>
      </c>
      <c r="G122" s="314" t="s">
        <v>9</v>
      </c>
      <c r="H122" s="317">
        <v>9050000000</v>
      </c>
      <c r="I122" s="318" t="s">
        <v>35</v>
      </c>
    </row>
    <row r="123" spans="2:9" hidden="1" x14ac:dyDescent="0.2">
      <c r="B123" s="313">
        <v>81173054</v>
      </c>
      <c r="C123" s="314">
        <v>1</v>
      </c>
      <c r="D123" s="315" t="s">
        <v>270</v>
      </c>
      <c r="E123" s="314" t="s">
        <v>246</v>
      </c>
      <c r="F123" s="316">
        <v>43644</v>
      </c>
      <c r="G123" s="314" t="s">
        <v>21</v>
      </c>
      <c r="H123" s="317">
        <v>7822489.2800000003</v>
      </c>
      <c r="I123" s="318" t="s">
        <v>35</v>
      </c>
    </row>
    <row r="124" spans="2:9" hidden="1" x14ac:dyDescent="0.2">
      <c r="B124" s="313">
        <v>81173054</v>
      </c>
      <c r="C124" s="314">
        <v>1</v>
      </c>
      <c r="D124" s="315" t="s">
        <v>270</v>
      </c>
      <c r="E124" s="314" t="s">
        <v>36</v>
      </c>
      <c r="F124" s="316">
        <v>43644</v>
      </c>
      <c r="G124" s="314" t="s">
        <v>21</v>
      </c>
      <c r="H124" s="317">
        <v>640808458.72000003</v>
      </c>
      <c r="I124" s="318" t="s">
        <v>35</v>
      </c>
    </row>
    <row r="125" spans="2:9" hidden="1" x14ac:dyDescent="0.2">
      <c r="B125" s="313">
        <v>81174013</v>
      </c>
      <c r="C125" s="314">
        <v>1</v>
      </c>
      <c r="D125" s="315" t="s">
        <v>421</v>
      </c>
      <c r="E125" s="314" t="s">
        <v>36</v>
      </c>
      <c r="F125" s="316">
        <v>43644</v>
      </c>
      <c r="G125" s="314" t="s">
        <v>9</v>
      </c>
      <c r="H125" s="317">
        <v>69611595011</v>
      </c>
      <c r="I125" s="318" t="s">
        <v>35</v>
      </c>
    </row>
    <row r="126" spans="2:9" hidden="1" x14ac:dyDescent="0.2">
      <c r="B126" s="313">
        <v>29510000</v>
      </c>
      <c r="C126" s="314">
        <v>5</v>
      </c>
      <c r="D126" s="314" t="s">
        <v>330</v>
      </c>
      <c r="E126" s="314" t="s">
        <v>36</v>
      </c>
      <c r="F126" s="316">
        <v>43662</v>
      </c>
      <c r="G126" s="314" t="s">
        <v>331</v>
      </c>
      <c r="H126" s="317">
        <v>3900000000</v>
      </c>
      <c r="I126" s="318" t="s">
        <v>35</v>
      </c>
    </row>
    <row r="127" spans="2:9" hidden="1" x14ac:dyDescent="0.2">
      <c r="B127" s="313">
        <v>70412000</v>
      </c>
      <c r="C127" s="314">
        <v>1</v>
      </c>
      <c r="D127" s="314" t="s">
        <v>337</v>
      </c>
      <c r="E127" s="314" t="s">
        <v>201</v>
      </c>
      <c r="F127" s="316">
        <v>43658</v>
      </c>
      <c r="G127" s="314" t="s">
        <v>21</v>
      </c>
      <c r="H127" s="317">
        <v>16577655</v>
      </c>
      <c r="I127" s="318" t="s">
        <v>35</v>
      </c>
    </row>
    <row r="128" spans="2:9" hidden="1" x14ac:dyDescent="0.2">
      <c r="B128" s="313">
        <v>70412000</v>
      </c>
      <c r="C128" s="314">
        <v>1</v>
      </c>
      <c r="D128" s="314" t="s">
        <v>337</v>
      </c>
      <c r="E128" s="314" t="s">
        <v>201</v>
      </c>
      <c r="F128" s="316">
        <v>43661</v>
      </c>
      <c r="G128" s="314" t="s">
        <v>21</v>
      </c>
      <c r="H128" s="317">
        <v>58135610</v>
      </c>
      <c r="I128" s="318" t="s">
        <v>35</v>
      </c>
    </row>
    <row r="129" spans="2:9" hidden="1" x14ac:dyDescent="0.2">
      <c r="B129" s="313">
        <v>70412000</v>
      </c>
      <c r="C129" s="314">
        <v>1</v>
      </c>
      <c r="D129" s="314" t="s">
        <v>337</v>
      </c>
      <c r="E129" s="314" t="s">
        <v>201</v>
      </c>
      <c r="F129" s="316">
        <v>43670</v>
      </c>
      <c r="G129" s="314" t="s">
        <v>21</v>
      </c>
      <c r="H129" s="317">
        <v>717817</v>
      </c>
      <c r="I129" s="318" t="s">
        <v>35</v>
      </c>
    </row>
    <row r="130" spans="2:9" hidden="1" x14ac:dyDescent="0.2">
      <c r="B130" s="313">
        <v>70736000</v>
      </c>
      <c r="C130" s="314">
        <v>1</v>
      </c>
      <c r="D130" s="314" t="s">
        <v>229</v>
      </c>
      <c r="E130" s="314" t="s">
        <v>231</v>
      </c>
      <c r="F130" s="316">
        <v>43652</v>
      </c>
      <c r="G130" s="314" t="s">
        <v>9</v>
      </c>
      <c r="H130" s="317">
        <v>1986254459.05</v>
      </c>
      <c r="I130" s="318" t="s">
        <v>35</v>
      </c>
    </row>
    <row r="131" spans="2:9" hidden="1" x14ac:dyDescent="0.2">
      <c r="B131" s="313">
        <v>70748038</v>
      </c>
      <c r="C131" s="314">
        <v>1</v>
      </c>
      <c r="D131" s="314" t="s">
        <v>447</v>
      </c>
      <c r="E131" s="314" t="s">
        <v>36</v>
      </c>
      <c r="F131" s="316">
        <v>43668</v>
      </c>
      <c r="G131" s="314" t="s">
        <v>9</v>
      </c>
      <c r="H131" s="317">
        <v>1000000000</v>
      </c>
      <c r="I131" s="318" t="s">
        <v>35</v>
      </c>
    </row>
    <row r="132" spans="2:9" hidden="1" x14ac:dyDescent="0.2">
      <c r="B132" s="313">
        <v>70751045</v>
      </c>
      <c r="C132" s="314">
        <v>2</v>
      </c>
      <c r="D132" s="314" t="s">
        <v>393</v>
      </c>
      <c r="E132" s="314" t="s">
        <v>36</v>
      </c>
      <c r="F132" s="316">
        <v>43649</v>
      </c>
      <c r="G132" s="314" t="s">
        <v>21</v>
      </c>
      <c r="H132" s="317">
        <v>399999999.25999999</v>
      </c>
      <c r="I132" s="318" t="s">
        <v>35</v>
      </c>
    </row>
    <row r="133" spans="2:9" hidden="1" x14ac:dyDescent="0.2">
      <c r="B133" s="313">
        <v>70751045</v>
      </c>
      <c r="C133" s="314">
        <v>2</v>
      </c>
      <c r="D133" s="314" t="s">
        <v>393</v>
      </c>
      <c r="E133" s="314" t="s">
        <v>246</v>
      </c>
      <c r="F133" s="316">
        <v>43649</v>
      </c>
      <c r="G133" s="314" t="s">
        <v>21</v>
      </c>
      <c r="H133" s="317">
        <v>352710.74</v>
      </c>
      <c r="I133" s="318" t="s">
        <v>35</v>
      </c>
    </row>
    <row r="134" spans="2:9" hidden="1" x14ac:dyDescent="0.2">
      <c r="B134" s="313">
        <v>70751054</v>
      </c>
      <c r="C134" s="314">
        <v>1</v>
      </c>
      <c r="D134" s="314" t="s">
        <v>438</v>
      </c>
      <c r="E134" s="314" t="s">
        <v>36</v>
      </c>
      <c r="F134" s="316">
        <v>43665</v>
      </c>
      <c r="G134" s="314" t="s">
        <v>21</v>
      </c>
      <c r="H134" s="317">
        <v>266246751.31</v>
      </c>
      <c r="I134" s="318" t="s">
        <v>35</v>
      </c>
    </row>
    <row r="135" spans="2:9" hidden="1" x14ac:dyDescent="0.2">
      <c r="B135" s="313">
        <v>70751054</v>
      </c>
      <c r="C135" s="314">
        <v>1</v>
      </c>
      <c r="D135" s="314" t="s">
        <v>438</v>
      </c>
      <c r="E135" s="314" t="s">
        <v>246</v>
      </c>
      <c r="F135" s="316">
        <v>43665</v>
      </c>
      <c r="G135" s="314" t="s">
        <v>21</v>
      </c>
      <c r="H135" s="317">
        <v>11021408.689999999</v>
      </c>
      <c r="I135" s="318" t="s">
        <v>35</v>
      </c>
    </row>
    <row r="136" spans="2:9" hidden="1" x14ac:dyDescent="0.2">
      <c r="B136" s="313">
        <v>70751055</v>
      </c>
      <c r="C136" s="314">
        <v>1</v>
      </c>
      <c r="D136" s="314" t="s">
        <v>442</v>
      </c>
      <c r="E136" s="314" t="s">
        <v>246</v>
      </c>
      <c r="F136" s="316">
        <v>43672</v>
      </c>
      <c r="G136" s="314" t="s">
        <v>21</v>
      </c>
      <c r="H136" s="317">
        <v>34041878.75</v>
      </c>
      <c r="I136" s="318" t="s">
        <v>35</v>
      </c>
    </row>
    <row r="137" spans="2:9" hidden="1" x14ac:dyDescent="0.2">
      <c r="B137" s="313">
        <v>70751055</v>
      </c>
      <c r="C137" s="314">
        <v>1</v>
      </c>
      <c r="D137" s="314" t="s">
        <v>442</v>
      </c>
      <c r="E137" s="314" t="s">
        <v>246</v>
      </c>
      <c r="F137" s="316">
        <v>43672</v>
      </c>
      <c r="G137" s="314" t="s">
        <v>21</v>
      </c>
      <c r="H137" s="317">
        <v>7891440.4800000004</v>
      </c>
      <c r="I137" s="318" t="s">
        <v>35</v>
      </c>
    </row>
    <row r="138" spans="2:9" hidden="1" x14ac:dyDescent="0.2">
      <c r="B138" s="313">
        <v>70751055</v>
      </c>
      <c r="C138" s="314">
        <v>1</v>
      </c>
      <c r="D138" s="314" t="s">
        <v>442</v>
      </c>
      <c r="E138" s="314" t="s">
        <v>36</v>
      </c>
      <c r="F138" s="316">
        <v>43672</v>
      </c>
      <c r="G138" s="314" t="s">
        <v>21</v>
      </c>
      <c r="H138" s="317">
        <v>776479045.25</v>
      </c>
      <c r="I138" s="318" t="s">
        <v>35</v>
      </c>
    </row>
    <row r="139" spans="2:9" hidden="1" x14ac:dyDescent="0.2">
      <c r="B139" s="313">
        <v>70751055</v>
      </c>
      <c r="C139" s="314">
        <v>1</v>
      </c>
      <c r="D139" s="314" t="s">
        <v>442</v>
      </c>
      <c r="E139" s="314" t="s">
        <v>36</v>
      </c>
      <c r="F139" s="316">
        <v>43672</v>
      </c>
      <c r="G139" s="314" t="s">
        <v>21</v>
      </c>
      <c r="H139" s="317">
        <v>179999999.52000001</v>
      </c>
      <c r="I139" s="318" t="s">
        <v>35</v>
      </c>
    </row>
    <row r="140" spans="2:9" hidden="1" x14ac:dyDescent="0.2">
      <c r="B140" s="313">
        <v>70752019</v>
      </c>
      <c r="C140" s="314">
        <v>1</v>
      </c>
      <c r="D140" s="314" t="s">
        <v>440</v>
      </c>
      <c r="E140" s="314" t="s">
        <v>36</v>
      </c>
      <c r="F140" s="316">
        <v>43665</v>
      </c>
      <c r="G140" s="314" t="s">
        <v>9</v>
      </c>
      <c r="H140" s="317">
        <v>35237749163</v>
      </c>
      <c r="I140" s="318" t="s">
        <v>35</v>
      </c>
    </row>
    <row r="141" spans="2:9" hidden="1" x14ac:dyDescent="0.2">
      <c r="B141" s="313">
        <v>70752019</v>
      </c>
      <c r="C141" s="314">
        <v>1</v>
      </c>
      <c r="D141" s="314" t="s">
        <v>440</v>
      </c>
      <c r="E141" s="314" t="s">
        <v>36</v>
      </c>
      <c r="F141" s="316">
        <v>43677</v>
      </c>
      <c r="G141" s="314" t="s">
        <v>9</v>
      </c>
      <c r="H141" s="317">
        <v>10146330111</v>
      </c>
      <c r="I141" s="318" t="s">
        <v>35</v>
      </c>
    </row>
    <row r="142" spans="2:9" hidden="1" x14ac:dyDescent="0.2">
      <c r="B142" s="313">
        <v>74001000</v>
      </c>
      <c r="C142" s="314">
        <v>1</v>
      </c>
      <c r="D142" s="314" t="s">
        <v>243</v>
      </c>
      <c r="E142" s="314" t="s">
        <v>36</v>
      </c>
      <c r="F142" s="316">
        <v>43658</v>
      </c>
      <c r="G142" s="314" t="s">
        <v>9</v>
      </c>
      <c r="H142" s="317">
        <v>5000000000</v>
      </c>
      <c r="I142" s="318" t="s">
        <v>35</v>
      </c>
    </row>
    <row r="143" spans="2:9" hidden="1" x14ac:dyDescent="0.2">
      <c r="B143" s="313">
        <v>74001000</v>
      </c>
      <c r="C143" s="314">
        <v>1</v>
      </c>
      <c r="D143" s="314" t="s">
        <v>243</v>
      </c>
      <c r="E143" s="314" t="s">
        <v>36</v>
      </c>
      <c r="F143" s="316">
        <v>43668</v>
      </c>
      <c r="G143" s="314" t="s">
        <v>9</v>
      </c>
      <c r="H143" s="317">
        <v>9000000000</v>
      </c>
      <c r="I143" s="318" t="s">
        <v>35</v>
      </c>
    </row>
    <row r="144" spans="2:9" hidden="1" x14ac:dyDescent="0.2">
      <c r="B144" s="313">
        <v>81173049</v>
      </c>
      <c r="C144" s="314">
        <v>1</v>
      </c>
      <c r="D144" s="314" t="s">
        <v>163</v>
      </c>
      <c r="E144" s="314" t="s">
        <v>36</v>
      </c>
      <c r="F144" s="316">
        <v>43649</v>
      </c>
      <c r="G144" s="314" t="s">
        <v>21</v>
      </c>
      <c r="H144" s="317">
        <v>549999999.15999997</v>
      </c>
      <c r="I144" s="318" t="s">
        <v>35</v>
      </c>
    </row>
    <row r="145" spans="2:9" hidden="1" x14ac:dyDescent="0.2">
      <c r="B145" s="313">
        <v>81173049</v>
      </c>
      <c r="C145" s="314">
        <v>1</v>
      </c>
      <c r="D145" s="314" t="s">
        <v>163</v>
      </c>
      <c r="E145" s="314" t="s">
        <v>246</v>
      </c>
      <c r="F145" s="316">
        <v>43649</v>
      </c>
      <c r="G145" s="314" t="s">
        <v>21</v>
      </c>
      <c r="H145" s="317">
        <v>2141053.84</v>
      </c>
      <c r="I145" s="318" t="s">
        <v>35</v>
      </c>
    </row>
    <row r="146" spans="2:9" hidden="1" x14ac:dyDescent="0.2">
      <c r="B146" s="313">
        <v>81173056</v>
      </c>
      <c r="C146" s="314">
        <v>1</v>
      </c>
      <c r="D146" s="314" t="s">
        <v>271</v>
      </c>
      <c r="E146" s="314" t="s">
        <v>36</v>
      </c>
      <c r="F146" s="316">
        <v>43665</v>
      </c>
      <c r="G146" s="314" t="s">
        <v>21</v>
      </c>
      <c r="H146" s="317">
        <v>616118428.88999999</v>
      </c>
      <c r="I146" s="318" t="s">
        <v>35</v>
      </c>
    </row>
    <row r="147" spans="2:9" hidden="1" x14ac:dyDescent="0.2">
      <c r="B147" s="313">
        <v>81173056</v>
      </c>
      <c r="C147" s="314">
        <v>1</v>
      </c>
      <c r="D147" s="314" t="s">
        <v>271</v>
      </c>
      <c r="E147" s="314" t="s">
        <v>246</v>
      </c>
      <c r="F147" s="316">
        <v>43665</v>
      </c>
      <c r="G147" s="314" t="s">
        <v>21</v>
      </c>
      <c r="H147" s="317">
        <v>6613412.1100000003</v>
      </c>
      <c r="I147" s="318" t="s">
        <v>35</v>
      </c>
    </row>
    <row r="148" spans="2:9" hidden="1" x14ac:dyDescent="0.2">
      <c r="B148" s="313">
        <v>81173057</v>
      </c>
      <c r="C148" s="314">
        <v>1</v>
      </c>
      <c r="D148" s="314" t="s">
        <v>273</v>
      </c>
      <c r="E148" s="314" t="s">
        <v>246</v>
      </c>
      <c r="F148" s="316">
        <v>43672</v>
      </c>
      <c r="G148" s="314" t="s">
        <v>21</v>
      </c>
      <c r="H148" s="317">
        <v>7409750.4400000004</v>
      </c>
      <c r="I148" s="318" t="s">
        <v>35</v>
      </c>
    </row>
    <row r="149" spans="2:9" hidden="1" x14ac:dyDescent="0.2">
      <c r="B149" s="313">
        <v>81173057</v>
      </c>
      <c r="C149" s="314">
        <v>1</v>
      </c>
      <c r="D149" s="314" t="s">
        <v>273</v>
      </c>
      <c r="E149" s="314" t="s">
        <v>36</v>
      </c>
      <c r="F149" s="316">
        <v>43672</v>
      </c>
      <c r="G149" s="314" t="s">
        <v>21</v>
      </c>
      <c r="H149" s="317">
        <v>582069325.55999994</v>
      </c>
      <c r="I149" s="318" t="s">
        <v>35</v>
      </c>
    </row>
    <row r="150" spans="2:9" hidden="1" x14ac:dyDescent="0.2">
      <c r="B150" s="313">
        <v>81174006</v>
      </c>
      <c r="C150" s="314">
        <v>1</v>
      </c>
      <c r="D150" s="314" t="s">
        <v>341</v>
      </c>
      <c r="E150" s="314" t="s">
        <v>36</v>
      </c>
      <c r="F150" s="316">
        <v>43651</v>
      </c>
      <c r="G150" s="314" t="s">
        <v>9</v>
      </c>
      <c r="H150" s="317">
        <v>3594807993.5</v>
      </c>
      <c r="I150" s="318" t="s">
        <v>35</v>
      </c>
    </row>
    <row r="151" spans="2:9" hidden="1" x14ac:dyDescent="0.2">
      <c r="B151" s="313">
        <v>81174007</v>
      </c>
      <c r="C151" s="314">
        <v>1</v>
      </c>
      <c r="D151" s="314" t="s">
        <v>342</v>
      </c>
      <c r="E151" s="314" t="s">
        <v>36</v>
      </c>
      <c r="F151" s="316">
        <v>43651</v>
      </c>
      <c r="G151" s="314" t="s">
        <v>9</v>
      </c>
      <c r="H151" s="317">
        <v>9939806092.4899998</v>
      </c>
      <c r="I151" s="318" t="s">
        <v>35</v>
      </c>
    </row>
    <row r="152" spans="2:9" hidden="1" x14ac:dyDescent="0.2">
      <c r="B152" s="313">
        <v>81174014</v>
      </c>
      <c r="C152" s="314">
        <v>1</v>
      </c>
      <c r="D152" s="314" t="s">
        <v>446</v>
      </c>
      <c r="E152" s="314" t="s">
        <v>36</v>
      </c>
      <c r="F152" s="316">
        <v>43665</v>
      </c>
      <c r="G152" s="314" t="s">
        <v>9</v>
      </c>
      <c r="H152" s="317">
        <v>50000000000</v>
      </c>
      <c r="I152" s="318" t="s">
        <v>35</v>
      </c>
    </row>
    <row r="153" spans="2:9" hidden="1" x14ac:dyDescent="0.2">
      <c r="B153" s="313">
        <v>81174014</v>
      </c>
      <c r="C153" s="314">
        <v>1</v>
      </c>
      <c r="D153" s="314" t="s">
        <v>446</v>
      </c>
      <c r="E153" s="314" t="s">
        <v>36</v>
      </c>
      <c r="F153" s="316">
        <v>43665</v>
      </c>
      <c r="G153" s="314" t="s">
        <v>9</v>
      </c>
      <c r="H153" s="317">
        <v>12000000000</v>
      </c>
      <c r="I153" s="318" t="s">
        <v>35</v>
      </c>
    </row>
    <row r="154" spans="2:9" hidden="1" x14ac:dyDescent="0.2">
      <c r="B154" s="313">
        <v>81174015</v>
      </c>
      <c r="C154" s="314">
        <v>1</v>
      </c>
      <c r="D154" s="314" t="s">
        <v>448</v>
      </c>
      <c r="E154" s="314" t="s">
        <v>36</v>
      </c>
      <c r="F154" s="316">
        <v>43677</v>
      </c>
      <c r="G154" s="314" t="s">
        <v>9</v>
      </c>
      <c r="H154" s="317">
        <v>45249664626</v>
      </c>
      <c r="I154" s="318" t="s">
        <v>35</v>
      </c>
    </row>
    <row r="155" spans="2:9" hidden="1" x14ac:dyDescent="0.2">
      <c r="B155" s="313">
        <v>81175000</v>
      </c>
      <c r="C155" s="314">
        <v>1</v>
      </c>
      <c r="D155" s="314" t="s">
        <v>477</v>
      </c>
      <c r="E155" s="314" t="s">
        <v>36</v>
      </c>
      <c r="F155" s="316">
        <v>43679</v>
      </c>
      <c r="G155" s="314" t="s">
        <v>9</v>
      </c>
      <c r="H155" s="317">
        <v>4700000000</v>
      </c>
      <c r="I155" s="318" t="s">
        <v>35</v>
      </c>
    </row>
    <row r="156" spans="2:9" hidden="1" x14ac:dyDescent="0.2">
      <c r="B156" s="313">
        <v>70412000</v>
      </c>
      <c r="C156" s="314">
        <v>1</v>
      </c>
      <c r="D156" s="314" t="s">
        <v>337</v>
      </c>
      <c r="E156" s="314" t="s">
        <v>201</v>
      </c>
      <c r="F156" s="316">
        <v>43682</v>
      </c>
      <c r="G156" s="314" t="s">
        <v>21</v>
      </c>
      <c r="H156" s="317">
        <v>2969434</v>
      </c>
      <c r="I156" s="318" t="s">
        <v>35</v>
      </c>
    </row>
    <row r="157" spans="2:9" hidden="1" x14ac:dyDescent="0.2">
      <c r="B157" s="313">
        <v>70736000</v>
      </c>
      <c r="C157" s="314">
        <v>1</v>
      </c>
      <c r="D157" s="314" t="s">
        <v>229</v>
      </c>
      <c r="E157" s="314" t="s">
        <v>231</v>
      </c>
      <c r="F157" s="316">
        <v>43683</v>
      </c>
      <c r="G157" s="314" t="s">
        <v>9</v>
      </c>
      <c r="H157" s="317">
        <v>1739549528.05</v>
      </c>
      <c r="I157" s="318" t="s">
        <v>35</v>
      </c>
    </row>
    <row r="158" spans="2:9" hidden="1" x14ac:dyDescent="0.2">
      <c r="B158" s="313">
        <v>70748039</v>
      </c>
      <c r="C158" s="314">
        <v>1</v>
      </c>
      <c r="D158" s="314" t="s">
        <v>475</v>
      </c>
      <c r="E158" s="314" t="s">
        <v>36</v>
      </c>
      <c r="F158" s="316">
        <v>43691</v>
      </c>
      <c r="G158" s="314" t="s">
        <v>9</v>
      </c>
      <c r="H158" s="317">
        <v>1250000000</v>
      </c>
      <c r="I158" s="318" t="s">
        <v>35</v>
      </c>
    </row>
    <row r="159" spans="2:9" hidden="1" x14ac:dyDescent="0.2">
      <c r="B159" s="313">
        <v>81173058</v>
      </c>
      <c r="C159" s="314">
        <v>1</v>
      </c>
      <c r="D159" s="314" t="s">
        <v>274</v>
      </c>
      <c r="E159" s="314" t="s">
        <v>246</v>
      </c>
      <c r="F159" s="316">
        <v>43693</v>
      </c>
      <c r="G159" s="314" t="s">
        <v>21</v>
      </c>
      <c r="H159" s="317">
        <v>8077454</v>
      </c>
      <c r="I159" s="318" t="s">
        <v>35</v>
      </c>
    </row>
    <row r="160" spans="2:9" hidden="1" x14ac:dyDescent="0.2">
      <c r="B160" s="313">
        <v>81173058</v>
      </c>
      <c r="C160" s="314">
        <v>1</v>
      </c>
      <c r="D160" s="314" t="s">
        <v>274</v>
      </c>
      <c r="E160" s="314" t="s">
        <v>36</v>
      </c>
      <c r="F160" s="316">
        <v>43693</v>
      </c>
      <c r="G160" s="314" t="s">
        <v>21</v>
      </c>
      <c r="H160" s="317">
        <v>401114749</v>
      </c>
      <c r="I160" s="318" t="s">
        <v>35</v>
      </c>
    </row>
    <row r="161" spans="2:9" hidden="1" x14ac:dyDescent="0.2">
      <c r="B161" s="313">
        <v>70786011</v>
      </c>
      <c r="C161" s="314">
        <v>1</v>
      </c>
      <c r="D161" s="314" t="s">
        <v>476</v>
      </c>
      <c r="E161" s="314" t="s">
        <v>36</v>
      </c>
      <c r="F161" s="316">
        <v>43703</v>
      </c>
      <c r="G161" s="314" t="s">
        <v>9</v>
      </c>
      <c r="H161" s="317">
        <v>83192027</v>
      </c>
      <c r="I161" s="318" t="s">
        <v>35</v>
      </c>
    </row>
    <row r="162" spans="2:9" hidden="1" x14ac:dyDescent="0.2">
      <c r="B162" s="313">
        <v>81174012</v>
      </c>
      <c r="C162" s="314">
        <v>1</v>
      </c>
      <c r="D162" s="314" t="s">
        <v>622</v>
      </c>
      <c r="E162" s="314" t="s">
        <v>36</v>
      </c>
      <c r="F162" s="316">
        <v>43712</v>
      </c>
      <c r="G162" s="314" t="s">
        <v>9</v>
      </c>
      <c r="H162" s="317">
        <v>14760.67</v>
      </c>
      <c r="I162" s="318" t="s">
        <v>35</v>
      </c>
    </row>
    <row r="163" spans="2:9" hidden="1" x14ac:dyDescent="0.2">
      <c r="B163" s="313">
        <v>74001000</v>
      </c>
      <c r="C163" s="314">
        <v>1</v>
      </c>
      <c r="D163" s="314" t="s">
        <v>243</v>
      </c>
      <c r="E163" s="314" t="s">
        <v>36</v>
      </c>
      <c r="F163" s="316">
        <v>43713</v>
      </c>
      <c r="G163" s="314" t="s">
        <v>9</v>
      </c>
      <c r="H163" s="317">
        <v>3500000000</v>
      </c>
      <c r="I163" s="318" t="s">
        <v>35</v>
      </c>
    </row>
    <row r="164" spans="2:9" hidden="1" x14ac:dyDescent="0.2">
      <c r="B164" s="313">
        <v>70736000</v>
      </c>
      <c r="C164" s="314">
        <v>1</v>
      </c>
      <c r="D164" s="314" t="s">
        <v>229</v>
      </c>
      <c r="E164" s="314" t="s">
        <v>231</v>
      </c>
      <c r="F164" s="316">
        <v>43714</v>
      </c>
      <c r="G164" s="314" t="s">
        <v>9</v>
      </c>
      <c r="H164" s="317">
        <v>1629518333.25</v>
      </c>
      <c r="I164" s="318" t="s">
        <v>35</v>
      </c>
    </row>
    <row r="165" spans="2:9" hidden="1" x14ac:dyDescent="0.2">
      <c r="B165" s="313">
        <v>70782049</v>
      </c>
      <c r="C165" s="314">
        <v>1</v>
      </c>
      <c r="D165" s="314" t="s">
        <v>555</v>
      </c>
      <c r="E165" s="314" t="s">
        <v>36</v>
      </c>
      <c r="F165" s="316">
        <v>43721</v>
      </c>
      <c r="G165" s="314" t="s">
        <v>9</v>
      </c>
      <c r="H165" s="317">
        <v>35000000000</v>
      </c>
      <c r="I165" s="318" t="s">
        <v>35</v>
      </c>
    </row>
    <row r="166" spans="2:9" hidden="1" x14ac:dyDescent="0.2">
      <c r="B166" s="313">
        <v>70782050</v>
      </c>
      <c r="C166" s="314">
        <v>1</v>
      </c>
      <c r="D166" s="314" t="s">
        <v>556</v>
      </c>
      <c r="E166" s="314" t="s">
        <v>246</v>
      </c>
      <c r="F166" s="316">
        <v>43721</v>
      </c>
      <c r="G166" s="314" t="s">
        <v>21</v>
      </c>
      <c r="H166" s="317">
        <v>10549000</v>
      </c>
      <c r="I166" s="318" t="s">
        <v>35</v>
      </c>
    </row>
    <row r="167" spans="2:9" hidden="1" x14ac:dyDescent="0.2">
      <c r="B167" s="313">
        <v>70782050</v>
      </c>
      <c r="C167" s="314">
        <v>1</v>
      </c>
      <c r="D167" s="314" t="s">
        <v>556</v>
      </c>
      <c r="E167" s="314" t="s">
        <v>36</v>
      </c>
      <c r="F167" s="316">
        <v>43721</v>
      </c>
      <c r="G167" s="314" t="s">
        <v>21</v>
      </c>
      <c r="H167" s="317">
        <v>264451000</v>
      </c>
      <c r="I167" s="318" t="s">
        <v>35</v>
      </c>
    </row>
    <row r="168" spans="2:9" hidden="1" x14ac:dyDescent="0.2">
      <c r="B168" s="313">
        <v>70748040</v>
      </c>
      <c r="C168" s="314">
        <v>1</v>
      </c>
      <c r="D168" s="314" t="s">
        <v>554</v>
      </c>
      <c r="E168" s="314" t="s">
        <v>36</v>
      </c>
      <c r="F168" s="316">
        <v>43724</v>
      </c>
      <c r="G168" s="314" t="s">
        <v>9</v>
      </c>
      <c r="H168" s="317">
        <v>4110000000</v>
      </c>
      <c r="I168" s="318" t="s">
        <v>35</v>
      </c>
    </row>
    <row r="169" spans="2:9" hidden="1" x14ac:dyDescent="0.2">
      <c r="B169" s="313">
        <v>81173049</v>
      </c>
      <c r="C169" s="314">
        <v>1</v>
      </c>
      <c r="D169" s="314" t="s">
        <v>628</v>
      </c>
      <c r="E169" s="314" t="s">
        <v>36</v>
      </c>
      <c r="F169" s="316">
        <v>43728</v>
      </c>
      <c r="G169" s="314" t="s">
        <v>21</v>
      </c>
      <c r="H169" s="317">
        <v>851863.9</v>
      </c>
      <c r="I169" s="318" t="s">
        <v>35</v>
      </c>
    </row>
    <row r="170" spans="2:9" hidden="1" x14ac:dyDescent="0.2">
      <c r="B170" s="313">
        <v>81173053</v>
      </c>
      <c r="C170" s="314">
        <v>1</v>
      </c>
      <c r="D170" s="314" t="s">
        <v>629</v>
      </c>
      <c r="E170" s="314" t="s">
        <v>36</v>
      </c>
      <c r="F170" s="316">
        <v>43728</v>
      </c>
      <c r="G170" s="314" t="s">
        <v>228</v>
      </c>
      <c r="H170" s="317">
        <v>5477101.7300000004</v>
      </c>
      <c r="I170" s="318" t="s">
        <v>35</v>
      </c>
    </row>
    <row r="171" spans="2:9" hidden="1" x14ac:dyDescent="0.2">
      <c r="B171" s="313">
        <v>81174008</v>
      </c>
      <c r="C171" s="314">
        <v>1</v>
      </c>
      <c r="D171" s="314" t="s">
        <v>630</v>
      </c>
      <c r="E171" s="314" t="s">
        <v>36</v>
      </c>
      <c r="F171" s="316">
        <v>43728</v>
      </c>
      <c r="G171" s="314" t="s">
        <v>21</v>
      </c>
      <c r="H171" s="317">
        <v>3483.3</v>
      </c>
      <c r="I171" s="318" t="s">
        <v>35</v>
      </c>
    </row>
    <row r="172" spans="2:9" hidden="1" x14ac:dyDescent="0.2">
      <c r="B172" s="313">
        <v>81174012</v>
      </c>
      <c r="C172" s="314">
        <v>1</v>
      </c>
      <c r="D172" s="314" t="s">
        <v>622</v>
      </c>
      <c r="E172" s="314" t="s">
        <v>36</v>
      </c>
      <c r="F172" s="316">
        <v>43728</v>
      </c>
      <c r="G172" s="314" t="s">
        <v>9</v>
      </c>
      <c r="H172" s="317">
        <v>152797333.87</v>
      </c>
      <c r="I172" s="318" t="s">
        <v>35</v>
      </c>
    </row>
    <row r="173" spans="2:9" hidden="1" x14ac:dyDescent="0.2">
      <c r="B173" s="313">
        <v>81174012</v>
      </c>
      <c r="C173" s="314">
        <v>1</v>
      </c>
      <c r="D173" s="314" t="s">
        <v>622</v>
      </c>
      <c r="E173" s="314" t="s">
        <v>36</v>
      </c>
      <c r="F173" s="316">
        <v>43733</v>
      </c>
      <c r="G173" s="314" t="s">
        <v>9</v>
      </c>
      <c r="H173" s="317">
        <v>24225147.16</v>
      </c>
      <c r="I173" s="318" t="s">
        <v>35</v>
      </c>
    </row>
    <row r="174" spans="2:9" x14ac:dyDescent="0.2">
      <c r="B174" s="313">
        <v>74001000</v>
      </c>
      <c r="C174" s="314">
        <v>1</v>
      </c>
      <c r="D174" s="314" t="s">
        <v>243</v>
      </c>
      <c r="E174" s="314" t="s">
        <v>36</v>
      </c>
      <c r="F174" s="316">
        <v>43735</v>
      </c>
      <c r="G174" s="314" t="s">
        <v>9</v>
      </c>
      <c r="H174" s="317">
        <v>7880000000</v>
      </c>
      <c r="I174" s="318" t="s">
        <v>35</v>
      </c>
    </row>
    <row r="175" spans="2:9" hidden="1" x14ac:dyDescent="0.2">
      <c r="B175" s="313">
        <v>81174012</v>
      </c>
      <c r="C175" s="314">
        <v>1</v>
      </c>
      <c r="D175" s="314" t="s">
        <v>622</v>
      </c>
      <c r="E175" s="314" t="s">
        <v>36</v>
      </c>
      <c r="F175" s="316">
        <v>43740</v>
      </c>
      <c r="G175" s="314" t="s">
        <v>9</v>
      </c>
      <c r="H175" s="453">
        <v>272590.33</v>
      </c>
      <c r="I175" s="318" t="s">
        <v>35</v>
      </c>
    </row>
    <row r="176" spans="2:9" hidden="1" x14ac:dyDescent="0.2">
      <c r="B176" s="313">
        <v>81174012</v>
      </c>
      <c r="C176" s="314">
        <v>3</v>
      </c>
      <c r="D176" s="314" t="s">
        <v>622</v>
      </c>
      <c r="E176" s="314" t="s">
        <v>36</v>
      </c>
      <c r="F176" s="316">
        <v>43741</v>
      </c>
      <c r="G176" s="314" t="s">
        <v>9</v>
      </c>
      <c r="H176" s="453">
        <v>33419278918.139999</v>
      </c>
      <c r="I176" s="318" t="s">
        <v>35</v>
      </c>
    </row>
    <row r="177" spans="2:9" hidden="1" x14ac:dyDescent="0.2">
      <c r="B177" s="313">
        <v>81174012</v>
      </c>
      <c r="C177" s="314">
        <v>2</v>
      </c>
      <c r="D177" s="314" t="s">
        <v>622</v>
      </c>
      <c r="E177" s="314" t="s">
        <v>36</v>
      </c>
      <c r="F177" s="316">
        <v>43741</v>
      </c>
      <c r="G177" s="314" t="s">
        <v>9</v>
      </c>
      <c r="H177" s="453">
        <v>13924699549.219999</v>
      </c>
      <c r="I177" s="318" t="s">
        <v>35</v>
      </c>
    </row>
    <row r="178" spans="2:9" hidden="1" x14ac:dyDescent="0.2">
      <c r="B178" s="313">
        <v>81174013</v>
      </c>
      <c r="C178" s="314">
        <v>3</v>
      </c>
      <c r="D178" s="314" t="s">
        <v>624</v>
      </c>
      <c r="E178" s="314" t="s">
        <v>36</v>
      </c>
      <c r="F178" s="316">
        <v>43741</v>
      </c>
      <c r="G178" s="314" t="s">
        <v>9</v>
      </c>
      <c r="H178" s="453">
        <v>41628741281.989998</v>
      </c>
      <c r="I178" s="318" t="s">
        <v>35</v>
      </c>
    </row>
    <row r="179" spans="2:9" hidden="1" x14ac:dyDescent="0.2">
      <c r="B179" s="313">
        <v>81174013</v>
      </c>
      <c r="C179" s="314">
        <v>2</v>
      </c>
      <c r="D179" s="314" t="s">
        <v>624</v>
      </c>
      <c r="E179" s="314" t="s">
        <v>36</v>
      </c>
      <c r="F179" s="316">
        <v>43741</v>
      </c>
      <c r="G179" s="314" t="s">
        <v>9</v>
      </c>
      <c r="H179" s="453">
        <v>17345308867.5</v>
      </c>
      <c r="I179" s="318" t="s">
        <v>35</v>
      </c>
    </row>
    <row r="180" spans="2:9" hidden="1" x14ac:dyDescent="0.2">
      <c r="B180" s="313">
        <v>70736000</v>
      </c>
      <c r="C180" s="314">
        <v>1</v>
      </c>
      <c r="D180" s="314" t="s">
        <v>229</v>
      </c>
      <c r="E180" s="314" t="s">
        <v>231</v>
      </c>
      <c r="F180" s="316">
        <v>43744</v>
      </c>
      <c r="G180" s="314" t="s">
        <v>9</v>
      </c>
      <c r="H180" s="453">
        <v>1748658252.0799999</v>
      </c>
      <c r="I180" s="318" t="s">
        <v>35</v>
      </c>
    </row>
    <row r="181" spans="2:9" hidden="1" x14ac:dyDescent="0.2">
      <c r="B181" s="313">
        <v>70782051</v>
      </c>
      <c r="C181" s="314">
        <v>1</v>
      </c>
      <c r="D181" s="314" t="s">
        <v>788</v>
      </c>
      <c r="E181" s="314" t="s">
        <v>36</v>
      </c>
      <c r="F181" s="316">
        <v>43745</v>
      </c>
      <c r="G181" s="314" t="s">
        <v>9</v>
      </c>
      <c r="H181" s="453">
        <v>12000000000</v>
      </c>
      <c r="I181" s="318" t="s">
        <v>35</v>
      </c>
    </row>
    <row r="182" spans="2:9" hidden="1" x14ac:dyDescent="0.2">
      <c r="B182" s="313">
        <v>70782052</v>
      </c>
      <c r="C182" s="314">
        <v>1</v>
      </c>
      <c r="D182" s="314" t="s">
        <v>787</v>
      </c>
      <c r="E182" s="314" t="s">
        <v>36</v>
      </c>
      <c r="F182" s="316">
        <v>43745</v>
      </c>
      <c r="G182" s="314" t="s">
        <v>21</v>
      </c>
      <c r="H182" s="453">
        <v>3174231491.9200001</v>
      </c>
      <c r="I182" s="318" t="s">
        <v>35</v>
      </c>
    </row>
    <row r="183" spans="2:9" hidden="1" x14ac:dyDescent="0.2">
      <c r="B183" s="313">
        <v>70782052</v>
      </c>
      <c r="C183" s="314">
        <v>1</v>
      </c>
      <c r="D183" s="314" t="s">
        <v>787</v>
      </c>
      <c r="E183" s="314" t="s">
        <v>246</v>
      </c>
      <c r="F183" s="316">
        <v>43745</v>
      </c>
      <c r="G183" s="314" t="s">
        <v>21</v>
      </c>
      <c r="H183" s="453">
        <v>123157477.75</v>
      </c>
      <c r="I183" s="318" t="s">
        <v>35</v>
      </c>
    </row>
    <row r="184" spans="2:9" hidden="1" x14ac:dyDescent="0.2">
      <c r="B184" s="313">
        <v>81173052</v>
      </c>
      <c r="C184" s="314">
        <v>1</v>
      </c>
      <c r="D184" s="314" t="s">
        <v>786</v>
      </c>
      <c r="E184" s="314" t="s">
        <v>36</v>
      </c>
      <c r="F184" s="316">
        <v>43745</v>
      </c>
      <c r="G184" s="314" t="s">
        <v>21</v>
      </c>
      <c r="H184" s="453">
        <v>5785279.4400000004</v>
      </c>
      <c r="I184" s="318" t="s">
        <v>35</v>
      </c>
    </row>
    <row r="185" spans="2:9" hidden="1" x14ac:dyDescent="0.2">
      <c r="B185" s="313">
        <v>74001000</v>
      </c>
      <c r="C185" s="314">
        <v>1</v>
      </c>
      <c r="D185" s="314" t="s">
        <v>243</v>
      </c>
      <c r="E185" s="314" t="s">
        <v>36</v>
      </c>
      <c r="F185" s="316">
        <v>43749</v>
      </c>
      <c r="G185" s="314" t="s">
        <v>9</v>
      </c>
      <c r="H185" s="453">
        <v>2050000000</v>
      </c>
      <c r="I185" s="318" t="s">
        <v>35</v>
      </c>
    </row>
    <row r="186" spans="2:9" hidden="1" x14ac:dyDescent="0.2">
      <c r="B186" s="313">
        <v>81174012</v>
      </c>
      <c r="C186" s="314">
        <v>1</v>
      </c>
      <c r="D186" s="314" t="s">
        <v>622</v>
      </c>
      <c r="E186" s="314" t="s">
        <v>36</v>
      </c>
      <c r="F186" s="316">
        <v>43755</v>
      </c>
      <c r="G186" s="314" t="s">
        <v>9</v>
      </c>
      <c r="H186" s="453">
        <v>42324783.979999997</v>
      </c>
      <c r="I186" s="318" t="s">
        <v>35</v>
      </c>
    </row>
    <row r="187" spans="2:9" hidden="1" x14ac:dyDescent="0.2">
      <c r="B187" s="313">
        <v>74001000</v>
      </c>
      <c r="C187" s="314">
        <v>1</v>
      </c>
      <c r="D187" s="314" t="s">
        <v>243</v>
      </c>
      <c r="E187" s="314" t="s">
        <v>36</v>
      </c>
      <c r="F187" s="316">
        <v>43756</v>
      </c>
      <c r="G187" s="314" t="s">
        <v>9</v>
      </c>
      <c r="H187" s="453">
        <v>6030000000</v>
      </c>
      <c r="I187" s="318" t="s">
        <v>35</v>
      </c>
    </row>
    <row r="188" spans="2:9" hidden="1" x14ac:dyDescent="0.2">
      <c r="B188" s="313">
        <v>70752021</v>
      </c>
      <c r="C188" s="314">
        <v>1</v>
      </c>
      <c r="D188" s="314" t="s">
        <v>759</v>
      </c>
      <c r="E188" s="314" t="s">
        <v>36</v>
      </c>
      <c r="F188" s="316">
        <v>43760</v>
      </c>
      <c r="G188" s="314" t="s">
        <v>9</v>
      </c>
      <c r="H188" s="453">
        <v>1373005599</v>
      </c>
      <c r="I188" s="318" t="s">
        <v>35</v>
      </c>
    </row>
    <row r="189" spans="2:9" hidden="1" x14ac:dyDescent="0.2">
      <c r="B189" s="313">
        <v>70782053</v>
      </c>
      <c r="C189" s="314">
        <v>1</v>
      </c>
      <c r="D189" s="314" t="s">
        <v>785</v>
      </c>
      <c r="E189" s="314" t="s">
        <v>36</v>
      </c>
      <c r="F189" s="316">
        <v>43760</v>
      </c>
      <c r="G189" s="314" t="s">
        <v>9</v>
      </c>
      <c r="H189" s="453">
        <v>2000000000</v>
      </c>
      <c r="I189" s="318" t="s">
        <v>35</v>
      </c>
    </row>
    <row r="190" spans="2:9" hidden="1" x14ac:dyDescent="0.2">
      <c r="B190" s="313">
        <v>70782054</v>
      </c>
      <c r="C190" s="314">
        <v>1</v>
      </c>
      <c r="D190" s="314" t="s">
        <v>784</v>
      </c>
      <c r="E190" s="314" t="s">
        <v>36</v>
      </c>
      <c r="F190" s="316">
        <v>43760</v>
      </c>
      <c r="G190" s="314" t="s">
        <v>21</v>
      </c>
      <c r="H190" s="453">
        <v>9890167281.6599998</v>
      </c>
      <c r="I190" s="318" t="s">
        <v>35</v>
      </c>
    </row>
    <row r="191" spans="2:9" hidden="1" x14ac:dyDescent="0.2">
      <c r="B191" s="313">
        <v>70782054</v>
      </c>
      <c r="C191" s="314">
        <v>1</v>
      </c>
      <c r="D191" s="314" t="s">
        <v>784</v>
      </c>
      <c r="E191" s="314" t="s">
        <v>246</v>
      </c>
      <c r="F191" s="316">
        <v>43760</v>
      </c>
      <c r="G191" s="314" t="s">
        <v>21</v>
      </c>
      <c r="H191" s="453">
        <v>385865012.38999999</v>
      </c>
      <c r="I191" s="318" t="s">
        <v>35</v>
      </c>
    </row>
    <row r="192" spans="2:9" hidden="1" x14ac:dyDescent="0.2">
      <c r="B192" s="313">
        <v>70751056</v>
      </c>
      <c r="C192" s="314">
        <v>1</v>
      </c>
      <c r="D192" s="314" t="s">
        <v>783</v>
      </c>
      <c r="E192" s="314" t="s">
        <v>246</v>
      </c>
      <c r="F192" s="316">
        <v>43761</v>
      </c>
      <c r="G192" s="314" t="s">
        <v>21</v>
      </c>
      <c r="H192" s="453">
        <v>4055111.19</v>
      </c>
      <c r="I192" s="318" t="s">
        <v>35</v>
      </c>
    </row>
    <row r="193" spans="2:9" hidden="1" x14ac:dyDescent="0.2">
      <c r="B193" s="313">
        <v>70751056</v>
      </c>
      <c r="C193" s="314">
        <v>1</v>
      </c>
      <c r="D193" s="314" t="s">
        <v>783</v>
      </c>
      <c r="E193" s="314" t="s">
        <v>36</v>
      </c>
      <c r="F193" s="316">
        <v>43761</v>
      </c>
      <c r="G193" s="314" t="s">
        <v>21</v>
      </c>
      <c r="H193" s="453">
        <v>245706635.24000001</v>
      </c>
      <c r="I193" s="318" t="s">
        <v>35</v>
      </c>
    </row>
    <row r="194" spans="2:9" hidden="1" x14ac:dyDescent="0.2">
      <c r="B194" s="313">
        <v>70752021</v>
      </c>
      <c r="C194" s="314">
        <v>5</v>
      </c>
      <c r="D194" s="314" t="s">
        <v>759</v>
      </c>
      <c r="E194" s="314" t="s">
        <v>36</v>
      </c>
      <c r="F194" s="316">
        <v>43762</v>
      </c>
      <c r="G194" s="314" t="s">
        <v>9</v>
      </c>
      <c r="H194" s="453">
        <v>222742217</v>
      </c>
      <c r="I194" s="318" t="s">
        <v>35</v>
      </c>
    </row>
    <row r="195" spans="2:9" hidden="1" x14ac:dyDescent="0.2">
      <c r="B195" s="313">
        <v>70752021</v>
      </c>
      <c r="C195" s="314">
        <v>2</v>
      </c>
      <c r="D195" s="314" t="s">
        <v>759</v>
      </c>
      <c r="E195" s="314" t="s">
        <v>36</v>
      </c>
      <c r="F195" s="316">
        <v>43762</v>
      </c>
      <c r="G195" s="314" t="s">
        <v>9</v>
      </c>
      <c r="H195" s="453">
        <v>337579168</v>
      </c>
      <c r="I195" s="318" t="s">
        <v>35</v>
      </c>
    </row>
    <row r="196" spans="2:9" hidden="1" x14ac:dyDescent="0.2">
      <c r="B196" s="313">
        <v>70752021</v>
      </c>
      <c r="C196" s="314">
        <v>3</v>
      </c>
      <c r="D196" s="314" t="s">
        <v>759</v>
      </c>
      <c r="E196" s="314" t="s">
        <v>36</v>
      </c>
      <c r="F196" s="316">
        <v>43762</v>
      </c>
      <c r="G196" s="314" t="s">
        <v>9</v>
      </c>
      <c r="H196" s="453">
        <v>1033235521</v>
      </c>
      <c r="I196" s="318" t="s">
        <v>35</v>
      </c>
    </row>
    <row r="197" spans="2:9" hidden="1" x14ac:dyDescent="0.2">
      <c r="B197" s="313">
        <v>70752021</v>
      </c>
      <c r="C197" s="314">
        <v>4</v>
      </c>
      <c r="D197" s="314" t="s">
        <v>759</v>
      </c>
      <c r="E197" s="314" t="s">
        <v>36</v>
      </c>
      <c r="F197" s="316">
        <v>43762</v>
      </c>
      <c r="G197" s="314" t="s">
        <v>9</v>
      </c>
      <c r="H197" s="453">
        <v>337952684</v>
      </c>
      <c r="I197" s="318" t="s">
        <v>35</v>
      </c>
    </row>
    <row r="198" spans="2:9" hidden="1" x14ac:dyDescent="0.2">
      <c r="B198" s="313">
        <v>72644000</v>
      </c>
      <c r="C198" s="314">
        <v>1</v>
      </c>
      <c r="D198" s="314" t="s">
        <v>782</v>
      </c>
      <c r="E198" s="314" t="s">
        <v>36</v>
      </c>
      <c r="F198" s="316">
        <v>43763</v>
      </c>
      <c r="G198" s="314" t="s">
        <v>9</v>
      </c>
      <c r="H198" s="453">
        <v>30000000000</v>
      </c>
      <c r="I198" s="318" t="s">
        <v>35</v>
      </c>
    </row>
    <row r="199" spans="2:9" hidden="1" x14ac:dyDescent="0.2">
      <c r="B199" s="313">
        <v>74001000</v>
      </c>
      <c r="C199" s="314">
        <v>1</v>
      </c>
      <c r="D199" s="314" t="s">
        <v>243</v>
      </c>
      <c r="E199" s="314" t="s">
        <v>36</v>
      </c>
      <c r="F199" s="316">
        <v>43763</v>
      </c>
      <c r="G199" s="314" t="s">
        <v>9</v>
      </c>
      <c r="H199" s="453">
        <v>16700000000</v>
      </c>
      <c r="I199" s="318" t="s">
        <v>35</v>
      </c>
    </row>
    <row r="200" spans="2:9" hidden="1" x14ac:dyDescent="0.2">
      <c r="B200" s="313">
        <v>81173054</v>
      </c>
      <c r="C200" s="314">
        <v>1</v>
      </c>
      <c r="D200" s="314" t="s">
        <v>781</v>
      </c>
      <c r="E200" s="314" t="s">
        <v>36</v>
      </c>
      <c r="F200" s="316">
        <v>43763</v>
      </c>
      <c r="G200" s="314" t="s">
        <v>21</v>
      </c>
      <c r="H200" s="453">
        <v>7752.43</v>
      </c>
      <c r="I200" s="318" t="s">
        <v>35</v>
      </c>
    </row>
    <row r="201" spans="2:9" hidden="1" x14ac:dyDescent="0.2">
      <c r="B201" s="313">
        <v>70752021</v>
      </c>
      <c r="C201" s="314">
        <v>6</v>
      </c>
      <c r="D201" s="314" t="s">
        <v>759</v>
      </c>
      <c r="E201" s="314" t="s">
        <v>36</v>
      </c>
      <c r="F201" s="316">
        <v>43766</v>
      </c>
      <c r="G201" s="314" t="s">
        <v>9</v>
      </c>
      <c r="H201" s="453">
        <v>941786554</v>
      </c>
      <c r="I201" s="318" t="s">
        <v>35</v>
      </c>
    </row>
    <row r="202" spans="2:9" hidden="1" x14ac:dyDescent="0.2">
      <c r="B202" s="313">
        <v>70752021</v>
      </c>
      <c r="C202" s="314">
        <v>7</v>
      </c>
      <c r="D202" s="314" t="s">
        <v>759</v>
      </c>
      <c r="E202" s="314" t="s">
        <v>36</v>
      </c>
      <c r="F202" s="316">
        <v>43767</v>
      </c>
      <c r="G202" s="314" t="s">
        <v>9</v>
      </c>
      <c r="H202" s="453">
        <v>618668762</v>
      </c>
      <c r="I202" s="318" t="s">
        <v>35</v>
      </c>
    </row>
    <row r="203" spans="2:9" hidden="1" x14ac:dyDescent="0.2">
      <c r="B203" s="313">
        <v>70736000</v>
      </c>
      <c r="C203" s="314">
        <v>1</v>
      </c>
      <c r="D203" s="314" t="s">
        <v>229</v>
      </c>
      <c r="E203" s="314" t="s">
        <v>231</v>
      </c>
      <c r="F203" s="316">
        <v>43775</v>
      </c>
      <c r="G203" s="314" t="s">
        <v>9</v>
      </c>
      <c r="H203" s="453">
        <v>2847562444.9400001</v>
      </c>
      <c r="I203" s="318" t="s">
        <v>35</v>
      </c>
    </row>
    <row r="204" spans="2:9" hidden="1" x14ac:dyDescent="0.2">
      <c r="B204" s="313">
        <v>70751056</v>
      </c>
      <c r="C204" s="314">
        <v>2</v>
      </c>
      <c r="D204" s="314" t="s">
        <v>758</v>
      </c>
      <c r="E204" s="314" t="s">
        <v>246</v>
      </c>
      <c r="F204" s="316">
        <v>43781</v>
      </c>
      <c r="G204" s="314" t="s">
        <v>21</v>
      </c>
      <c r="H204" s="453">
        <v>59452.05</v>
      </c>
      <c r="I204" s="318" t="s">
        <v>35</v>
      </c>
    </row>
    <row r="205" spans="2:9" hidden="1" x14ac:dyDescent="0.2">
      <c r="B205" s="313">
        <v>70751056</v>
      </c>
      <c r="C205" s="314">
        <v>2</v>
      </c>
      <c r="D205" s="314" t="s">
        <v>758</v>
      </c>
      <c r="E205" s="314" t="s">
        <v>36</v>
      </c>
      <c r="F205" s="316">
        <v>43781</v>
      </c>
      <c r="G205" s="314" t="s">
        <v>21</v>
      </c>
      <c r="H205" s="453">
        <v>3999999.95</v>
      </c>
      <c r="I205" s="318" t="s">
        <v>35</v>
      </c>
    </row>
    <row r="206" spans="2:9" hidden="1" x14ac:dyDescent="0.2">
      <c r="B206" s="313">
        <v>70751056</v>
      </c>
      <c r="C206" s="314">
        <v>3</v>
      </c>
      <c r="D206" s="314" t="s">
        <v>758</v>
      </c>
      <c r="E206" s="314" t="s">
        <v>246</v>
      </c>
      <c r="F206" s="316">
        <v>43782</v>
      </c>
      <c r="G206" s="314" t="s">
        <v>21</v>
      </c>
      <c r="H206" s="453">
        <v>516849.31</v>
      </c>
      <c r="I206" s="318" t="s">
        <v>35</v>
      </c>
    </row>
    <row r="207" spans="2:9" hidden="1" x14ac:dyDescent="0.2">
      <c r="B207" s="313">
        <v>70751056</v>
      </c>
      <c r="C207" s="314">
        <v>3</v>
      </c>
      <c r="D207" s="314" t="s">
        <v>758</v>
      </c>
      <c r="E207" s="314" t="s">
        <v>36</v>
      </c>
      <c r="F207" s="316">
        <v>43782</v>
      </c>
      <c r="G207" s="314" t="s">
        <v>21</v>
      </c>
      <c r="H207" s="453">
        <v>34999999.689999998</v>
      </c>
      <c r="I207" s="318" t="s">
        <v>35</v>
      </c>
    </row>
    <row r="208" spans="2:9" hidden="1" x14ac:dyDescent="0.2">
      <c r="B208" s="313">
        <v>70752021</v>
      </c>
      <c r="C208" s="314">
        <v>8</v>
      </c>
      <c r="D208" s="314" t="s">
        <v>759</v>
      </c>
      <c r="E208" s="314" t="s">
        <v>36</v>
      </c>
      <c r="F208" s="316">
        <v>43774</v>
      </c>
      <c r="G208" s="314" t="s">
        <v>9</v>
      </c>
      <c r="H208" s="453">
        <v>4576013820</v>
      </c>
      <c r="I208" s="318" t="s">
        <v>35</v>
      </c>
    </row>
    <row r="209" spans="2:9" hidden="1" x14ac:dyDescent="0.2">
      <c r="B209" s="313">
        <v>70752021</v>
      </c>
      <c r="C209" s="314">
        <v>9</v>
      </c>
      <c r="D209" s="314" t="s">
        <v>760</v>
      </c>
      <c r="E209" s="314" t="s">
        <v>36</v>
      </c>
      <c r="F209" s="316">
        <v>43791</v>
      </c>
      <c r="G209" s="314" t="s">
        <v>9</v>
      </c>
      <c r="H209" s="453">
        <v>449225566</v>
      </c>
      <c r="I209" s="318" t="s">
        <v>35</v>
      </c>
    </row>
    <row r="210" spans="2:9" hidden="1" x14ac:dyDescent="0.2">
      <c r="B210" s="313">
        <v>70752022</v>
      </c>
      <c r="C210" s="314">
        <v>1</v>
      </c>
      <c r="D210" s="314" t="s">
        <v>743</v>
      </c>
      <c r="E210" s="314" t="s">
        <v>36</v>
      </c>
      <c r="F210" s="316">
        <v>43776</v>
      </c>
      <c r="G210" s="314" t="s">
        <v>9</v>
      </c>
      <c r="H210" s="453">
        <v>1020726291</v>
      </c>
      <c r="I210" s="318" t="s">
        <v>35</v>
      </c>
    </row>
    <row r="211" spans="2:9" hidden="1" x14ac:dyDescent="0.2">
      <c r="B211" s="313">
        <v>70752022</v>
      </c>
      <c r="C211" s="314">
        <v>2</v>
      </c>
      <c r="D211" s="314" t="s">
        <v>743</v>
      </c>
      <c r="E211" s="314" t="s">
        <v>36</v>
      </c>
      <c r="F211" s="316">
        <v>43788</v>
      </c>
      <c r="G211" s="314" t="s">
        <v>9</v>
      </c>
      <c r="H211" s="453">
        <v>1065338404</v>
      </c>
      <c r="I211" s="318" t="s">
        <v>35</v>
      </c>
    </row>
    <row r="212" spans="2:9" x14ac:dyDescent="0.2">
      <c r="B212" s="313">
        <v>70752022</v>
      </c>
      <c r="C212" s="314">
        <v>2</v>
      </c>
      <c r="D212" s="314" t="s">
        <v>743</v>
      </c>
      <c r="E212" s="314" t="s">
        <v>36</v>
      </c>
      <c r="F212" s="316">
        <v>43796</v>
      </c>
      <c r="G212" s="314" t="s">
        <v>9</v>
      </c>
      <c r="H212" s="453">
        <v>141483817</v>
      </c>
      <c r="I212" s="318" t="s">
        <v>35</v>
      </c>
    </row>
    <row r="213" spans="2:9" hidden="1" x14ac:dyDescent="0.2">
      <c r="B213" s="313">
        <v>70752022</v>
      </c>
      <c r="C213" s="314">
        <v>3</v>
      </c>
      <c r="D213" s="314" t="s">
        <v>743</v>
      </c>
      <c r="E213" s="314" t="s">
        <v>36</v>
      </c>
      <c r="F213" s="316">
        <v>43789</v>
      </c>
      <c r="G213" s="314" t="s">
        <v>9</v>
      </c>
      <c r="H213" s="453">
        <v>1374909955</v>
      </c>
      <c r="I213" s="318" t="s">
        <v>35</v>
      </c>
    </row>
    <row r="214" spans="2:9" hidden="1" x14ac:dyDescent="0.2">
      <c r="B214" s="313">
        <v>70752022</v>
      </c>
      <c r="C214" s="314">
        <v>4</v>
      </c>
      <c r="D214" s="314" t="s">
        <v>743</v>
      </c>
      <c r="E214" s="314" t="s">
        <v>36</v>
      </c>
      <c r="F214" s="316">
        <v>43791</v>
      </c>
      <c r="G214" s="314" t="s">
        <v>9</v>
      </c>
      <c r="H214" s="453">
        <v>979699931</v>
      </c>
      <c r="I214" s="318" t="s">
        <v>35</v>
      </c>
    </row>
    <row r="215" spans="2:9" hidden="1" x14ac:dyDescent="0.2">
      <c r="B215" s="313">
        <v>70752022</v>
      </c>
      <c r="C215" s="314">
        <v>5</v>
      </c>
      <c r="D215" s="314" t="s">
        <v>743</v>
      </c>
      <c r="E215" s="314" t="s">
        <v>36</v>
      </c>
      <c r="F215" s="316">
        <v>43791</v>
      </c>
      <c r="G215" s="314" t="s">
        <v>9</v>
      </c>
      <c r="H215" s="453">
        <v>1422373883</v>
      </c>
      <c r="I215" s="318" t="s">
        <v>35</v>
      </c>
    </row>
    <row r="216" spans="2:9" hidden="1" x14ac:dyDescent="0.2">
      <c r="B216" s="313">
        <v>70752022</v>
      </c>
      <c r="C216" s="314">
        <v>6</v>
      </c>
      <c r="D216" s="314" t="s">
        <v>743</v>
      </c>
      <c r="E216" s="314" t="s">
        <v>36</v>
      </c>
      <c r="F216" s="316">
        <v>43794</v>
      </c>
      <c r="G216" s="314" t="s">
        <v>9</v>
      </c>
      <c r="H216" s="453">
        <v>636650959</v>
      </c>
      <c r="I216" s="318" t="s">
        <v>35</v>
      </c>
    </row>
    <row r="217" spans="2:9" hidden="1" x14ac:dyDescent="0.2">
      <c r="B217" s="313">
        <v>70752022</v>
      </c>
      <c r="C217" s="314">
        <v>7</v>
      </c>
      <c r="D217" s="314" t="s">
        <v>743</v>
      </c>
      <c r="E217" s="314" t="s">
        <v>36</v>
      </c>
      <c r="F217" s="316">
        <v>43794</v>
      </c>
      <c r="G217" s="314" t="s">
        <v>9</v>
      </c>
      <c r="H217" s="453">
        <v>158467154</v>
      </c>
      <c r="I217" s="318" t="s">
        <v>35</v>
      </c>
    </row>
    <row r="218" spans="2:9" hidden="1" x14ac:dyDescent="0.2">
      <c r="B218" s="313">
        <v>70752022</v>
      </c>
      <c r="C218" s="314">
        <v>8</v>
      </c>
      <c r="D218" s="314" t="s">
        <v>743</v>
      </c>
      <c r="E218" s="314" t="s">
        <v>36</v>
      </c>
      <c r="F218" s="316">
        <v>43794</v>
      </c>
      <c r="G218" s="314" t="s">
        <v>9</v>
      </c>
      <c r="H218" s="453">
        <v>358937821</v>
      </c>
      <c r="I218" s="318" t="s">
        <v>35</v>
      </c>
    </row>
    <row r="219" spans="2:9" hidden="1" x14ac:dyDescent="0.2">
      <c r="B219" s="313">
        <v>70752022</v>
      </c>
      <c r="C219" s="314">
        <v>9</v>
      </c>
      <c r="D219" s="314" t="s">
        <v>743</v>
      </c>
      <c r="E219" s="314" t="s">
        <v>36</v>
      </c>
      <c r="F219" s="316">
        <v>43794</v>
      </c>
      <c r="G219" s="314" t="s">
        <v>9</v>
      </c>
      <c r="H219" s="453">
        <v>88118437</v>
      </c>
      <c r="I219" s="318" t="s">
        <v>35</v>
      </c>
    </row>
    <row r="220" spans="2:9" hidden="1" x14ac:dyDescent="0.2">
      <c r="B220" s="313">
        <v>70752022</v>
      </c>
      <c r="C220" s="314">
        <v>10</v>
      </c>
      <c r="D220" s="314" t="s">
        <v>743</v>
      </c>
      <c r="E220" s="314" t="s">
        <v>36</v>
      </c>
      <c r="F220" s="316">
        <v>43795</v>
      </c>
      <c r="G220" s="314" t="s">
        <v>9</v>
      </c>
      <c r="H220" s="453">
        <v>164718360</v>
      </c>
      <c r="I220" s="318" t="s">
        <v>35</v>
      </c>
    </row>
    <row r="221" spans="2:9" hidden="1" x14ac:dyDescent="0.2">
      <c r="B221" s="313">
        <v>70752022</v>
      </c>
      <c r="C221" s="314">
        <v>10</v>
      </c>
      <c r="D221" s="314" t="s">
        <v>743</v>
      </c>
      <c r="E221" s="314" t="s">
        <v>36</v>
      </c>
      <c r="F221" s="316">
        <v>43798</v>
      </c>
      <c r="G221" s="314" t="s">
        <v>9</v>
      </c>
      <c r="H221" s="453">
        <v>57659150</v>
      </c>
      <c r="I221" s="318" t="s">
        <v>35</v>
      </c>
    </row>
    <row r="222" spans="2:9" hidden="1" x14ac:dyDescent="0.2">
      <c r="B222" s="313">
        <v>70752022</v>
      </c>
      <c r="C222" s="314">
        <v>11</v>
      </c>
      <c r="D222" s="314" t="s">
        <v>743</v>
      </c>
      <c r="E222" s="314" t="s">
        <v>36</v>
      </c>
      <c r="F222" s="316">
        <v>43798</v>
      </c>
      <c r="G222" s="314" t="s">
        <v>9</v>
      </c>
      <c r="H222" s="453">
        <v>4856209576</v>
      </c>
      <c r="I222" s="318" t="s">
        <v>35</v>
      </c>
    </row>
    <row r="223" spans="2:9" hidden="1" x14ac:dyDescent="0.2">
      <c r="B223" s="313">
        <v>70782055</v>
      </c>
      <c r="C223" s="314">
        <v>1</v>
      </c>
      <c r="D223" s="314" t="s">
        <v>761</v>
      </c>
      <c r="E223" s="314" t="s">
        <v>36</v>
      </c>
      <c r="F223" s="316">
        <v>43773</v>
      </c>
      <c r="G223" s="314" t="s">
        <v>9</v>
      </c>
      <c r="H223" s="453">
        <v>4000000000</v>
      </c>
      <c r="I223" s="318" t="s">
        <v>35</v>
      </c>
    </row>
    <row r="224" spans="2:9" hidden="1" x14ac:dyDescent="0.2">
      <c r="B224" s="313">
        <v>70782056</v>
      </c>
      <c r="C224" s="314">
        <v>1</v>
      </c>
      <c r="D224" s="314" t="s">
        <v>762</v>
      </c>
      <c r="E224" s="314" t="s">
        <v>246</v>
      </c>
      <c r="F224" s="316">
        <v>43773</v>
      </c>
      <c r="G224" s="314" t="s">
        <v>21</v>
      </c>
      <c r="H224" s="453">
        <v>4525741.57</v>
      </c>
      <c r="I224" s="318" t="s">
        <v>35</v>
      </c>
    </row>
    <row r="225" spans="2:9" hidden="1" x14ac:dyDescent="0.2">
      <c r="B225" s="313">
        <v>70782056</v>
      </c>
      <c r="C225" s="314">
        <v>1</v>
      </c>
      <c r="D225" s="314" t="s">
        <v>762</v>
      </c>
      <c r="E225" s="314" t="s">
        <v>36</v>
      </c>
      <c r="F225" s="316">
        <v>43773</v>
      </c>
      <c r="G225" s="314" t="s">
        <v>21</v>
      </c>
      <c r="H225" s="453">
        <v>115999999.43000001</v>
      </c>
      <c r="I225" s="318" t="s">
        <v>35</v>
      </c>
    </row>
    <row r="226" spans="2:9" hidden="1" x14ac:dyDescent="0.2">
      <c r="B226" s="313">
        <v>70782057</v>
      </c>
      <c r="C226" s="314">
        <v>1</v>
      </c>
      <c r="D226" s="314" t="s">
        <v>763</v>
      </c>
      <c r="E226" s="314" t="s">
        <v>36</v>
      </c>
      <c r="F226" s="316">
        <v>43798</v>
      </c>
      <c r="G226" s="314" t="s">
        <v>9</v>
      </c>
      <c r="H226" s="453">
        <v>5000000000</v>
      </c>
      <c r="I226" s="318" t="s">
        <v>35</v>
      </c>
    </row>
    <row r="227" spans="2:9" hidden="1" x14ac:dyDescent="0.2">
      <c r="B227" s="313">
        <v>70782058</v>
      </c>
      <c r="C227" s="314">
        <v>1</v>
      </c>
      <c r="D227" s="314" t="s">
        <v>746</v>
      </c>
      <c r="E227" s="314" t="s">
        <v>246</v>
      </c>
      <c r="F227" s="316">
        <v>43798</v>
      </c>
      <c r="G227" s="314" t="s">
        <v>21</v>
      </c>
      <c r="H227" s="453">
        <v>8678344.0800000001</v>
      </c>
      <c r="I227" s="318" t="s">
        <v>35</v>
      </c>
    </row>
    <row r="228" spans="2:9" hidden="1" x14ac:dyDescent="0.2">
      <c r="B228" s="313">
        <v>70782058</v>
      </c>
      <c r="C228" s="314">
        <v>1</v>
      </c>
      <c r="D228" s="314" t="s">
        <v>746</v>
      </c>
      <c r="E228" s="314" t="s">
        <v>36</v>
      </c>
      <c r="F228" s="316">
        <v>43798</v>
      </c>
      <c r="G228" s="314" t="s">
        <v>21</v>
      </c>
      <c r="H228" s="453">
        <v>219999998.91999999</v>
      </c>
      <c r="I228" s="318" t="s">
        <v>35</v>
      </c>
    </row>
    <row r="229" spans="2:9" hidden="1" x14ac:dyDescent="0.2">
      <c r="B229" s="313">
        <v>74001000</v>
      </c>
      <c r="C229" s="314">
        <v>1</v>
      </c>
      <c r="D229" s="314" t="s">
        <v>243</v>
      </c>
      <c r="E229" s="314" t="s">
        <v>36</v>
      </c>
      <c r="F229" s="316">
        <v>43770</v>
      </c>
      <c r="G229" s="314" t="s">
        <v>9</v>
      </c>
      <c r="H229" s="453">
        <v>1000000000</v>
      </c>
      <c r="I229" s="318" t="s">
        <v>35</v>
      </c>
    </row>
    <row r="230" spans="2:9" hidden="1" x14ac:dyDescent="0.2">
      <c r="B230" s="313">
        <v>74001000</v>
      </c>
      <c r="C230" s="314">
        <v>1</v>
      </c>
      <c r="D230" s="314" t="s">
        <v>243</v>
      </c>
      <c r="E230" s="314" t="s">
        <v>36</v>
      </c>
      <c r="F230" s="316">
        <v>43777</v>
      </c>
      <c r="G230" s="314" t="s">
        <v>9</v>
      </c>
      <c r="H230" s="453">
        <v>7900000000</v>
      </c>
      <c r="I230" s="318" t="s">
        <v>35</v>
      </c>
    </row>
    <row r="231" spans="2:9" hidden="1" x14ac:dyDescent="0.2">
      <c r="B231" s="313">
        <v>74001000</v>
      </c>
      <c r="C231" s="314">
        <v>1</v>
      </c>
      <c r="D231" s="314" t="s">
        <v>243</v>
      </c>
      <c r="E231" s="314" t="s">
        <v>36</v>
      </c>
      <c r="F231" s="316">
        <v>43781</v>
      </c>
      <c r="G231" s="314" t="s">
        <v>9</v>
      </c>
      <c r="H231" s="453">
        <v>1500000000</v>
      </c>
      <c r="I231" s="318" t="s">
        <v>35</v>
      </c>
    </row>
    <row r="232" spans="2:9" hidden="1" x14ac:dyDescent="0.2">
      <c r="B232" s="313">
        <v>74001000</v>
      </c>
      <c r="C232" s="314">
        <v>1</v>
      </c>
      <c r="D232" s="314" t="s">
        <v>243</v>
      </c>
      <c r="E232" s="314" t="s">
        <v>36</v>
      </c>
      <c r="F232" s="316">
        <v>43784</v>
      </c>
      <c r="G232" s="314" t="s">
        <v>9</v>
      </c>
      <c r="H232" s="453">
        <v>16500000000</v>
      </c>
      <c r="I232" s="318" t="s">
        <v>35</v>
      </c>
    </row>
    <row r="233" spans="2:9" hidden="1" x14ac:dyDescent="0.2">
      <c r="B233" s="313">
        <v>74001000</v>
      </c>
      <c r="C233" s="314">
        <v>1</v>
      </c>
      <c r="D233" s="314" t="s">
        <v>243</v>
      </c>
      <c r="E233" s="314" t="s">
        <v>36</v>
      </c>
      <c r="F233" s="316">
        <v>43790</v>
      </c>
      <c r="G233" s="314" t="s">
        <v>9</v>
      </c>
      <c r="H233" s="453">
        <v>20000000000</v>
      </c>
      <c r="I233" s="318" t="s">
        <v>35</v>
      </c>
    </row>
    <row r="234" spans="2:9" hidden="1" x14ac:dyDescent="0.2">
      <c r="B234" s="313">
        <v>74001000</v>
      </c>
      <c r="C234" s="314">
        <v>1</v>
      </c>
      <c r="D234" s="314" t="s">
        <v>243</v>
      </c>
      <c r="E234" s="314" t="s">
        <v>36</v>
      </c>
      <c r="F234" s="316">
        <v>43791</v>
      </c>
      <c r="G234" s="314" t="s">
        <v>9</v>
      </c>
      <c r="H234" s="453">
        <v>33100000000</v>
      </c>
      <c r="I234" s="318" t="s">
        <v>35</v>
      </c>
    </row>
    <row r="235" spans="2:9" hidden="1" x14ac:dyDescent="0.2">
      <c r="B235" s="313">
        <v>74001000</v>
      </c>
      <c r="C235" s="314">
        <v>1</v>
      </c>
      <c r="D235" s="314" t="s">
        <v>243</v>
      </c>
      <c r="E235" s="314" t="s">
        <v>36</v>
      </c>
      <c r="F235" s="316">
        <v>43795</v>
      </c>
      <c r="G235" s="314" t="s">
        <v>9</v>
      </c>
      <c r="H235" s="453">
        <v>32100000000</v>
      </c>
      <c r="I235" s="318" t="s">
        <v>35</v>
      </c>
    </row>
    <row r="236" spans="2:9" hidden="1" x14ac:dyDescent="0.2">
      <c r="B236" s="313">
        <v>74001000</v>
      </c>
      <c r="C236" s="314">
        <v>1</v>
      </c>
      <c r="D236" s="314" t="s">
        <v>243</v>
      </c>
      <c r="E236" s="314" t="s">
        <v>36</v>
      </c>
      <c r="F236" s="316">
        <v>43798</v>
      </c>
      <c r="G236" s="314" t="s">
        <v>9</v>
      </c>
      <c r="H236" s="453">
        <v>118720000000</v>
      </c>
      <c r="I236" s="318" t="s">
        <v>35</v>
      </c>
    </row>
    <row r="237" spans="2:9" hidden="1" x14ac:dyDescent="0.2">
      <c r="B237" s="313">
        <v>70412000</v>
      </c>
      <c r="C237" s="314">
        <v>1</v>
      </c>
      <c r="D237" s="314" t="s">
        <v>337</v>
      </c>
      <c r="E237" s="314" t="s">
        <v>201</v>
      </c>
      <c r="F237" s="316">
        <v>43805</v>
      </c>
      <c r="G237" s="314" t="s">
        <v>21</v>
      </c>
      <c r="H237" s="455">
        <v>5181448</v>
      </c>
      <c r="I237" s="41" t="s">
        <v>35</v>
      </c>
    </row>
    <row r="238" spans="2:9" hidden="1" x14ac:dyDescent="0.2">
      <c r="B238" s="313">
        <v>70524011</v>
      </c>
      <c r="C238" s="314">
        <v>1</v>
      </c>
      <c r="D238" s="314" t="s">
        <v>740</v>
      </c>
      <c r="E238" s="314" t="s">
        <v>36</v>
      </c>
      <c r="F238" s="316">
        <v>43829</v>
      </c>
      <c r="G238" s="314" t="s">
        <v>21</v>
      </c>
      <c r="H238" s="453">
        <v>1326575829</v>
      </c>
      <c r="I238" s="41" t="s">
        <v>35</v>
      </c>
    </row>
    <row r="239" spans="2:9" hidden="1" x14ac:dyDescent="0.2">
      <c r="B239" s="313">
        <v>70751056</v>
      </c>
      <c r="C239" s="314">
        <v>3</v>
      </c>
      <c r="D239" s="314" t="s">
        <v>741</v>
      </c>
      <c r="E239" s="314" t="s">
        <v>246</v>
      </c>
      <c r="F239" s="316">
        <v>43801</v>
      </c>
      <c r="G239" s="314" t="s">
        <v>21</v>
      </c>
      <c r="H239" s="453">
        <v>74230.69</v>
      </c>
      <c r="I239" s="41" t="s">
        <v>35</v>
      </c>
    </row>
    <row r="240" spans="2:9" hidden="1" x14ac:dyDescent="0.2">
      <c r="B240" s="313">
        <v>70751056</v>
      </c>
      <c r="C240" s="314">
        <v>3</v>
      </c>
      <c r="D240" s="314" t="s">
        <v>741</v>
      </c>
      <c r="E240" s="314" t="s">
        <v>36</v>
      </c>
      <c r="F240" s="316">
        <v>43801</v>
      </c>
      <c r="G240" s="314" t="s">
        <v>21</v>
      </c>
      <c r="H240" s="453">
        <v>5734222.3099999996</v>
      </c>
      <c r="I240" s="41" t="s">
        <v>35</v>
      </c>
    </row>
    <row r="241" spans="2:9" hidden="1" x14ac:dyDescent="0.2">
      <c r="B241" s="313">
        <v>70751056</v>
      </c>
      <c r="C241" s="314">
        <v>4</v>
      </c>
      <c r="D241" s="314" t="s">
        <v>741</v>
      </c>
      <c r="E241" s="314" t="s">
        <v>246</v>
      </c>
      <c r="F241" s="316">
        <v>43805</v>
      </c>
      <c r="G241" s="314" t="s">
        <v>21</v>
      </c>
      <c r="H241" s="453">
        <v>198791.24</v>
      </c>
      <c r="I241" s="41" t="s">
        <v>35</v>
      </c>
    </row>
    <row r="242" spans="2:9" hidden="1" x14ac:dyDescent="0.2">
      <c r="B242" s="313">
        <v>70751056</v>
      </c>
      <c r="C242" s="314">
        <v>4</v>
      </c>
      <c r="D242" s="314" t="s">
        <v>741</v>
      </c>
      <c r="E242" s="314" t="s">
        <v>36</v>
      </c>
      <c r="F242" s="316">
        <v>43805</v>
      </c>
      <c r="G242" s="314" t="s">
        <v>21</v>
      </c>
      <c r="H242" s="453">
        <v>15825256.76</v>
      </c>
      <c r="I242" s="41" t="s">
        <v>35</v>
      </c>
    </row>
    <row r="243" spans="2:9" hidden="1" x14ac:dyDescent="0.2">
      <c r="B243" s="313">
        <v>70751056</v>
      </c>
      <c r="C243" s="314">
        <v>5</v>
      </c>
      <c r="D243" s="314" t="s">
        <v>741</v>
      </c>
      <c r="E243" s="314" t="s">
        <v>246</v>
      </c>
      <c r="F243" s="316">
        <v>43805</v>
      </c>
      <c r="G243" s="314" t="s">
        <v>21</v>
      </c>
      <c r="H243" s="453">
        <v>70176.05</v>
      </c>
      <c r="I243" s="41" t="s">
        <v>35</v>
      </c>
    </row>
    <row r="244" spans="2:9" hidden="1" x14ac:dyDescent="0.2">
      <c r="B244" s="313">
        <v>70751056</v>
      </c>
      <c r="C244" s="314">
        <v>5</v>
      </c>
      <c r="D244" s="314" t="s">
        <v>741</v>
      </c>
      <c r="E244" s="314" t="s">
        <v>36</v>
      </c>
      <c r="F244" s="316">
        <v>43805</v>
      </c>
      <c r="G244" s="314" t="s">
        <v>21</v>
      </c>
      <c r="H244" s="453">
        <v>5586533.9500000002</v>
      </c>
      <c r="I244" s="41" t="s">
        <v>35</v>
      </c>
    </row>
    <row r="245" spans="2:9" hidden="1" x14ac:dyDescent="0.2">
      <c r="B245" s="313">
        <v>70751056</v>
      </c>
      <c r="C245" s="314">
        <v>6</v>
      </c>
      <c r="D245" s="314" t="s">
        <v>741</v>
      </c>
      <c r="E245" s="314" t="s">
        <v>246</v>
      </c>
      <c r="F245" s="316">
        <v>43805</v>
      </c>
      <c r="G245" s="314" t="s">
        <v>21</v>
      </c>
      <c r="H245" s="453">
        <v>30737.82</v>
      </c>
      <c r="I245" s="41" t="s">
        <v>35</v>
      </c>
    </row>
    <row r="246" spans="2:9" hidden="1" x14ac:dyDescent="0.2">
      <c r="B246" s="313">
        <v>70751056</v>
      </c>
      <c r="C246" s="314">
        <v>6</v>
      </c>
      <c r="D246" s="314" t="s">
        <v>741</v>
      </c>
      <c r="E246" s="314" t="s">
        <v>36</v>
      </c>
      <c r="F246" s="316">
        <v>43805</v>
      </c>
      <c r="G246" s="314" t="s">
        <v>21</v>
      </c>
      <c r="H246" s="453">
        <v>2446907.1800000002</v>
      </c>
      <c r="I246" s="41" t="s">
        <v>35</v>
      </c>
    </row>
    <row r="247" spans="2:9" hidden="1" x14ac:dyDescent="0.2">
      <c r="B247" s="313">
        <v>70751056</v>
      </c>
      <c r="C247" s="314">
        <v>7</v>
      </c>
      <c r="D247" s="314" t="s">
        <v>741</v>
      </c>
      <c r="E247" s="314" t="s">
        <v>246</v>
      </c>
      <c r="F247" s="316">
        <v>43812</v>
      </c>
      <c r="G247" s="314" t="s">
        <v>21</v>
      </c>
      <c r="H247" s="453">
        <v>229988.78</v>
      </c>
      <c r="I247" s="41" t="s">
        <v>35</v>
      </c>
    </row>
    <row r="248" spans="2:9" hidden="1" x14ac:dyDescent="0.2">
      <c r="B248" s="313">
        <v>70751056</v>
      </c>
      <c r="C248" s="314">
        <v>7</v>
      </c>
      <c r="D248" s="314" t="s">
        <v>741</v>
      </c>
      <c r="E248" s="314" t="s">
        <v>36</v>
      </c>
      <c r="F248" s="316">
        <v>43812</v>
      </c>
      <c r="G248" s="314" t="s">
        <v>21</v>
      </c>
      <c r="H248" s="453">
        <v>19342374.219999999</v>
      </c>
      <c r="I248" s="41" t="s">
        <v>35</v>
      </c>
    </row>
    <row r="249" spans="2:9" x14ac:dyDescent="0.2">
      <c r="B249" s="313">
        <v>70752022</v>
      </c>
      <c r="C249" s="314">
        <v>3</v>
      </c>
      <c r="D249" s="314" t="s">
        <v>743</v>
      </c>
      <c r="E249" s="314" t="s">
        <v>36</v>
      </c>
      <c r="F249" s="316">
        <v>43826</v>
      </c>
      <c r="G249" s="314" t="s">
        <v>9</v>
      </c>
      <c r="H249" s="453">
        <v>1551235328</v>
      </c>
      <c r="I249" s="41" t="s">
        <v>35</v>
      </c>
    </row>
    <row r="250" spans="2:9" hidden="1" x14ac:dyDescent="0.2">
      <c r="B250" s="313">
        <v>70752022</v>
      </c>
      <c r="C250" s="314">
        <v>12</v>
      </c>
      <c r="D250" s="314" t="s">
        <v>743</v>
      </c>
      <c r="E250" s="314" t="s">
        <v>36</v>
      </c>
      <c r="F250" s="316">
        <v>43812</v>
      </c>
      <c r="G250" s="314" t="s">
        <v>9</v>
      </c>
      <c r="H250" s="453">
        <v>236937823</v>
      </c>
      <c r="I250" s="41" t="s">
        <v>35</v>
      </c>
    </row>
    <row r="251" spans="2:9" hidden="1" x14ac:dyDescent="0.2">
      <c r="B251" s="313">
        <v>70752022</v>
      </c>
      <c r="C251" s="314">
        <v>12</v>
      </c>
      <c r="D251" s="314" t="s">
        <v>743</v>
      </c>
      <c r="E251" s="314" t="s">
        <v>36</v>
      </c>
      <c r="F251" s="316">
        <v>43816</v>
      </c>
      <c r="G251" s="314" t="s">
        <v>9</v>
      </c>
      <c r="H251" s="453">
        <v>87476186</v>
      </c>
      <c r="I251" s="41" t="s">
        <v>35</v>
      </c>
    </row>
    <row r="252" spans="2:9" hidden="1" x14ac:dyDescent="0.2">
      <c r="B252" s="313">
        <v>70752023</v>
      </c>
      <c r="C252" s="314">
        <v>1</v>
      </c>
      <c r="D252" s="314" t="s">
        <v>744</v>
      </c>
      <c r="E252" s="314" t="s">
        <v>36</v>
      </c>
      <c r="F252" s="316">
        <v>43822</v>
      </c>
      <c r="G252" s="314" t="s">
        <v>9</v>
      </c>
      <c r="H252" s="453">
        <v>18846195053</v>
      </c>
      <c r="I252" s="41" t="s">
        <v>35</v>
      </c>
    </row>
    <row r="253" spans="2:9" hidden="1" x14ac:dyDescent="0.2">
      <c r="B253" s="313">
        <v>70752023</v>
      </c>
      <c r="C253" s="314">
        <v>1</v>
      </c>
      <c r="D253" s="314" t="s">
        <v>744</v>
      </c>
      <c r="E253" s="314" t="s">
        <v>36</v>
      </c>
      <c r="F253" s="316">
        <v>43829</v>
      </c>
      <c r="G253" s="314" t="s">
        <v>9</v>
      </c>
      <c r="H253" s="453">
        <v>5762441955</v>
      </c>
      <c r="I253" s="41" t="s">
        <v>35</v>
      </c>
    </row>
    <row r="254" spans="2:9" hidden="1" x14ac:dyDescent="0.2">
      <c r="B254" s="313">
        <v>70752024</v>
      </c>
      <c r="C254" s="314">
        <v>1</v>
      </c>
      <c r="D254" s="314" t="s">
        <v>745</v>
      </c>
      <c r="E254" s="314" t="s">
        <v>36</v>
      </c>
      <c r="F254" s="316">
        <v>43829</v>
      </c>
      <c r="G254" s="314" t="s">
        <v>9</v>
      </c>
      <c r="H254" s="453">
        <v>12406996920</v>
      </c>
      <c r="I254" s="41" t="s">
        <v>35</v>
      </c>
    </row>
    <row r="255" spans="2:9" hidden="1" x14ac:dyDescent="0.2">
      <c r="B255" s="313">
        <v>70782058</v>
      </c>
      <c r="C255" s="314">
        <v>1</v>
      </c>
      <c r="D255" s="314" t="s">
        <v>746</v>
      </c>
      <c r="E255" s="314" t="s">
        <v>246</v>
      </c>
      <c r="F255" s="316">
        <v>43801</v>
      </c>
      <c r="G255" s="314" t="s">
        <v>21</v>
      </c>
      <c r="H255" s="453">
        <v>5819873.1799999997</v>
      </c>
      <c r="I255" s="41" t="s">
        <v>35</v>
      </c>
    </row>
    <row r="256" spans="2:9" hidden="1" x14ac:dyDescent="0.2">
      <c r="B256" s="313">
        <v>70782058</v>
      </c>
      <c r="C256" s="314">
        <v>1</v>
      </c>
      <c r="D256" s="314" t="s">
        <v>746</v>
      </c>
      <c r="E256" s="314" t="s">
        <v>36</v>
      </c>
      <c r="F256" s="316">
        <v>43801</v>
      </c>
      <c r="G256" s="314" t="s">
        <v>21</v>
      </c>
      <c r="H256" s="453">
        <v>149999998.81999999</v>
      </c>
      <c r="I256" s="41" t="s">
        <v>35</v>
      </c>
    </row>
    <row r="257" spans="2:9" hidden="1" x14ac:dyDescent="0.2">
      <c r="B257" s="313">
        <v>70782059</v>
      </c>
      <c r="C257" s="314">
        <v>1</v>
      </c>
      <c r="D257" s="314" t="s">
        <v>747</v>
      </c>
      <c r="E257" s="314" t="s">
        <v>36</v>
      </c>
      <c r="F257" s="316">
        <v>43825</v>
      </c>
      <c r="G257" s="314" t="s">
        <v>9</v>
      </c>
      <c r="H257" s="453">
        <v>76323532130</v>
      </c>
      <c r="I257" s="41" t="s">
        <v>35</v>
      </c>
    </row>
    <row r="258" spans="2:9" hidden="1" x14ac:dyDescent="0.2">
      <c r="B258" s="313">
        <v>72643000</v>
      </c>
      <c r="C258" s="314">
        <v>2</v>
      </c>
      <c r="D258" s="314" t="s">
        <v>748</v>
      </c>
      <c r="E258" s="314" t="s">
        <v>36</v>
      </c>
      <c r="F258" s="316">
        <v>43830</v>
      </c>
      <c r="G258" s="314" t="s">
        <v>9</v>
      </c>
      <c r="H258" s="454">
        <v>80000000000</v>
      </c>
      <c r="I258" s="41" t="s">
        <v>35</v>
      </c>
    </row>
    <row r="259" spans="2:9" hidden="1" x14ac:dyDescent="0.2">
      <c r="B259" s="313">
        <v>74001000</v>
      </c>
      <c r="C259" s="314">
        <v>1</v>
      </c>
      <c r="D259" s="314" t="s">
        <v>243</v>
      </c>
      <c r="E259" s="314" t="s">
        <v>36</v>
      </c>
      <c r="F259" s="316">
        <v>43803</v>
      </c>
      <c r="G259" s="314" t="s">
        <v>9</v>
      </c>
      <c r="H259" s="453">
        <v>11700000000</v>
      </c>
      <c r="I259" s="41" t="s">
        <v>35</v>
      </c>
    </row>
    <row r="260" spans="2:9" hidden="1" x14ac:dyDescent="0.2">
      <c r="B260" s="313">
        <v>74001000</v>
      </c>
      <c r="C260" s="314">
        <v>1</v>
      </c>
      <c r="D260" s="314" t="s">
        <v>243</v>
      </c>
      <c r="E260" s="314" t="s">
        <v>36</v>
      </c>
      <c r="F260" s="316">
        <v>43805</v>
      </c>
      <c r="G260" s="314" t="s">
        <v>9</v>
      </c>
      <c r="H260" s="453">
        <v>21900000000</v>
      </c>
      <c r="I260" s="41" t="s">
        <v>35</v>
      </c>
    </row>
    <row r="261" spans="2:9" hidden="1" x14ac:dyDescent="0.2">
      <c r="B261" s="313">
        <v>74001000</v>
      </c>
      <c r="C261" s="314">
        <v>1</v>
      </c>
      <c r="D261" s="314" t="s">
        <v>243</v>
      </c>
      <c r="E261" s="314" t="s">
        <v>36</v>
      </c>
      <c r="F261" s="316">
        <v>43812</v>
      </c>
      <c r="G261" s="314" t="s">
        <v>9</v>
      </c>
      <c r="H261" s="453">
        <v>1100000000</v>
      </c>
      <c r="I261" s="41" t="s">
        <v>35</v>
      </c>
    </row>
    <row r="262" spans="2:9" hidden="1" x14ac:dyDescent="0.2">
      <c r="B262" s="313">
        <v>74001000</v>
      </c>
      <c r="C262" s="314">
        <v>1</v>
      </c>
      <c r="D262" s="314" t="s">
        <v>243</v>
      </c>
      <c r="E262" s="314" t="s">
        <v>36</v>
      </c>
      <c r="F262" s="316">
        <v>43819</v>
      </c>
      <c r="G262" s="314" t="s">
        <v>9</v>
      </c>
      <c r="H262" s="453">
        <v>14800000000</v>
      </c>
      <c r="I262" s="41" t="s">
        <v>35</v>
      </c>
    </row>
    <row r="263" spans="2:9" x14ac:dyDescent="0.2">
      <c r="B263" s="313">
        <v>74001000</v>
      </c>
      <c r="C263" s="314">
        <v>1</v>
      </c>
      <c r="D263" s="314" t="s">
        <v>243</v>
      </c>
      <c r="E263" s="314" t="s">
        <v>36</v>
      </c>
      <c r="F263" s="316">
        <v>43826</v>
      </c>
      <c r="G263" s="314" t="s">
        <v>9</v>
      </c>
      <c r="H263" s="453">
        <v>2450000000</v>
      </c>
      <c r="I263" s="41" t="s">
        <v>35</v>
      </c>
    </row>
    <row r="264" spans="2:9" hidden="1" x14ac:dyDescent="0.2">
      <c r="B264" s="313">
        <v>74001000</v>
      </c>
      <c r="C264" s="314">
        <v>2</v>
      </c>
      <c r="D264" s="314" t="s">
        <v>243</v>
      </c>
      <c r="E264" s="314" t="s">
        <v>36</v>
      </c>
      <c r="F264" s="316">
        <v>43801</v>
      </c>
      <c r="G264" s="314" t="s">
        <v>9</v>
      </c>
      <c r="H264" s="453">
        <v>110000000000</v>
      </c>
      <c r="I264" s="41" t="s">
        <v>35</v>
      </c>
    </row>
    <row r="265" spans="2:9" hidden="1" x14ac:dyDescent="0.2">
      <c r="B265" s="313">
        <v>74001000</v>
      </c>
      <c r="C265" s="314">
        <v>2</v>
      </c>
      <c r="D265" s="314" t="s">
        <v>243</v>
      </c>
      <c r="E265" s="314" t="s">
        <v>36</v>
      </c>
      <c r="F265" s="316">
        <v>43804</v>
      </c>
      <c r="G265" s="314" t="s">
        <v>9</v>
      </c>
      <c r="H265" s="453">
        <v>20000000000</v>
      </c>
      <c r="I265" s="41" t="s">
        <v>35</v>
      </c>
    </row>
    <row r="266" spans="2:9" hidden="1" x14ac:dyDescent="0.2">
      <c r="B266" s="313">
        <v>74001000</v>
      </c>
      <c r="C266" s="314">
        <v>2</v>
      </c>
      <c r="D266" s="314" t="s">
        <v>243</v>
      </c>
      <c r="E266" s="314" t="s">
        <v>36</v>
      </c>
      <c r="F266" s="316">
        <v>43819</v>
      </c>
      <c r="G266" s="314" t="s">
        <v>9</v>
      </c>
      <c r="H266" s="453">
        <v>100000000000</v>
      </c>
      <c r="I266" s="41" t="s">
        <v>35</v>
      </c>
    </row>
    <row r="267" spans="2:9" hidden="1" x14ac:dyDescent="0.2">
      <c r="B267" s="313">
        <v>74001000</v>
      </c>
      <c r="C267" s="314">
        <v>2</v>
      </c>
      <c r="D267" s="314" t="s">
        <v>243</v>
      </c>
      <c r="E267" s="314" t="s">
        <v>36</v>
      </c>
      <c r="F267" s="316">
        <v>43829</v>
      </c>
      <c r="G267" s="314" t="s">
        <v>9</v>
      </c>
      <c r="H267" s="453">
        <v>60000000000</v>
      </c>
      <c r="I267" s="41" t="s">
        <v>35</v>
      </c>
    </row>
    <row r="268" spans="2:9" hidden="1" x14ac:dyDescent="0.2">
      <c r="B268" s="313">
        <v>75177000</v>
      </c>
      <c r="C268" s="314">
        <v>1</v>
      </c>
      <c r="D268" s="314" t="s">
        <v>749</v>
      </c>
      <c r="E268" s="314" t="s">
        <v>36</v>
      </c>
      <c r="F268" s="316">
        <v>43812</v>
      </c>
      <c r="G268" s="314" t="s">
        <v>9</v>
      </c>
      <c r="H268" s="453">
        <v>13000000000</v>
      </c>
      <c r="I268" s="41" t="s">
        <v>35</v>
      </c>
    </row>
    <row r="269" spans="2:9" hidden="1" x14ac:dyDescent="0.2">
      <c r="B269" s="313">
        <v>75177000</v>
      </c>
      <c r="C269" s="314">
        <v>1</v>
      </c>
      <c r="D269" s="314" t="s">
        <v>749</v>
      </c>
      <c r="E269" s="314" t="s">
        <v>36</v>
      </c>
      <c r="F269" s="316">
        <v>43815</v>
      </c>
      <c r="G269" s="314" t="s">
        <v>9</v>
      </c>
      <c r="H269" s="453">
        <v>13000000000</v>
      </c>
      <c r="I269" s="41" t="s">
        <v>35</v>
      </c>
    </row>
    <row r="270" spans="2:9" hidden="1" x14ac:dyDescent="0.2">
      <c r="B270" s="313">
        <v>75177000</v>
      </c>
      <c r="C270" s="314">
        <v>1</v>
      </c>
      <c r="D270" s="314" t="s">
        <v>749</v>
      </c>
      <c r="E270" s="314" t="s">
        <v>36</v>
      </c>
      <c r="F270" s="316">
        <v>43819</v>
      </c>
      <c r="G270" s="314" t="s">
        <v>9</v>
      </c>
      <c r="H270" s="453">
        <v>26000000000</v>
      </c>
      <c r="I270" s="41" t="s">
        <v>35</v>
      </c>
    </row>
    <row r="271" spans="2:9" hidden="1" x14ac:dyDescent="0.2">
      <c r="B271" s="313">
        <v>75177000</v>
      </c>
      <c r="C271" s="314">
        <v>1</v>
      </c>
      <c r="D271" s="314" t="s">
        <v>749</v>
      </c>
      <c r="E271" s="314" t="s">
        <v>36</v>
      </c>
      <c r="F271" s="316">
        <v>43822</v>
      </c>
      <c r="G271" s="314" t="s">
        <v>9</v>
      </c>
      <c r="H271" s="453">
        <v>13000000000</v>
      </c>
      <c r="I271" s="41" t="s">
        <v>35</v>
      </c>
    </row>
    <row r="272" spans="2:9" hidden="1" x14ac:dyDescent="0.2">
      <c r="B272" s="313">
        <v>75178000</v>
      </c>
      <c r="C272" s="314">
        <v>1</v>
      </c>
      <c r="D272" s="314" t="s">
        <v>750</v>
      </c>
      <c r="E272" s="314" t="s">
        <v>36</v>
      </c>
      <c r="F272" s="316">
        <v>43829</v>
      </c>
      <c r="G272" s="314" t="s">
        <v>9</v>
      </c>
      <c r="H272" s="453">
        <v>8100000000</v>
      </c>
      <c r="I272" s="41" t="s">
        <v>35</v>
      </c>
    </row>
    <row r="273" spans="1:10" hidden="1" x14ac:dyDescent="0.2">
      <c r="B273" s="313">
        <v>75180000</v>
      </c>
      <c r="C273" s="314">
        <v>1</v>
      </c>
      <c r="D273" s="314" t="s">
        <v>751</v>
      </c>
      <c r="E273" s="314" t="s">
        <v>36</v>
      </c>
      <c r="F273" s="316">
        <v>43812</v>
      </c>
      <c r="G273" s="314" t="s">
        <v>9</v>
      </c>
      <c r="H273" s="453">
        <v>4200000000</v>
      </c>
      <c r="I273" s="41" t="s">
        <v>35</v>
      </c>
    </row>
    <row r="274" spans="1:10" hidden="1" x14ac:dyDescent="0.2">
      <c r="A274" s="452"/>
      <c r="B274" s="451">
        <v>27646000</v>
      </c>
      <c r="C274" s="312">
        <v>1</v>
      </c>
      <c r="D274" s="312" t="s">
        <v>203</v>
      </c>
      <c r="E274" s="312" t="s">
        <v>201</v>
      </c>
      <c r="F274" s="413">
        <v>43481</v>
      </c>
      <c r="G274" s="312" t="s">
        <v>21</v>
      </c>
      <c r="H274" s="294">
        <v>16050004.1</v>
      </c>
      <c r="I274" s="450" t="s">
        <v>35</v>
      </c>
      <c r="J274" s="452"/>
    </row>
    <row r="275" spans="1:10" hidden="1" x14ac:dyDescent="0.2">
      <c r="A275" s="452"/>
      <c r="B275" s="451">
        <v>27651000</v>
      </c>
      <c r="C275" s="312">
        <v>1</v>
      </c>
      <c r="D275" s="312" t="s">
        <v>204</v>
      </c>
      <c r="E275" s="312" t="s">
        <v>201</v>
      </c>
      <c r="F275" s="413">
        <v>43473</v>
      </c>
      <c r="G275" s="312" t="s">
        <v>205</v>
      </c>
      <c r="H275" s="294">
        <v>487167824</v>
      </c>
      <c r="I275" s="450" t="s">
        <v>35</v>
      </c>
      <c r="J275" s="452"/>
    </row>
    <row r="276" spans="1:10" hidden="1" x14ac:dyDescent="0.2">
      <c r="A276" s="452"/>
      <c r="B276" s="451">
        <v>29244000</v>
      </c>
      <c r="C276" s="312">
        <v>1</v>
      </c>
      <c r="D276" s="312" t="s">
        <v>209</v>
      </c>
      <c r="E276" s="312" t="s">
        <v>36</v>
      </c>
      <c r="F276" s="413">
        <v>43487</v>
      </c>
      <c r="G276" s="312" t="s">
        <v>21</v>
      </c>
      <c r="H276" s="294">
        <v>765600.3</v>
      </c>
      <c r="I276" s="450" t="s">
        <v>210</v>
      </c>
      <c r="J276" s="452"/>
    </row>
    <row r="277" spans="1:10" hidden="1" x14ac:dyDescent="0.2">
      <c r="A277" s="452"/>
      <c r="B277" s="451">
        <v>29771000</v>
      </c>
      <c r="C277" s="312">
        <v>1</v>
      </c>
      <c r="D277" s="312" t="s">
        <v>318</v>
      </c>
      <c r="E277" s="312" t="s">
        <v>36</v>
      </c>
      <c r="F277" s="413">
        <v>43480</v>
      </c>
      <c r="G277" s="312" t="s">
        <v>21</v>
      </c>
      <c r="H277" s="294">
        <v>8180913.8700000001</v>
      </c>
      <c r="I277" s="450" t="s">
        <v>35</v>
      </c>
      <c r="J277" s="452"/>
    </row>
    <row r="278" spans="1:10" hidden="1" x14ac:dyDescent="0.2">
      <c r="A278" s="452"/>
      <c r="B278" s="451">
        <v>29955000</v>
      </c>
      <c r="C278" s="312">
        <v>1</v>
      </c>
      <c r="D278" s="312" t="s">
        <v>381</v>
      </c>
      <c r="E278" s="312" t="s">
        <v>36</v>
      </c>
      <c r="F278" s="413">
        <v>43493</v>
      </c>
      <c r="G278" s="312" t="s">
        <v>21</v>
      </c>
      <c r="H278" s="294">
        <v>800000</v>
      </c>
      <c r="I278" s="450" t="s">
        <v>210</v>
      </c>
      <c r="J278" s="452"/>
    </row>
    <row r="279" spans="1:10" hidden="1" x14ac:dyDescent="0.2">
      <c r="A279" s="452"/>
      <c r="B279" s="451">
        <v>70729000</v>
      </c>
      <c r="C279" s="312">
        <v>1</v>
      </c>
      <c r="D279" s="312" t="s">
        <v>226</v>
      </c>
      <c r="E279" s="312" t="s">
        <v>201</v>
      </c>
      <c r="F279" s="413">
        <v>43486</v>
      </c>
      <c r="G279" s="312" t="s">
        <v>9</v>
      </c>
      <c r="H279" s="294">
        <v>1605827.67</v>
      </c>
      <c r="I279" s="450" t="s">
        <v>35</v>
      </c>
      <c r="J279" s="452"/>
    </row>
    <row r="280" spans="1:10" hidden="1" x14ac:dyDescent="0.2">
      <c r="A280" s="452"/>
      <c r="B280" s="451">
        <v>70729000</v>
      </c>
      <c r="C280" s="312">
        <v>1</v>
      </c>
      <c r="D280" s="312" t="s">
        <v>226</v>
      </c>
      <c r="E280" s="312" t="s">
        <v>201</v>
      </c>
      <c r="F280" s="413">
        <v>43486</v>
      </c>
      <c r="G280" s="312" t="s">
        <v>9</v>
      </c>
      <c r="H280" s="294">
        <v>57436290.630000003</v>
      </c>
      <c r="I280" s="450" t="s">
        <v>35</v>
      </c>
      <c r="J280" s="452"/>
    </row>
    <row r="281" spans="1:10" hidden="1" x14ac:dyDescent="0.2">
      <c r="A281" s="452"/>
      <c r="B281" s="451">
        <v>70729000</v>
      </c>
      <c r="C281" s="312">
        <v>1</v>
      </c>
      <c r="D281" s="312" t="s">
        <v>226</v>
      </c>
      <c r="E281" s="312" t="s">
        <v>201</v>
      </c>
      <c r="F281" s="413">
        <v>43486</v>
      </c>
      <c r="G281" s="312" t="s">
        <v>9</v>
      </c>
      <c r="H281" s="294">
        <v>1642564.92</v>
      </c>
      <c r="I281" s="450" t="s">
        <v>35</v>
      </c>
      <c r="J281" s="452"/>
    </row>
    <row r="282" spans="1:10" hidden="1" x14ac:dyDescent="0.2">
      <c r="A282" s="452"/>
      <c r="B282" s="451">
        <v>70736000</v>
      </c>
      <c r="C282" s="312">
        <v>1</v>
      </c>
      <c r="D282" s="312" t="s">
        <v>229</v>
      </c>
      <c r="E282" s="312" t="s">
        <v>215</v>
      </c>
      <c r="F282" s="413">
        <v>43471</v>
      </c>
      <c r="G282" s="312" t="s">
        <v>9</v>
      </c>
      <c r="H282" s="294">
        <v>554099999.59000003</v>
      </c>
      <c r="I282" s="450" t="s">
        <v>35</v>
      </c>
      <c r="J282" s="452"/>
    </row>
    <row r="283" spans="1:10" hidden="1" x14ac:dyDescent="0.2">
      <c r="A283" s="452"/>
      <c r="B283" s="451">
        <v>70752006</v>
      </c>
      <c r="C283" s="312">
        <v>1</v>
      </c>
      <c r="D283" s="312" t="s">
        <v>232</v>
      </c>
      <c r="E283" s="312" t="s">
        <v>215</v>
      </c>
      <c r="F283" s="413">
        <v>43482</v>
      </c>
      <c r="G283" s="312" t="s">
        <v>9</v>
      </c>
      <c r="H283" s="294">
        <v>1188890400.4400001</v>
      </c>
      <c r="I283" s="450" t="s">
        <v>35</v>
      </c>
      <c r="J283" s="452"/>
    </row>
    <row r="284" spans="1:10" hidden="1" x14ac:dyDescent="0.2">
      <c r="A284" s="452"/>
      <c r="B284" s="451">
        <v>70752007</v>
      </c>
      <c r="C284" s="312">
        <v>1</v>
      </c>
      <c r="D284" s="312" t="s">
        <v>601</v>
      </c>
      <c r="E284" s="312" t="s">
        <v>215</v>
      </c>
      <c r="F284" s="413">
        <v>43486</v>
      </c>
      <c r="G284" s="312" t="s">
        <v>9</v>
      </c>
      <c r="H284" s="294">
        <v>1921607302.8099999</v>
      </c>
      <c r="I284" s="450" t="s">
        <v>35</v>
      </c>
      <c r="J284" s="452"/>
    </row>
    <row r="285" spans="1:10" hidden="1" x14ac:dyDescent="0.2">
      <c r="A285" s="452"/>
      <c r="B285" s="451">
        <v>70752007</v>
      </c>
      <c r="C285" s="312">
        <v>1</v>
      </c>
      <c r="D285" s="312" t="s">
        <v>601</v>
      </c>
      <c r="E285" s="312" t="s">
        <v>215</v>
      </c>
      <c r="F285" s="413">
        <v>43496</v>
      </c>
      <c r="G285" s="312" t="s">
        <v>9</v>
      </c>
      <c r="H285" s="294">
        <v>657762890.94000006</v>
      </c>
      <c r="I285" s="450" t="s">
        <v>35</v>
      </c>
      <c r="J285" s="452"/>
    </row>
    <row r="286" spans="1:10" hidden="1" x14ac:dyDescent="0.2">
      <c r="A286" s="452"/>
      <c r="B286" s="451">
        <v>70752008</v>
      </c>
      <c r="C286" s="312">
        <v>1</v>
      </c>
      <c r="D286" s="312" t="s">
        <v>233</v>
      </c>
      <c r="E286" s="312" t="s">
        <v>215</v>
      </c>
      <c r="F286" s="413">
        <v>43486</v>
      </c>
      <c r="G286" s="312" t="s">
        <v>9</v>
      </c>
      <c r="H286" s="294">
        <v>2141126214.7</v>
      </c>
      <c r="I286" s="450" t="s">
        <v>35</v>
      </c>
      <c r="J286" s="452"/>
    </row>
    <row r="287" spans="1:10" hidden="1" x14ac:dyDescent="0.2">
      <c r="A287" s="452"/>
      <c r="B287" s="451">
        <v>70752009</v>
      </c>
      <c r="C287" s="312">
        <v>1</v>
      </c>
      <c r="D287" s="312" t="s">
        <v>234</v>
      </c>
      <c r="E287" s="312" t="s">
        <v>215</v>
      </c>
      <c r="F287" s="413">
        <v>43486</v>
      </c>
      <c r="G287" s="312" t="s">
        <v>9</v>
      </c>
      <c r="H287" s="294">
        <v>1682258585.4400001</v>
      </c>
      <c r="I287" s="450" t="s">
        <v>35</v>
      </c>
      <c r="J287" s="452"/>
    </row>
    <row r="288" spans="1:10" hidden="1" x14ac:dyDescent="0.2">
      <c r="A288" s="452"/>
      <c r="B288" s="451">
        <v>70752010</v>
      </c>
      <c r="C288" s="312">
        <v>1</v>
      </c>
      <c r="D288" s="312" t="s">
        <v>179</v>
      </c>
      <c r="E288" s="312" t="s">
        <v>215</v>
      </c>
      <c r="F288" s="413">
        <v>43484</v>
      </c>
      <c r="G288" s="312" t="s">
        <v>9</v>
      </c>
      <c r="H288" s="294">
        <v>1514100000</v>
      </c>
      <c r="I288" s="450" t="s">
        <v>35</v>
      </c>
      <c r="J288" s="452"/>
    </row>
    <row r="289" spans="1:10" hidden="1" x14ac:dyDescent="0.2">
      <c r="A289" s="452"/>
      <c r="B289" s="451">
        <v>70752010</v>
      </c>
      <c r="C289" s="312">
        <v>1</v>
      </c>
      <c r="D289" s="312" t="s">
        <v>179</v>
      </c>
      <c r="E289" s="312" t="s">
        <v>215</v>
      </c>
      <c r="F289" s="413">
        <v>43495</v>
      </c>
      <c r="G289" s="312" t="s">
        <v>9</v>
      </c>
      <c r="H289" s="294">
        <v>3121500000</v>
      </c>
      <c r="I289" s="450" t="s">
        <v>35</v>
      </c>
      <c r="J289" s="452"/>
    </row>
    <row r="290" spans="1:10" hidden="1" x14ac:dyDescent="0.2">
      <c r="A290" s="452"/>
      <c r="B290" s="451">
        <v>70752011</v>
      </c>
      <c r="C290" s="312">
        <v>1</v>
      </c>
      <c r="D290" s="312" t="s">
        <v>235</v>
      </c>
      <c r="E290" s="312" t="s">
        <v>215</v>
      </c>
      <c r="F290" s="413">
        <v>43484</v>
      </c>
      <c r="G290" s="312" t="s">
        <v>9</v>
      </c>
      <c r="H290" s="294">
        <v>1431200000</v>
      </c>
      <c r="I290" s="450" t="s">
        <v>35</v>
      </c>
      <c r="J290" s="452"/>
    </row>
    <row r="291" spans="1:10" hidden="1" x14ac:dyDescent="0.2">
      <c r="A291" s="452"/>
      <c r="B291" s="451">
        <v>70752012</v>
      </c>
      <c r="C291" s="312">
        <v>1</v>
      </c>
      <c r="D291" s="312" t="s">
        <v>236</v>
      </c>
      <c r="E291" s="312" t="s">
        <v>215</v>
      </c>
      <c r="F291" s="413">
        <v>43495</v>
      </c>
      <c r="G291" s="312" t="s">
        <v>9</v>
      </c>
      <c r="H291" s="294">
        <v>1614399999.96</v>
      </c>
      <c r="I291" s="450" t="s">
        <v>35</v>
      </c>
      <c r="J291" s="452"/>
    </row>
    <row r="292" spans="1:10" hidden="1" x14ac:dyDescent="0.2">
      <c r="A292" s="452"/>
      <c r="B292" s="451">
        <v>70752013</v>
      </c>
      <c r="C292" s="312">
        <v>1</v>
      </c>
      <c r="D292" s="312" t="s">
        <v>237</v>
      </c>
      <c r="E292" s="312" t="s">
        <v>215</v>
      </c>
      <c r="F292" s="413">
        <v>43495</v>
      </c>
      <c r="G292" s="312" t="s">
        <v>9</v>
      </c>
      <c r="H292" s="294">
        <v>873103709.54999995</v>
      </c>
      <c r="I292" s="450" t="s">
        <v>35</v>
      </c>
      <c r="J292" s="452"/>
    </row>
    <row r="293" spans="1:10" hidden="1" x14ac:dyDescent="0.2">
      <c r="A293" s="452"/>
      <c r="B293" s="451">
        <v>70752014</v>
      </c>
      <c r="C293" s="312">
        <v>1</v>
      </c>
      <c r="D293" s="312" t="s">
        <v>238</v>
      </c>
      <c r="E293" s="312" t="s">
        <v>215</v>
      </c>
      <c r="F293" s="413">
        <v>43488</v>
      </c>
      <c r="G293" s="312" t="s">
        <v>9</v>
      </c>
      <c r="H293" s="294">
        <v>1248000000</v>
      </c>
      <c r="I293" s="450" t="s">
        <v>35</v>
      </c>
      <c r="J293" s="452"/>
    </row>
    <row r="294" spans="1:10" hidden="1" x14ac:dyDescent="0.2">
      <c r="A294" s="452"/>
      <c r="B294" s="451">
        <v>70752015</v>
      </c>
      <c r="C294" s="312">
        <v>1</v>
      </c>
      <c r="D294" s="312" t="s">
        <v>239</v>
      </c>
      <c r="E294" s="312" t="s">
        <v>215</v>
      </c>
      <c r="F294" s="413">
        <v>43493</v>
      </c>
      <c r="G294" s="312" t="s">
        <v>9</v>
      </c>
      <c r="H294" s="294">
        <v>1289601791.8099999</v>
      </c>
      <c r="I294" s="450" t="s">
        <v>35</v>
      </c>
      <c r="J294" s="452"/>
    </row>
    <row r="295" spans="1:10" hidden="1" x14ac:dyDescent="0.2">
      <c r="A295" s="452"/>
      <c r="B295" s="451">
        <v>70752016</v>
      </c>
      <c r="C295" s="312">
        <v>1</v>
      </c>
      <c r="D295" s="312" t="s">
        <v>240</v>
      </c>
      <c r="E295" s="312" t="s">
        <v>215</v>
      </c>
      <c r="F295" s="413">
        <v>43493</v>
      </c>
      <c r="G295" s="312" t="s">
        <v>9</v>
      </c>
      <c r="H295" s="294">
        <v>217860522.46000001</v>
      </c>
      <c r="I295" s="450" t="s">
        <v>35</v>
      </c>
      <c r="J295" s="452"/>
    </row>
    <row r="296" spans="1:10" hidden="1" x14ac:dyDescent="0.2">
      <c r="A296" s="452"/>
      <c r="B296" s="451">
        <v>71321000</v>
      </c>
      <c r="C296" s="312">
        <v>1</v>
      </c>
      <c r="D296" s="312" t="s">
        <v>242</v>
      </c>
      <c r="E296" s="312" t="s">
        <v>215</v>
      </c>
      <c r="F296" s="413">
        <v>43474</v>
      </c>
      <c r="G296" s="312" t="s">
        <v>9</v>
      </c>
      <c r="H296" s="294">
        <v>1423715837.8099999</v>
      </c>
      <c r="I296" s="450" t="s">
        <v>35</v>
      </c>
      <c r="J296" s="452"/>
    </row>
    <row r="297" spans="1:10" hidden="1" x14ac:dyDescent="0.2">
      <c r="B297" s="451">
        <v>22123000</v>
      </c>
      <c r="C297" s="312">
        <v>1</v>
      </c>
      <c r="D297" s="312" t="s">
        <v>200</v>
      </c>
      <c r="E297" s="312" t="s">
        <v>201</v>
      </c>
      <c r="F297" s="413">
        <v>43509</v>
      </c>
      <c r="G297" s="312" t="s">
        <v>202</v>
      </c>
      <c r="H297" s="294">
        <v>88954680</v>
      </c>
      <c r="I297" s="450" t="s">
        <v>35</v>
      </c>
    </row>
    <row r="298" spans="1:10" hidden="1" x14ac:dyDescent="0.2">
      <c r="B298" s="451">
        <v>27646000</v>
      </c>
      <c r="C298" s="312">
        <v>1</v>
      </c>
      <c r="D298" s="312" t="s">
        <v>203</v>
      </c>
      <c r="E298" s="312" t="s">
        <v>201</v>
      </c>
      <c r="F298" s="413">
        <v>43510</v>
      </c>
      <c r="G298" s="312" t="s">
        <v>21</v>
      </c>
      <c r="H298" s="294">
        <v>7952640.4199999999</v>
      </c>
      <c r="I298" s="450" t="s">
        <v>35</v>
      </c>
    </row>
    <row r="299" spans="1:10" hidden="1" x14ac:dyDescent="0.2">
      <c r="B299" s="451">
        <v>27651000</v>
      </c>
      <c r="C299" s="312">
        <v>1</v>
      </c>
      <c r="D299" s="312" t="s">
        <v>204</v>
      </c>
      <c r="E299" s="312" t="s">
        <v>201</v>
      </c>
      <c r="F299" s="413">
        <v>43510</v>
      </c>
      <c r="G299" s="312" t="s">
        <v>205</v>
      </c>
      <c r="H299" s="294">
        <v>372451824</v>
      </c>
      <c r="I299" s="450" t="s">
        <v>35</v>
      </c>
    </row>
    <row r="300" spans="1:10" hidden="1" x14ac:dyDescent="0.2">
      <c r="B300" s="451">
        <v>29224000</v>
      </c>
      <c r="C300" s="312">
        <v>2</v>
      </c>
      <c r="D300" s="312" t="s">
        <v>206</v>
      </c>
      <c r="E300" s="312" t="s">
        <v>36</v>
      </c>
      <c r="F300" s="413">
        <v>43521</v>
      </c>
      <c r="G300" s="312" t="s">
        <v>21</v>
      </c>
      <c r="H300" s="294">
        <v>1228782.27</v>
      </c>
      <c r="I300" s="450" t="s">
        <v>35</v>
      </c>
    </row>
    <row r="301" spans="1:10" hidden="1" x14ac:dyDescent="0.2">
      <c r="B301" s="451">
        <v>29224000</v>
      </c>
      <c r="C301" s="312">
        <v>2</v>
      </c>
      <c r="D301" s="312" t="s">
        <v>206</v>
      </c>
      <c r="E301" s="312" t="s">
        <v>36</v>
      </c>
      <c r="F301" s="413">
        <v>43521</v>
      </c>
      <c r="G301" s="312" t="s">
        <v>21</v>
      </c>
      <c r="H301" s="294">
        <v>234427.9</v>
      </c>
      <c r="I301" s="450" t="s">
        <v>35</v>
      </c>
    </row>
    <row r="302" spans="1:10" hidden="1" x14ac:dyDescent="0.2">
      <c r="B302" s="451">
        <v>29224000</v>
      </c>
      <c r="C302" s="312">
        <v>2</v>
      </c>
      <c r="D302" s="312" t="s">
        <v>206</v>
      </c>
      <c r="E302" s="312" t="s">
        <v>36</v>
      </c>
      <c r="F302" s="413">
        <v>43521</v>
      </c>
      <c r="G302" s="312" t="s">
        <v>21</v>
      </c>
      <c r="H302" s="294">
        <v>58606.98</v>
      </c>
      <c r="I302" s="450" t="s">
        <v>35</v>
      </c>
    </row>
    <row r="303" spans="1:10" hidden="1" x14ac:dyDescent="0.2">
      <c r="B303" s="451">
        <v>29224000</v>
      </c>
      <c r="C303" s="312">
        <v>2</v>
      </c>
      <c r="D303" s="312" t="s">
        <v>206</v>
      </c>
      <c r="E303" s="312" t="s">
        <v>36</v>
      </c>
      <c r="F303" s="413">
        <v>43521</v>
      </c>
      <c r="G303" s="312" t="s">
        <v>21</v>
      </c>
      <c r="H303" s="294">
        <v>48390.9</v>
      </c>
      <c r="I303" s="450" t="s">
        <v>35</v>
      </c>
    </row>
    <row r="304" spans="1:10" hidden="1" x14ac:dyDescent="0.2">
      <c r="B304" s="451">
        <v>29224000</v>
      </c>
      <c r="C304" s="312">
        <v>2</v>
      </c>
      <c r="D304" s="312" t="s">
        <v>206</v>
      </c>
      <c r="E304" s="312" t="s">
        <v>36</v>
      </c>
      <c r="F304" s="413">
        <v>43521</v>
      </c>
      <c r="G304" s="312" t="s">
        <v>21</v>
      </c>
      <c r="H304" s="294">
        <v>1204279.6200000001</v>
      </c>
      <c r="I304" s="450" t="s">
        <v>35</v>
      </c>
    </row>
    <row r="305" spans="2:9" hidden="1" x14ac:dyDescent="0.2">
      <c r="B305" s="451">
        <v>29224000</v>
      </c>
      <c r="C305" s="312">
        <v>2</v>
      </c>
      <c r="D305" s="312" t="s">
        <v>206</v>
      </c>
      <c r="E305" s="312" t="s">
        <v>36</v>
      </c>
      <c r="F305" s="413">
        <v>43521</v>
      </c>
      <c r="G305" s="312" t="s">
        <v>21</v>
      </c>
      <c r="H305" s="294">
        <v>389426.76</v>
      </c>
      <c r="I305" s="450" t="s">
        <v>35</v>
      </c>
    </row>
    <row r="306" spans="2:9" hidden="1" x14ac:dyDescent="0.2">
      <c r="B306" s="451">
        <v>29235000</v>
      </c>
      <c r="C306" s="312">
        <v>2</v>
      </c>
      <c r="D306" s="312" t="s">
        <v>207</v>
      </c>
      <c r="E306" s="312" t="s">
        <v>36</v>
      </c>
      <c r="F306" s="413">
        <v>43497</v>
      </c>
      <c r="G306" s="312" t="s">
        <v>21</v>
      </c>
      <c r="H306" s="294">
        <v>25000000</v>
      </c>
      <c r="I306" s="450" t="s">
        <v>35</v>
      </c>
    </row>
    <row r="307" spans="2:9" hidden="1" x14ac:dyDescent="0.2">
      <c r="B307" s="451">
        <v>29240000</v>
      </c>
      <c r="C307" s="312">
        <v>2</v>
      </c>
      <c r="D307" s="312" t="s">
        <v>208</v>
      </c>
      <c r="E307" s="312" t="s">
        <v>36</v>
      </c>
      <c r="F307" s="413">
        <v>43510</v>
      </c>
      <c r="G307" s="312" t="s">
        <v>21</v>
      </c>
      <c r="H307" s="294">
        <v>2278667.7000000002</v>
      </c>
      <c r="I307" s="450" t="s">
        <v>35</v>
      </c>
    </row>
    <row r="308" spans="2:9" hidden="1" x14ac:dyDescent="0.2">
      <c r="B308" s="451">
        <v>29244000</v>
      </c>
      <c r="C308" s="312">
        <v>1</v>
      </c>
      <c r="D308" s="312" t="s">
        <v>209</v>
      </c>
      <c r="E308" s="312" t="s">
        <v>36</v>
      </c>
      <c r="F308" s="413">
        <v>43510</v>
      </c>
      <c r="G308" s="312" t="s">
        <v>21</v>
      </c>
      <c r="H308" s="294">
        <v>15000000</v>
      </c>
      <c r="I308" s="450" t="s">
        <v>210</v>
      </c>
    </row>
    <row r="309" spans="2:9" hidden="1" x14ac:dyDescent="0.2">
      <c r="B309" s="451">
        <v>29260000</v>
      </c>
      <c r="C309" s="312">
        <v>1</v>
      </c>
      <c r="D309" s="312" t="s">
        <v>211</v>
      </c>
      <c r="E309" s="312" t="s">
        <v>36</v>
      </c>
      <c r="F309" s="413">
        <v>43518</v>
      </c>
      <c r="G309" s="312" t="s">
        <v>21</v>
      </c>
      <c r="H309" s="294">
        <v>15000000</v>
      </c>
      <c r="I309" s="450" t="s">
        <v>35</v>
      </c>
    </row>
    <row r="310" spans="2:9" hidden="1" x14ac:dyDescent="0.2">
      <c r="B310" s="451">
        <v>29267000</v>
      </c>
      <c r="C310" s="312">
        <v>1</v>
      </c>
      <c r="D310" s="312" t="s">
        <v>212</v>
      </c>
      <c r="E310" s="312" t="s">
        <v>36</v>
      </c>
      <c r="F310" s="413">
        <v>43509</v>
      </c>
      <c r="G310" s="312" t="s">
        <v>21</v>
      </c>
      <c r="H310" s="294">
        <v>5013130</v>
      </c>
      <c r="I310" s="450" t="s">
        <v>35</v>
      </c>
    </row>
    <row r="311" spans="2:9" hidden="1" x14ac:dyDescent="0.2">
      <c r="B311" s="451">
        <v>29619000</v>
      </c>
      <c r="C311" s="312">
        <v>1</v>
      </c>
      <c r="D311" s="312" t="s">
        <v>213</v>
      </c>
      <c r="E311" s="312" t="s">
        <v>36</v>
      </c>
      <c r="F311" s="413">
        <v>43515</v>
      </c>
      <c r="G311" s="312" t="s">
        <v>21</v>
      </c>
      <c r="H311" s="294">
        <v>1290000</v>
      </c>
      <c r="I311" s="450" t="s">
        <v>35</v>
      </c>
    </row>
    <row r="312" spans="2:9" hidden="1" x14ac:dyDescent="0.2">
      <c r="B312" s="451">
        <v>29633000</v>
      </c>
      <c r="C312" s="312">
        <v>1</v>
      </c>
      <c r="D312" s="312" t="s">
        <v>214</v>
      </c>
      <c r="E312" s="312" t="s">
        <v>215</v>
      </c>
      <c r="F312" s="413">
        <v>43502</v>
      </c>
      <c r="G312" s="312" t="s">
        <v>21</v>
      </c>
      <c r="H312" s="294">
        <v>300000</v>
      </c>
      <c r="I312" s="450" t="s">
        <v>35</v>
      </c>
    </row>
    <row r="313" spans="2:9" hidden="1" x14ac:dyDescent="0.2">
      <c r="B313" s="451">
        <v>29633000</v>
      </c>
      <c r="C313" s="312">
        <v>1</v>
      </c>
      <c r="D313" s="312" t="s">
        <v>214</v>
      </c>
      <c r="E313" s="312" t="s">
        <v>36</v>
      </c>
      <c r="F313" s="413">
        <v>43502</v>
      </c>
      <c r="G313" s="312" t="s">
        <v>21</v>
      </c>
      <c r="H313" s="294">
        <v>35000000</v>
      </c>
      <c r="I313" s="450" t="s">
        <v>35</v>
      </c>
    </row>
    <row r="314" spans="2:9" hidden="1" x14ac:dyDescent="0.2">
      <c r="B314" s="451">
        <v>29756000</v>
      </c>
      <c r="C314" s="312">
        <v>2</v>
      </c>
      <c r="D314" s="312" t="s">
        <v>216</v>
      </c>
      <c r="E314" s="312" t="s">
        <v>36</v>
      </c>
      <c r="F314" s="413">
        <v>43510</v>
      </c>
      <c r="G314" s="312" t="s">
        <v>21</v>
      </c>
      <c r="H314" s="294">
        <v>69856.92</v>
      </c>
      <c r="I314" s="450" t="s">
        <v>35</v>
      </c>
    </row>
    <row r="315" spans="2:9" hidden="1" x14ac:dyDescent="0.2">
      <c r="B315" s="451">
        <v>29756000</v>
      </c>
      <c r="C315" s="312">
        <v>2</v>
      </c>
      <c r="D315" s="312" t="s">
        <v>216</v>
      </c>
      <c r="E315" s="312" t="s">
        <v>36</v>
      </c>
      <c r="F315" s="413">
        <v>43510</v>
      </c>
      <c r="G315" s="312" t="s">
        <v>21</v>
      </c>
      <c r="H315" s="294">
        <v>69856.92</v>
      </c>
      <c r="I315" s="450" t="s">
        <v>35</v>
      </c>
    </row>
    <row r="316" spans="2:9" hidden="1" x14ac:dyDescent="0.2">
      <c r="B316" s="451">
        <v>29756000</v>
      </c>
      <c r="C316" s="312">
        <v>2</v>
      </c>
      <c r="D316" s="312" t="s">
        <v>216</v>
      </c>
      <c r="E316" s="312" t="s">
        <v>36</v>
      </c>
      <c r="F316" s="413">
        <v>43510</v>
      </c>
      <c r="G316" s="312" t="s">
        <v>21</v>
      </c>
      <c r="H316" s="294">
        <v>70251.97</v>
      </c>
      <c r="I316" s="450" t="s">
        <v>35</v>
      </c>
    </row>
    <row r="317" spans="2:9" hidden="1" x14ac:dyDescent="0.2">
      <c r="B317" s="451">
        <v>29756000</v>
      </c>
      <c r="C317" s="312">
        <v>2</v>
      </c>
      <c r="D317" s="312" t="s">
        <v>216</v>
      </c>
      <c r="E317" s="312" t="s">
        <v>36</v>
      </c>
      <c r="F317" s="413">
        <v>43511</v>
      </c>
      <c r="G317" s="312" t="s">
        <v>21</v>
      </c>
      <c r="H317" s="294">
        <v>994.1</v>
      </c>
      <c r="I317" s="450" t="s">
        <v>35</v>
      </c>
    </row>
    <row r="318" spans="2:9" hidden="1" x14ac:dyDescent="0.2">
      <c r="B318" s="451">
        <v>29756000</v>
      </c>
      <c r="C318" s="312">
        <v>2</v>
      </c>
      <c r="D318" s="312" t="s">
        <v>216</v>
      </c>
      <c r="E318" s="312" t="s">
        <v>36</v>
      </c>
      <c r="F318" s="413">
        <v>43517</v>
      </c>
      <c r="G318" s="312" t="s">
        <v>21</v>
      </c>
      <c r="H318" s="294">
        <v>1067215.6499999999</v>
      </c>
      <c r="I318" s="450" t="s">
        <v>35</v>
      </c>
    </row>
    <row r="319" spans="2:9" hidden="1" x14ac:dyDescent="0.2">
      <c r="B319" s="451">
        <v>29756000</v>
      </c>
      <c r="C319" s="312">
        <v>2</v>
      </c>
      <c r="D319" s="312" t="s">
        <v>216</v>
      </c>
      <c r="E319" s="312" t="s">
        <v>36</v>
      </c>
      <c r="F319" s="413">
        <v>43517</v>
      </c>
      <c r="G319" s="312" t="s">
        <v>21</v>
      </c>
      <c r="H319" s="294">
        <v>406184.93</v>
      </c>
      <c r="I319" s="450" t="s">
        <v>35</v>
      </c>
    </row>
    <row r="320" spans="2:9" hidden="1" x14ac:dyDescent="0.2">
      <c r="B320" s="451">
        <v>29756000</v>
      </c>
      <c r="C320" s="312">
        <v>2</v>
      </c>
      <c r="D320" s="312" t="s">
        <v>216</v>
      </c>
      <c r="E320" s="312" t="s">
        <v>36</v>
      </c>
      <c r="F320" s="413">
        <v>43522</v>
      </c>
      <c r="G320" s="312" t="s">
        <v>21</v>
      </c>
      <c r="H320" s="294">
        <v>2992062.42</v>
      </c>
      <c r="I320" s="450" t="s">
        <v>35</v>
      </c>
    </row>
    <row r="321" spans="2:9" hidden="1" x14ac:dyDescent="0.2">
      <c r="B321" s="451">
        <v>29756000</v>
      </c>
      <c r="C321" s="312">
        <v>2</v>
      </c>
      <c r="D321" s="312" t="s">
        <v>216</v>
      </c>
      <c r="E321" s="312" t="s">
        <v>36</v>
      </c>
      <c r="F321" s="413">
        <v>43522</v>
      </c>
      <c r="G321" s="312" t="s">
        <v>21</v>
      </c>
      <c r="H321" s="294">
        <v>402432.4</v>
      </c>
      <c r="I321" s="450" t="s">
        <v>35</v>
      </c>
    </row>
    <row r="322" spans="2:9" x14ac:dyDescent="0.2">
      <c r="B322" s="451">
        <v>29756000</v>
      </c>
      <c r="C322" s="312">
        <v>2</v>
      </c>
      <c r="D322" s="312" t="s">
        <v>216</v>
      </c>
      <c r="E322" s="312" t="s">
        <v>36</v>
      </c>
      <c r="F322" s="413">
        <v>43523</v>
      </c>
      <c r="G322" s="312" t="s">
        <v>21</v>
      </c>
      <c r="H322" s="294">
        <v>657965.71</v>
      </c>
      <c r="I322" s="450" t="s">
        <v>35</v>
      </c>
    </row>
    <row r="323" spans="2:9" x14ac:dyDescent="0.2">
      <c r="B323" s="451">
        <v>29756000</v>
      </c>
      <c r="C323" s="312">
        <v>2</v>
      </c>
      <c r="D323" s="312" t="s">
        <v>216</v>
      </c>
      <c r="E323" s="312" t="s">
        <v>36</v>
      </c>
      <c r="F323" s="413">
        <v>43523</v>
      </c>
      <c r="G323" s="312" t="s">
        <v>21</v>
      </c>
      <c r="H323" s="294">
        <v>4948138.13</v>
      </c>
      <c r="I323" s="450" t="s">
        <v>35</v>
      </c>
    </row>
    <row r="324" spans="2:9" hidden="1" x14ac:dyDescent="0.2">
      <c r="B324" s="451">
        <v>29761000</v>
      </c>
      <c r="C324" s="312">
        <v>1</v>
      </c>
      <c r="D324" s="312" t="s">
        <v>217</v>
      </c>
      <c r="E324" s="312" t="s">
        <v>36</v>
      </c>
      <c r="F324" s="413">
        <v>43501</v>
      </c>
      <c r="G324" s="312" t="s">
        <v>21</v>
      </c>
      <c r="H324" s="294">
        <v>2514857.7200000002</v>
      </c>
      <c r="I324" s="450" t="s">
        <v>35</v>
      </c>
    </row>
    <row r="325" spans="2:9" hidden="1" x14ac:dyDescent="0.2">
      <c r="B325" s="451">
        <v>29778000</v>
      </c>
      <c r="C325" s="312">
        <v>1</v>
      </c>
      <c r="D325" s="312" t="s">
        <v>218</v>
      </c>
      <c r="E325" s="312" t="s">
        <v>36</v>
      </c>
      <c r="F325" s="413">
        <v>43509</v>
      </c>
      <c r="G325" s="312" t="s">
        <v>21</v>
      </c>
      <c r="H325" s="294">
        <v>1500000</v>
      </c>
      <c r="I325" s="450" t="s">
        <v>35</v>
      </c>
    </row>
    <row r="326" spans="2:9" hidden="1" x14ac:dyDescent="0.2">
      <c r="B326" s="451">
        <v>29785000</v>
      </c>
      <c r="C326" s="312">
        <v>1</v>
      </c>
      <c r="D326" s="312" t="s">
        <v>219</v>
      </c>
      <c r="E326" s="312" t="s">
        <v>36</v>
      </c>
      <c r="F326" s="413">
        <v>43509</v>
      </c>
      <c r="G326" s="312" t="s">
        <v>21</v>
      </c>
      <c r="H326" s="294">
        <v>23000000</v>
      </c>
      <c r="I326" s="450" t="s">
        <v>210</v>
      </c>
    </row>
    <row r="327" spans="2:9" hidden="1" x14ac:dyDescent="0.2">
      <c r="B327" s="451">
        <v>29788000</v>
      </c>
      <c r="C327" s="312">
        <v>1</v>
      </c>
      <c r="D327" s="312" t="s">
        <v>220</v>
      </c>
      <c r="E327" s="312" t="s">
        <v>36</v>
      </c>
      <c r="F327" s="413">
        <v>43508</v>
      </c>
      <c r="G327" s="312" t="s">
        <v>21</v>
      </c>
      <c r="H327" s="294">
        <v>15000000</v>
      </c>
      <c r="I327" s="450" t="s">
        <v>35</v>
      </c>
    </row>
    <row r="328" spans="2:9" hidden="1" x14ac:dyDescent="0.2">
      <c r="B328" s="451">
        <v>29916000</v>
      </c>
      <c r="C328" s="312">
        <v>1</v>
      </c>
      <c r="D328" s="312" t="s">
        <v>221</v>
      </c>
      <c r="E328" s="312" t="s">
        <v>36</v>
      </c>
      <c r="F328" s="413">
        <v>43515</v>
      </c>
      <c r="G328" s="312" t="s">
        <v>21</v>
      </c>
      <c r="H328" s="294">
        <v>6000000</v>
      </c>
      <c r="I328" s="450" t="s">
        <v>35</v>
      </c>
    </row>
    <row r="329" spans="2:9" hidden="1" x14ac:dyDescent="0.2">
      <c r="B329" s="451">
        <v>29947000</v>
      </c>
      <c r="C329" s="312">
        <v>1</v>
      </c>
      <c r="D329" s="312" t="s">
        <v>222</v>
      </c>
      <c r="E329" s="312" t="s">
        <v>36</v>
      </c>
      <c r="F329" s="413">
        <v>43504</v>
      </c>
      <c r="G329" s="312" t="s">
        <v>21</v>
      </c>
      <c r="H329" s="294">
        <v>3500000</v>
      </c>
      <c r="I329" s="450" t="s">
        <v>35</v>
      </c>
    </row>
    <row r="330" spans="2:9" hidden="1" x14ac:dyDescent="0.2">
      <c r="B330" s="451">
        <v>29950000</v>
      </c>
      <c r="C330" s="312">
        <v>1</v>
      </c>
      <c r="D330" s="312" t="s">
        <v>223</v>
      </c>
      <c r="E330" s="312" t="s">
        <v>36</v>
      </c>
      <c r="F330" s="413">
        <v>43509</v>
      </c>
      <c r="G330" s="312" t="s">
        <v>21</v>
      </c>
      <c r="H330" s="294">
        <v>17400000</v>
      </c>
      <c r="I330" s="450" t="s">
        <v>35</v>
      </c>
    </row>
    <row r="331" spans="2:9" hidden="1" x14ac:dyDescent="0.2">
      <c r="B331" s="451">
        <v>70403000</v>
      </c>
      <c r="C331" s="312">
        <v>2</v>
      </c>
      <c r="D331" s="296" t="s">
        <v>224</v>
      </c>
      <c r="E331" s="312" t="s">
        <v>201</v>
      </c>
      <c r="F331" s="413">
        <v>43524</v>
      </c>
      <c r="G331" s="312" t="s">
        <v>21</v>
      </c>
      <c r="H331" s="294">
        <v>950028500</v>
      </c>
      <c r="I331" s="450" t="s">
        <v>35</v>
      </c>
    </row>
    <row r="332" spans="2:9" hidden="1" x14ac:dyDescent="0.2">
      <c r="B332" s="451">
        <v>70729000</v>
      </c>
      <c r="C332" s="312">
        <v>1</v>
      </c>
      <c r="D332" s="312" t="s">
        <v>226</v>
      </c>
      <c r="E332" s="312" t="s">
        <v>201</v>
      </c>
      <c r="F332" s="413">
        <v>43503</v>
      </c>
      <c r="G332" s="312" t="s">
        <v>9</v>
      </c>
      <c r="H332" s="294">
        <v>96769598.599999994</v>
      </c>
      <c r="I332" s="450" t="s">
        <v>35</v>
      </c>
    </row>
    <row r="333" spans="2:9" hidden="1" x14ac:dyDescent="0.2">
      <c r="B333" s="451">
        <v>70729000</v>
      </c>
      <c r="C333" s="312">
        <v>1</v>
      </c>
      <c r="D333" s="312" t="s">
        <v>226</v>
      </c>
      <c r="E333" s="312" t="s">
        <v>201</v>
      </c>
      <c r="F333" s="413">
        <v>43503</v>
      </c>
      <c r="G333" s="312" t="s">
        <v>9</v>
      </c>
      <c r="H333" s="294">
        <v>1167861.58</v>
      </c>
      <c r="I333" s="450" t="s">
        <v>35</v>
      </c>
    </row>
    <row r="334" spans="2:9" hidden="1" x14ac:dyDescent="0.2">
      <c r="B334" s="451">
        <v>70729000</v>
      </c>
      <c r="C334" s="312">
        <v>1</v>
      </c>
      <c r="D334" s="312" t="s">
        <v>226</v>
      </c>
      <c r="E334" s="312" t="s">
        <v>201</v>
      </c>
      <c r="F334" s="413">
        <v>43518</v>
      </c>
      <c r="G334" s="312" t="s">
        <v>9</v>
      </c>
      <c r="H334" s="294">
        <v>65411.41</v>
      </c>
      <c r="I334" s="450" t="s">
        <v>35</v>
      </c>
    </row>
    <row r="335" spans="2:9" hidden="1" x14ac:dyDescent="0.2">
      <c r="B335" s="451">
        <v>70729000</v>
      </c>
      <c r="C335" s="312">
        <v>1</v>
      </c>
      <c r="D335" s="312" t="s">
        <v>226</v>
      </c>
      <c r="E335" s="312" t="s">
        <v>201</v>
      </c>
      <c r="F335" s="413">
        <v>43518</v>
      </c>
      <c r="G335" s="312" t="s">
        <v>9</v>
      </c>
      <c r="H335" s="294">
        <v>17155437.690000001</v>
      </c>
      <c r="I335" s="450" t="s">
        <v>35</v>
      </c>
    </row>
    <row r="336" spans="2:9" hidden="1" x14ac:dyDescent="0.2">
      <c r="B336" s="451">
        <v>70736000</v>
      </c>
      <c r="C336" s="312">
        <v>1</v>
      </c>
      <c r="D336" s="296" t="s">
        <v>229</v>
      </c>
      <c r="E336" s="312" t="s">
        <v>201</v>
      </c>
      <c r="F336" s="413">
        <v>43502</v>
      </c>
      <c r="G336" s="312" t="s">
        <v>9</v>
      </c>
      <c r="H336" s="294">
        <v>2988873115.6700001</v>
      </c>
      <c r="I336" s="450" t="s">
        <v>35</v>
      </c>
    </row>
    <row r="337" spans="2:9" hidden="1" x14ac:dyDescent="0.2">
      <c r="B337" s="451">
        <v>70736000</v>
      </c>
      <c r="C337" s="312">
        <v>1</v>
      </c>
      <c r="D337" s="312" t="s">
        <v>229</v>
      </c>
      <c r="E337" s="312" t="s">
        <v>215</v>
      </c>
      <c r="F337" s="413">
        <v>43502</v>
      </c>
      <c r="G337" s="312" t="s">
        <v>9</v>
      </c>
      <c r="H337" s="294">
        <v>563099999.59000003</v>
      </c>
      <c r="I337" s="450" t="s">
        <v>35</v>
      </c>
    </row>
    <row r="338" spans="2:9" hidden="1" x14ac:dyDescent="0.2">
      <c r="B338" s="451">
        <v>70736000</v>
      </c>
      <c r="C338" s="312">
        <v>1</v>
      </c>
      <c r="D338" s="312" t="s">
        <v>229</v>
      </c>
      <c r="E338" s="312" t="s">
        <v>215</v>
      </c>
      <c r="F338" s="413">
        <v>43503</v>
      </c>
      <c r="G338" s="312" t="s">
        <v>9</v>
      </c>
      <c r="H338" s="294">
        <v>8194799993.9899998</v>
      </c>
      <c r="I338" s="450" t="s">
        <v>35</v>
      </c>
    </row>
    <row r="339" spans="2:9" hidden="1" x14ac:dyDescent="0.2">
      <c r="B339" s="451">
        <v>70752006</v>
      </c>
      <c r="C339" s="312">
        <v>1</v>
      </c>
      <c r="D339" s="312" t="s">
        <v>232</v>
      </c>
      <c r="E339" s="312" t="s">
        <v>215</v>
      </c>
      <c r="F339" s="413">
        <v>43513</v>
      </c>
      <c r="G339" s="312" t="s">
        <v>9</v>
      </c>
      <c r="H339" s="294">
        <v>1222816090.77</v>
      </c>
      <c r="I339" s="450" t="s">
        <v>35</v>
      </c>
    </row>
    <row r="340" spans="2:9" hidden="1" x14ac:dyDescent="0.2">
      <c r="B340" s="451">
        <v>70752008</v>
      </c>
      <c r="C340" s="312">
        <v>1</v>
      </c>
      <c r="D340" s="312" t="s">
        <v>233</v>
      </c>
      <c r="E340" s="312" t="s">
        <v>215</v>
      </c>
      <c r="F340" s="413">
        <v>43517</v>
      </c>
      <c r="G340" s="312" t="s">
        <v>9</v>
      </c>
      <c r="H340" s="294">
        <v>2226295457.4699998</v>
      </c>
      <c r="I340" s="450" t="s">
        <v>35</v>
      </c>
    </row>
    <row r="341" spans="2:9" hidden="1" x14ac:dyDescent="0.2">
      <c r="B341" s="451">
        <v>70752008</v>
      </c>
      <c r="C341" s="312">
        <v>1</v>
      </c>
      <c r="D341" s="312" t="s">
        <v>233</v>
      </c>
      <c r="E341" s="312" t="s">
        <v>215</v>
      </c>
      <c r="F341" s="413">
        <v>43524</v>
      </c>
      <c r="G341" s="312" t="s">
        <v>9</v>
      </c>
      <c r="H341" s="294">
        <v>532426718.72000003</v>
      </c>
      <c r="I341" s="450" t="s">
        <v>35</v>
      </c>
    </row>
    <row r="342" spans="2:9" hidden="1" x14ac:dyDescent="0.2">
      <c r="B342" s="451">
        <v>70752009</v>
      </c>
      <c r="C342" s="312">
        <v>1</v>
      </c>
      <c r="D342" s="312" t="s">
        <v>234</v>
      </c>
      <c r="E342" s="312" t="s">
        <v>215</v>
      </c>
      <c r="F342" s="413">
        <v>43517</v>
      </c>
      <c r="G342" s="312" t="s">
        <v>9</v>
      </c>
      <c r="H342" s="294">
        <v>1739948605</v>
      </c>
      <c r="I342" s="450" t="s">
        <v>35</v>
      </c>
    </row>
    <row r="343" spans="2:9" hidden="1" x14ac:dyDescent="0.2">
      <c r="B343" s="451">
        <v>70752010</v>
      </c>
      <c r="C343" s="312">
        <v>1</v>
      </c>
      <c r="D343" s="312" t="s">
        <v>179</v>
      </c>
      <c r="E343" s="312" t="s">
        <v>215</v>
      </c>
      <c r="F343" s="413">
        <v>43515</v>
      </c>
      <c r="G343" s="312" t="s">
        <v>9</v>
      </c>
      <c r="H343" s="294">
        <v>2700000000</v>
      </c>
      <c r="I343" s="450" t="s">
        <v>35</v>
      </c>
    </row>
    <row r="344" spans="2:9" hidden="1" x14ac:dyDescent="0.2">
      <c r="B344" s="451">
        <v>70752011</v>
      </c>
      <c r="C344" s="312">
        <v>1</v>
      </c>
      <c r="D344" s="312" t="s">
        <v>235</v>
      </c>
      <c r="E344" s="312" t="s">
        <v>215</v>
      </c>
      <c r="F344" s="413">
        <v>43515</v>
      </c>
      <c r="G344" s="312" t="s">
        <v>9</v>
      </c>
      <c r="H344" s="294">
        <v>1479600000</v>
      </c>
      <c r="I344" s="450" t="s">
        <v>35</v>
      </c>
    </row>
    <row r="345" spans="2:9" hidden="1" x14ac:dyDescent="0.2">
      <c r="B345" s="451">
        <v>70752012</v>
      </c>
      <c r="C345" s="312">
        <v>1</v>
      </c>
      <c r="D345" s="312" t="s">
        <v>236</v>
      </c>
      <c r="E345" s="312" t="s">
        <v>215</v>
      </c>
      <c r="F345" s="413">
        <v>43524</v>
      </c>
      <c r="G345" s="312" t="s">
        <v>9</v>
      </c>
      <c r="H345" s="294">
        <v>1675199999.96</v>
      </c>
      <c r="I345" s="450" t="s">
        <v>35</v>
      </c>
    </row>
    <row r="346" spans="2:9" hidden="1" x14ac:dyDescent="0.2">
      <c r="B346" s="451">
        <v>70752012</v>
      </c>
      <c r="C346" s="312">
        <v>2</v>
      </c>
      <c r="D346" s="312" t="s">
        <v>236</v>
      </c>
      <c r="E346" s="312" t="s">
        <v>215</v>
      </c>
      <c r="F346" s="413">
        <v>43518</v>
      </c>
      <c r="G346" s="312" t="s">
        <v>9</v>
      </c>
      <c r="H346" s="294">
        <v>2595902697.3299999</v>
      </c>
      <c r="I346" s="450" t="s">
        <v>35</v>
      </c>
    </row>
    <row r="347" spans="2:9" hidden="1" x14ac:dyDescent="0.2">
      <c r="B347" s="451">
        <v>70752012</v>
      </c>
      <c r="C347" s="312">
        <v>2</v>
      </c>
      <c r="D347" s="312" t="s">
        <v>236</v>
      </c>
      <c r="E347" s="312" t="s">
        <v>215</v>
      </c>
      <c r="F347" s="413">
        <v>43524</v>
      </c>
      <c r="G347" s="312" t="s">
        <v>9</v>
      </c>
      <c r="H347" s="294">
        <v>931030272.88</v>
      </c>
      <c r="I347" s="450" t="s">
        <v>35</v>
      </c>
    </row>
    <row r="348" spans="2:9" hidden="1" x14ac:dyDescent="0.2">
      <c r="B348" s="451">
        <v>70752013</v>
      </c>
      <c r="C348" s="312">
        <v>1</v>
      </c>
      <c r="D348" s="312" t="s">
        <v>237</v>
      </c>
      <c r="E348" s="312" t="s">
        <v>215</v>
      </c>
      <c r="F348" s="413">
        <v>43524</v>
      </c>
      <c r="G348" s="312" t="s">
        <v>9</v>
      </c>
      <c r="H348" s="294">
        <v>899162412.78999996</v>
      </c>
      <c r="I348" s="450" t="s">
        <v>35</v>
      </c>
    </row>
    <row r="349" spans="2:9" hidden="1" x14ac:dyDescent="0.2">
      <c r="B349" s="451">
        <v>70752014</v>
      </c>
      <c r="C349" s="312">
        <v>1</v>
      </c>
      <c r="D349" s="312" t="s">
        <v>238</v>
      </c>
      <c r="E349" s="312" t="s">
        <v>215</v>
      </c>
      <c r="F349" s="413">
        <v>43518</v>
      </c>
      <c r="G349" s="312" t="s">
        <v>9</v>
      </c>
      <c r="H349" s="294">
        <v>1253700000</v>
      </c>
      <c r="I349" s="450" t="s">
        <v>35</v>
      </c>
    </row>
    <row r="350" spans="2:9" hidden="1" x14ac:dyDescent="0.2">
      <c r="B350" s="451">
        <v>70752015</v>
      </c>
      <c r="C350" s="312">
        <v>1</v>
      </c>
      <c r="D350" s="312" t="s">
        <v>239</v>
      </c>
      <c r="E350" s="312" t="s">
        <v>215</v>
      </c>
      <c r="F350" s="413">
        <v>43524</v>
      </c>
      <c r="G350" s="312" t="s">
        <v>9</v>
      </c>
      <c r="H350" s="294">
        <v>1338090819.1900001</v>
      </c>
      <c r="I350" s="450" t="s">
        <v>35</v>
      </c>
    </row>
    <row r="351" spans="2:9" hidden="1" x14ac:dyDescent="0.2">
      <c r="B351" s="451">
        <v>70752016</v>
      </c>
      <c r="C351" s="312">
        <v>1</v>
      </c>
      <c r="D351" s="312" t="s">
        <v>240</v>
      </c>
      <c r="E351" s="312" t="s">
        <v>215</v>
      </c>
      <c r="F351" s="413">
        <v>43524</v>
      </c>
      <c r="G351" s="312" t="s">
        <v>9</v>
      </c>
      <c r="H351" s="294">
        <v>225516763.68000001</v>
      </c>
      <c r="I351" s="450" t="s">
        <v>35</v>
      </c>
    </row>
    <row r="352" spans="2:9" hidden="1" x14ac:dyDescent="0.2">
      <c r="B352" s="451">
        <v>70752017</v>
      </c>
      <c r="C352" s="312">
        <v>1</v>
      </c>
      <c r="D352" s="312" t="s">
        <v>178</v>
      </c>
      <c r="E352" s="312" t="s">
        <v>215</v>
      </c>
      <c r="F352" s="413">
        <v>43524</v>
      </c>
      <c r="G352" s="312" t="s">
        <v>9</v>
      </c>
      <c r="H352" s="294">
        <v>662500000</v>
      </c>
      <c r="I352" s="450" t="s">
        <v>35</v>
      </c>
    </row>
    <row r="353" spans="1:10" hidden="1" x14ac:dyDescent="0.2">
      <c r="B353" s="451">
        <v>71321000</v>
      </c>
      <c r="C353" s="312">
        <v>1</v>
      </c>
      <c r="D353" s="312" t="s">
        <v>242</v>
      </c>
      <c r="E353" s="312" t="s">
        <v>215</v>
      </c>
      <c r="F353" s="413">
        <v>43504</v>
      </c>
      <c r="G353" s="312" t="s">
        <v>9</v>
      </c>
      <c r="H353" s="294">
        <v>23346041962.02</v>
      </c>
      <c r="I353" s="450" t="s">
        <v>35</v>
      </c>
    </row>
    <row r="354" spans="1:10" hidden="1" x14ac:dyDescent="0.2">
      <c r="A354" s="247" t="s">
        <v>343</v>
      </c>
      <c r="B354" s="443">
        <v>27646000</v>
      </c>
      <c r="C354" s="443">
        <v>1</v>
      </c>
      <c r="D354" s="443" t="s">
        <v>203</v>
      </c>
      <c r="E354" s="443" t="s">
        <v>201</v>
      </c>
      <c r="F354" s="442">
        <v>43525</v>
      </c>
      <c r="G354" s="441" t="s">
        <v>21</v>
      </c>
      <c r="H354" s="440">
        <v>11794048.4</v>
      </c>
      <c r="I354" s="443" t="s">
        <v>35</v>
      </c>
    </row>
    <row r="355" spans="1:10" hidden="1" x14ac:dyDescent="0.2">
      <c r="B355" s="443">
        <v>29231000</v>
      </c>
      <c r="C355" s="443">
        <v>1</v>
      </c>
      <c r="D355" s="443" t="s">
        <v>309</v>
      </c>
      <c r="E355" s="443" t="s">
        <v>36</v>
      </c>
      <c r="F355" s="442">
        <v>43530</v>
      </c>
      <c r="G355" s="441" t="s">
        <v>21</v>
      </c>
      <c r="H355" s="440">
        <v>25558.22</v>
      </c>
      <c r="I355" s="443" t="s">
        <v>210</v>
      </c>
    </row>
    <row r="356" spans="1:10" hidden="1" x14ac:dyDescent="0.2">
      <c r="B356" s="443">
        <v>70736000</v>
      </c>
      <c r="C356" s="443">
        <v>1</v>
      </c>
      <c r="D356" s="293" t="s">
        <v>229</v>
      </c>
      <c r="E356" s="443" t="s">
        <v>201</v>
      </c>
      <c r="F356" s="442">
        <v>43530</v>
      </c>
      <c r="G356" s="441" t="s">
        <v>9</v>
      </c>
      <c r="H356" s="440">
        <v>1007223837.47</v>
      </c>
      <c r="I356" s="443" t="s">
        <v>35</v>
      </c>
    </row>
    <row r="357" spans="1:10" hidden="1" x14ac:dyDescent="0.2">
      <c r="B357" s="443">
        <v>29783000</v>
      </c>
      <c r="C357" s="443">
        <v>1</v>
      </c>
      <c r="D357" s="443" t="s">
        <v>310</v>
      </c>
      <c r="E357" s="443" t="s">
        <v>36</v>
      </c>
      <c r="F357" s="442">
        <v>43531</v>
      </c>
      <c r="G357" s="441" t="s">
        <v>21</v>
      </c>
      <c r="H357" s="440">
        <v>155824.39000000001</v>
      </c>
      <c r="I357" s="443" t="s">
        <v>35</v>
      </c>
    </row>
    <row r="358" spans="1:10" hidden="1" x14ac:dyDescent="0.2">
      <c r="B358" s="443">
        <v>29946000</v>
      </c>
      <c r="C358" s="443">
        <v>1</v>
      </c>
      <c r="D358" s="443" t="s">
        <v>311</v>
      </c>
      <c r="E358" s="443" t="s">
        <v>36</v>
      </c>
      <c r="F358" s="442">
        <v>43531</v>
      </c>
      <c r="G358" s="441" t="s">
        <v>21</v>
      </c>
      <c r="H358" s="440">
        <v>334887.71000000002</v>
      </c>
      <c r="I358" s="443" t="s">
        <v>210</v>
      </c>
    </row>
    <row r="359" spans="1:10" hidden="1" x14ac:dyDescent="0.2">
      <c r="B359" s="443">
        <v>29946000</v>
      </c>
      <c r="C359" s="443">
        <v>1</v>
      </c>
      <c r="D359" s="443" t="s">
        <v>311</v>
      </c>
      <c r="E359" s="443" t="s">
        <v>36</v>
      </c>
      <c r="F359" s="442">
        <v>43531</v>
      </c>
      <c r="G359" s="441" t="s">
        <v>21</v>
      </c>
      <c r="H359" s="440">
        <v>231061.46</v>
      </c>
      <c r="I359" s="443" t="s">
        <v>210</v>
      </c>
    </row>
    <row r="360" spans="1:10" hidden="1" x14ac:dyDescent="0.2">
      <c r="B360" s="443">
        <v>29793000</v>
      </c>
      <c r="C360" s="443">
        <v>1</v>
      </c>
      <c r="D360" s="443" t="s">
        <v>312</v>
      </c>
      <c r="E360" s="443" t="s">
        <v>215</v>
      </c>
      <c r="F360" s="442">
        <v>43532</v>
      </c>
      <c r="G360" s="441" t="s">
        <v>21</v>
      </c>
      <c r="H360" s="440">
        <v>375000</v>
      </c>
      <c r="I360" s="443" t="s">
        <v>35</v>
      </c>
    </row>
    <row r="361" spans="1:10" hidden="1" x14ac:dyDescent="0.2">
      <c r="B361" s="443">
        <v>27651000</v>
      </c>
      <c r="C361" s="443">
        <v>1</v>
      </c>
      <c r="D361" s="443" t="s">
        <v>204</v>
      </c>
      <c r="E361" s="443" t="s">
        <v>201</v>
      </c>
      <c r="F361" s="442">
        <v>43536</v>
      </c>
      <c r="G361" s="441" t="s">
        <v>205</v>
      </c>
      <c r="H361" s="440">
        <v>450409197</v>
      </c>
      <c r="I361" s="443" t="s">
        <v>35</v>
      </c>
    </row>
    <row r="362" spans="1:10" hidden="1" x14ac:dyDescent="0.2">
      <c r="B362" s="443">
        <v>70400001</v>
      </c>
      <c r="C362" s="443">
        <v>1</v>
      </c>
      <c r="D362" s="443" t="s">
        <v>313</v>
      </c>
      <c r="E362" s="443" t="s">
        <v>215</v>
      </c>
      <c r="F362" s="442">
        <v>43537</v>
      </c>
      <c r="G362" s="441" t="s">
        <v>9</v>
      </c>
      <c r="H362" s="440">
        <v>8273082371.96</v>
      </c>
      <c r="I362" s="443" t="s">
        <v>35</v>
      </c>
    </row>
    <row r="363" spans="1:10" hidden="1" x14ac:dyDescent="0.2">
      <c r="B363" s="443">
        <v>70729000</v>
      </c>
      <c r="C363" s="443">
        <v>1</v>
      </c>
      <c r="D363" s="443" t="s">
        <v>226</v>
      </c>
      <c r="E363" s="443" t="s">
        <v>201</v>
      </c>
      <c r="F363" s="442">
        <v>43538</v>
      </c>
      <c r="G363" s="441" t="s">
        <v>9</v>
      </c>
      <c r="H363" s="440">
        <v>18894209.370000001</v>
      </c>
      <c r="I363" s="443" t="s">
        <v>35</v>
      </c>
    </row>
    <row r="364" spans="1:10" hidden="1" x14ac:dyDescent="0.2">
      <c r="B364" s="443">
        <v>27653000</v>
      </c>
      <c r="C364" s="443">
        <v>1</v>
      </c>
      <c r="D364" s="443" t="s">
        <v>314</v>
      </c>
      <c r="E364" s="443" t="s">
        <v>201</v>
      </c>
      <c r="F364" s="442">
        <v>43539</v>
      </c>
      <c r="G364" s="441" t="s">
        <v>21</v>
      </c>
      <c r="H364" s="440">
        <v>20507837.219999999</v>
      </c>
      <c r="I364" s="443" t="s">
        <v>35</v>
      </c>
    </row>
    <row r="365" spans="1:10" hidden="1" x14ac:dyDescent="0.2">
      <c r="B365" s="443">
        <v>81173054</v>
      </c>
      <c r="C365" s="443">
        <v>1</v>
      </c>
      <c r="D365" s="449" t="s">
        <v>270</v>
      </c>
      <c r="E365" s="446" t="s">
        <v>201</v>
      </c>
      <c r="F365" s="448">
        <v>43539</v>
      </c>
      <c r="G365" s="447" t="s">
        <v>21</v>
      </c>
      <c r="H365" s="264">
        <v>21548027.449999999</v>
      </c>
      <c r="I365" s="446" t="s">
        <v>35</v>
      </c>
      <c r="J365" s="247" t="s">
        <v>347</v>
      </c>
    </row>
    <row r="366" spans="1:10" hidden="1" x14ac:dyDescent="0.2">
      <c r="B366" s="443">
        <v>70752006</v>
      </c>
      <c r="C366" s="443">
        <v>1</v>
      </c>
      <c r="D366" s="443" t="s">
        <v>232</v>
      </c>
      <c r="E366" s="443" t="s">
        <v>215</v>
      </c>
      <c r="F366" s="442">
        <v>43541</v>
      </c>
      <c r="G366" s="441" t="s">
        <v>9</v>
      </c>
      <c r="H366" s="440">
        <v>1257487400.6600001</v>
      </c>
      <c r="I366" s="443" t="s">
        <v>35</v>
      </c>
    </row>
    <row r="367" spans="1:10" hidden="1" x14ac:dyDescent="0.2">
      <c r="B367" s="443">
        <v>29761000</v>
      </c>
      <c r="C367" s="443">
        <v>1</v>
      </c>
      <c r="D367" s="443" t="s">
        <v>217</v>
      </c>
      <c r="E367" s="443" t="s">
        <v>36</v>
      </c>
      <c r="F367" s="442">
        <v>43542</v>
      </c>
      <c r="G367" s="441" t="s">
        <v>21</v>
      </c>
      <c r="H367" s="440">
        <v>1000001.24</v>
      </c>
      <c r="I367" s="443" t="s">
        <v>35</v>
      </c>
    </row>
    <row r="368" spans="1:10" hidden="1" x14ac:dyDescent="0.2">
      <c r="B368" s="443">
        <v>29936000</v>
      </c>
      <c r="C368" s="443">
        <v>1</v>
      </c>
      <c r="D368" s="443" t="s">
        <v>316</v>
      </c>
      <c r="E368" s="443" t="s">
        <v>36</v>
      </c>
      <c r="F368" s="442">
        <v>43542</v>
      </c>
      <c r="G368" s="441" t="s">
        <v>21</v>
      </c>
      <c r="H368" s="440">
        <v>5000000</v>
      </c>
      <c r="I368" s="443" t="s">
        <v>35</v>
      </c>
    </row>
    <row r="369" spans="2:9" hidden="1" x14ac:dyDescent="0.2">
      <c r="B369" s="443">
        <v>70752010</v>
      </c>
      <c r="C369" s="443">
        <v>1</v>
      </c>
      <c r="D369" s="443" t="s">
        <v>179</v>
      </c>
      <c r="E369" s="443" t="s">
        <v>215</v>
      </c>
      <c r="F369" s="442">
        <v>43543</v>
      </c>
      <c r="G369" s="441" t="s">
        <v>9</v>
      </c>
      <c r="H369" s="440">
        <v>1637650000</v>
      </c>
      <c r="I369" s="443" t="s">
        <v>35</v>
      </c>
    </row>
    <row r="370" spans="2:9" hidden="1" x14ac:dyDescent="0.2">
      <c r="B370" s="443">
        <v>70752010</v>
      </c>
      <c r="C370" s="443">
        <v>2</v>
      </c>
      <c r="D370" s="443" t="s">
        <v>179</v>
      </c>
      <c r="E370" s="443" t="s">
        <v>215</v>
      </c>
      <c r="F370" s="442">
        <v>43543</v>
      </c>
      <c r="G370" s="441" t="s">
        <v>9</v>
      </c>
      <c r="H370" s="440">
        <v>1169750000</v>
      </c>
      <c r="I370" s="443" t="s">
        <v>35</v>
      </c>
    </row>
    <row r="371" spans="2:9" hidden="1" x14ac:dyDescent="0.2">
      <c r="B371" s="443">
        <v>70752011</v>
      </c>
      <c r="C371" s="443">
        <v>1</v>
      </c>
      <c r="D371" s="443" t="s">
        <v>235</v>
      </c>
      <c r="E371" s="443" t="s">
        <v>215</v>
      </c>
      <c r="F371" s="442">
        <v>43543</v>
      </c>
      <c r="G371" s="441" t="s">
        <v>9</v>
      </c>
      <c r="H371" s="440">
        <v>1528400000</v>
      </c>
      <c r="I371" s="443" t="s">
        <v>35</v>
      </c>
    </row>
    <row r="372" spans="2:9" hidden="1" x14ac:dyDescent="0.2">
      <c r="B372" s="443">
        <v>29771000</v>
      </c>
      <c r="C372" s="443">
        <v>1</v>
      </c>
      <c r="D372" s="443" t="s">
        <v>318</v>
      </c>
      <c r="E372" s="443" t="s">
        <v>36</v>
      </c>
      <c r="F372" s="442">
        <v>43544</v>
      </c>
      <c r="G372" s="441" t="s">
        <v>21</v>
      </c>
      <c r="H372" s="440">
        <v>9090559.9299999997</v>
      </c>
      <c r="I372" s="443" t="s">
        <v>35</v>
      </c>
    </row>
    <row r="373" spans="2:9" hidden="1" x14ac:dyDescent="0.2">
      <c r="B373" s="443">
        <v>70729000</v>
      </c>
      <c r="C373" s="443">
        <v>1</v>
      </c>
      <c r="D373" s="443" t="s">
        <v>226</v>
      </c>
      <c r="E373" s="443" t="s">
        <v>201</v>
      </c>
      <c r="F373" s="442">
        <v>43545</v>
      </c>
      <c r="G373" s="441" t="s">
        <v>9</v>
      </c>
      <c r="H373" s="440">
        <v>1167859.83</v>
      </c>
      <c r="I373" s="443" t="s">
        <v>35</v>
      </c>
    </row>
    <row r="374" spans="2:9" hidden="1" x14ac:dyDescent="0.2">
      <c r="B374" s="443">
        <v>70729000</v>
      </c>
      <c r="C374" s="443">
        <v>1</v>
      </c>
      <c r="D374" s="443" t="s">
        <v>226</v>
      </c>
      <c r="E374" s="443" t="s">
        <v>201</v>
      </c>
      <c r="F374" s="442">
        <v>43545</v>
      </c>
      <c r="G374" s="441" t="s">
        <v>9</v>
      </c>
      <c r="H374" s="440">
        <v>31511330.969999999</v>
      </c>
      <c r="I374" s="443" t="s">
        <v>35</v>
      </c>
    </row>
    <row r="375" spans="2:9" hidden="1" x14ac:dyDescent="0.2">
      <c r="B375" s="443">
        <v>70752009</v>
      </c>
      <c r="C375" s="443">
        <v>1</v>
      </c>
      <c r="D375" s="443" t="s">
        <v>234</v>
      </c>
      <c r="E375" s="443" t="s">
        <v>215</v>
      </c>
      <c r="F375" s="442">
        <v>43545</v>
      </c>
      <c r="G375" s="441" t="s">
        <v>9</v>
      </c>
      <c r="H375" s="440">
        <v>1800280915.52</v>
      </c>
      <c r="I375" s="443" t="s">
        <v>35</v>
      </c>
    </row>
    <row r="376" spans="2:9" hidden="1" x14ac:dyDescent="0.2">
      <c r="B376" s="443">
        <v>29950000</v>
      </c>
      <c r="C376" s="443">
        <v>1</v>
      </c>
      <c r="D376" s="443" t="s">
        <v>223</v>
      </c>
      <c r="E376" s="443" t="s">
        <v>36</v>
      </c>
      <c r="F376" s="442">
        <v>43546</v>
      </c>
      <c r="G376" s="441" t="s">
        <v>21</v>
      </c>
      <c r="H376" s="440">
        <v>37000000</v>
      </c>
      <c r="I376" s="443" t="s">
        <v>35</v>
      </c>
    </row>
    <row r="377" spans="2:9" hidden="1" x14ac:dyDescent="0.2">
      <c r="B377" s="443">
        <v>70752018</v>
      </c>
      <c r="C377" s="443">
        <v>1</v>
      </c>
      <c r="D377" s="443" t="s">
        <v>241</v>
      </c>
      <c r="E377" s="443" t="s">
        <v>215</v>
      </c>
      <c r="F377" s="442">
        <v>43546</v>
      </c>
      <c r="G377" s="441" t="s">
        <v>9</v>
      </c>
      <c r="H377" s="440">
        <v>310639831.69999999</v>
      </c>
      <c r="I377" s="443" t="s">
        <v>35</v>
      </c>
    </row>
    <row r="378" spans="2:9" hidden="1" x14ac:dyDescent="0.2">
      <c r="B378" s="443">
        <v>29774000</v>
      </c>
      <c r="C378" s="443">
        <v>1</v>
      </c>
      <c r="D378" s="443" t="s">
        <v>319</v>
      </c>
      <c r="E378" s="443" t="s">
        <v>36</v>
      </c>
      <c r="F378" s="442">
        <v>43549</v>
      </c>
      <c r="G378" s="441" t="s">
        <v>21</v>
      </c>
      <c r="H378" s="440">
        <v>6100000</v>
      </c>
      <c r="I378" s="443" t="s">
        <v>35</v>
      </c>
    </row>
    <row r="379" spans="2:9" hidden="1" x14ac:dyDescent="0.2">
      <c r="B379" s="443">
        <v>29783000</v>
      </c>
      <c r="C379" s="443">
        <v>1</v>
      </c>
      <c r="D379" s="443" t="s">
        <v>310</v>
      </c>
      <c r="E379" s="443" t="s">
        <v>36</v>
      </c>
      <c r="F379" s="442">
        <v>43549</v>
      </c>
      <c r="G379" s="441" t="s">
        <v>21</v>
      </c>
      <c r="H379" s="440">
        <v>2387695.23</v>
      </c>
      <c r="I379" s="443" t="s">
        <v>35</v>
      </c>
    </row>
    <row r="380" spans="2:9" hidden="1" x14ac:dyDescent="0.2">
      <c r="B380" s="443">
        <v>29783000</v>
      </c>
      <c r="C380" s="443">
        <v>1</v>
      </c>
      <c r="D380" s="443" t="s">
        <v>310</v>
      </c>
      <c r="E380" s="443" t="s">
        <v>36</v>
      </c>
      <c r="F380" s="442">
        <v>43550</v>
      </c>
      <c r="G380" s="441" t="s">
        <v>21</v>
      </c>
      <c r="H380" s="440">
        <v>1447572.4</v>
      </c>
      <c r="I380" s="443" t="s">
        <v>35</v>
      </c>
    </row>
    <row r="381" spans="2:9" hidden="1" x14ac:dyDescent="0.2">
      <c r="B381" s="443">
        <v>70752015</v>
      </c>
      <c r="C381" s="443">
        <v>1</v>
      </c>
      <c r="D381" s="443" t="s">
        <v>239</v>
      </c>
      <c r="E381" s="443" t="s">
        <v>215</v>
      </c>
      <c r="F381" s="442">
        <v>43552</v>
      </c>
      <c r="G381" s="441" t="s">
        <v>9</v>
      </c>
      <c r="H381" s="440">
        <v>1387955421.8</v>
      </c>
      <c r="I381" s="443" t="s">
        <v>35</v>
      </c>
    </row>
    <row r="382" spans="2:9" hidden="1" x14ac:dyDescent="0.2">
      <c r="B382" s="443">
        <v>70752016</v>
      </c>
      <c r="C382" s="443">
        <v>1</v>
      </c>
      <c r="D382" s="443" t="s">
        <v>240</v>
      </c>
      <c r="E382" s="443" t="s">
        <v>215</v>
      </c>
      <c r="F382" s="442">
        <v>43552</v>
      </c>
      <c r="G382" s="441" t="s">
        <v>9</v>
      </c>
      <c r="H382" s="440">
        <v>233359742.47999999</v>
      </c>
      <c r="I382" s="443" t="s">
        <v>35</v>
      </c>
    </row>
    <row r="383" spans="2:9" hidden="1" x14ac:dyDescent="0.2">
      <c r="B383" s="443">
        <v>81174005</v>
      </c>
      <c r="C383" s="443">
        <v>1</v>
      </c>
      <c r="D383" s="443" t="s">
        <v>250</v>
      </c>
      <c r="E383" s="443" t="s">
        <v>215</v>
      </c>
      <c r="F383" s="442">
        <v>43552</v>
      </c>
      <c r="G383" s="441" t="s">
        <v>9</v>
      </c>
      <c r="H383" s="440">
        <v>1060500000</v>
      </c>
      <c r="I383" s="443" t="s">
        <v>35</v>
      </c>
    </row>
    <row r="384" spans="2:9" hidden="1" x14ac:dyDescent="0.2">
      <c r="B384" s="443">
        <v>27646000</v>
      </c>
      <c r="C384" s="443">
        <v>1</v>
      </c>
      <c r="D384" s="443" t="s">
        <v>203</v>
      </c>
      <c r="E384" s="443" t="s">
        <v>201</v>
      </c>
      <c r="F384" s="442">
        <v>43553</v>
      </c>
      <c r="G384" s="441" t="s">
        <v>21</v>
      </c>
      <c r="H384" s="440">
        <v>35231694.439999998</v>
      </c>
      <c r="I384" s="443" t="s">
        <v>35</v>
      </c>
    </row>
    <row r="385" spans="2:9" hidden="1" x14ac:dyDescent="0.2">
      <c r="B385" s="443">
        <v>27651000</v>
      </c>
      <c r="C385" s="443">
        <v>1</v>
      </c>
      <c r="D385" s="443" t="s">
        <v>204</v>
      </c>
      <c r="E385" s="443" t="s">
        <v>201</v>
      </c>
      <c r="F385" s="442">
        <v>43553</v>
      </c>
      <c r="G385" s="441" t="s">
        <v>205</v>
      </c>
      <c r="H385" s="440">
        <v>501058693</v>
      </c>
      <c r="I385" s="443" t="s">
        <v>35</v>
      </c>
    </row>
    <row r="386" spans="2:9" hidden="1" x14ac:dyDescent="0.2">
      <c r="B386" s="443">
        <v>29765000</v>
      </c>
      <c r="C386" s="443">
        <v>1</v>
      </c>
      <c r="D386" s="443" t="s">
        <v>320</v>
      </c>
      <c r="E386" s="443" t="s">
        <v>36</v>
      </c>
      <c r="F386" s="442">
        <v>43553</v>
      </c>
      <c r="G386" s="441" t="s">
        <v>21</v>
      </c>
      <c r="H386" s="440">
        <v>31935.01</v>
      </c>
      <c r="I386" s="443" t="s">
        <v>35</v>
      </c>
    </row>
    <row r="387" spans="2:9" hidden="1" x14ac:dyDescent="0.2">
      <c r="B387" s="444">
        <v>29941000</v>
      </c>
      <c r="C387" s="443">
        <v>1</v>
      </c>
      <c r="D387" s="443" t="s">
        <v>321</v>
      </c>
      <c r="E387" s="443" t="s">
        <v>36</v>
      </c>
      <c r="F387" s="442">
        <v>43553</v>
      </c>
      <c r="G387" s="441" t="s">
        <v>21</v>
      </c>
      <c r="H387" s="440">
        <v>8000000</v>
      </c>
      <c r="I387" s="439" t="s">
        <v>35</v>
      </c>
    </row>
    <row r="388" spans="2:9" hidden="1" x14ac:dyDescent="0.2">
      <c r="B388" s="444">
        <v>70752006</v>
      </c>
      <c r="C388" s="443">
        <v>1</v>
      </c>
      <c r="D388" s="443" t="s">
        <v>232</v>
      </c>
      <c r="E388" s="443" t="s">
        <v>215</v>
      </c>
      <c r="F388" s="442">
        <v>43553</v>
      </c>
      <c r="G388" s="441" t="s">
        <v>9</v>
      </c>
      <c r="H388" s="440">
        <v>512986262.45999998</v>
      </c>
      <c r="I388" s="439" t="s">
        <v>35</v>
      </c>
    </row>
    <row r="389" spans="2:9" hidden="1" x14ac:dyDescent="0.2">
      <c r="B389" s="444">
        <v>70752012</v>
      </c>
      <c r="C389" s="443">
        <v>1</v>
      </c>
      <c r="D389" s="443" t="s">
        <v>236</v>
      </c>
      <c r="E389" s="443" t="s">
        <v>215</v>
      </c>
      <c r="F389" s="442">
        <v>43554</v>
      </c>
      <c r="G389" s="441" t="s">
        <v>9</v>
      </c>
      <c r="H389" s="440">
        <v>1737999999.96</v>
      </c>
      <c r="I389" s="439" t="s">
        <v>35</v>
      </c>
    </row>
    <row r="390" spans="2:9" hidden="1" x14ac:dyDescent="0.2">
      <c r="B390" s="444">
        <v>70752012</v>
      </c>
      <c r="C390" s="443">
        <v>2</v>
      </c>
      <c r="D390" s="443" t="s">
        <v>236</v>
      </c>
      <c r="E390" s="443" t="s">
        <v>215</v>
      </c>
      <c r="F390" s="442">
        <v>43554</v>
      </c>
      <c r="G390" s="441" t="s">
        <v>9</v>
      </c>
      <c r="H390" s="440">
        <v>965932792.65999997</v>
      </c>
      <c r="I390" s="439" t="s">
        <v>35</v>
      </c>
    </row>
    <row r="391" spans="2:9" hidden="1" x14ac:dyDescent="0.2">
      <c r="B391" s="444">
        <v>70752013</v>
      </c>
      <c r="C391" s="443">
        <v>1</v>
      </c>
      <c r="D391" s="443" t="s">
        <v>237</v>
      </c>
      <c r="E391" s="443" t="s">
        <v>215</v>
      </c>
      <c r="F391" s="442">
        <v>43554</v>
      </c>
      <c r="G391" s="441" t="s">
        <v>9</v>
      </c>
      <c r="H391" s="440">
        <v>926044022.45000005</v>
      </c>
      <c r="I391" s="439" t="s">
        <v>35</v>
      </c>
    </row>
    <row r="392" spans="2:9" hidden="1" x14ac:dyDescent="0.2">
      <c r="B392" s="444">
        <v>70752017</v>
      </c>
      <c r="C392" s="443">
        <v>1</v>
      </c>
      <c r="D392" s="443" t="s">
        <v>178</v>
      </c>
      <c r="E392" s="443" t="s">
        <v>215</v>
      </c>
      <c r="F392" s="442">
        <v>43555</v>
      </c>
      <c r="G392" s="441" t="s">
        <v>9</v>
      </c>
      <c r="H392" s="440">
        <v>680000000</v>
      </c>
      <c r="I392" s="439" t="s">
        <v>35</v>
      </c>
    </row>
    <row r="393" spans="2:9" hidden="1" x14ac:dyDescent="0.2">
      <c r="B393" s="444">
        <v>27646000</v>
      </c>
      <c r="C393" s="443">
        <v>1</v>
      </c>
      <c r="D393" s="443" t="s">
        <v>203</v>
      </c>
      <c r="E393" s="443" t="s">
        <v>201</v>
      </c>
      <c r="F393" s="442">
        <v>43574</v>
      </c>
      <c r="G393" s="441" t="s">
        <v>21</v>
      </c>
      <c r="H393" s="440">
        <v>6105750</v>
      </c>
      <c r="I393" s="439" t="s">
        <v>35</v>
      </c>
    </row>
    <row r="394" spans="2:9" hidden="1" x14ac:dyDescent="0.2">
      <c r="B394" s="444">
        <v>27650000</v>
      </c>
      <c r="C394" s="443">
        <v>1</v>
      </c>
      <c r="D394" s="443" t="s">
        <v>323</v>
      </c>
      <c r="E394" s="443" t="s">
        <v>201</v>
      </c>
      <c r="F394" s="442">
        <v>43565</v>
      </c>
      <c r="G394" s="441" t="s">
        <v>324</v>
      </c>
      <c r="H394" s="440">
        <v>207549.15599999999</v>
      </c>
      <c r="I394" s="439" t="s">
        <v>210</v>
      </c>
    </row>
    <row r="395" spans="2:9" hidden="1" x14ac:dyDescent="0.2">
      <c r="B395" s="444">
        <v>27651000</v>
      </c>
      <c r="C395" s="443">
        <v>1</v>
      </c>
      <c r="D395" s="443" t="s">
        <v>204</v>
      </c>
      <c r="E395" s="443" t="s">
        <v>201</v>
      </c>
      <c r="F395" s="442">
        <v>43578</v>
      </c>
      <c r="G395" s="441" t="s">
        <v>205</v>
      </c>
      <c r="H395" s="440">
        <v>682978812</v>
      </c>
      <c r="I395" s="439" t="s">
        <v>35</v>
      </c>
    </row>
    <row r="396" spans="2:9" hidden="1" x14ac:dyDescent="0.2">
      <c r="B396" s="444">
        <v>29231000</v>
      </c>
      <c r="C396" s="443">
        <v>1</v>
      </c>
      <c r="D396" s="443" t="s">
        <v>309</v>
      </c>
      <c r="E396" s="443" t="s">
        <v>215</v>
      </c>
      <c r="F396" s="442">
        <v>43570</v>
      </c>
      <c r="G396" s="441" t="s">
        <v>21</v>
      </c>
      <c r="H396" s="440">
        <v>364664.63</v>
      </c>
      <c r="I396" s="439" t="s">
        <v>210</v>
      </c>
    </row>
    <row r="397" spans="2:9" hidden="1" x14ac:dyDescent="0.2">
      <c r="B397" s="444">
        <v>29232000</v>
      </c>
      <c r="C397" s="443">
        <v>1</v>
      </c>
      <c r="D397" s="443" t="s">
        <v>325</v>
      </c>
      <c r="E397" s="443" t="s">
        <v>36</v>
      </c>
      <c r="F397" s="442">
        <v>43564</v>
      </c>
      <c r="G397" s="441" t="s">
        <v>21</v>
      </c>
      <c r="H397" s="440">
        <v>600000</v>
      </c>
      <c r="I397" s="439" t="s">
        <v>210</v>
      </c>
    </row>
    <row r="398" spans="2:9" hidden="1" x14ac:dyDescent="0.2">
      <c r="B398" s="444">
        <v>29248000</v>
      </c>
      <c r="C398" s="443">
        <v>1</v>
      </c>
      <c r="D398" s="443" t="s">
        <v>326</v>
      </c>
      <c r="E398" s="443" t="s">
        <v>36</v>
      </c>
      <c r="F398" s="442">
        <v>43556</v>
      </c>
      <c r="G398" s="441" t="s">
        <v>21</v>
      </c>
      <c r="H398" s="440">
        <v>10000000</v>
      </c>
      <c r="I398" s="439" t="s">
        <v>210</v>
      </c>
    </row>
    <row r="399" spans="2:9" hidden="1" x14ac:dyDescent="0.2">
      <c r="B399" s="444">
        <v>29260000</v>
      </c>
      <c r="C399" s="443">
        <v>1</v>
      </c>
      <c r="D399" s="443" t="s">
        <v>211</v>
      </c>
      <c r="E399" s="443" t="s">
        <v>36</v>
      </c>
      <c r="F399" s="442">
        <v>43573</v>
      </c>
      <c r="G399" s="441" t="s">
        <v>21</v>
      </c>
      <c r="H399" s="440">
        <v>50000000</v>
      </c>
      <c r="I399" s="439" t="s">
        <v>35</v>
      </c>
    </row>
    <row r="400" spans="2:9" hidden="1" x14ac:dyDescent="0.2">
      <c r="B400" s="444">
        <v>29261000</v>
      </c>
      <c r="C400" s="443">
        <v>1</v>
      </c>
      <c r="D400" s="443" t="s">
        <v>327</v>
      </c>
      <c r="E400" s="443" t="s">
        <v>36</v>
      </c>
      <c r="F400" s="442">
        <v>43572</v>
      </c>
      <c r="G400" s="441" t="s">
        <v>21</v>
      </c>
      <c r="H400" s="440">
        <v>10000000</v>
      </c>
      <c r="I400" s="439" t="s">
        <v>35</v>
      </c>
    </row>
    <row r="401" spans="2:9" hidden="1" x14ac:dyDescent="0.2">
      <c r="B401" s="444">
        <v>29262000</v>
      </c>
      <c r="C401" s="443">
        <v>1</v>
      </c>
      <c r="D401" s="443" t="s">
        <v>328</v>
      </c>
      <c r="E401" s="443" t="s">
        <v>36</v>
      </c>
      <c r="F401" s="442">
        <v>43570</v>
      </c>
      <c r="G401" s="441" t="s">
        <v>21</v>
      </c>
      <c r="H401" s="440">
        <v>2500000</v>
      </c>
      <c r="I401" s="439" t="s">
        <v>35</v>
      </c>
    </row>
    <row r="402" spans="2:9" hidden="1" x14ac:dyDescent="0.2">
      <c r="B402" s="444">
        <v>29281000</v>
      </c>
      <c r="C402" s="443">
        <v>1</v>
      </c>
      <c r="D402" s="443" t="s">
        <v>329</v>
      </c>
      <c r="E402" s="443" t="s">
        <v>36</v>
      </c>
      <c r="F402" s="442">
        <v>43573</v>
      </c>
      <c r="G402" s="441" t="s">
        <v>21</v>
      </c>
      <c r="H402" s="440">
        <v>4000000</v>
      </c>
      <c r="I402" s="439" t="s">
        <v>210</v>
      </c>
    </row>
    <row r="403" spans="2:9" hidden="1" x14ac:dyDescent="0.2">
      <c r="B403" s="444">
        <v>29756000</v>
      </c>
      <c r="C403" s="443">
        <v>2</v>
      </c>
      <c r="D403" s="443" t="s">
        <v>216</v>
      </c>
      <c r="E403" s="443" t="s">
        <v>36</v>
      </c>
      <c r="F403" s="442">
        <v>43560</v>
      </c>
      <c r="G403" s="441" t="s">
        <v>21</v>
      </c>
      <c r="H403" s="440">
        <v>348596.02</v>
      </c>
      <c r="I403" s="439" t="s">
        <v>35</v>
      </c>
    </row>
    <row r="404" spans="2:9" hidden="1" x14ac:dyDescent="0.2">
      <c r="B404" s="444">
        <v>29756000</v>
      </c>
      <c r="C404" s="443">
        <v>2</v>
      </c>
      <c r="D404" s="443" t="s">
        <v>216</v>
      </c>
      <c r="E404" s="443" t="s">
        <v>36</v>
      </c>
      <c r="F404" s="442">
        <v>43564</v>
      </c>
      <c r="G404" s="441" t="s">
        <v>21</v>
      </c>
      <c r="H404" s="440">
        <v>1793513.31</v>
      </c>
      <c r="I404" s="439" t="s">
        <v>35</v>
      </c>
    </row>
    <row r="405" spans="2:9" hidden="1" x14ac:dyDescent="0.2">
      <c r="B405" s="444">
        <v>29756000</v>
      </c>
      <c r="C405" s="443">
        <v>2</v>
      </c>
      <c r="D405" s="443" t="s">
        <v>216</v>
      </c>
      <c r="E405" s="443" t="s">
        <v>36</v>
      </c>
      <c r="F405" s="442">
        <v>43565</v>
      </c>
      <c r="G405" s="441" t="s">
        <v>21</v>
      </c>
      <c r="H405" s="440">
        <v>70052.39</v>
      </c>
      <c r="I405" s="439" t="s">
        <v>35</v>
      </c>
    </row>
    <row r="406" spans="2:9" hidden="1" x14ac:dyDescent="0.2">
      <c r="B406" s="444">
        <v>29756000</v>
      </c>
      <c r="C406" s="443">
        <v>2</v>
      </c>
      <c r="D406" s="443" t="s">
        <v>216</v>
      </c>
      <c r="E406" s="443" t="s">
        <v>36</v>
      </c>
      <c r="F406" s="442">
        <v>43566</v>
      </c>
      <c r="G406" s="441" t="s">
        <v>21</v>
      </c>
      <c r="H406" s="440">
        <v>2505992.23</v>
      </c>
      <c r="I406" s="439" t="s">
        <v>35</v>
      </c>
    </row>
    <row r="407" spans="2:9" hidden="1" x14ac:dyDescent="0.2">
      <c r="B407" s="444">
        <v>29756000</v>
      </c>
      <c r="C407" s="443">
        <v>2</v>
      </c>
      <c r="D407" s="443" t="s">
        <v>216</v>
      </c>
      <c r="E407" s="443" t="s">
        <v>36</v>
      </c>
      <c r="F407" s="442">
        <v>43571</v>
      </c>
      <c r="G407" s="441" t="s">
        <v>21</v>
      </c>
      <c r="H407" s="440">
        <v>385584.16</v>
      </c>
      <c r="I407" s="439" t="s">
        <v>35</v>
      </c>
    </row>
    <row r="408" spans="2:9" hidden="1" x14ac:dyDescent="0.2">
      <c r="B408" s="444">
        <v>29756000</v>
      </c>
      <c r="C408" s="443">
        <v>2</v>
      </c>
      <c r="D408" s="443" t="s">
        <v>216</v>
      </c>
      <c r="E408" s="443" t="s">
        <v>36</v>
      </c>
      <c r="F408" s="442">
        <v>43573</v>
      </c>
      <c r="G408" s="441" t="s">
        <v>21</v>
      </c>
      <c r="H408" s="440">
        <v>70457.78</v>
      </c>
      <c r="I408" s="439" t="s">
        <v>35</v>
      </c>
    </row>
    <row r="409" spans="2:9" hidden="1" x14ac:dyDescent="0.2">
      <c r="B409" s="444">
        <v>29756000</v>
      </c>
      <c r="C409" s="443">
        <v>2</v>
      </c>
      <c r="D409" s="443" t="s">
        <v>216</v>
      </c>
      <c r="E409" s="443" t="s">
        <v>36</v>
      </c>
      <c r="F409" s="442">
        <v>43578</v>
      </c>
      <c r="G409" s="441" t="s">
        <v>21</v>
      </c>
      <c r="H409" s="440">
        <v>3180961.13</v>
      </c>
      <c r="I409" s="439" t="s">
        <v>35</v>
      </c>
    </row>
    <row r="410" spans="2:9" hidden="1" x14ac:dyDescent="0.2">
      <c r="B410" s="444">
        <v>29756000</v>
      </c>
      <c r="C410" s="443">
        <v>2</v>
      </c>
      <c r="D410" s="443" t="s">
        <v>216</v>
      </c>
      <c r="E410" s="443" t="s">
        <v>36</v>
      </c>
      <c r="F410" s="442">
        <v>43578</v>
      </c>
      <c r="G410" s="441" t="s">
        <v>21</v>
      </c>
      <c r="H410" s="440">
        <v>1263296.3500000001</v>
      </c>
      <c r="I410" s="439" t="s">
        <v>35</v>
      </c>
    </row>
    <row r="411" spans="2:9" hidden="1" x14ac:dyDescent="0.2">
      <c r="B411" s="444">
        <v>29765000</v>
      </c>
      <c r="C411" s="443">
        <v>1</v>
      </c>
      <c r="D411" s="443" t="s">
        <v>320</v>
      </c>
      <c r="E411" s="443" t="s">
        <v>36</v>
      </c>
      <c r="F411" s="442">
        <v>43570</v>
      </c>
      <c r="G411" s="441" t="s">
        <v>21</v>
      </c>
      <c r="H411" s="440">
        <v>141028.31</v>
      </c>
      <c r="I411" s="439" t="s">
        <v>35</v>
      </c>
    </row>
    <row r="412" spans="2:9" hidden="1" x14ac:dyDescent="0.2">
      <c r="B412" s="444">
        <v>29771000</v>
      </c>
      <c r="C412" s="443">
        <v>1</v>
      </c>
      <c r="D412" s="443" t="s">
        <v>318</v>
      </c>
      <c r="E412" s="443" t="s">
        <v>36</v>
      </c>
      <c r="F412" s="442">
        <v>43559</v>
      </c>
      <c r="G412" s="441" t="s">
        <v>21</v>
      </c>
      <c r="H412" s="440">
        <v>4417792.0199999996</v>
      </c>
      <c r="I412" s="439" t="s">
        <v>35</v>
      </c>
    </row>
    <row r="413" spans="2:9" hidden="1" x14ac:dyDescent="0.2">
      <c r="B413" s="444">
        <v>29773000</v>
      </c>
      <c r="C413" s="443">
        <v>1</v>
      </c>
      <c r="D413" s="443" t="s">
        <v>332</v>
      </c>
      <c r="E413" s="443" t="s">
        <v>36</v>
      </c>
      <c r="F413" s="442">
        <v>43556</v>
      </c>
      <c r="G413" s="441" t="s">
        <v>21</v>
      </c>
      <c r="H413" s="440">
        <v>756538.33</v>
      </c>
      <c r="I413" s="439" t="s">
        <v>35</v>
      </c>
    </row>
    <row r="414" spans="2:9" hidden="1" x14ac:dyDescent="0.2">
      <c r="B414" s="444">
        <v>29775000</v>
      </c>
      <c r="C414" s="443">
        <v>1</v>
      </c>
      <c r="D414" s="443" t="s">
        <v>333</v>
      </c>
      <c r="E414" s="443" t="s">
        <v>36</v>
      </c>
      <c r="F414" s="442">
        <v>43580</v>
      </c>
      <c r="G414" s="441" t="s">
        <v>21</v>
      </c>
      <c r="H414" s="440">
        <v>20066897.239999998</v>
      </c>
      <c r="I414" s="439" t="s">
        <v>35</v>
      </c>
    </row>
    <row r="415" spans="2:9" hidden="1" x14ac:dyDescent="0.2">
      <c r="B415" s="444">
        <v>29777000</v>
      </c>
      <c r="C415" s="443">
        <v>1</v>
      </c>
      <c r="D415" s="443" t="s">
        <v>334</v>
      </c>
      <c r="E415" s="443" t="s">
        <v>36</v>
      </c>
      <c r="F415" s="442">
        <v>43567</v>
      </c>
      <c r="G415" s="441" t="s">
        <v>21</v>
      </c>
      <c r="H415" s="440">
        <v>17709394.870000001</v>
      </c>
      <c r="I415" s="439" t="s">
        <v>35</v>
      </c>
    </row>
    <row r="416" spans="2:9" hidden="1" x14ac:dyDescent="0.2">
      <c r="B416" s="444">
        <v>29781000</v>
      </c>
      <c r="C416" s="443">
        <v>1</v>
      </c>
      <c r="D416" s="443" t="s">
        <v>335</v>
      </c>
      <c r="E416" s="443" t="s">
        <v>36</v>
      </c>
      <c r="F416" s="442">
        <v>43571</v>
      </c>
      <c r="G416" s="441" t="s">
        <v>21</v>
      </c>
      <c r="H416" s="440">
        <v>1947048.74</v>
      </c>
      <c r="I416" s="439" t="s">
        <v>35</v>
      </c>
    </row>
    <row r="417" spans="2:9" hidden="1" x14ac:dyDescent="0.2">
      <c r="B417" s="444">
        <v>29791000</v>
      </c>
      <c r="C417" s="443">
        <v>1</v>
      </c>
      <c r="D417" s="443" t="s">
        <v>336</v>
      </c>
      <c r="E417" s="443" t="s">
        <v>36</v>
      </c>
      <c r="F417" s="442">
        <v>43558</v>
      </c>
      <c r="G417" s="441" t="s">
        <v>21</v>
      </c>
      <c r="H417" s="440">
        <v>50000000</v>
      </c>
      <c r="I417" s="439" t="s">
        <v>35</v>
      </c>
    </row>
    <row r="418" spans="2:9" hidden="1" x14ac:dyDescent="0.2">
      <c r="B418" s="444">
        <v>29916000</v>
      </c>
      <c r="C418" s="443">
        <v>1</v>
      </c>
      <c r="D418" s="443" t="s">
        <v>221</v>
      </c>
      <c r="E418" s="443" t="s">
        <v>36</v>
      </c>
      <c r="F418" s="442">
        <v>43560</v>
      </c>
      <c r="G418" s="441" t="s">
        <v>21</v>
      </c>
      <c r="H418" s="440">
        <v>15000000</v>
      </c>
      <c r="I418" s="439" t="s">
        <v>35</v>
      </c>
    </row>
    <row r="419" spans="2:9" hidden="1" x14ac:dyDescent="0.2">
      <c r="B419" s="444">
        <v>29947000</v>
      </c>
      <c r="C419" s="443">
        <v>1</v>
      </c>
      <c r="D419" s="443" t="s">
        <v>222</v>
      </c>
      <c r="E419" s="443" t="s">
        <v>36</v>
      </c>
      <c r="F419" s="442">
        <v>43581</v>
      </c>
      <c r="G419" s="441" t="s">
        <v>21</v>
      </c>
      <c r="H419" s="440">
        <v>3500000</v>
      </c>
      <c r="I419" s="439" t="s">
        <v>35</v>
      </c>
    </row>
    <row r="420" spans="2:9" hidden="1" x14ac:dyDescent="0.2">
      <c r="B420" s="444">
        <v>29950000</v>
      </c>
      <c r="C420" s="443">
        <v>1</v>
      </c>
      <c r="D420" s="443" t="s">
        <v>223</v>
      </c>
      <c r="E420" s="443" t="s">
        <v>36</v>
      </c>
      <c r="F420" s="442">
        <v>43581</v>
      </c>
      <c r="G420" s="441" t="s">
        <v>21</v>
      </c>
      <c r="H420" s="440">
        <v>28800000</v>
      </c>
      <c r="I420" s="439" t="s">
        <v>35</v>
      </c>
    </row>
    <row r="421" spans="2:9" hidden="1" x14ac:dyDescent="0.2">
      <c r="B421" s="444">
        <v>70563000</v>
      </c>
      <c r="C421" s="443">
        <v>1</v>
      </c>
      <c r="D421" s="293" t="s">
        <v>174</v>
      </c>
      <c r="E421" s="443" t="s">
        <v>201</v>
      </c>
      <c r="F421" s="445">
        <v>43565</v>
      </c>
      <c r="G421" s="441" t="s">
        <v>21</v>
      </c>
      <c r="H421" s="440">
        <v>239044349</v>
      </c>
      <c r="I421" s="439" t="s">
        <v>35</v>
      </c>
    </row>
    <row r="422" spans="2:9" hidden="1" x14ac:dyDescent="0.2">
      <c r="B422" s="444">
        <v>70729000</v>
      </c>
      <c r="C422" s="443">
        <v>1</v>
      </c>
      <c r="D422" s="293" t="s">
        <v>226</v>
      </c>
      <c r="E422" s="443" t="s">
        <v>201</v>
      </c>
      <c r="F422" s="442">
        <v>43571</v>
      </c>
      <c r="G422" s="441" t="s">
        <v>9</v>
      </c>
      <c r="H422" s="440">
        <v>50387837.240000002</v>
      </c>
      <c r="I422" s="439" t="s">
        <v>35</v>
      </c>
    </row>
    <row r="423" spans="2:9" hidden="1" x14ac:dyDescent="0.2">
      <c r="B423" s="444">
        <v>70729000</v>
      </c>
      <c r="C423" s="443">
        <v>1</v>
      </c>
      <c r="D423" s="293" t="s">
        <v>226</v>
      </c>
      <c r="E423" s="443" t="s">
        <v>201</v>
      </c>
      <c r="F423" s="442">
        <v>43571</v>
      </c>
      <c r="G423" s="441" t="s">
        <v>9</v>
      </c>
      <c r="H423" s="440">
        <v>231329.82</v>
      </c>
      <c r="I423" s="439" t="s">
        <v>35</v>
      </c>
    </row>
    <row r="424" spans="2:9" hidden="1" x14ac:dyDescent="0.2">
      <c r="B424" s="444">
        <v>70734000</v>
      </c>
      <c r="C424" s="443">
        <v>1</v>
      </c>
      <c r="D424" s="293" t="s">
        <v>338</v>
      </c>
      <c r="E424" s="443" t="s">
        <v>201</v>
      </c>
      <c r="F424" s="442">
        <v>43570</v>
      </c>
      <c r="G424" s="441" t="s">
        <v>228</v>
      </c>
      <c r="H424" s="440">
        <v>29487306.300000001</v>
      </c>
      <c r="I424" s="439" t="s">
        <v>35</v>
      </c>
    </row>
    <row r="425" spans="2:9" hidden="1" x14ac:dyDescent="0.2">
      <c r="B425" s="444">
        <v>70736000</v>
      </c>
      <c r="C425" s="443">
        <v>1</v>
      </c>
      <c r="D425" s="293" t="s">
        <v>229</v>
      </c>
      <c r="E425" s="443" t="s">
        <v>201</v>
      </c>
      <c r="F425" s="442">
        <v>43561</v>
      </c>
      <c r="G425" s="441" t="s">
        <v>9</v>
      </c>
      <c r="H425" s="440">
        <v>1749553879.75</v>
      </c>
      <c r="I425" s="439" t="s">
        <v>35</v>
      </c>
    </row>
    <row r="426" spans="2:9" hidden="1" x14ac:dyDescent="0.2">
      <c r="B426" s="444">
        <v>70752009</v>
      </c>
      <c r="C426" s="443">
        <v>1</v>
      </c>
      <c r="D426" s="443" t="s">
        <v>234</v>
      </c>
      <c r="E426" s="443" t="s">
        <v>215</v>
      </c>
      <c r="F426" s="442">
        <v>43576</v>
      </c>
      <c r="G426" s="441" t="s">
        <v>9</v>
      </c>
      <c r="H426" s="440">
        <v>1861934371.53</v>
      </c>
      <c r="I426" s="439" t="s">
        <v>35</v>
      </c>
    </row>
    <row r="427" spans="2:9" hidden="1" x14ac:dyDescent="0.2">
      <c r="B427" s="444">
        <v>70752010</v>
      </c>
      <c r="C427" s="443">
        <v>2</v>
      </c>
      <c r="D427" s="443" t="s">
        <v>179</v>
      </c>
      <c r="E427" s="443" t="s">
        <v>215</v>
      </c>
      <c r="F427" s="442">
        <v>43574</v>
      </c>
      <c r="G427" s="441" t="s">
        <v>9</v>
      </c>
      <c r="H427" s="440">
        <v>1216750000</v>
      </c>
      <c r="I427" s="439" t="s">
        <v>35</v>
      </c>
    </row>
    <row r="428" spans="2:9" hidden="1" x14ac:dyDescent="0.2">
      <c r="B428" s="444">
        <v>70752010</v>
      </c>
      <c r="C428" s="443">
        <v>1</v>
      </c>
      <c r="D428" s="443" t="s">
        <v>179</v>
      </c>
      <c r="E428" s="443" t="s">
        <v>215</v>
      </c>
      <c r="F428" s="442">
        <v>43574</v>
      </c>
      <c r="G428" s="441" t="s">
        <v>9</v>
      </c>
      <c r="H428" s="440">
        <v>1703450000</v>
      </c>
      <c r="I428" s="439" t="s">
        <v>35</v>
      </c>
    </row>
    <row r="429" spans="2:9" hidden="1" x14ac:dyDescent="0.2">
      <c r="B429" s="444">
        <v>70752010</v>
      </c>
      <c r="C429" s="443">
        <v>1</v>
      </c>
      <c r="D429" s="443" t="s">
        <v>179</v>
      </c>
      <c r="E429" s="443" t="s">
        <v>215</v>
      </c>
      <c r="F429" s="442">
        <v>43585</v>
      </c>
      <c r="G429" s="441" t="s">
        <v>9</v>
      </c>
      <c r="H429" s="440">
        <v>641550000</v>
      </c>
      <c r="I429" s="439" t="s">
        <v>35</v>
      </c>
    </row>
    <row r="430" spans="2:9" hidden="1" x14ac:dyDescent="0.2">
      <c r="B430" s="444">
        <v>70752010</v>
      </c>
      <c r="C430" s="443">
        <v>2</v>
      </c>
      <c r="D430" s="443" t="s">
        <v>179</v>
      </c>
      <c r="E430" s="443" t="s">
        <v>215</v>
      </c>
      <c r="F430" s="442">
        <v>43585</v>
      </c>
      <c r="G430" s="441" t="s">
        <v>9</v>
      </c>
      <c r="H430" s="440">
        <v>458250000</v>
      </c>
      <c r="I430" s="439" t="s">
        <v>35</v>
      </c>
    </row>
    <row r="431" spans="2:9" hidden="1" x14ac:dyDescent="0.2">
      <c r="B431" s="444">
        <v>70752011</v>
      </c>
      <c r="C431" s="443">
        <v>1</v>
      </c>
      <c r="D431" s="443" t="s">
        <v>235</v>
      </c>
      <c r="E431" s="443" t="s">
        <v>215</v>
      </c>
      <c r="F431" s="442">
        <v>43574</v>
      </c>
      <c r="G431" s="441" t="s">
        <v>9</v>
      </c>
      <c r="H431" s="440">
        <v>1580000000</v>
      </c>
      <c r="I431" s="439" t="s">
        <v>35</v>
      </c>
    </row>
    <row r="432" spans="2:9" hidden="1" x14ac:dyDescent="0.2">
      <c r="B432" s="444">
        <v>70752012</v>
      </c>
      <c r="C432" s="443">
        <v>1</v>
      </c>
      <c r="D432" s="443" t="s">
        <v>236</v>
      </c>
      <c r="E432" s="443" t="s">
        <v>215</v>
      </c>
      <c r="F432" s="442">
        <v>43585</v>
      </c>
      <c r="G432" s="441" t="s">
        <v>9</v>
      </c>
      <c r="H432" s="440">
        <v>1803199999.95</v>
      </c>
      <c r="I432" s="439" t="s">
        <v>35</v>
      </c>
    </row>
    <row r="433" spans="2:9" hidden="1" x14ac:dyDescent="0.2">
      <c r="B433" s="444">
        <v>70752012</v>
      </c>
      <c r="C433" s="443">
        <v>2</v>
      </c>
      <c r="D433" s="443" t="s">
        <v>236</v>
      </c>
      <c r="E433" s="443" t="s">
        <v>215</v>
      </c>
      <c r="F433" s="442">
        <v>43585</v>
      </c>
      <c r="G433" s="441" t="s">
        <v>9</v>
      </c>
      <c r="H433" s="440">
        <v>1002169166.7</v>
      </c>
      <c r="I433" s="439" t="s">
        <v>35</v>
      </c>
    </row>
    <row r="434" spans="2:9" hidden="1" x14ac:dyDescent="0.2">
      <c r="B434" s="444">
        <v>70752013</v>
      </c>
      <c r="C434" s="443">
        <v>1</v>
      </c>
      <c r="D434" s="443" t="s">
        <v>237</v>
      </c>
      <c r="E434" s="443" t="s">
        <v>215</v>
      </c>
      <c r="F434" s="442">
        <v>43585</v>
      </c>
      <c r="G434" s="441" t="s">
        <v>9</v>
      </c>
      <c r="H434" s="440">
        <v>954022840.65999997</v>
      </c>
      <c r="I434" s="439" t="s">
        <v>35</v>
      </c>
    </row>
    <row r="435" spans="2:9" hidden="1" x14ac:dyDescent="0.2">
      <c r="B435" s="444">
        <v>70752015</v>
      </c>
      <c r="C435" s="443">
        <v>1</v>
      </c>
      <c r="D435" s="443" t="s">
        <v>239</v>
      </c>
      <c r="E435" s="443" t="s">
        <v>215</v>
      </c>
      <c r="F435" s="442">
        <v>43567</v>
      </c>
      <c r="G435" s="441" t="s">
        <v>9</v>
      </c>
      <c r="H435" s="440">
        <v>665434524.57000005</v>
      </c>
      <c r="I435" s="439" t="s">
        <v>35</v>
      </c>
    </row>
    <row r="436" spans="2:9" hidden="1" x14ac:dyDescent="0.2">
      <c r="B436" s="444">
        <v>70752016</v>
      </c>
      <c r="C436" s="443">
        <v>2</v>
      </c>
      <c r="D436" s="443" t="s">
        <v>240</v>
      </c>
      <c r="E436" s="443" t="s">
        <v>215</v>
      </c>
      <c r="F436" s="442">
        <v>43583</v>
      </c>
      <c r="G436" s="441" t="s">
        <v>9</v>
      </c>
      <c r="H436" s="440">
        <v>1266472361.9400001</v>
      </c>
      <c r="I436" s="439" t="s">
        <v>35</v>
      </c>
    </row>
    <row r="437" spans="2:9" hidden="1" x14ac:dyDescent="0.2">
      <c r="B437" s="444">
        <v>70752016</v>
      </c>
      <c r="C437" s="443">
        <v>1</v>
      </c>
      <c r="D437" s="443" t="s">
        <v>240</v>
      </c>
      <c r="E437" s="443" t="s">
        <v>215</v>
      </c>
      <c r="F437" s="442">
        <v>43583</v>
      </c>
      <c r="G437" s="441" t="s">
        <v>9</v>
      </c>
      <c r="H437" s="440">
        <v>241513950.62</v>
      </c>
      <c r="I437" s="439" t="s">
        <v>35</v>
      </c>
    </row>
    <row r="438" spans="2:9" hidden="1" x14ac:dyDescent="0.2">
      <c r="B438" s="444">
        <v>70752017</v>
      </c>
      <c r="C438" s="443">
        <v>1</v>
      </c>
      <c r="D438" s="443" t="s">
        <v>178</v>
      </c>
      <c r="E438" s="443" t="s">
        <v>215</v>
      </c>
      <c r="F438" s="442">
        <v>43585</v>
      </c>
      <c r="G438" s="441" t="s">
        <v>9</v>
      </c>
      <c r="H438" s="440">
        <v>698250000</v>
      </c>
      <c r="I438" s="439" t="s">
        <v>35</v>
      </c>
    </row>
    <row r="439" spans="2:9" hidden="1" x14ac:dyDescent="0.2">
      <c r="B439" s="444">
        <v>70752018</v>
      </c>
      <c r="C439" s="443">
        <v>1</v>
      </c>
      <c r="D439" s="443" t="s">
        <v>241</v>
      </c>
      <c r="E439" s="443" t="s">
        <v>215</v>
      </c>
      <c r="F439" s="442">
        <v>43577</v>
      </c>
      <c r="G439" s="441" t="s">
        <v>9</v>
      </c>
      <c r="H439" s="440">
        <v>318845412.16000003</v>
      </c>
      <c r="I439" s="439" t="s">
        <v>35</v>
      </c>
    </row>
    <row r="440" spans="2:9" hidden="1" x14ac:dyDescent="0.2">
      <c r="B440" s="444">
        <v>71305000</v>
      </c>
      <c r="C440" s="443">
        <v>2</v>
      </c>
      <c r="D440" s="293" t="s">
        <v>339</v>
      </c>
      <c r="E440" s="443" t="s">
        <v>201</v>
      </c>
      <c r="F440" s="442">
        <v>43565</v>
      </c>
      <c r="G440" s="441" t="s">
        <v>21</v>
      </c>
      <c r="H440" s="440">
        <v>92649702</v>
      </c>
      <c r="I440" s="439" t="s">
        <v>35</v>
      </c>
    </row>
    <row r="441" spans="2:9" hidden="1" x14ac:dyDescent="0.2">
      <c r="B441" s="444">
        <v>71305000</v>
      </c>
      <c r="C441" s="443">
        <v>2</v>
      </c>
      <c r="D441" s="443" t="s">
        <v>339</v>
      </c>
      <c r="E441" s="443" t="s">
        <v>215</v>
      </c>
      <c r="F441" s="442">
        <v>43565</v>
      </c>
      <c r="G441" s="441" t="s">
        <v>21</v>
      </c>
      <c r="H441" s="440">
        <v>37248700.890000001</v>
      </c>
      <c r="I441" s="439" t="s">
        <v>35</v>
      </c>
    </row>
    <row r="442" spans="2:9" hidden="1" x14ac:dyDescent="0.2">
      <c r="B442" s="444">
        <v>81174005</v>
      </c>
      <c r="C442" s="443">
        <v>1</v>
      </c>
      <c r="D442" s="443" t="s">
        <v>250</v>
      </c>
      <c r="E442" s="443" t="s">
        <v>215</v>
      </c>
      <c r="F442" s="442">
        <v>43583</v>
      </c>
      <c r="G442" s="441" t="s">
        <v>9</v>
      </c>
      <c r="H442" s="440">
        <v>1172150000</v>
      </c>
      <c r="I442" s="439" t="s">
        <v>35</v>
      </c>
    </row>
    <row r="443" spans="2:9" hidden="1" x14ac:dyDescent="0.2">
      <c r="B443" s="419">
        <v>29774000</v>
      </c>
      <c r="C443" s="312">
        <v>1</v>
      </c>
      <c r="D443" s="296" t="s">
        <v>319</v>
      </c>
      <c r="E443" s="312" t="s">
        <v>36</v>
      </c>
      <c r="F443" s="413">
        <v>43593</v>
      </c>
      <c r="G443" s="312" t="s">
        <v>21</v>
      </c>
      <c r="H443" s="294">
        <v>435090.34</v>
      </c>
      <c r="I443" s="429" t="s">
        <v>35</v>
      </c>
    </row>
    <row r="444" spans="2:9" hidden="1" x14ac:dyDescent="0.2">
      <c r="B444" s="419">
        <v>29970000</v>
      </c>
      <c r="C444" s="312">
        <v>1</v>
      </c>
      <c r="D444" s="296" t="s">
        <v>377</v>
      </c>
      <c r="E444" s="312" t="s">
        <v>36</v>
      </c>
      <c r="F444" s="413">
        <v>43593</v>
      </c>
      <c r="G444" s="312" t="s">
        <v>21</v>
      </c>
      <c r="H444" s="294">
        <v>5645277.6399999997</v>
      </c>
      <c r="I444" s="429" t="s">
        <v>210</v>
      </c>
    </row>
    <row r="445" spans="2:9" hidden="1" x14ac:dyDescent="0.2">
      <c r="B445" s="419">
        <v>29244000</v>
      </c>
      <c r="C445" s="312">
        <v>1</v>
      </c>
      <c r="D445" s="296" t="s">
        <v>209</v>
      </c>
      <c r="E445" s="312" t="s">
        <v>36</v>
      </c>
      <c r="F445" s="413">
        <v>43594</v>
      </c>
      <c r="G445" s="312" t="s">
        <v>21</v>
      </c>
      <c r="H445" s="294">
        <v>775211.67</v>
      </c>
      <c r="I445" s="429" t="s">
        <v>210</v>
      </c>
    </row>
    <row r="446" spans="2:9" hidden="1" x14ac:dyDescent="0.2">
      <c r="B446" s="419">
        <v>29190000</v>
      </c>
      <c r="C446" s="312">
        <v>3</v>
      </c>
      <c r="D446" s="296" t="s">
        <v>378</v>
      </c>
      <c r="E446" s="312" t="s">
        <v>36</v>
      </c>
      <c r="F446" s="413">
        <v>43595</v>
      </c>
      <c r="G446" s="312" t="s">
        <v>21</v>
      </c>
      <c r="H446" s="294">
        <v>1011613.5</v>
      </c>
      <c r="I446" s="429" t="s">
        <v>210</v>
      </c>
    </row>
    <row r="447" spans="2:9" hidden="1" x14ac:dyDescent="0.2">
      <c r="B447" s="419">
        <v>29776000</v>
      </c>
      <c r="C447" s="312">
        <v>1</v>
      </c>
      <c r="D447" s="296" t="s">
        <v>379</v>
      </c>
      <c r="E447" s="312" t="s">
        <v>36</v>
      </c>
      <c r="F447" s="413">
        <v>43595</v>
      </c>
      <c r="G447" s="312" t="s">
        <v>21</v>
      </c>
      <c r="H447" s="294">
        <v>1000000</v>
      </c>
      <c r="I447" s="429" t="s">
        <v>35</v>
      </c>
    </row>
    <row r="448" spans="2:9" hidden="1" x14ac:dyDescent="0.2">
      <c r="B448" s="419">
        <v>81174005</v>
      </c>
      <c r="C448" s="312">
        <v>1</v>
      </c>
      <c r="D448" s="296" t="s">
        <v>250</v>
      </c>
      <c r="E448" s="312" t="s">
        <v>215</v>
      </c>
      <c r="F448" s="413">
        <v>43595</v>
      </c>
      <c r="G448" s="312" t="s">
        <v>9</v>
      </c>
      <c r="H448" s="294">
        <v>479150000</v>
      </c>
      <c r="I448" s="429" t="s">
        <v>35</v>
      </c>
    </row>
    <row r="449" spans="2:9" hidden="1" x14ac:dyDescent="0.2">
      <c r="B449" s="419">
        <v>81174006</v>
      </c>
      <c r="C449" s="312">
        <v>1</v>
      </c>
      <c r="D449" s="296" t="s">
        <v>341</v>
      </c>
      <c r="E449" s="312" t="s">
        <v>215</v>
      </c>
      <c r="F449" s="413">
        <v>43597</v>
      </c>
      <c r="G449" s="312" t="s">
        <v>9</v>
      </c>
      <c r="H449" s="294">
        <v>1748000000</v>
      </c>
      <c r="I449" s="429" t="s">
        <v>35</v>
      </c>
    </row>
    <row r="450" spans="2:9" hidden="1" x14ac:dyDescent="0.2">
      <c r="B450" s="419">
        <v>29771000</v>
      </c>
      <c r="C450" s="312">
        <v>1</v>
      </c>
      <c r="D450" s="296" t="s">
        <v>318</v>
      </c>
      <c r="E450" s="312" t="s">
        <v>36</v>
      </c>
      <c r="F450" s="413">
        <v>43598</v>
      </c>
      <c r="G450" s="312" t="s">
        <v>21</v>
      </c>
      <c r="H450" s="294">
        <v>7072222.6299999999</v>
      </c>
      <c r="I450" s="429" t="s">
        <v>35</v>
      </c>
    </row>
    <row r="451" spans="2:9" hidden="1" x14ac:dyDescent="0.2">
      <c r="B451" s="419">
        <v>27653000</v>
      </c>
      <c r="C451" s="312">
        <v>1</v>
      </c>
      <c r="D451" s="296" t="s">
        <v>314</v>
      </c>
      <c r="E451" s="312" t="s">
        <v>201</v>
      </c>
      <c r="F451" s="413">
        <v>43599</v>
      </c>
      <c r="G451" s="312" t="s">
        <v>21</v>
      </c>
      <c r="H451" s="294">
        <v>22455065.800000001</v>
      </c>
      <c r="I451" s="429" t="s">
        <v>35</v>
      </c>
    </row>
    <row r="452" spans="2:9" hidden="1" x14ac:dyDescent="0.2">
      <c r="B452" s="419">
        <v>29942000</v>
      </c>
      <c r="C452" s="312">
        <v>1</v>
      </c>
      <c r="D452" s="296" t="s">
        <v>380</v>
      </c>
      <c r="E452" s="312" t="s">
        <v>36</v>
      </c>
      <c r="F452" s="413">
        <v>43599</v>
      </c>
      <c r="G452" s="312" t="s">
        <v>21</v>
      </c>
      <c r="H452" s="294">
        <v>1000000</v>
      </c>
      <c r="I452" s="429" t="s">
        <v>35</v>
      </c>
    </row>
    <row r="453" spans="2:9" hidden="1" x14ac:dyDescent="0.2">
      <c r="B453" s="419">
        <v>29955000</v>
      </c>
      <c r="C453" s="312">
        <v>1</v>
      </c>
      <c r="D453" s="296" t="s">
        <v>381</v>
      </c>
      <c r="E453" s="312" t="s">
        <v>36</v>
      </c>
      <c r="F453" s="413">
        <v>43599</v>
      </c>
      <c r="G453" s="312" t="s">
        <v>21</v>
      </c>
      <c r="H453" s="294">
        <v>600000</v>
      </c>
      <c r="I453" s="429" t="s">
        <v>210</v>
      </c>
    </row>
    <row r="454" spans="2:9" hidden="1" x14ac:dyDescent="0.2">
      <c r="B454" s="419">
        <v>29279000</v>
      </c>
      <c r="C454" s="312">
        <v>1</v>
      </c>
      <c r="D454" s="296" t="s">
        <v>382</v>
      </c>
      <c r="E454" s="312" t="s">
        <v>36</v>
      </c>
      <c r="F454" s="413">
        <v>43600</v>
      </c>
      <c r="G454" s="312" t="s">
        <v>21</v>
      </c>
      <c r="H454" s="294">
        <v>271280712.37</v>
      </c>
      <c r="I454" s="429" t="s">
        <v>35</v>
      </c>
    </row>
    <row r="455" spans="2:9" hidden="1" x14ac:dyDescent="0.2">
      <c r="B455" s="419">
        <v>29756000</v>
      </c>
      <c r="C455" s="312">
        <v>2</v>
      </c>
      <c r="D455" s="296" t="s">
        <v>216</v>
      </c>
      <c r="E455" s="312" t="s">
        <v>36</v>
      </c>
      <c r="F455" s="413">
        <v>43601</v>
      </c>
      <c r="G455" s="312" t="s">
        <v>21</v>
      </c>
      <c r="H455" s="294">
        <v>70083.570000000007</v>
      </c>
      <c r="I455" s="429" t="s">
        <v>35</v>
      </c>
    </row>
    <row r="456" spans="2:9" hidden="1" x14ac:dyDescent="0.2">
      <c r="B456" s="419">
        <v>29756000</v>
      </c>
      <c r="C456" s="312">
        <v>2</v>
      </c>
      <c r="D456" s="296" t="s">
        <v>216</v>
      </c>
      <c r="E456" s="312" t="s">
        <v>36</v>
      </c>
      <c r="F456" s="413">
        <v>43601</v>
      </c>
      <c r="G456" s="312" t="s">
        <v>21</v>
      </c>
      <c r="H456" s="294">
        <v>1243976.77</v>
      </c>
      <c r="I456" s="429" t="s">
        <v>35</v>
      </c>
    </row>
    <row r="457" spans="2:9" hidden="1" x14ac:dyDescent="0.2">
      <c r="B457" s="419">
        <v>27646000</v>
      </c>
      <c r="C457" s="312">
        <v>1</v>
      </c>
      <c r="D457" s="296" t="s">
        <v>203</v>
      </c>
      <c r="E457" s="312" t="s">
        <v>201</v>
      </c>
      <c r="F457" s="413">
        <v>43602</v>
      </c>
      <c r="G457" s="312" t="s">
        <v>21</v>
      </c>
      <c r="H457" s="294">
        <v>11787758.380000001</v>
      </c>
      <c r="I457" s="429" t="s">
        <v>35</v>
      </c>
    </row>
    <row r="458" spans="2:9" hidden="1" x14ac:dyDescent="0.2">
      <c r="B458" s="419">
        <v>29272000</v>
      </c>
      <c r="C458" s="312">
        <v>1</v>
      </c>
      <c r="D458" s="296" t="s">
        <v>383</v>
      </c>
      <c r="E458" s="312" t="s">
        <v>36</v>
      </c>
      <c r="F458" s="413">
        <v>43602</v>
      </c>
      <c r="G458" s="312" t="s">
        <v>21</v>
      </c>
      <c r="H458" s="294">
        <v>30000000</v>
      </c>
      <c r="I458" s="429" t="s">
        <v>210</v>
      </c>
    </row>
    <row r="459" spans="2:9" hidden="1" x14ac:dyDescent="0.2">
      <c r="B459" s="419">
        <v>29289000</v>
      </c>
      <c r="C459" s="312">
        <v>1</v>
      </c>
      <c r="D459" s="296" t="s">
        <v>384</v>
      </c>
      <c r="E459" s="312" t="s">
        <v>36</v>
      </c>
      <c r="F459" s="413">
        <v>43602</v>
      </c>
      <c r="G459" s="312" t="s">
        <v>21</v>
      </c>
      <c r="H459" s="294">
        <v>300000000</v>
      </c>
      <c r="I459" s="429" t="s">
        <v>35</v>
      </c>
    </row>
    <row r="460" spans="2:9" hidden="1" x14ac:dyDescent="0.2">
      <c r="B460" s="419">
        <v>29782000</v>
      </c>
      <c r="C460" s="312">
        <v>1</v>
      </c>
      <c r="D460" s="296" t="s">
        <v>385</v>
      </c>
      <c r="E460" s="312" t="s">
        <v>36</v>
      </c>
      <c r="F460" s="413">
        <v>43602</v>
      </c>
      <c r="G460" s="312" t="s">
        <v>21</v>
      </c>
      <c r="H460" s="294">
        <v>11572746.470000001</v>
      </c>
      <c r="I460" s="429" t="s">
        <v>35</v>
      </c>
    </row>
    <row r="461" spans="2:9" hidden="1" x14ac:dyDescent="0.2">
      <c r="B461" s="419">
        <v>70752011</v>
      </c>
      <c r="C461" s="312">
        <v>1</v>
      </c>
      <c r="D461" s="296" t="s">
        <v>235</v>
      </c>
      <c r="E461" s="312" t="s">
        <v>215</v>
      </c>
      <c r="F461" s="413">
        <v>43604</v>
      </c>
      <c r="G461" s="312" t="s">
        <v>9</v>
      </c>
      <c r="H461" s="294">
        <v>1633200000</v>
      </c>
      <c r="I461" s="429" t="s">
        <v>35</v>
      </c>
    </row>
    <row r="462" spans="2:9" ht="16" hidden="1" thickBot="1" x14ac:dyDescent="0.25">
      <c r="B462" s="428">
        <v>27651000</v>
      </c>
      <c r="C462" s="426">
        <v>1</v>
      </c>
      <c r="D462" s="438" t="s">
        <v>204</v>
      </c>
      <c r="E462" s="426" t="s">
        <v>201</v>
      </c>
      <c r="F462" s="427">
        <v>43605</v>
      </c>
      <c r="G462" s="426" t="s">
        <v>205</v>
      </c>
      <c r="H462" s="437">
        <v>831088381</v>
      </c>
      <c r="I462" s="435" t="s">
        <v>35</v>
      </c>
    </row>
    <row r="463" spans="2:9" hidden="1" x14ac:dyDescent="0.2">
      <c r="B463" s="419">
        <v>29761000</v>
      </c>
      <c r="C463" s="312">
        <v>1</v>
      </c>
      <c r="D463" s="296" t="s">
        <v>217</v>
      </c>
      <c r="E463" s="312" t="s">
        <v>36</v>
      </c>
      <c r="F463" s="413">
        <v>43606</v>
      </c>
      <c r="G463" s="312" t="s">
        <v>21</v>
      </c>
      <c r="H463" s="294">
        <v>2000027.7</v>
      </c>
      <c r="I463" s="429" t="s">
        <v>35</v>
      </c>
    </row>
    <row r="464" spans="2:9" hidden="1" x14ac:dyDescent="0.2">
      <c r="B464" s="419">
        <v>70752009</v>
      </c>
      <c r="C464" s="312">
        <v>1</v>
      </c>
      <c r="D464" s="296" t="s">
        <v>234</v>
      </c>
      <c r="E464" s="312" t="s">
        <v>215</v>
      </c>
      <c r="F464" s="413">
        <v>43606</v>
      </c>
      <c r="G464" s="312" t="s">
        <v>9</v>
      </c>
      <c r="H464" s="294">
        <v>1926670500.3499999</v>
      </c>
      <c r="I464" s="429" t="s">
        <v>35</v>
      </c>
    </row>
    <row r="465" spans="2:9" hidden="1" x14ac:dyDescent="0.2">
      <c r="B465" s="419">
        <v>29756000</v>
      </c>
      <c r="C465" s="312">
        <v>2</v>
      </c>
      <c r="D465" s="296" t="s">
        <v>216</v>
      </c>
      <c r="E465" s="312" t="s">
        <v>36</v>
      </c>
      <c r="F465" s="413">
        <v>43607</v>
      </c>
      <c r="G465" s="312" t="s">
        <v>21</v>
      </c>
      <c r="H465" s="294">
        <v>344970.4</v>
      </c>
      <c r="I465" s="429" t="s">
        <v>35</v>
      </c>
    </row>
    <row r="466" spans="2:9" hidden="1" x14ac:dyDescent="0.2">
      <c r="B466" s="419">
        <v>29964000</v>
      </c>
      <c r="C466" s="312">
        <v>1</v>
      </c>
      <c r="D466" s="296" t="s">
        <v>386</v>
      </c>
      <c r="E466" s="312" t="s">
        <v>36</v>
      </c>
      <c r="F466" s="413">
        <v>43607</v>
      </c>
      <c r="G466" s="312" t="s">
        <v>21</v>
      </c>
      <c r="H466" s="294">
        <v>130000000</v>
      </c>
      <c r="I466" s="429" t="s">
        <v>35</v>
      </c>
    </row>
    <row r="467" spans="2:9" hidden="1" x14ac:dyDescent="0.2">
      <c r="B467" s="419">
        <v>70729000</v>
      </c>
      <c r="C467" s="312">
        <v>1</v>
      </c>
      <c r="D467" s="296" t="s">
        <v>226</v>
      </c>
      <c r="E467" s="312" t="s">
        <v>201</v>
      </c>
      <c r="F467" s="413">
        <v>43607</v>
      </c>
      <c r="G467" s="312" t="s">
        <v>9</v>
      </c>
      <c r="H467" s="294">
        <v>925284.19</v>
      </c>
      <c r="I467" s="429" t="s">
        <v>35</v>
      </c>
    </row>
    <row r="468" spans="2:9" hidden="1" x14ac:dyDescent="0.2">
      <c r="B468" s="419">
        <v>70729000</v>
      </c>
      <c r="C468" s="312">
        <v>1</v>
      </c>
      <c r="D468" s="296" t="s">
        <v>226</v>
      </c>
      <c r="E468" s="312" t="s">
        <v>201</v>
      </c>
      <c r="F468" s="413">
        <v>43607</v>
      </c>
      <c r="G468" s="312" t="s">
        <v>9</v>
      </c>
      <c r="H468" s="294">
        <v>61662640.520000003</v>
      </c>
      <c r="I468" s="429" t="s">
        <v>35</v>
      </c>
    </row>
    <row r="469" spans="2:9" hidden="1" x14ac:dyDescent="0.2">
      <c r="B469" s="419">
        <v>70752018</v>
      </c>
      <c r="C469" s="312">
        <v>1</v>
      </c>
      <c r="D469" s="296" t="s">
        <v>241</v>
      </c>
      <c r="E469" s="312" t="s">
        <v>215</v>
      </c>
      <c r="F469" s="413">
        <v>43607</v>
      </c>
      <c r="G469" s="312" t="s">
        <v>9</v>
      </c>
      <c r="H469" s="294">
        <v>327402660.35000002</v>
      </c>
      <c r="I469" s="429" t="s">
        <v>35</v>
      </c>
    </row>
    <row r="470" spans="2:9" hidden="1" x14ac:dyDescent="0.2">
      <c r="B470" s="419">
        <v>29922000</v>
      </c>
      <c r="C470" s="312">
        <v>1</v>
      </c>
      <c r="D470" s="296" t="s">
        <v>392</v>
      </c>
      <c r="E470" s="312" t="s">
        <v>36</v>
      </c>
      <c r="F470" s="413">
        <v>43609</v>
      </c>
      <c r="G470" s="312" t="s">
        <v>21</v>
      </c>
      <c r="H470" s="294">
        <v>800000</v>
      </c>
      <c r="I470" s="429" t="s">
        <v>35</v>
      </c>
    </row>
    <row r="471" spans="2:9" x14ac:dyDescent="0.2">
      <c r="B471" s="419">
        <v>70729000</v>
      </c>
      <c r="C471" s="312">
        <v>1</v>
      </c>
      <c r="D471" s="296" t="s">
        <v>226</v>
      </c>
      <c r="E471" s="312" t="s">
        <v>201</v>
      </c>
      <c r="F471" s="413">
        <v>43612</v>
      </c>
      <c r="G471" s="312" t="s">
        <v>9</v>
      </c>
      <c r="H471" s="294">
        <v>308453.8</v>
      </c>
      <c r="I471" s="429" t="s">
        <v>35</v>
      </c>
    </row>
    <row r="472" spans="2:9" x14ac:dyDescent="0.2">
      <c r="B472" s="419">
        <v>70729000</v>
      </c>
      <c r="C472" s="312">
        <v>1</v>
      </c>
      <c r="D472" s="296" t="s">
        <v>226</v>
      </c>
      <c r="E472" s="312" t="s">
        <v>201</v>
      </c>
      <c r="F472" s="413">
        <v>43612</v>
      </c>
      <c r="G472" s="312" t="s">
        <v>9</v>
      </c>
      <c r="H472" s="294">
        <v>42391567.18</v>
      </c>
      <c r="I472" s="429" t="s">
        <v>35</v>
      </c>
    </row>
    <row r="473" spans="2:9" hidden="1" x14ac:dyDescent="0.2">
      <c r="B473" s="419">
        <v>29282000</v>
      </c>
      <c r="C473" s="312">
        <v>1</v>
      </c>
      <c r="D473" s="296" t="s">
        <v>395</v>
      </c>
      <c r="E473" s="312" t="s">
        <v>36</v>
      </c>
      <c r="F473" s="413">
        <v>43613</v>
      </c>
      <c r="G473" s="312" t="s">
        <v>21</v>
      </c>
      <c r="H473" s="294">
        <v>2000000</v>
      </c>
      <c r="I473" s="429" t="s">
        <v>210</v>
      </c>
    </row>
    <row r="474" spans="2:9" hidden="1" x14ac:dyDescent="0.2">
      <c r="B474" s="419">
        <v>29756000</v>
      </c>
      <c r="C474" s="312">
        <v>2</v>
      </c>
      <c r="D474" s="296" t="s">
        <v>216</v>
      </c>
      <c r="E474" s="312" t="s">
        <v>36</v>
      </c>
      <c r="F474" s="413">
        <v>43613</v>
      </c>
      <c r="G474" s="312" t="s">
        <v>21</v>
      </c>
      <c r="H474" s="294">
        <v>3153173.59</v>
      </c>
      <c r="I474" s="429" t="s">
        <v>35</v>
      </c>
    </row>
    <row r="475" spans="2:9" hidden="1" x14ac:dyDescent="0.2">
      <c r="B475" s="419">
        <v>29783000</v>
      </c>
      <c r="C475" s="312">
        <v>1</v>
      </c>
      <c r="D475" s="296" t="s">
        <v>310</v>
      </c>
      <c r="E475" s="312" t="s">
        <v>36</v>
      </c>
      <c r="F475" s="413">
        <v>43613</v>
      </c>
      <c r="G475" s="312" t="s">
        <v>21</v>
      </c>
      <c r="H475" s="294">
        <v>7500000</v>
      </c>
      <c r="I475" s="429" t="s">
        <v>35</v>
      </c>
    </row>
    <row r="476" spans="2:9" hidden="1" x14ac:dyDescent="0.2">
      <c r="B476" s="419">
        <v>70752016</v>
      </c>
      <c r="C476" s="312">
        <v>1</v>
      </c>
      <c r="D476" s="296" t="s">
        <v>240</v>
      </c>
      <c r="E476" s="312" t="s">
        <v>215</v>
      </c>
      <c r="F476" s="413">
        <v>43613</v>
      </c>
      <c r="G476" s="312" t="s">
        <v>9</v>
      </c>
      <c r="H476" s="294">
        <v>250041633.91999999</v>
      </c>
      <c r="I476" s="429" t="s">
        <v>35</v>
      </c>
    </row>
    <row r="477" spans="2:9" hidden="1" x14ac:dyDescent="0.2">
      <c r="B477" s="419">
        <v>70752016</v>
      </c>
      <c r="C477" s="312">
        <v>2</v>
      </c>
      <c r="D477" s="296" t="s">
        <v>240</v>
      </c>
      <c r="E477" s="312" t="s">
        <v>215</v>
      </c>
      <c r="F477" s="413">
        <v>43613</v>
      </c>
      <c r="G477" s="312" t="s">
        <v>9</v>
      </c>
      <c r="H477" s="294">
        <v>2691919742.4299998</v>
      </c>
      <c r="I477" s="429" t="s">
        <v>35</v>
      </c>
    </row>
    <row r="478" spans="2:9" hidden="1" x14ac:dyDescent="0.2">
      <c r="B478" s="419">
        <v>29756000</v>
      </c>
      <c r="C478" s="312">
        <v>2</v>
      </c>
      <c r="D478" s="296" t="s">
        <v>216</v>
      </c>
      <c r="E478" s="312" t="s">
        <v>36</v>
      </c>
      <c r="F478" s="413">
        <v>43614</v>
      </c>
      <c r="G478" s="312" t="s">
        <v>21</v>
      </c>
      <c r="H478" s="294">
        <v>479640.56</v>
      </c>
      <c r="I478" s="429" t="s">
        <v>35</v>
      </c>
    </row>
    <row r="479" spans="2:9" hidden="1" x14ac:dyDescent="0.2">
      <c r="B479" s="419">
        <v>29936000</v>
      </c>
      <c r="C479" s="312">
        <v>1</v>
      </c>
      <c r="D479" s="296" t="s">
        <v>316</v>
      </c>
      <c r="E479" s="312" t="s">
        <v>36</v>
      </c>
      <c r="F479" s="413">
        <v>43615</v>
      </c>
      <c r="G479" s="312" t="s">
        <v>21</v>
      </c>
      <c r="H479" s="294">
        <v>7500000</v>
      </c>
      <c r="I479" s="429" t="s">
        <v>35</v>
      </c>
    </row>
    <row r="480" spans="2:9" hidden="1" x14ac:dyDescent="0.2">
      <c r="B480" s="419">
        <v>70752012</v>
      </c>
      <c r="C480" s="312">
        <v>1</v>
      </c>
      <c r="D480" s="296" t="s">
        <v>236</v>
      </c>
      <c r="E480" s="312" t="s">
        <v>215</v>
      </c>
      <c r="F480" s="413">
        <v>43615</v>
      </c>
      <c r="G480" s="312" t="s">
        <v>9</v>
      </c>
      <c r="H480" s="294">
        <v>1870799999.96</v>
      </c>
      <c r="I480" s="429" t="s">
        <v>35</v>
      </c>
    </row>
    <row r="481" spans="2:9" hidden="1" x14ac:dyDescent="0.2">
      <c r="B481" s="419">
        <v>70752012</v>
      </c>
      <c r="C481" s="312">
        <v>2</v>
      </c>
      <c r="D481" s="296" t="s">
        <v>236</v>
      </c>
      <c r="E481" s="312" t="s">
        <v>215</v>
      </c>
      <c r="F481" s="413">
        <v>43615</v>
      </c>
      <c r="G481" s="312" t="s">
        <v>9</v>
      </c>
      <c r="H481" s="294">
        <v>1039739395</v>
      </c>
      <c r="I481" s="429" t="s">
        <v>35</v>
      </c>
    </row>
    <row r="482" spans="2:9" hidden="1" x14ac:dyDescent="0.2">
      <c r="B482" s="419">
        <v>70752013</v>
      </c>
      <c r="C482" s="312">
        <v>1</v>
      </c>
      <c r="D482" s="296" t="s">
        <v>237</v>
      </c>
      <c r="E482" s="312" t="s">
        <v>215</v>
      </c>
      <c r="F482" s="413">
        <v>43615</v>
      </c>
      <c r="G482" s="312" t="s">
        <v>9</v>
      </c>
      <c r="H482" s="294">
        <v>982550263.14999998</v>
      </c>
      <c r="I482" s="429" t="s">
        <v>35</v>
      </c>
    </row>
    <row r="483" spans="2:9" hidden="1" x14ac:dyDescent="0.2">
      <c r="B483" s="419">
        <v>70752017</v>
      </c>
      <c r="C483" s="312">
        <v>1</v>
      </c>
      <c r="D483" s="296" t="s">
        <v>178</v>
      </c>
      <c r="E483" s="312" t="s">
        <v>215</v>
      </c>
      <c r="F483" s="413">
        <v>43615</v>
      </c>
      <c r="G483" s="312" t="s">
        <v>9</v>
      </c>
      <c r="H483" s="294">
        <v>716500000</v>
      </c>
      <c r="I483" s="429" t="s">
        <v>35</v>
      </c>
    </row>
    <row r="484" spans="2:9" hidden="1" x14ac:dyDescent="0.2">
      <c r="B484" s="419">
        <v>81174007</v>
      </c>
      <c r="C484" s="312">
        <v>1</v>
      </c>
      <c r="D484" s="296" t="s">
        <v>342</v>
      </c>
      <c r="E484" s="312" t="s">
        <v>215</v>
      </c>
      <c r="F484" s="413">
        <v>43615</v>
      </c>
      <c r="G484" s="312" t="s">
        <v>9</v>
      </c>
      <c r="H484" s="294">
        <v>2806169458.2800002</v>
      </c>
      <c r="I484" s="429" t="s">
        <v>35</v>
      </c>
    </row>
    <row r="485" spans="2:9" hidden="1" x14ac:dyDescent="0.2">
      <c r="B485" s="419">
        <v>29224000</v>
      </c>
      <c r="C485" s="312">
        <v>2</v>
      </c>
      <c r="D485" s="296" t="s">
        <v>206</v>
      </c>
      <c r="E485" s="312" t="s">
        <v>36</v>
      </c>
      <c r="F485" s="413">
        <v>43619</v>
      </c>
      <c r="G485" s="312" t="s">
        <v>21</v>
      </c>
      <c r="H485" s="294">
        <v>154328.18</v>
      </c>
      <c r="I485" s="429" t="s">
        <v>35</v>
      </c>
    </row>
    <row r="486" spans="2:9" hidden="1" x14ac:dyDescent="0.2">
      <c r="B486" s="419">
        <v>29756000</v>
      </c>
      <c r="C486" s="312">
        <v>2</v>
      </c>
      <c r="D486" s="296" t="s">
        <v>216</v>
      </c>
      <c r="E486" s="312" t="s">
        <v>36</v>
      </c>
      <c r="F486" s="413">
        <v>43619</v>
      </c>
      <c r="G486" s="312" t="s">
        <v>21</v>
      </c>
      <c r="H486" s="294">
        <v>3898538.68</v>
      </c>
      <c r="I486" s="429" t="s">
        <v>35</v>
      </c>
    </row>
    <row r="487" spans="2:9" hidden="1" x14ac:dyDescent="0.2">
      <c r="B487" s="419">
        <v>29756000</v>
      </c>
      <c r="C487" s="312">
        <v>2</v>
      </c>
      <c r="D487" s="296" t="s">
        <v>216</v>
      </c>
      <c r="E487" s="312" t="s">
        <v>36</v>
      </c>
      <c r="F487" s="413">
        <v>43619</v>
      </c>
      <c r="G487" s="312" t="s">
        <v>21</v>
      </c>
      <c r="H487" s="294">
        <v>7563.56</v>
      </c>
      <c r="I487" s="429" t="s">
        <v>35</v>
      </c>
    </row>
    <row r="488" spans="2:9" hidden="1" x14ac:dyDescent="0.2">
      <c r="B488" s="419">
        <v>29774000</v>
      </c>
      <c r="C488" s="312">
        <v>1</v>
      </c>
      <c r="D488" s="296" t="s">
        <v>319</v>
      </c>
      <c r="E488" s="312" t="s">
        <v>36</v>
      </c>
      <c r="F488" s="413">
        <v>43619</v>
      </c>
      <c r="G488" s="312" t="s">
        <v>21</v>
      </c>
      <c r="H488" s="294">
        <v>5000000</v>
      </c>
      <c r="I488" s="429" t="s">
        <v>35</v>
      </c>
    </row>
    <row r="489" spans="2:9" hidden="1" x14ac:dyDescent="0.2">
      <c r="B489" s="419">
        <v>29190000</v>
      </c>
      <c r="C489" s="312">
        <v>3</v>
      </c>
      <c r="D489" s="296" t="s">
        <v>378</v>
      </c>
      <c r="E489" s="312" t="s">
        <v>36</v>
      </c>
      <c r="F489" s="413">
        <v>43621</v>
      </c>
      <c r="G489" s="312" t="s">
        <v>21</v>
      </c>
      <c r="H489" s="294">
        <v>1303821.19</v>
      </c>
      <c r="I489" s="429" t="s">
        <v>210</v>
      </c>
    </row>
    <row r="490" spans="2:9" hidden="1" x14ac:dyDescent="0.2">
      <c r="B490" s="419">
        <v>27646000</v>
      </c>
      <c r="C490" s="312">
        <v>1</v>
      </c>
      <c r="D490" s="296" t="s">
        <v>203</v>
      </c>
      <c r="E490" s="312" t="s">
        <v>201</v>
      </c>
      <c r="F490" s="413">
        <v>43622</v>
      </c>
      <c r="G490" s="312" t="s">
        <v>21</v>
      </c>
      <c r="H490" s="294">
        <v>7947036.8700000001</v>
      </c>
      <c r="I490" s="429" t="s">
        <v>35</v>
      </c>
    </row>
    <row r="491" spans="2:9" hidden="1" x14ac:dyDescent="0.2">
      <c r="B491" s="419">
        <v>29633000</v>
      </c>
      <c r="C491" s="312">
        <v>1</v>
      </c>
      <c r="D491" s="296" t="s">
        <v>214</v>
      </c>
      <c r="E491" s="312" t="s">
        <v>36</v>
      </c>
      <c r="F491" s="413">
        <v>43622</v>
      </c>
      <c r="G491" s="312" t="s">
        <v>21</v>
      </c>
      <c r="H491" s="294">
        <v>14430000</v>
      </c>
      <c r="I491" s="429" t="s">
        <v>35</v>
      </c>
    </row>
    <row r="492" spans="2:9" hidden="1" x14ac:dyDescent="0.2">
      <c r="B492" s="419">
        <v>29937000</v>
      </c>
      <c r="C492" s="312">
        <v>1</v>
      </c>
      <c r="D492" s="296" t="s">
        <v>409</v>
      </c>
      <c r="E492" s="312" t="s">
        <v>36</v>
      </c>
      <c r="F492" s="413">
        <v>43622</v>
      </c>
      <c r="G492" s="312" t="s">
        <v>21</v>
      </c>
      <c r="H492" s="294">
        <v>5500000</v>
      </c>
      <c r="I492" s="429" t="s">
        <v>35</v>
      </c>
    </row>
    <row r="493" spans="2:9" hidden="1" x14ac:dyDescent="0.2">
      <c r="B493" s="419">
        <v>29954000</v>
      </c>
      <c r="C493" s="312">
        <v>1</v>
      </c>
      <c r="D493" s="296" t="s">
        <v>410</v>
      </c>
      <c r="E493" s="312" t="s">
        <v>36</v>
      </c>
      <c r="F493" s="413">
        <v>43622</v>
      </c>
      <c r="G493" s="312" t="s">
        <v>21</v>
      </c>
      <c r="H493" s="294">
        <v>106702</v>
      </c>
      <c r="I493" s="429" t="s">
        <v>210</v>
      </c>
    </row>
    <row r="494" spans="2:9" hidden="1" x14ac:dyDescent="0.2">
      <c r="B494" s="419">
        <v>29761000</v>
      </c>
      <c r="C494" s="312">
        <v>1</v>
      </c>
      <c r="D494" s="296" t="s">
        <v>217</v>
      </c>
      <c r="E494" s="312" t="s">
        <v>36</v>
      </c>
      <c r="F494" s="413">
        <v>43627</v>
      </c>
      <c r="G494" s="312" t="s">
        <v>21</v>
      </c>
      <c r="H494" s="294">
        <v>1605033.72</v>
      </c>
      <c r="I494" s="429" t="s">
        <v>35</v>
      </c>
    </row>
    <row r="495" spans="2:9" hidden="1" x14ac:dyDescent="0.2">
      <c r="B495" s="419">
        <v>29252000</v>
      </c>
      <c r="C495" s="312">
        <v>1</v>
      </c>
      <c r="D495" s="296" t="s">
        <v>411</v>
      </c>
      <c r="E495" s="312" t="s">
        <v>36</v>
      </c>
      <c r="F495" s="413">
        <v>43628</v>
      </c>
      <c r="G495" s="312" t="s">
        <v>21</v>
      </c>
      <c r="H495" s="294">
        <v>7000000</v>
      </c>
      <c r="I495" s="429" t="s">
        <v>35</v>
      </c>
    </row>
    <row r="496" spans="2:9" hidden="1" x14ac:dyDescent="0.2">
      <c r="B496" s="419">
        <v>29783000</v>
      </c>
      <c r="C496" s="312">
        <v>1</v>
      </c>
      <c r="D496" s="296" t="s">
        <v>310</v>
      </c>
      <c r="E496" s="312" t="s">
        <v>36</v>
      </c>
      <c r="F496" s="413">
        <v>43628</v>
      </c>
      <c r="G496" s="312" t="s">
        <v>21</v>
      </c>
      <c r="H496" s="294">
        <v>2277037.14</v>
      </c>
      <c r="I496" s="429" t="s">
        <v>35</v>
      </c>
    </row>
    <row r="497" spans="2:9" hidden="1" x14ac:dyDescent="0.2">
      <c r="B497" s="419">
        <v>81174006</v>
      </c>
      <c r="C497" s="312">
        <v>1</v>
      </c>
      <c r="D497" s="296" t="s">
        <v>341</v>
      </c>
      <c r="E497" s="312" t="s">
        <v>215</v>
      </c>
      <c r="F497" s="413">
        <v>43628</v>
      </c>
      <c r="G497" s="312" t="s">
        <v>9</v>
      </c>
      <c r="H497" s="294">
        <v>1817920000</v>
      </c>
      <c r="I497" s="429" t="s">
        <v>35</v>
      </c>
    </row>
    <row r="498" spans="2:9" hidden="1" x14ac:dyDescent="0.2">
      <c r="B498" s="419">
        <v>29266000</v>
      </c>
      <c r="C498" s="312">
        <v>1</v>
      </c>
      <c r="D498" s="296" t="s">
        <v>412</v>
      </c>
      <c r="E498" s="312" t="s">
        <v>36</v>
      </c>
      <c r="F498" s="413">
        <v>43629</v>
      </c>
      <c r="G498" s="312" t="s">
        <v>21</v>
      </c>
      <c r="H498" s="294">
        <v>4000000</v>
      </c>
      <c r="I498" s="429" t="s">
        <v>35</v>
      </c>
    </row>
    <row r="499" spans="2:9" hidden="1" x14ac:dyDescent="0.2">
      <c r="B499" s="419">
        <v>29231000</v>
      </c>
      <c r="C499" s="312">
        <v>1</v>
      </c>
      <c r="D499" s="296" t="s">
        <v>309</v>
      </c>
      <c r="E499" s="312" t="s">
        <v>36</v>
      </c>
      <c r="F499" s="413">
        <v>43630</v>
      </c>
      <c r="G499" s="312" t="s">
        <v>21</v>
      </c>
      <c r="H499" s="294">
        <v>22500</v>
      </c>
      <c r="I499" s="429" t="s">
        <v>210</v>
      </c>
    </row>
    <row r="500" spans="2:9" hidden="1" x14ac:dyDescent="0.2">
      <c r="B500" s="419">
        <v>29290000</v>
      </c>
      <c r="C500" s="312">
        <v>1</v>
      </c>
      <c r="D500" s="296" t="s">
        <v>413</v>
      </c>
      <c r="E500" s="312" t="s">
        <v>36</v>
      </c>
      <c r="F500" s="413">
        <v>43630</v>
      </c>
      <c r="G500" s="312" t="s">
        <v>21</v>
      </c>
      <c r="H500" s="294">
        <v>200000000</v>
      </c>
      <c r="I500" s="429" t="s">
        <v>35</v>
      </c>
    </row>
    <row r="501" spans="2:9" hidden="1" x14ac:dyDescent="0.2">
      <c r="B501" s="419">
        <v>29756000</v>
      </c>
      <c r="C501" s="312">
        <v>2</v>
      </c>
      <c r="D501" s="296" t="s">
        <v>216</v>
      </c>
      <c r="E501" s="312" t="s">
        <v>36</v>
      </c>
      <c r="F501" s="413">
        <v>43630</v>
      </c>
      <c r="G501" s="312" t="s">
        <v>21</v>
      </c>
      <c r="H501" s="294">
        <v>1386762.56</v>
      </c>
      <c r="I501" s="429" t="s">
        <v>35</v>
      </c>
    </row>
    <row r="502" spans="2:9" hidden="1" x14ac:dyDescent="0.2">
      <c r="B502" s="419">
        <v>29771000</v>
      </c>
      <c r="C502" s="312">
        <v>1</v>
      </c>
      <c r="D502" s="296" t="s">
        <v>318</v>
      </c>
      <c r="E502" s="312" t="s">
        <v>36</v>
      </c>
      <c r="F502" s="413">
        <v>43633</v>
      </c>
      <c r="G502" s="312" t="s">
        <v>21</v>
      </c>
      <c r="H502" s="294">
        <v>6441689.6600000001</v>
      </c>
      <c r="I502" s="429" t="s">
        <v>35</v>
      </c>
    </row>
    <row r="503" spans="2:9" hidden="1" x14ac:dyDescent="0.2">
      <c r="B503" s="419">
        <v>29774000</v>
      </c>
      <c r="C503" s="312">
        <v>1</v>
      </c>
      <c r="D503" s="296" t="s">
        <v>319</v>
      </c>
      <c r="E503" s="312" t="s">
        <v>36</v>
      </c>
      <c r="F503" s="413">
        <v>43633</v>
      </c>
      <c r="G503" s="312" t="s">
        <v>21</v>
      </c>
      <c r="H503" s="294">
        <v>5000000</v>
      </c>
      <c r="I503" s="429" t="s">
        <v>35</v>
      </c>
    </row>
    <row r="504" spans="2:9" hidden="1" x14ac:dyDescent="0.2">
      <c r="B504" s="419">
        <v>29774000</v>
      </c>
      <c r="C504" s="312">
        <v>1</v>
      </c>
      <c r="D504" s="296" t="s">
        <v>319</v>
      </c>
      <c r="E504" s="312" t="s">
        <v>36</v>
      </c>
      <c r="F504" s="413">
        <v>43633</v>
      </c>
      <c r="G504" s="312" t="s">
        <v>21</v>
      </c>
      <c r="H504" s="294">
        <v>1403963.18</v>
      </c>
      <c r="I504" s="429" t="s">
        <v>35</v>
      </c>
    </row>
    <row r="505" spans="2:9" hidden="1" x14ac:dyDescent="0.2">
      <c r="B505" s="419">
        <v>29791000</v>
      </c>
      <c r="C505" s="312">
        <v>1</v>
      </c>
      <c r="D505" s="296" t="s">
        <v>336</v>
      </c>
      <c r="E505" s="312" t="s">
        <v>36</v>
      </c>
      <c r="F505" s="413">
        <v>43633</v>
      </c>
      <c r="G505" s="312" t="s">
        <v>21</v>
      </c>
      <c r="H505" s="294">
        <v>50000000</v>
      </c>
      <c r="I505" s="429" t="s">
        <v>35</v>
      </c>
    </row>
    <row r="506" spans="2:9" hidden="1" x14ac:dyDescent="0.2">
      <c r="B506" s="419">
        <v>29969000</v>
      </c>
      <c r="C506" s="312">
        <v>1</v>
      </c>
      <c r="D506" s="296" t="s">
        <v>414</v>
      </c>
      <c r="E506" s="312" t="s">
        <v>36</v>
      </c>
      <c r="F506" s="413">
        <v>43633</v>
      </c>
      <c r="G506" s="312" t="s">
        <v>21</v>
      </c>
      <c r="H506" s="294">
        <v>9672721.1300000008</v>
      </c>
      <c r="I506" s="429" t="s">
        <v>210</v>
      </c>
    </row>
    <row r="507" spans="2:9" hidden="1" x14ac:dyDescent="0.2">
      <c r="B507" s="419">
        <v>29969000</v>
      </c>
      <c r="C507" s="312">
        <v>1</v>
      </c>
      <c r="D507" s="296" t="s">
        <v>414</v>
      </c>
      <c r="E507" s="312" t="s">
        <v>36</v>
      </c>
      <c r="F507" s="413">
        <v>43633</v>
      </c>
      <c r="G507" s="312" t="s">
        <v>21</v>
      </c>
      <c r="H507" s="294">
        <v>1483190.8</v>
      </c>
      <c r="I507" s="429" t="s">
        <v>210</v>
      </c>
    </row>
    <row r="508" spans="2:9" hidden="1" x14ac:dyDescent="0.2">
      <c r="B508" s="419">
        <v>22128000</v>
      </c>
      <c r="C508" s="312">
        <v>1</v>
      </c>
      <c r="D508" s="296" t="s">
        <v>415</v>
      </c>
      <c r="E508" s="312" t="s">
        <v>201</v>
      </c>
      <c r="F508" s="413">
        <v>43635</v>
      </c>
      <c r="G508" s="312" t="s">
        <v>202</v>
      </c>
      <c r="H508" s="294">
        <v>16250.92</v>
      </c>
      <c r="I508" s="429" t="s">
        <v>210</v>
      </c>
    </row>
    <row r="509" spans="2:9" hidden="1" x14ac:dyDescent="0.2">
      <c r="B509" s="419">
        <v>22129000</v>
      </c>
      <c r="C509" s="312">
        <v>1</v>
      </c>
      <c r="D509" s="296" t="s">
        <v>416</v>
      </c>
      <c r="E509" s="312" t="s">
        <v>201</v>
      </c>
      <c r="F509" s="413">
        <v>43635</v>
      </c>
      <c r="G509" s="312" t="s">
        <v>202</v>
      </c>
      <c r="H509" s="294">
        <v>348802.96</v>
      </c>
      <c r="I509" s="429" t="s">
        <v>210</v>
      </c>
    </row>
    <row r="510" spans="2:9" hidden="1" x14ac:dyDescent="0.2">
      <c r="B510" s="419">
        <v>29781000</v>
      </c>
      <c r="C510" s="312">
        <v>1</v>
      </c>
      <c r="D510" s="296" t="s">
        <v>335</v>
      </c>
      <c r="E510" s="312" t="s">
        <v>36</v>
      </c>
      <c r="F510" s="413">
        <v>43635</v>
      </c>
      <c r="G510" s="312" t="s">
        <v>21</v>
      </c>
      <c r="H510" s="294">
        <v>7503885.1399999997</v>
      </c>
      <c r="I510" s="429" t="s">
        <v>35</v>
      </c>
    </row>
    <row r="511" spans="2:9" hidden="1" x14ac:dyDescent="0.2">
      <c r="B511" s="419">
        <v>29947000</v>
      </c>
      <c r="C511" s="312">
        <v>1</v>
      </c>
      <c r="D511" s="296" t="s">
        <v>222</v>
      </c>
      <c r="E511" s="312" t="s">
        <v>36</v>
      </c>
      <c r="F511" s="413">
        <v>43635</v>
      </c>
      <c r="G511" s="312" t="s">
        <v>21</v>
      </c>
      <c r="H511" s="294">
        <v>4500000</v>
      </c>
      <c r="I511" s="429" t="s">
        <v>35</v>
      </c>
    </row>
    <row r="512" spans="2:9" hidden="1" x14ac:dyDescent="0.2">
      <c r="B512" s="419">
        <v>70752011</v>
      </c>
      <c r="C512" s="312">
        <v>1</v>
      </c>
      <c r="D512" s="296" t="s">
        <v>235</v>
      </c>
      <c r="E512" s="312" t="s">
        <v>215</v>
      </c>
      <c r="F512" s="413">
        <v>43635</v>
      </c>
      <c r="G512" s="312" t="s">
        <v>9</v>
      </c>
      <c r="H512" s="294">
        <v>1687600000</v>
      </c>
      <c r="I512" s="429" t="s">
        <v>35</v>
      </c>
    </row>
    <row r="513" spans="2:9" hidden="1" x14ac:dyDescent="0.2">
      <c r="B513" s="419">
        <v>70752009</v>
      </c>
      <c r="C513" s="312">
        <v>1</v>
      </c>
      <c r="D513" s="296" t="s">
        <v>234</v>
      </c>
      <c r="E513" s="312" t="s">
        <v>215</v>
      </c>
      <c r="F513" s="413">
        <v>43637</v>
      </c>
      <c r="G513" s="312" t="s">
        <v>9</v>
      </c>
      <c r="H513" s="294">
        <v>1992727774.6400001</v>
      </c>
      <c r="I513" s="429" t="s">
        <v>35</v>
      </c>
    </row>
    <row r="514" spans="2:9" hidden="1" x14ac:dyDescent="0.2">
      <c r="B514" s="419">
        <v>70752018</v>
      </c>
      <c r="C514" s="312">
        <v>1</v>
      </c>
      <c r="D514" s="296" t="s">
        <v>241</v>
      </c>
      <c r="E514" s="312" t="s">
        <v>215</v>
      </c>
      <c r="F514" s="413">
        <v>43638</v>
      </c>
      <c r="G514" s="312" t="s">
        <v>9</v>
      </c>
      <c r="H514" s="294">
        <v>680773114.78999996</v>
      </c>
      <c r="I514" s="429" t="s">
        <v>35</v>
      </c>
    </row>
    <row r="515" spans="2:9" hidden="1" x14ac:dyDescent="0.2">
      <c r="B515" s="419">
        <v>29279000</v>
      </c>
      <c r="C515" s="312">
        <v>1</v>
      </c>
      <c r="D515" s="296" t="s">
        <v>382</v>
      </c>
      <c r="E515" s="312" t="s">
        <v>36</v>
      </c>
      <c r="F515" s="413">
        <v>43640</v>
      </c>
      <c r="G515" s="312" t="s">
        <v>21</v>
      </c>
      <c r="H515" s="294">
        <v>200000</v>
      </c>
      <c r="I515" s="429" t="s">
        <v>35</v>
      </c>
    </row>
    <row r="516" spans="2:9" hidden="1" x14ac:dyDescent="0.2">
      <c r="B516" s="419">
        <v>29765000</v>
      </c>
      <c r="C516" s="312">
        <v>1</v>
      </c>
      <c r="D516" s="296" t="s">
        <v>320</v>
      </c>
      <c r="E516" s="312" t="s">
        <v>36</v>
      </c>
      <c r="F516" s="413">
        <v>43640</v>
      </c>
      <c r="G516" s="312" t="s">
        <v>21</v>
      </c>
      <c r="H516" s="294">
        <v>5000000</v>
      </c>
      <c r="I516" s="429" t="s">
        <v>35</v>
      </c>
    </row>
    <row r="517" spans="2:9" hidden="1" x14ac:dyDescent="0.2">
      <c r="B517" s="419">
        <v>70729000</v>
      </c>
      <c r="C517" s="312">
        <v>1</v>
      </c>
      <c r="D517" s="296" t="s">
        <v>226</v>
      </c>
      <c r="E517" s="312" t="s">
        <v>201</v>
      </c>
      <c r="F517" s="413">
        <v>43640</v>
      </c>
      <c r="G517" s="312" t="s">
        <v>9</v>
      </c>
      <c r="H517" s="294">
        <v>2621744.98</v>
      </c>
      <c r="I517" s="429" t="s">
        <v>35</v>
      </c>
    </row>
    <row r="518" spans="2:9" hidden="1" x14ac:dyDescent="0.2">
      <c r="B518" s="419">
        <v>70729000</v>
      </c>
      <c r="C518" s="312">
        <v>1</v>
      </c>
      <c r="D518" s="296" t="s">
        <v>226</v>
      </c>
      <c r="E518" s="312" t="s">
        <v>201</v>
      </c>
      <c r="F518" s="413">
        <v>43640</v>
      </c>
      <c r="G518" s="312" t="s">
        <v>9</v>
      </c>
      <c r="H518" s="294">
        <v>61837623.670000002</v>
      </c>
      <c r="I518" s="429" t="s">
        <v>35</v>
      </c>
    </row>
    <row r="519" spans="2:9" ht="16" hidden="1" thickBot="1" x14ac:dyDescent="0.25">
      <c r="B519" s="428">
        <v>29765000</v>
      </c>
      <c r="C519" s="426">
        <v>1</v>
      </c>
      <c r="D519" s="438" t="s">
        <v>320</v>
      </c>
      <c r="E519" s="426" t="s">
        <v>36</v>
      </c>
      <c r="F519" s="427">
        <v>43641</v>
      </c>
      <c r="G519" s="426" t="s">
        <v>21</v>
      </c>
      <c r="H519" s="437">
        <v>15000</v>
      </c>
      <c r="I519" s="435" t="s">
        <v>35</v>
      </c>
    </row>
    <row r="520" spans="2:9" hidden="1" x14ac:dyDescent="0.2">
      <c r="B520" s="419">
        <v>29782000</v>
      </c>
      <c r="C520" s="312">
        <v>1</v>
      </c>
      <c r="D520" s="296" t="s">
        <v>385</v>
      </c>
      <c r="E520" s="312" t="s">
        <v>36</v>
      </c>
      <c r="F520" s="413">
        <v>43642</v>
      </c>
      <c r="G520" s="312" t="s">
        <v>21</v>
      </c>
      <c r="H520" s="294">
        <v>12419899.800000001</v>
      </c>
      <c r="I520" s="429" t="s">
        <v>35</v>
      </c>
    </row>
    <row r="521" spans="2:9" x14ac:dyDescent="0.2">
      <c r="B521" s="419">
        <v>27646000</v>
      </c>
      <c r="C521" s="312">
        <v>1</v>
      </c>
      <c r="D521" s="296" t="s">
        <v>203</v>
      </c>
      <c r="E521" s="312" t="s">
        <v>201</v>
      </c>
      <c r="F521" s="413">
        <v>43643</v>
      </c>
      <c r="G521" s="312" t="s">
        <v>21</v>
      </c>
      <c r="H521" s="294">
        <v>12151447.060000001</v>
      </c>
      <c r="I521" s="429" t="s">
        <v>35</v>
      </c>
    </row>
    <row r="522" spans="2:9" x14ac:dyDescent="0.2">
      <c r="B522" s="419">
        <v>27651000</v>
      </c>
      <c r="C522" s="312">
        <v>1</v>
      </c>
      <c r="D522" s="296" t="s">
        <v>204</v>
      </c>
      <c r="E522" s="312" t="s">
        <v>201</v>
      </c>
      <c r="F522" s="413">
        <v>43643</v>
      </c>
      <c r="G522" s="312" t="s">
        <v>205</v>
      </c>
      <c r="H522" s="294">
        <v>402632678</v>
      </c>
      <c r="I522" s="429" t="s">
        <v>35</v>
      </c>
    </row>
    <row r="523" spans="2:9" x14ac:dyDescent="0.2">
      <c r="B523" s="419">
        <v>29218000</v>
      </c>
      <c r="C523" s="312">
        <v>2</v>
      </c>
      <c r="D523" s="296" t="s">
        <v>418</v>
      </c>
      <c r="E523" s="312" t="s">
        <v>36</v>
      </c>
      <c r="F523" s="413">
        <v>43643</v>
      </c>
      <c r="G523" s="312" t="s">
        <v>21</v>
      </c>
      <c r="H523" s="294">
        <v>15000000</v>
      </c>
      <c r="I523" s="429" t="s">
        <v>35</v>
      </c>
    </row>
    <row r="524" spans="2:9" x14ac:dyDescent="0.2">
      <c r="B524" s="419">
        <v>29621000</v>
      </c>
      <c r="C524" s="312">
        <v>1</v>
      </c>
      <c r="D524" s="296" t="s">
        <v>419</v>
      </c>
      <c r="E524" s="312" t="s">
        <v>36</v>
      </c>
      <c r="F524" s="413">
        <v>43643</v>
      </c>
      <c r="G524" s="312" t="s">
        <v>21</v>
      </c>
      <c r="H524" s="294">
        <v>757600.32</v>
      </c>
      <c r="I524" s="429" t="s">
        <v>35</v>
      </c>
    </row>
    <row r="525" spans="2:9" x14ac:dyDescent="0.2">
      <c r="B525" s="419">
        <v>29629000</v>
      </c>
      <c r="C525" s="312">
        <v>1</v>
      </c>
      <c r="D525" s="296" t="s">
        <v>420</v>
      </c>
      <c r="E525" s="312" t="s">
        <v>36</v>
      </c>
      <c r="F525" s="413">
        <v>43643</v>
      </c>
      <c r="G525" s="312" t="s">
        <v>21</v>
      </c>
      <c r="H525" s="294">
        <v>299540.78000000003</v>
      </c>
      <c r="I525" s="429" t="s">
        <v>35</v>
      </c>
    </row>
    <row r="526" spans="2:9" x14ac:dyDescent="0.2">
      <c r="B526" s="419">
        <v>29629000</v>
      </c>
      <c r="C526" s="312">
        <v>2</v>
      </c>
      <c r="D526" s="296" t="s">
        <v>420</v>
      </c>
      <c r="E526" s="312" t="s">
        <v>36</v>
      </c>
      <c r="F526" s="413">
        <v>43643</v>
      </c>
      <c r="G526" s="312" t="s">
        <v>21</v>
      </c>
      <c r="H526" s="294">
        <v>403970</v>
      </c>
      <c r="I526" s="429" t="s">
        <v>35</v>
      </c>
    </row>
    <row r="527" spans="2:9" hidden="1" x14ac:dyDescent="0.2">
      <c r="B527" s="419">
        <v>70729000</v>
      </c>
      <c r="C527" s="312">
        <v>1</v>
      </c>
      <c r="D527" s="296" t="s">
        <v>226</v>
      </c>
      <c r="E527" s="312" t="s">
        <v>201</v>
      </c>
      <c r="F527" s="413">
        <v>43644</v>
      </c>
      <c r="G527" s="312" t="s">
        <v>9</v>
      </c>
      <c r="H527" s="294">
        <v>616883.03</v>
      </c>
      <c r="I527" s="429" t="s">
        <v>35</v>
      </c>
    </row>
    <row r="528" spans="2:9" hidden="1" x14ac:dyDescent="0.2">
      <c r="B528" s="419">
        <v>70729000</v>
      </c>
      <c r="C528" s="312">
        <v>1</v>
      </c>
      <c r="D528" s="296" t="s">
        <v>226</v>
      </c>
      <c r="E528" s="312" t="s">
        <v>201</v>
      </c>
      <c r="F528" s="413">
        <v>43644</v>
      </c>
      <c r="G528" s="312" t="s">
        <v>9</v>
      </c>
      <c r="H528" s="294">
        <v>68544461.829999998</v>
      </c>
      <c r="I528" s="429" t="s">
        <v>35</v>
      </c>
    </row>
    <row r="529" spans="2:9" hidden="1" x14ac:dyDescent="0.2">
      <c r="B529" s="419">
        <v>70752016</v>
      </c>
      <c r="C529" s="312">
        <v>1</v>
      </c>
      <c r="D529" s="296" t="s">
        <v>240</v>
      </c>
      <c r="E529" s="312" t="s">
        <v>215</v>
      </c>
      <c r="F529" s="413">
        <v>43644</v>
      </c>
      <c r="G529" s="312" t="s">
        <v>9</v>
      </c>
      <c r="H529" s="294">
        <v>258756054.81999999</v>
      </c>
      <c r="I529" s="429" t="s">
        <v>35</v>
      </c>
    </row>
    <row r="530" spans="2:9" hidden="1" x14ac:dyDescent="0.2">
      <c r="B530" s="419">
        <v>70752016</v>
      </c>
      <c r="C530" s="312">
        <v>2</v>
      </c>
      <c r="D530" s="296" t="s">
        <v>240</v>
      </c>
      <c r="E530" s="312" t="s">
        <v>215</v>
      </c>
      <c r="F530" s="413">
        <v>43644</v>
      </c>
      <c r="G530" s="312" t="s">
        <v>9</v>
      </c>
      <c r="H530" s="294">
        <v>2785738204.96</v>
      </c>
      <c r="I530" s="429" t="s">
        <v>35</v>
      </c>
    </row>
    <row r="531" spans="2:9" hidden="1" x14ac:dyDescent="0.2">
      <c r="B531" s="419">
        <v>70752013</v>
      </c>
      <c r="C531" s="312">
        <v>1</v>
      </c>
      <c r="D531" s="296" t="s">
        <v>237</v>
      </c>
      <c r="E531" s="312" t="s">
        <v>215</v>
      </c>
      <c r="F531" s="413">
        <v>43646</v>
      </c>
      <c r="G531" s="312" t="s">
        <v>9</v>
      </c>
      <c r="H531" s="294">
        <v>1012174894.2</v>
      </c>
      <c r="I531" s="429" t="s">
        <v>35</v>
      </c>
    </row>
    <row r="532" spans="2:9" hidden="1" x14ac:dyDescent="0.2">
      <c r="B532" s="419">
        <v>70752017</v>
      </c>
      <c r="C532" s="312">
        <v>1</v>
      </c>
      <c r="D532" s="296" t="s">
        <v>178</v>
      </c>
      <c r="E532" s="312" t="s">
        <v>215</v>
      </c>
      <c r="F532" s="413">
        <v>43646</v>
      </c>
      <c r="G532" s="312" t="s">
        <v>9</v>
      </c>
      <c r="H532" s="294">
        <v>1445051287.55</v>
      </c>
      <c r="I532" s="429" t="s">
        <v>35</v>
      </c>
    </row>
    <row r="533" spans="2:9" hidden="1" x14ac:dyDescent="0.2">
      <c r="B533" s="419">
        <v>81174007</v>
      </c>
      <c r="C533" s="312">
        <v>1</v>
      </c>
      <c r="D533" s="296" t="s">
        <v>342</v>
      </c>
      <c r="E533" s="312" t="s">
        <v>215</v>
      </c>
      <c r="F533" s="413">
        <v>43646</v>
      </c>
      <c r="G533" s="312" t="s">
        <v>9</v>
      </c>
      <c r="H533" s="294">
        <v>2918416236.6100001</v>
      </c>
      <c r="I533" s="429" t="s">
        <v>35</v>
      </c>
    </row>
    <row r="534" spans="2:9" hidden="1" x14ac:dyDescent="0.2">
      <c r="B534" s="419">
        <v>81174012</v>
      </c>
      <c r="C534" s="312">
        <v>1</v>
      </c>
      <c r="D534" s="296" t="s">
        <v>396</v>
      </c>
      <c r="E534" s="312" t="s">
        <v>215</v>
      </c>
      <c r="F534" s="413">
        <v>43646</v>
      </c>
      <c r="G534" s="312" t="s">
        <v>9</v>
      </c>
      <c r="H534" s="294">
        <v>2213380881.5500002</v>
      </c>
      <c r="I534" s="429" t="s">
        <v>35</v>
      </c>
    </row>
    <row r="535" spans="2:9" hidden="1" x14ac:dyDescent="0.2">
      <c r="B535" s="419">
        <v>22123000</v>
      </c>
      <c r="C535" s="312">
        <v>1</v>
      </c>
      <c r="D535" s="312" t="s">
        <v>200</v>
      </c>
      <c r="E535" s="312" t="s">
        <v>201</v>
      </c>
      <c r="F535" s="413">
        <v>43663</v>
      </c>
      <c r="G535" s="312" t="s">
        <v>202</v>
      </c>
      <c r="H535" s="294">
        <v>54933333.340000004</v>
      </c>
      <c r="I535" s="429" t="s">
        <v>35</v>
      </c>
    </row>
    <row r="536" spans="2:9" hidden="1" x14ac:dyDescent="0.2">
      <c r="B536" s="419">
        <v>22128000</v>
      </c>
      <c r="C536" s="312">
        <v>1</v>
      </c>
      <c r="D536" s="312" t="s">
        <v>415</v>
      </c>
      <c r="E536" s="312" t="s">
        <v>201</v>
      </c>
      <c r="F536" s="413">
        <v>43663</v>
      </c>
      <c r="G536" s="312" t="s">
        <v>202</v>
      </c>
      <c r="H536" s="294">
        <v>129757.35</v>
      </c>
      <c r="I536" s="429" t="s">
        <v>210</v>
      </c>
    </row>
    <row r="537" spans="2:9" hidden="1" x14ac:dyDescent="0.2">
      <c r="B537" s="419">
        <v>22129000</v>
      </c>
      <c r="C537" s="312">
        <v>1</v>
      </c>
      <c r="D537" s="312" t="s">
        <v>416</v>
      </c>
      <c r="E537" s="312" t="s">
        <v>201</v>
      </c>
      <c r="F537" s="413">
        <v>43663</v>
      </c>
      <c r="G537" s="312" t="s">
        <v>202</v>
      </c>
      <c r="H537" s="294">
        <v>199560.32000000001</v>
      </c>
      <c r="I537" s="429" t="s">
        <v>210</v>
      </c>
    </row>
    <row r="538" spans="2:9" hidden="1" x14ac:dyDescent="0.2">
      <c r="B538" s="419">
        <v>27653000</v>
      </c>
      <c r="C538" s="312">
        <v>1</v>
      </c>
      <c r="D538" s="312" t="s">
        <v>314</v>
      </c>
      <c r="E538" s="312" t="s">
        <v>201</v>
      </c>
      <c r="F538" s="413">
        <v>43650</v>
      </c>
      <c r="G538" s="312" t="s">
        <v>21</v>
      </c>
      <c r="H538" s="294">
        <v>31167027.52</v>
      </c>
      <c r="I538" s="429" t="s">
        <v>35</v>
      </c>
    </row>
    <row r="539" spans="2:9" hidden="1" x14ac:dyDescent="0.2">
      <c r="B539" s="419">
        <v>29244000</v>
      </c>
      <c r="C539" s="312">
        <v>1</v>
      </c>
      <c r="D539" s="312" t="s">
        <v>209</v>
      </c>
      <c r="E539" s="312" t="s">
        <v>36</v>
      </c>
      <c r="F539" s="413">
        <v>43661</v>
      </c>
      <c r="G539" s="312" t="s">
        <v>21</v>
      </c>
      <c r="H539" s="294">
        <v>20000000</v>
      </c>
      <c r="I539" s="429" t="s">
        <v>210</v>
      </c>
    </row>
    <row r="540" spans="2:9" hidden="1" x14ac:dyDescent="0.2">
      <c r="B540" s="419">
        <v>29251000</v>
      </c>
      <c r="C540" s="312">
        <v>1</v>
      </c>
      <c r="D540" s="312" t="s">
        <v>450</v>
      </c>
      <c r="E540" s="312" t="s">
        <v>36</v>
      </c>
      <c r="F540" s="413">
        <v>43669</v>
      </c>
      <c r="G540" s="312" t="s">
        <v>21</v>
      </c>
      <c r="H540" s="294">
        <v>25000000</v>
      </c>
      <c r="I540" s="429" t="s">
        <v>35</v>
      </c>
    </row>
    <row r="541" spans="2:9" hidden="1" x14ac:dyDescent="0.2">
      <c r="B541" s="419">
        <v>29255000</v>
      </c>
      <c r="C541" s="312">
        <v>1</v>
      </c>
      <c r="D541" s="312" t="s">
        <v>451</v>
      </c>
      <c r="E541" s="312" t="s">
        <v>36</v>
      </c>
      <c r="F541" s="413">
        <v>43675</v>
      </c>
      <c r="G541" s="312" t="s">
        <v>21</v>
      </c>
      <c r="H541" s="294">
        <v>5000000</v>
      </c>
      <c r="I541" s="429" t="s">
        <v>35</v>
      </c>
    </row>
    <row r="542" spans="2:9" hidden="1" x14ac:dyDescent="0.2">
      <c r="B542" s="419">
        <v>29271000</v>
      </c>
      <c r="C542" s="312">
        <v>1</v>
      </c>
      <c r="D542" s="312" t="s">
        <v>452</v>
      </c>
      <c r="E542" s="312" t="s">
        <v>36</v>
      </c>
      <c r="F542" s="413">
        <v>43670</v>
      </c>
      <c r="G542" s="312" t="s">
        <v>21</v>
      </c>
      <c r="H542" s="294">
        <v>70682.3</v>
      </c>
      <c r="I542" s="429" t="s">
        <v>35</v>
      </c>
    </row>
    <row r="543" spans="2:9" hidden="1" x14ac:dyDescent="0.2">
      <c r="B543" s="419">
        <v>29619000</v>
      </c>
      <c r="C543" s="312">
        <v>1</v>
      </c>
      <c r="D543" s="312" t="s">
        <v>213</v>
      </c>
      <c r="E543" s="312" t="s">
        <v>36</v>
      </c>
      <c r="F543" s="413">
        <v>43675</v>
      </c>
      <c r="G543" s="312" t="s">
        <v>21</v>
      </c>
      <c r="H543" s="294">
        <v>1288559.7</v>
      </c>
      <c r="I543" s="429" t="s">
        <v>35</v>
      </c>
    </row>
    <row r="544" spans="2:9" hidden="1" x14ac:dyDescent="0.2">
      <c r="B544" s="419">
        <v>29622000</v>
      </c>
      <c r="C544" s="312">
        <v>1</v>
      </c>
      <c r="D544" s="312" t="s">
        <v>453</v>
      </c>
      <c r="E544" s="312" t="s">
        <v>36</v>
      </c>
      <c r="F544" s="413">
        <v>43656</v>
      </c>
      <c r="G544" s="312" t="s">
        <v>21</v>
      </c>
      <c r="H544" s="294">
        <v>309761.21000000002</v>
      </c>
      <c r="I544" s="429" t="s">
        <v>35</v>
      </c>
    </row>
    <row r="545" spans="2:9" hidden="1" x14ac:dyDescent="0.2">
      <c r="B545" s="419">
        <v>29632000</v>
      </c>
      <c r="C545" s="312">
        <v>1</v>
      </c>
      <c r="D545" s="312" t="s">
        <v>454</v>
      </c>
      <c r="E545" s="312" t="s">
        <v>36</v>
      </c>
      <c r="F545" s="413">
        <v>43665</v>
      </c>
      <c r="G545" s="312" t="s">
        <v>21</v>
      </c>
      <c r="H545" s="294">
        <v>1654.4</v>
      </c>
      <c r="I545" s="429" t="s">
        <v>35</v>
      </c>
    </row>
    <row r="546" spans="2:9" hidden="1" x14ac:dyDescent="0.2">
      <c r="B546" s="419">
        <v>29635000</v>
      </c>
      <c r="C546" s="312">
        <v>1</v>
      </c>
      <c r="D546" s="312" t="s">
        <v>455</v>
      </c>
      <c r="E546" s="312" t="s">
        <v>215</v>
      </c>
      <c r="F546" s="413">
        <v>43675</v>
      </c>
      <c r="G546" s="312" t="s">
        <v>21</v>
      </c>
      <c r="H546" s="294">
        <v>320000</v>
      </c>
      <c r="I546" s="429" t="s">
        <v>35</v>
      </c>
    </row>
    <row r="547" spans="2:9" hidden="1" x14ac:dyDescent="0.2">
      <c r="B547" s="419">
        <v>29635000</v>
      </c>
      <c r="C547" s="312">
        <v>1</v>
      </c>
      <c r="D547" s="312" t="s">
        <v>455</v>
      </c>
      <c r="E547" s="312" t="s">
        <v>36</v>
      </c>
      <c r="F547" s="413">
        <v>43675</v>
      </c>
      <c r="G547" s="312" t="s">
        <v>21</v>
      </c>
      <c r="H547" s="294">
        <v>4000000</v>
      </c>
      <c r="I547" s="429" t="s">
        <v>35</v>
      </c>
    </row>
    <row r="548" spans="2:9" hidden="1" x14ac:dyDescent="0.2">
      <c r="B548" s="419">
        <v>29756000</v>
      </c>
      <c r="C548" s="312">
        <v>2</v>
      </c>
      <c r="D548" s="312" t="s">
        <v>216</v>
      </c>
      <c r="E548" s="312" t="s">
        <v>36</v>
      </c>
      <c r="F548" s="413">
        <v>43654</v>
      </c>
      <c r="G548" s="312" t="s">
        <v>21</v>
      </c>
      <c r="H548" s="294">
        <v>428160.2</v>
      </c>
      <c r="I548" s="429" t="s">
        <v>35</v>
      </c>
    </row>
    <row r="549" spans="2:9" hidden="1" x14ac:dyDescent="0.2">
      <c r="B549" s="419">
        <v>29756000</v>
      </c>
      <c r="C549" s="312">
        <v>2</v>
      </c>
      <c r="D549" s="312" t="s">
        <v>216</v>
      </c>
      <c r="E549" s="312" t="s">
        <v>36</v>
      </c>
      <c r="F549" s="413">
        <v>43655</v>
      </c>
      <c r="G549" s="312" t="s">
        <v>21</v>
      </c>
      <c r="H549" s="294">
        <v>3380527.14</v>
      </c>
      <c r="I549" s="429" t="s">
        <v>35</v>
      </c>
    </row>
    <row r="550" spans="2:9" hidden="1" x14ac:dyDescent="0.2">
      <c r="B550" s="419">
        <v>29756000</v>
      </c>
      <c r="C550" s="312">
        <v>2</v>
      </c>
      <c r="D550" s="312" t="s">
        <v>216</v>
      </c>
      <c r="E550" s="312" t="s">
        <v>36</v>
      </c>
      <c r="F550" s="413">
        <v>43656</v>
      </c>
      <c r="G550" s="312" t="s">
        <v>21</v>
      </c>
      <c r="H550" s="294">
        <v>3301122.82</v>
      </c>
      <c r="I550" s="429" t="s">
        <v>35</v>
      </c>
    </row>
    <row r="551" spans="2:9" hidden="1" x14ac:dyDescent="0.2">
      <c r="B551" s="419">
        <v>29756000</v>
      </c>
      <c r="C551" s="312">
        <v>2</v>
      </c>
      <c r="D551" s="312" t="s">
        <v>216</v>
      </c>
      <c r="E551" s="312" t="s">
        <v>36</v>
      </c>
      <c r="F551" s="413">
        <v>43663</v>
      </c>
      <c r="G551" s="312" t="s">
        <v>21</v>
      </c>
      <c r="H551" s="294">
        <v>1105565.43</v>
      </c>
      <c r="I551" s="429" t="s">
        <v>35</v>
      </c>
    </row>
    <row r="552" spans="2:9" hidden="1" x14ac:dyDescent="0.2">
      <c r="B552" s="419">
        <v>29756000</v>
      </c>
      <c r="C552" s="312">
        <v>2</v>
      </c>
      <c r="D552" s="312" t="s">
        <v>216</v>
      </c>
      <c r="E552" s="312" t="s">
        <v>36</v>
      </c>
      <c r="F552" s="413">
        <v>43668</v>
      </c>
      <c r="G552" s="312" t="s">
        <v>21</v>
      </c>
      <c r="H552" s="294">
        <v>6241409.29</v>
      </c>
      <c r="I552" s="429" t="s">
        <v>35</v>
      </c>
    </row>
    <row r="553" spans="2:9" hidden="1" x14ac:dyDescent="0.2">
      <c r="B553" s="419">
        <v>29761000</v>
      </c>
      <c r="C553" s="312">
        <v>1</v>
      </c>
      <c r="D553" s="312" t="s">
        <v>217</v>
      </c>
      <c r="E553" s="312" t="s">
        <v>36</v>
      </c>
      <c r="F553" s="413">
        <v>43648</v>
      </c>
      <c r="G553" s="312" t="s">
        <v>21</v>
      </c>
      <c r="H553" s="294">
        <v>757645.57</v>
      </c>
      <c r="I553" s="429" t="s">
        <v>35</v>
      </c>
    </row>
    <row r="554" spans="2:9" hidden="1" x14ac:dyDescent="0.2">
      <c r="B554" s="419">
        <v>29761000</v>
      </c>
      <c r="C554" s="312">
        <v>1</v>
      </c>
      <c r="D554" s="312" t="s">
        <v>217</v>
      </c>
      <c r="E554" s="312" t="s">
        <v>36</v>
      </c>
      <c r="F554" s="413">
        <v>43671</v>
      </c>
      <c r="G554" s="312" t="s">
        <v>21</v>
      </c>
      <c r="H554" s="294">
        <v>42892.58</v>
      </c>
      <c r="I554" s="429" t="s">
        <v>35</v>
      </c>
    </row>
    <row r="555" spans="2:9" hidden="1" x14ac:dyDescent="0.2">
      <c r="B555" s="419">
        <v>29771000</v>
      </c>
      <c r="C555" s="312">
        <v>1</v>
      </c>
      <c r="D555" s="312" t="s">
        <v>318</v>
      </c>
      <c r="E555" s="312" t="s">
        <v>36</v>
      </c>
      <c r="F555" s="413">
        <v>43671</v>
      </c>
      <c r="G555" s="312" t="s">
        <v>21</v>
      </c>
      <c r="H555" s="294">
        <v>4987011.04</v>
      </c>
      <c r="I555" s="429" t="s">
        <v>35</v>
      </c>
    </row>
    <row r="556" spans="2:9" hidden="1" x14ac:dyDescent="0.2">
      <c r="B556" s="419">
        <v>29777000</v>
      </c>
      <c r="C556" s="312">
        <v>1</v>
      </c>
      <c r="D556" s="312" t="s">
        <v>334</v>
      </c>
      <c r="E556" s="312" t="s">
        <v>36</v>
      </c>
      <c r="F556" s="413">
        <v>43665</v>
      </c>
      <c r="G556" s="312" t="s">
        <v>21</v>
      </c>
      <c r="H556" s="294">
        <v>8298528.8300000001</v>
      </c>
      <c r="I556" s="429" t="s">
        <v>35</v>
      </c>
    </row>
    <row r="557" spans="2:9" hidden="1" x14ac:dyDescent="0.2">
      <c r="B557" s="419">
        <v>29777000</v>
      </c>
      <c r="C557" s="312">
        <v>1</v>
      </c>
      <c r="D557" s="312" t="s">
        <v>334</v>
      </c>
      <c r="E557" s="312" t="s">
        <v>36</v>
      </c>
      <c r="F557" s="413">
        <v>43671</v>
      </c>
      <c r="G557" s="312" t="s">
        <v>21</v>
      </c>
      <c r="H557" s="294">
        <v>4987011.04</v>
      </c>
      <c r="I557" s="429" t="s">
        <v>35</v>
      </c>
    </row>
    <row r="558" spans="2:9" hidden="1" x14ac:dyDescent="0.2">
      <c r="B558" s="419">
        <v>29778000</v>
      </c>
      <c r="C558" s="312">
        <v>1</v>
      </c>
      <c r="D558" s="312" t="s">
        <v>218</v>
      </c>
      <c r="E558" s="312" t="s">
        <v>36</v>
      </c>
      <c r="F558" s="413">
        <v>43658</v>
      </c>
      <c r="G558" s="312" t="s">
        <v>21</v>
      </c>
      <c r="H558" s="294">
        <v>1500000</v>
      </c>
      <c r="I558" s="429" t="s">
        <v>35</v>
      </c>
    </row>
    <row r="559" spans="2:9" hidden="1" x14ac:dyDescent="0.2">
      <c r="B559" s="419">
        <v>29782000</v>
      </c>
      <c r="C559" s="312">
        <v>1</v>
      </c>
      <c r="D559" s="312" t="s">
        <v>385</v>
      </c>
      <c r="E559" s="312" t="s">
        <v>36</v>
      </c>
      <c r="F559" s="413">
        <v>43665</v>
      </c>
      <c r="G559" s="312" t="s">
        <v>21</v>
      </c>
      <c r="H559" s="294">
        <v>23455843.199999999</v>
      </c>
      <c r="I559" s="429" t="s">
        <v>35</v>
      </c>
    </row>
    <row r="560" spans="2:9" hidden="1" x14ac:dyDescent="0.2">
      <c r="B560" s="419">
        <v>29916000</v>
      </c>
      <c r="C560" s="312">
        <v>1</v>
      </c>
      <c r="D560" s="312" t="s">
        <v>221</v>
      </c>
      <c r="E560" s="312" t="s">
        <v>36</v>
      </c>
      <c r="F560" s="413">
        <v>43672</v>
      </c>
      <c r="G560" s="312" t="s">
        <v>21</v>
      </c>
      <c r="H560" s="294">
        <v>10000000</v>
      </c>
      <c r="I560" s="429" t="s">
        <v>35</v>
      </c>
    </row>
    <row r="561" spans="2:9" hidden="1" x14ac:dyDescent="0.2">
      <c r="B561" s="419">
        <v>29937000</v>
      </c>
      <c r="C561" s="312">
        <v>1</v>
      </c>
      <c r="D561" s="312" t="s">
        <v>409</v>
      </c>
      <c r="E561" s="312" t="s">
        <v>36</v>
      </c>
      <c r="F561" s="413">
        <v>43651</v>
      </c>
      <c r="G561" s="312" t="s">
        <v>21</v>
      </c>
      <c r="H561" s="294">
        <v>2000000</v>
      </c>
      <c r="I561" s="429" t="s">
        <v>35</v>
      </c>
    </row>
    <row r="562" spans="2:9" hidden="1" x14ac:dyDescent="0.2">
      <c r="B562" s="419">
        <v>29941000</v>
      </c>
      <c r="C562" s="312">
        <v>1</v>
      </c>
      <c r="D562" s="312" t="s">
        <v>321</v>
      </c>
      <c r="E562" s="312" t="s">
        <v>36</v>
      </c>
      <c r="F562" s="413">
        <v>43662</v>
      </c>
      <c r="G562" s="312" t="s">
        <v>21</v>
      </c>
      <c r="H562" s="294">
        <v>2500000</v>
      </c>
      <c r="I562" s="429" t="s">
        <v>35</v>
      </c>
    </row>
    <row r="563" spans="2:9" hidden="1" x14ac:dyDescent="0.2">
      <c r="B563" s="419">
        <v>29943000</v>
      </c>
      <c r="C563" s="312">
        <v>1</v>
      </c>
      <c r="D563" s="312" t="s">
        <v>456</v>
      </c>
      <c r="E563" s="312" t="s">
        <v>36</v>
      </c>
      <c r="F563" s="413">
        <v>43662</v>
      </c>
      <c r="G563" s="312" t="s">
        <v>21</v>
      </c>
      <c r="H563" s="294">
        <v>3000000</v>
      </c>
      <c r="I563" s="429" t="s">
        <v>35</v>
      </c>
    </row>
    <row r="564" spans="2:9" hidden="1" x14ac:dyDescent="0.2">
      <c r="B564" s="419">
        <v>29948000</v>
      </c>
      <c r="C564" s="312">
        <v>1</v>
      </c>
      <c r="D564" s="312" t="s">
        <v>457</v>
      </c>
      <c r="E564" s="312" t="s">
        <v>36</v>
      </c>
      <c r="F564" s="413">
        <v>43665</v>
      </c>
      <c r="G564" s="312" t="s">
        <v>21</v>
      </c>
      <c r="H564" s="294">
        <v>506048.48</v>
      </c>
      <c r="I564" s="429" t="s">
        <v>210</v>
      </c>
    </row>
    <row r="565" spans="2:9" hidden="1" x14ac:dyDescent="0.2">
      <c r="B565" s="419">
        <v>29950000</v>
      </c>
      <c r="C565" s="312">
        <v>1</v>
      </c>
      <c r="D565" s="312" t="s">
        <v>223</v>
      </c>
      <c r="E565" s="312" t="s">
        <v>36</v>
      </c>
      <c r="F565" s="413">
        <v>43662</v>
      </c>
      <c r="G565" s="312" t="s">
        <v>21</v>
      </c>
      <c r="H565" s="294">
        <v>15000000</v>
      </c>
      <c r="I565" s="429" t="s">
        <v>35</v>
      </c>
    </row>
    <row r="566" spans="2:9" hidden="1" x14ac:dyDescent="0.2">
      <c r="B566" s="419">
        <v>29950000</v>
      </c>
      <c r="C566" s="312">
        <v>1</v>
      </c>
      <c r="D566" s="312" t="s">
        <v>223</v>
      </c>
      <c r="E566" s="312" t="s">
        <v>36</v>
      </c>
      <c r="F566" s="413">
        <v>43665</v>
      </c>
      <c r="G566" s="312" t="s">
        <v>21</v>
      </c>
      <c r="H566" s="294">
        <v>15003291.66</v>
      </c>
      <c r="I566" s="429" t="s">
        <v>35</v>
      </c>
    </row>
    <row r="567" spans="2:9" hidden="1" x14ac:dyDescent="0.2">
      <c r="B567" s="419">
        <v>29955000</v>
      </c>
      <c r="C567" s="312">
        <v>1</v>
      </c>
      <c r="D567" s="312" t="s">
        <v>381</v>
      </c>
      <c r="E567" s="312" t="s">
        <v>36</v>
      </c>
      <c r="F567" s="413">
        <v>43647</v>
      </c>
      <c r="G567" s="312" t="s">
        <v>21</v>
      </c>
      <c r="H567" s="294">
        <v>1150000</v>
      </c>
      <c r="I567" s="429" t="s">
        <v>210</v>
      </c>
    </row>
    <row r="568" spans="2:9" hidden="1" x14ac:dyDescent="0.2">
      <c r="B568" s="419">
        <v>70729000</v>
      </c>
      <c r="C568" s="312">
        <v>1</v>
      </c>
      <c r="D568" s="312" t="s">
        <v>226</v>
      </c>
      <c r="E568" s="312" t="s">
        <v>201</v>
      </c>
      <c r="F568" s="413">
        <v>43665</v>
      </c>
      <c r="G568" s="312" t="s">
        <v>9</v>
      </c>
      <c r="H568" s="294">
        <v>71804611.75</v>
      </c>
      <c r="I568" s="429" t="s">
        <v>35</v>
      </c>
    </row>
    <row r="569" spans="2:9" hidden="1" x14ac:dyDescent="0.2">
      <c r="B569" s="419">
        <v>70729000</v>
      </c>
      <c r="C569" s="312">
        <v>1</v>
      </c>
      <c r="D569" s="312" t="s">
        <v>226</v>
      </c>
      <c r="E569" s="312" t="s">
        <v>201</v>
      </c>
      <c r="F569" s="413">
        <v>43677</v>
      </c>
      <c r="G569" s="312" t="s">
        <v>9</v>
      </c>
      <c r="H569" s="294">
        <v>121449180.23</v>
      </c>
      <c r="I569" s="429" t="s">
        <v>35</v>
      </c>
    </row>
    <row r="570" spans="2:9" hidden="1" x14ac:dyDescent="0.2">
      <c r="B570" s="419">
        <v>70752009</v>
      </c>
      <c r="C570" s="312">
        <v>2</v>
      </c>
      <c r="D570" s="312" t="s">
        <v>234</v>
      </c>
      <c r="E570" s="312" t="s">
        <v>215</v>
      </c>
      <c r="F570" s="413">
        <v>43667</v>
      </c>
      <c r="G570" s="312" t="s">
        <v>9</v>
      </c>
      <c r="H570" s="294">
        <v>177542873.53999999</v>
      </c>
      <c r="I570" s="429" t="s">
        <v>35</v>
      </c>
    </row>
    <row r="571" spans="2:9" hidden="1" x14ac:dyDescent="0.2">
      <c r="B571" s="419">
        <v>70752009</v>
      </c>
      <c r="C571" s="312">
        <v>1</v>
      </c>
      <c r="D571" s="312" t="s">
        <v>234</v>
      </c>
      <c r="E571" s="312" t="s">
        <v>215</v>
      </c>
      <c r="F571" s="413">
        <v>43667</v>
      </c>
      <c r="G571" s="312" t="s">
        <v>9</v>
      </c>
      <c r="H571" s="294">
        <v>2061867721.74</v>
      </c>
      <c r="I571" s="429" t="s">
        <v>35</v>
      </c>
    </row>
    <row r="572" spans="2:9" hidden="1" x14ac:dyDescent="0.2">
      <c r="B572" s="419">
        <v>70752011</v>
      </c>
      <c r="C572" s="312">
        <v>1</v>
      </c>
      <c r="D572" s="312" t="s">
        <v>235</v>
      </c>
      <c r="E572" s="312" t="s">
        <v>215</v>
      </c>
      <c r="F572" s="413">
        <v>43665</v>
      </c>
      <c r="G572" s="312" t="s">
        <v>9</v>
      </c>
      <c r="H572" s="294">
        <v>1744000000</v>
      </c>
      <c r="I572" s="429" t="s">
        <v>35</v>
      </c>
    </row>
    <row r="573" spans="2:9" hidden="1" x14ac:dyDescent="0.2">
      <c r="B573" s="419">
        <v>70752013</v>
      </c>
      <c r="C573" s="312">
        <v>1</v>
      </c>
      <c r="D573" s="312" t="s">
        <v>237</v>
      </c>
      <c r="E573" s="312" t="s">
        <v>215</v>
      </c>
      <c r="F573" s="413">
        <v>43676</v>
      </c>
      <c r="G573" s="312" t="s">
        <v>9</v>
      </c>
      <c r="H573" s="294">
        <v>1042348129.53</v>
      </c>
      <c r="I573" s="429" t="s">
        <v>35</v>
      </c>
    </row>
    <row r="574" spans="2:9" hidden="1" x14ac:dyDescent="0.2">
      <c r="B574" s="419">
        <v>70752017</v>
      </c>
      <c r="C574" s="312">
        <v>1</v>
      </c>
      <c r="D574" s="312" t="s">
        <v>178</v>
      </c>
      <c r="E574" s="312" t="s">
        <v>215</v>
      </c>
      <c r="F574" s="413">
        <v>43677</v>
      </c>
      <c r="G574" s="312" t="s">
        <v>9</v>
      </c>
      <c r="H574" s="294">
        <v>1483363320.3099999</v>
      </c>
      <c r="I574" s="429" t="s">
        <v>35</v>
      </c>
    </row>
    <row r="575" spans="2:9" hidden="1" x14ac:dyDescent="0.2">
      <c r="B575" s="419">
        <v>70752018</v>
      </c>
      <c r="C575" s="312">
        <v>1</v>
      </c>
      <c r="D575" s="312" t="s">
        <v>241</v>
      </c>
      <c r="E575" s="312" t="s">
        <v>215</v>
      </c>
      <c r="F575" s="413">
        <v>43668</v>
      </c>
      <c r="G575" s="312" t="s">
        <v>9</v>
      </c>
      <c r="H575" s="294">
        <v>698825716.57000005</v>
      </c>
      <c r="I575" s="429" t="s">
        <v>35</v>
      </c>
    </row>
    <row r="576" spans="2:9" hidden="1" x14ac:dyDescent="0.2">
      <c r="B576" s="419">
        <v>72192000</v>
      </c>
      <c r="C576" s="312">
        <v>1</v>
      </c>
      <c r="D576" s="312" t="s">
        <v>445</v>
      </c>
      <c r="E576" s="312" t="s">
        <v>231</v>
      </c>
      <c r="F576" s="413">
        <v>43664</v>
      </c>
      <c r="G576" s="312" t="s">
        <v>21</v>
      </c>
      <c r="H576" s="294">
        <v>42947000</v>
      </c>
      <c r="I576" s="429" t="s">
        <v>210</v>
      </c>
    </row>
    <row r="577" spans="2:9" ht="16" hidden="1" thickBot="1" x14ac:dyDescent="0.25">
      <c r="B577" s="428">
        <v>81174006</v>
      </c>
      <c r="C577" s="426">
        <v>1</v>
      </c>
      <c r="D577" s="426" t="s">
        <v>341</v>
      </c>
      <c r="E577" s="426" t="s">
        <v>215</v>
      </c>
      <c r="F577" s="427">
        <v>43658</v>
      </c>
      <c r="G577" s="426" t="s">
        <v>9</v>
      </c>
      <c r="H577" s="437">
        <v>2232818027.8299999</v>
      </c>
      <c r="I577" s="435" t="s">
        <v>35</v>
      </c>
    </row>
    <row r="578" spans="2:9" hidden="1" x14ac:dyDescent="0.2">
      <c r="B578" s="434">
        <v>81174006</v>
      </c>
      <c r="C578" s="432">
        <v>1</v>
      </c>
      <c r="D578" s="432" t="s">
        <v>341</v>
      </c>
      <c r="E578" s="432" t="s">
        <v>215</v>
      </c>
      <c r="F578" s="433">
        <v>43677</v>
      </c>
      <c r="G578" s="432" t="s">
        <v>9</v>
      </c>
      <c r="H578" s="436">
        <v>1460673836.98</v>
      </c>
      <c r="I578" s="430" t="s">
        <v>35</v>
      </c>
    </row>
    <row r="579" spans="2:9" hidden="1" x14ac:dyDescent="0.2">
      <c r="B579" s="419">
        <v>81174007</v>
      </c>
      <c r="C579" s="312">
        <v>1</v>
      </c>
      <c r="D579" s="312" t="s">
        <v>342</v>
      </c>
      <c r="E579" s="312" t="s">
        <v>215</v>
      </c>
      <c r="F579" s="413">
        <v>43665</v>
      </c>
      <c r="G579" s="312" t="s">
        <v>9</v>
      </c>
      <c r="H579" s="294">
        <v>2158160769.46</v>
      </c>
      <c r="I579" s="429" t="s">
        <v>35</v>
      </c>
    </row>
    <row r="580" spans="2:9" hidden="1" x14ac:dyDescent="0.2">
      <c r="B580" s="419">
        <v>81174012</v>
      </c>
      <c r="C580" s="312">
        <v>1</v>
      </c>
      <c r="D580" s="312" t="s">
        <v>396</v>
      </c>
      <c r="E580" s="312" t="s">
        <v>215</v>
      </c>
      <c r="F580" s="413">
        <v>43676</v>
      </c>
      <c r="G580" s="312" t="s">
        <v>9</v>
      </c>
      <c r="H580" s="294">
        <v>2307644867.3200002</v>
      </c>
      <c r="I580" s="429" t="s">
        <v>35</v>
      </c>
    </row>
    <row r="581" spans="2:9" hidden="1" x14ac:dyDescent="0.2">
      <c r="B581" s="419">
        <v>81174013</v>
      </c>
      <c r="C581" s="312">
        <v>1</v>
      </c>
      <c r="D581" s="312" t="s">
        <v>421</v>
      </c>
      <c r="E581" s="312" t="s">
        <v>215</v>
      </c>
      <c r="F581" s="413">
        <v>43674</v>
      </c>
      <c r="G581" s="312" t="s">
        <v>9</v>
      </c>
      <c r="H581" s="294">
        <v>2958492787.9699998</v>
      </c>
      <c r="I581" s="429" t="s">
        <v>35</v>
      </c>
    </row>
    <row r="582" spans="2:9" hidden="1" x14ac:dyDescent="0.2">
      <c r="B582" s="419">
        <v>29792000</v>
      </c>
      <c r="C582" s="312">
        <v>1</v>
      </c>
      <c r="D582" s="312" t="s">
        <v>780</v>
      </c>
      <c r="E582" s="312" t="s">
        <v>36</v>
      </c>
      <c r="F582" s="413">
        <v>43678</v>
      </c>
      <c r="G582" s="312" t="s">
        <v>21</v>
      </c>
      <c r="H582" s="294">
        <v>21837155.32</v>
      </c>
      <c r="I582" s="429" t="s">
        <v>35</v>
      </c>
    </row>
    <row r="583" spans="2:9" hidden="1" x14ac:dyDescent="0.2">
      <c r="B583" s="419">
        <v>27651000</v>
      </c>
      <c r="C583" s="312">
        <v>1</v>
      </c>
      <c r="D583" s="312" t="s">
        <v>204</v>
      </c>
      <c r="E583" s="312" t="s">
        <v>201</v>
      </c>
      <c r="F583" s="413">
        <v>43679</v>
      </c>
      <c r="G583" s="312" t="s">
        <v>205</v>
      </c>
      <c r="H583" s="294">
        <v>474659921</v>
      </c>
      <c r="I583" s="429" t="s">
        <v>35</v>
      </c>
    </row>
    <row r="584" spans="2:9" hidden="1" x14ac:dyDescent="0.2">
      <c r="B584" s="419">
        <v>29279000</v>
      </c>
      <c r="C584" s="312">
        <v>1</v>
      </c>
      <c r="D584" s="312" t="s">
        <v>382</v>
      </c>
      <c r="E584" s="312" t="s">
        <v>36</v>
      </c>
      <c r="F584" s="413">
        <v>43682</v>
      </c>
      <c r="G584" s="312" t="s">
        <v>21</v>
      </c>
      <c r="H584" s="294">
        <v>650000</v>
      </c>
      <c r="I584" s="429" t="s">
        <v>35</v>
      </c>
    </row>
    <row r="585" spans="2:9" hidden="1" x14ac:dyDescent="0.2">
      <c r="B585" s="419">
        <v>29622000</v>
      </c>
      <c r="C585" s="312">
        <v>1</v>
      </c>
      <c r="D585" s="312" t="s">
        <v>453</v>
      </c>
      <c r="E585" s="312" t="s">
        <v>36</v>
      </c>
      <c r="F585" s="413">
        <v>43682</v>
      </c>
      <c r="G585" s="312" t="s">
        <v>21</v>
      </c>
      <c r="H585" s="294">
        <v>3282709.32</v>
      </c>
      <c r="I585" s="429" t="s">
        <v>35</v>
      </c>
    </row>
    <row r="586" spans="2:9" hidden="1" x14ac:dyDescent="0.2">
      <c r="B586" s="419">
        <v>29969000</v>
      </c>
      <c r="C586" s="312">
        <v>1</v>
      </c>
      <c r="D586" s="312" t="s">
        <v>414</v>
      </c>
      <c r="E586" s="312" t="s">
        <v>36</v>
      </c>
      <c r="F586" s="413">
        <v>43683</v>
      </c>
      <c r="G586" s="312" t="s">
        <v>21</v>
      </c>
      <c r="H586" s="294">
        <v>4895280.4800000004</v>
      </c>
      <c r="I586" s="429" t="s">
        <v>210</v>
      </c>
    </row>
    <row r="587" spans="2:9" hidden="1" x14ac:dyDescent="0.2">
      <c r="B587" s="419">
        <v>29756000</v>
      </c>
      <c r="C587" s="312">
        <v>2</v>
      </c>
      <c r="D587" s="312" t="s">
        <v>216</v>
      </c>
      <c r="E587" s="312" t="s">
        <v>36</v>
      </c>
      <c r="F587" s="413">
        <v>43686</v>
      </c>
      <c r="G587" s="312" t="s">
        <v>21</v>
      </c>
      <c r="H587" s="294">
        <v>447271.4</v>
      </c>
      <c r="I587" s="429" t="s">
        <v>35</v>
      </c>
    </row>
    <row r="588" spans="2:9" hidden="1" x14ac:dyDescent="0.2">
      <c r="B588" s="419">
        <v>70729000</v>
      </c>
      <c r="C588" s="312">
        <v>1</v>
      </c>
      <c r="D588" s="312" t="s">
        <v>226</v>
      </c>
      <c r="E588" s="312" t="s">
        <v>201</v>
      </c>
      <c r="F588" s="413">
        <v>43686</v>
      </c>
      <c r="G588" s="312" t="s">
        <v>9</v>
      </c>
      <c r="H588" s="294">
        <v>180257912.03999999</v>
      </c>
      <c r="I588" s="429" t="s">
        <v>35</v>
      </c>
    </row>
    <row r="589" spans="2:9" hidden="1" x14ac:dyDescent="0.2">
      <c r="B589" s="419">
        <v>29231000</v>
      </c>
      <c r="C589" s="312">
        <v>1</v>
      </c>
      <c r="D589" s="312" t="s">
        <v>309</v>
      </c>
      <c r="E589" s="312" t="s">
        <v>36</v>
      </c>
      <c r="F589" s="413">
        <v>43689</v>
      </c>
      <c r="G589" s="312" t="s">
        <v>21</v>
      </c>
      <c r="H589" s="294">
        <v>18924.52</v>
      </c>
      <c r="I589" s="429" t="s">
        <v>210</v>
      </c>
    </row>
    <row r="590" spans="2:9" hidden="1" x14ac:dyDescent="0.2">
      <c r="B590" s="419">
        <v>29224000</v>
      </c>
      <c r="C590" s="312">
        <v>2</v>
      </c>
      <c r="D590" s="312" t="s">
        <v>206</v>
      </c>
      <c r="E590" s="312" t="s">
        <v>36</v>
      </c>
      <c r="F590" s="413">
        <v>43690</v>
      </c>
      <c r="G590" s="312" t="s">
        <v>21</v>
      </c>
      <c r="H590" s="294">
        <v>6131.29</v>
      </c>
      <c r="I590" s="429" t="s">
        <v>35</v>
      </c>
    </row>
    <row r="591" spans="2:9" hidden="1" x14ac:dyDescent="0.2">
      <c r="B591" s="419">
        <v>29224000</v>
      </c>
      <c r="C591" s="312">
        <v>2</v>
      </c>
      <c r="D591" s="312" t="s">
        <v>206</v>
      </c>
      <c r="E591" s="312" t="s">
        <v>36</v>
      </c>
      <c r="F591" s="413">
        <v>43690</v>
      </c>
      <c r="G591" s="312" t="s">
        <v>21</v>
      </c>
      <c r="H591" s="294">
        <v>301069.90999999997</v>
      </c>
      <c r="I591" s="429" t="s">
        <v>35</v>
      </c>
    </row>
    <row r="592" spans="2:9" hidden="1" x14ac:dyDescent="0.2">
      <c r="B592" s="419">
        <v>27646000</v>
      </c>
      <c r="C592" s="312">
        <v>1</v>
      </c>
      <c r="D592" s="312" t="s">
        <v>203</v>
      </c>
      <c r="E592" s="312" t="s">
        <v>201</v>
      </c>
      <c r="F592" s="413">
        <v>43691</v>
      </c>
      <c r="G592" s="312" t="s">
        <v>21</v>
      </c>
      <c r="H592" s="294">
        <v>9145171.6699999999</v>
      </c>
      <c r="I592" s="429" t="s">
        <v>35</v>
      </c>
    </row>
    <row r="593" spans="2:9" hidden="1" x14ac:dyDescent="0.2">
      <c r="B593" s="419">
        <v>29756000</v>
      </c>
      <c r="C593" s="312">
        <v>2</v>
      </c>
      <c r="D593" s="312" t="s">
        <v>216</v>
      </c>
      <c r="E593" s="312" t="s">
        <v>36</v>
      </c>
      <c r="F593" s="413">
        <v>43691</v>
      </c>
      <c r="G593" s="312" t="s">
        <v>21</v>
      </c>
      <c r="H593" s="294">
        <v>3618902.56</v>
      </c>
      <c r="I593" s="429" t="s">
        <v>35</v>
      </c>
    </row>
    <row r="594" spans="2:9" hidden="1" x14ac:dyDescent="0.2">
      <c r="B594" s="419">
        <v>29950000</v>
      </c>
      <c r="C594" s="312">
        <v>1</v>
      </c>
      <c r="D594" s="312" t="s">
        <v>223</v>
      </c>
      <c r="E594" s="312" t="s">
        <v>36</v>
      </c>
      <c r="F594" s="413">
        <v>43691</v>
      </c>
      <c r="G594" s="312" t="s">
        <v>21</v>
      </c>
      <c r="H594" s="294">
        <v>22699760.43</v>
      </c>
      <c r="I594" s="429" t="s">
        <v>35</v>
      </c>
    </row>
    <row r="595" spans="2:9" hidden="1" x14ac:dyDescent="0.2">
      <c r="B595" s="419">
        <v>27650000</v>
      </c>
      <c r="C595" s="312">
        <v>1</v>
      </c>
      <c r="D595" s="312" t="s">
        <v>323</v>
      </c>
      <c r="E595" s="312" t="s">
        <v>201</v>
      </c>
      <c r="F595" s="413">
        <v>43692</v>
      </c>
      <c r="G595" s="312" t="s">
        <v>324</v>
      </c>
      <c r="H595" s="294">
        <v>123561.51</v>
      </c>
      <c r="I595" s="429" t="s">
        <v>210</v>
      </c>
    </row>
    <row r="596" spans="2:9" hidden="1" x14ac:dyDescent="0.2">
      <c r="B596" s="419">
        <v>29258000</v>
      </c>
      <c r="C596" s="312">
        <v>1</v>
      </c>
      <c r="D596" s="312" t="s">
        <v>779</v>
      </c>
      <c r="E596" s="312" t="s">
        <v>36</v>
      </c>
      <c r="F596" s="413">
        <v>43693</v>
      </c>
      <c r="G596" s="312" t="s">
        <v>21</v>
      </c>
      <c r="H596" s="294">
        <v>521382</v>
      </c>
      <c r="I596" s="429" t="s">
        <v>35</v>
      </c>
    </row>
    <row r="597" spans="2:9" hidden="1" x14ac:dyDescent="0.2">
      <c r="B597" s="419">
        <v>70752020</v>
      </c>
      <c r="C597" s="312">
        <v>1</v>
      </c>
      <c r="D597" s="312" t="s">
        <v>778</v>
      </c>
      <c r="E597" s="312" t="s">
        <v>201</v>
      </c>
      <c r="F597" s="413">
        <v>43693</v>
      </c>
      <c r="G597" s="312" t="s">
        <v>21</v>
      </c>
      <c r="H597" s="294">
        <v>1023362922</v>
      </c>
      <c r="I597" s="429" t="s">
        <v>35</v>
      </c>
    </row>
    <row r="598" spans="2:9" hidden="1" x14ac:dyDescent="0.2">
      <c r="B598" s="419">
        <v>29756000</v>
      </c>
      <c r="C598" s="312">
        <v>2</v>
      </c>
      <c r="D598" s="312" t="s">
        <v>216</v>
      </c>
      <c r="E598" s="312" t="s">
        <v>36</v>
      </c>
      <c r="F598" s="413">
        <v>43696</v>
      </c>
      <c r="G598" s="312" t="s">
        <v>21</v>
      </c>
      <c r="H598" s="294">
        <v>3686293.87</v>
      </c>
      <c r="I598" s="429" t="s">
        <v>35</v>
      </c>
    </row>
    <row r="599" spans="2:9" hidden="1" x14ac:dyDescent="0.2">
      <c r="B599" s="419">
        <v>70752011</v>
      </c>
      <c r="C599" s="312">
        <v>1</v>
      </c>
      <c r="D599" s="312" t="s">
        <v>235</v>
      </c>
      <c r="E599" s="312" t="s">
        <v>215</v>
      </c>
      <c r="F599" s="413">
        <v>43696</v>
      </c>
      <c r="G599" s="312" t="s">
        <v>9</v>
      </c>
      <c r="H599" s="294">
        <v>1802800000</v>
      </c>
      <c r="I599" s="429" t="s">
        <v>35</v>
      </c>
    </row>
    <row r="600" spans="2:9" hidden="1" x14ac:dyDescent="0.2">
      <c r="B600" s="419">
        <v>70752019</v>
      </c>
      <c r="C600" s="312">
        <v>1</v>
      </c>
      <c r="D600" s="312" t="s">
        <v>440</v>
      </c>
      <c r="E600" s="312" t="s">
        <v>215</v>
      </c>
      <c r="F600" s="413">
        <v>43696</v>
      </c>
      <c r="G600" s="312" t="s">
        <v>9</v>
      </c>
      <c r="H600" s="294">
        <v>1701902972.78</v>
      </c>
      <c r="I600" s="429" t="s">
        <v>35</v>
      </c>
    </row>
    <row r="601" spans="2:9" hidden="1" x14ac:dyDescent="0.2">
      <c r="B601" s="419">
        <v>81174014</v>
      </c>
      <c r="C601" s="312">
        <v>1</v>
      </c>
      <c r="D601" s="312" t="s">
        <v>446</v>
      </c>
      <c r="E601" s="312" t="s">
        <v>215</v>
      </c>
      <c r="F601" s="413">
        <v>43696</v>
      </c>
      <c r="G601" s="312" t="s">
        <v>9</v>
      </c>
      <c r="H601" s="294">
        <v>2480000000</v>
      </c>
      <c r="I601" s="429" t="s">
        <v>35</v>
      </c>
    </row>
    <row r="602" spans="2:9" hidden="1" x14ac:dyDescent="0.2">
      <c r="B602" s="419">
        <v>29781000</v>
      </c>
      <c r="C602" s="312">
        <v>1</v>
      </c>
      <c r="D602" s="312" t="s">
        <v>335</v>
      </c>
      <c r="E602" s="312" t="s">
        <v>36</v>
      </c>
      <c r="F602" s="413">
        <v>43697</v>
      </c>
      <c r="G602" s="312" t="s">
        <v>21</v>
      </c>
      <c r="H602" s="294">
        <v>1859802.67</v>
      </c>
      <c r="I602" s="429" t="s">
        <v>35</v>
      </c>
    </row>
    <row r="603" spans="2:9" hidden="1" x14ac:dyDescent="0.2">
      <c r="B603" s="419">
        <v>22128000</v>
      </c>
      <c r="C603" s="312">
        <v>1</v>
      </c>
      <c r="D603" s="312" t="s">
        <v>415</v>
      </c>
      <c r="E603" s="312" t="s">
        <v>201</v>
      </c>
      <c r="F603" s="413">
        <v>43698</v>
      </c>
      <c r="G603" s="312" t="s">
        <v>202</v>
      </c>
      <c r="H603" s="294">
        <v>60049.49</v>
      </c>
      <c r="I603" s="429" t="s">
        <v>210</v>
      </c>
    </row>
    <row r="604" spans="2:9" hidden="1" x14ac:dyDescent="0.2">
      <c r="B604" s="419">
        <v>22128000</v>
      </c>
      <c r="C604" s="312">
        <v>1</v>
      </c>
      <c r="D604" s="312" t="s">
        <v>415</v>
      </c>
      <c r="E604" s="312" t="s">
        <v>201</v>
      </c>
      <c r="F604" s="413">
        <v>43698</v>
      </c>
      <c r="G604" s="312" t="s">
        <v>202</v>
      </c>
      <c r="H604" s="294">
        <v>62492.13</v>
      </c>
      <c r="I604" s="429" t="s">
        <v>210</v>
      </c>
    </row>
    <row r="605" spans="2:9" hidden="1" x14ac:dyDescent="0.2">
      <c r="B605" s="419">
        <v>22128000</v>
      </c>
      <c r="C605" s="312">
        <v>1</v>
      </c>
      <c r="D605" s="312" t="s">
        <v>415</v>
      </c>
      <c r="E605" s="312" t="s">
        <v>201</v>
      </c>
      <c r="F605" s="413">
        <v>43698</v>
      </c>
      <c r="G605" s="312" t="s">
        <v>202</v>
      </c>
      <c r="H605" s="294">
        <v>45014.63</v>
      </c>
      <c r="I605" s="429" t="s">
        <v>210</v>
      </c>
    </row>
    <row r="606" spans="2:9" hidden="1" x14ac:dyDescent="0.2">
      <c r="B606" s="419">
        <v>22128000</v>
      </c>
      <c r="C606" s="312">
        <v>1</v>
      </c>
      <c r="D606" s="312" t="s">
        <v>415</v>
      </c>
      <c r="E606" s="312" t="s">
        <v>201</v>
      </c>
      <c r="F606" s="413">
        <v>43698</v>
      </c>
      <c r="G606" s="312" t="s">
        <v>202</v>
      </c>
      <c r="H606" s="294">
        <v>37545.64</v>
      </c>
      <c r="I606" s="429" t="s">
        <v>210</v>
      </c>
    </row>
    <row r="607" spans="2:9" hidden="1" x14ac:dyDescent="0.2">
      <c r="B607" s="419">
        <v>22129000</v>
      </c>
      <c r="C607" s="312">
        <v>1</v>
      </c>
      <c r="D607" s="312" t="s">
        <v>416</v>
      </c>
      <c r="E607" s="312" t="s">
        <v>201</v>
      </c>
      <c r="F607" s="413">
        <v>43698</v>
      </c>
      <c r="G607" s="312" t="s">
        <v>202</v>
      </c>
      <c r="H607" s="294">
        <v>57341.63</v>
      </c>
      <c r="I607" s="429" t="s">
        <v>210</v>
      </c>
    </row>
    <row r="608" spans="2:9" hidden="1" x14ac:dyDescent="0.2">
      <c r="B608" s="419">
        <v>22129000</v>
      </c>
      <c r="C608" s="312">
        <v>1</v>
      </c>
      <c r="D608" s="312" t="s">
        <v>416</v>
      </c>
      <c r="E608" s="312" t="s">
        <v>201</v>
      </c>
      <c r="F608" s="413">
        <v>43698</v>
      </c>
      <c r="G608" s="312" t="s">
        <v>202</v>
      </c>
      <c r="H608" s="294">
        <v>117553.67</v>
      </c>
      <c r="I608" s="429" t="s">
        <v>210</v>
      </c>
    </row>
    <row r="609" spans="2:9" hidden="1" x14ac:dyDescent="0.2">
      <c r="B609" s="419">
        <v>22129000</v>
      </c>
      <c r="C609" s="312">
        <v>1</v>
      </c>
      <c r="D609" s="312" t="s">
        <v>416</v>
      </c>
      <c r="E609" s="312" t="s">
        <v>201</v>
      </c>
      <c r="F609" s="413">
        <v>43698</v>
      </c>
      <c r="G609" s="312" t="s">
        <v>202</v>
      </c>
      <c r="H609" s="294">
        <v>164429.87</v>
      </c>
      <c r="I609" s="429" t="s">
        <v>210</v>
      </c>
    </row>
    <row r="610" spans="2:9" hidden="1" x14ac:dyDescent="0.2">
      <c r="B610" s="419">
        <v>22129000</v>
      </c>
      <c r="C610" s="312">
        <v>1</v>
      </c>
      <c r="D610" s="312" t="s">
        <v>416</v>
      </c>
      <c r="E610" s="312" t="s">
        <v>201</v>
      </c>
      <c r="F610" s="413">
        <v>43698</v>
      </c>
      <c r="G610" s="312" t="s">
        <v>202</v>
      </c>
      <c r="H610" s="294">
        <v>34341.949999999997</v>
      </c>
      <c r="I610" s="429" t="s">
        <v>210</v>
      </c>
    </row>
    <row r="611" spans="2:9" hidden="1" x14ac:dyDescent="0.2">
      <c r="B611" s="419">
        <v>29249000</v>
      </c>
      <c r="C611" s="312">
        <v>1</v>
      </c>
      <c r="D611" s="312" t="s">
        <v>777</v>
      </c>
      <c r="E611" s="312" t="s">
        <v>36</v>
      </c>
      <c r="F611" s="413">
        <v>43698</v>
      </c>
      <c r="G611" s="312" t="s">
        <v>21</v>
      </c>
      <c r="H611" s="294">
        <v>10000000</v>
      </c>
      <c r="I611" s="429" t="s">
        <v>35</v>
      </c>
    </row>
    <row r="612" spans="2:9" hidden="1" x14ac:dyDescent="0.2">
      <c r="B612" s="419">
        <v>70729000</v>
      </c>
      <c r="C612" s="312">
        <v>1</v>
      </c>
      <c r="D612" s="312" t="s">
        <v>226</v>
      </c>
      <c r="E612" s="312" t="s">
        <v>201</v>
      </c>
      <c r="F612" s="413">
        <v>43698</v>
      </c>
      <c r="G612" s="312" t="s">
        <v>9</v>
      </c>
      <c r="H612" s="294">
        <v>207680056.38999999</v>
      </c>
      <c r="I612" s="429" t="s">
        <v>35</v>
      </c>
    </row>
    <row r="613" spans="2:9" hidden="1" x14ac:dyDescent="0.2">
      <c r="B613" s="419">
        <v>70752009</v>
      </c>
      <c r="C613" s="312">
        <v>1</v>
      </c>
      <c r="D613" s="312" t="s">
        <v>234</v>
      </c>
      <c r="E613" s="312" t="s">
        <v>215</v>
      </c>
      <c r="F613" s="413">
        <v>43698</v>
      </c>
      <c r="G613" s="312" t="s">
        <v>9</v>
      </c>
      <c r="H613" s="294">
        <v>2132769196.1500001</v>
      </c>
      <c r="I613" s="429" t="s">
        <v>35</v>
      </c>
    </row>
    <row r="614" spans="2:9" hidden="1" x14ac:dyDescent="0.2">
      <c r="B614" s="419">
        <v>70752009</v>
      </c>
      <c r="C614" s="312">
        <v>2</v>
      </c>
      <c r="D614" s="312" t="s">
        <v>234</v>
      </c>
      <c r="E614" s="312" t="s">
        <v>215</v>
      </c>
      <c r="F614" s="413">
        <v>43698</v>
      </c>
      <c r="G614" s="312" t="s">
        <v>9</v>
      </c>
      <c r="H614" s="294">
        <v>183648042.83000001</v>
      </c>
      <c r="I614" s="429" t="s">
        <v>35</v>
      </c>
    </row>
    <row r="615" spans="2:9" hidden="1" x14ac:dyDescent="0.2">
      <c r="B615" s="419">
        <v>27651000</v>
      </c>
      <c r="C615" s="312">
        <v>1</v>
      </c>
      <c r="D615" s="312" t="s">
        <v>204</v>
      </c>
      <c r="E615" s="312" t="s">
        <v>201</v>
      </c>
      <c r="F615" s="413">
        <v>43699</v>
      </c>
      <c r="G615" s="312" t="s">
        <v>205</v>
      </c>
      <c r="H615" s="294">
        <v>309939707</v>
      </c>
      <c r="I615" s="429" t="s">
        <v>35</v>
      </c>
    </row>
    <row r="616" spans="2:9" hidden="1" x14ac:dyDescent="0.2">
      <c r="B616" s="419">
        <v>29619000</v>
      </c>
      <c r="C616" s="312">
        <v>1</v>
      </c>
      <c r="D616" s="312" t="s">
        <v>213</v>
      </c>
      <c r="E616" s="312" t="s">
        <v>36</v>
      </c>
      <c r="F616" s="413">
        <v>43699</v>
      </c>
      <c r="G616" s="312" t="s">
        <v>21</v>
      </c>
      <c r="H616" s="294">
        <v>1017550.11</v>
      </c>
      <c r="I616" s="429" t="s">
        <v>35</v>
      </c>
    </row>
    <row r="617" spans="2:9" hidden="1" x14ac:dyDescent="0.2">
      <c r="B617" s="419">
        <v>29756000</v>
      </c>
      <c r="C617" s="312">
        <v>2</v>
      </c>
      <c r="D617" s="312" t="s">
        <v>216</v>
      </c>
      <c r="E617" s="312" t="s">
        <v>36</v>
      </c>
      <c r="F617" s="413">
        <v>43699</v>
      </c>
      <c r="G617" s="312" t="s">
        <v>21</v>
      </c>
      <c r="H617" s="294">
        <v>574675.75</v>
      </c>
      <c r="I617" s="429" t="s">
        <v>35</v>
      </c>
    </row>
    <row r="618" spans="2:9" hidden="1" x14ac:dyDescent="0.2">
      <c r="B618" s="419">
        <v>70752018</v>
      </c>
      <c r="C618" s="312">
        <v>1</v>
      </c>
      <c r="D618" s="312" t="s">
        <v>241</v>
      </c>
      <c r="E618" s="312" t="s">
        <v>215</v>
      </c>
      <c r="F618" s="413">
        <v>43699</v>
      </c>
      <c r="G618" s="312" t="s">
        <v>9</v>
      </c>
      <c r="H618" s="294">
        <v>717353386.83000004</v>
      </c>
      <c r="I618" s="429" t="s">
        <v>35</v>
      </c>
    </row>
    <row r="619" spans="2:9" hidden="1" x14ac:dyDescent="0.2">
      <c r="B619" s="419">
        <v>27653000</v>
      </c>
      <c r="C619" s="312">
        <v>1</v>
      </c>
      <c r="D619" s="312" t="s">
        <v>314</v>
      </c>
      <c r="E619" s="312" t="s">
        <v>201</v>
      </c>
      <c r="F619" s="413">
        <v>43703</v>
      </c>
      <c r="G619" s="312" t="s">
        <v>21</v>
      </c>
      <c r="H619" s="294">
        <v>24316429.93</v>
      </c>
      <c r="I619" s="429" t="s">
        <v>35</v>
      </c>
    </row>
    <row r="620" spans="2:9" ht="16" thickBot="1" x14ac:dyDescent="0.25">
      <c r="B620" s="419">
        <v>29964000</v>
      </c>
      <c r="C620" s="312">
        <v>1</v>
      </c>
      <c r="D620" s="312" t="s">
        <v>386</v>
      </c>
      <c r="E620" s="312" t="s">
        <v>36</v>
      </c>
      <c r="F620" s="413">
        <v>43704</v>
      </c>
      <c r="G620" s="312" t="s">
        <v>21</v>
      </c>
      <c r="H620" s="294">
        <v>100000000</v>
      </c>
      <c r="I620" s="429" t="s">
        <v>35</v>
      </c>
    </row>
    <row r="621" spans="2:9" ht="16" hidden="1" thickBot="1" x14ac:dyDescent="0.25">
      <c r="B621" s="419">
        <v>70729000</v>
      </c>
      <c r="C621" s="312">
        <v>1</v>
      </c>
      <c r="D621" s="312" t="s">
        <v>226</v>
      </c>
      <c r="E621" s="312" t="s">
        <v>201</v>
      </c>
      <c r="F621" s="413">
        <v>43705</v>
      </c>
      <c r="G621" s="312" t="s">
        <v>9</v>
      </c>
      <c r="H621" s="294">
        <v>156009064.47999999</v>
      </c>
      <c r="I621" s="429" t="s">
        <v>35</v>
      </c>
    </row>
    <row r="622" spans="2:9" ht="16" hidden="1" thickBot="1" x14ac:dyDescent="0.25">
      <c r="B622" s="419">
        <v>81174013</v>
      </c>
      <c r="C622" s="312">
        <v>1</v>
      </c>
      <c r="D622" s="312" t="s">
        <v>421</v>
      </c>
      <c r="E622" s="312" t="s">
        <v>215</v>
      </c>
      <c r="F622" s="413">
        <v>43705</v>
      </c>
      <c r="G622" s="312" t="s">
        <v>9</v>
      </c>
      <c r="H622" s="294">
        <v>3084489774.9299998</v>
      </c>
      <c r="I622" s="429" t="s">
        <v>35</v>
      </c>
    </row>
    <row r="623" spans="2:9" ht="16" hidden="1" thickBot="1" x14ac:dyDescent="0.25">
      <c r="B623" s="419">
        <v>29771000</v>
      </c>
      <c r="C623" s="312">
        <v>1</v>
      </c>
      <c r="D623" s="312" t="s">
        <v>318</v>
      </c>
      <c r="E623" s="312" t="s">
        <v>36</v>
      </c>
      <c r="F623" s="413">
        <v>43706</v>
      </c>
      <c r="G623" s="312" t="s">
        <v>21</v>
      </c>
      <c r="H623" s="294">
        <v>5440936.2199999997</v>
      </c>
      <c r="I623" s="429" t="s">
        <v>35</v>
      </c>
    </row>
    <row r="624" spans="2:9" ht="16" hidden="1" thickBot="1" x14ac:dyDescent="0.25">
      <c r="B624" s="419">
        <v>27646000</v>
      </c>
      <c r="C624" s="312">
        <v>1</v>
      </c>
      <c r="D624" s="312" t="s">
        <v>203</v>
      </c>
      <c r="E624" s="312" t="s">
        <v>201</v>
      </c>
      <c r="F624" s="413">
        <v>43707</v>
      </c>
      <c r="G624" s="312" t="s">
        <v>21</v>
      </c>
      <c r="H624" s="294">
        <v>10014477.26</v>
      </c>
      <c r="I624" s="429" t="s">
        <v>35</v>
      </c>
    </row>
    <row r="625" spans="2:9" ht="16" hidden="1" thickBot="1" x14ac:dyDescent="0.25">
      <c r="B625" s="419">
        <v>29971000</v>
      </c>
      <c r="C625" s="312">
        <v>1</v>
      </c>
      <c r="D625" s="312" t="s">
        <v>776</v>
      </c>
      <c r="E625" s="312" t="s">
        <v>36</v>
      </c>
      <c r="F625" s="413">
        <v>43707</v>
      </c>
      <c r="G625" s="312" t="s">
        <v>21</v>
      </c>
      <c r="H625" s="294">
        <v>9645093.9100000001</v>
      </c>
      <c r="I625" s="429" t="s">
        <v>210</v>
      </c>
    </row>
    <row r="626" spans="2:9" ht="16" hidden="1" thickBot="1" x14ac:dyDescent="0.25">
      <c r="B626" s="419">
        <v>70729000</v>
      </c>
      <c r="C626" s="312">
        <v>1</v>
      </c>
      <c r="D626" s="312" t="s">
        <v>226</v>
      </c>
      <c r="E626" s="312" t="s">
        <v>201</v>
      </c>
      <c r="F626" s="413">
        <v>43707</v>
      </c>
      <c r="G626" s="312" t="s">
        <v>9</v>
      </c>
      <c r="H626" s="294">
        <v>1046293.04</v>
      </c>
      <c r="I626" s="429" t="s">
        <v>35</v>
      </c>
    </row>
    <row r="627" spans="2:9" ht="16" hidden="1" thickBot="1" x14ac:dyDescent="0.25">
      <c r="B627" s="419">
        <v>70752013</v>
      </c>
      <c r="C627" s="312">
        <v>1</v>
      </c>
      <c r="D627" s="312" t="s">
        <v>237</v>
      </c>
      <c r="E627" s="312" t="s">
        <v>215</v>
      </c>
      <c r="F627" s="413">
        <v>43707</v>
      </c>
      <c r="G627" s="312" t="s">
        <v>9</v>
      </c>
      <c r="H627" s="294">
        <v>1073892875.5599999</v>
      </c>
      <c r="I627" s="429" t="s">
        <v>35</v>
      </c>
    </row>
    <row r="628" spans="2:9" ht="16" hidden="1" thickBot="1" x14ac:dyDescent="0.25">
      <c r="B628" s="419">
        <v>72192000</v>
      </c>
      <c r="C628" s="312">
        <v>2</v>
      </c>
      <c r="D628" s="312" t="s">
        <v>632</v>
      </c>
      <c r="E628" s="312" t="s">
        <v>231</v>
      </c>
      <c r="F628" s="413">
        <v>43707</v>
      </c>
      <c r="G628" s="312" t="s">
        <v>21</v>
      </c>
      <c r="H628" s="294">
        <v>8624000</v>
      </c>
      <c r="I628" s="429" t="s">
        <v>210</v>
      </c>
    </row>
    <row r="629" spans="2:9" ht="16" hidden="1" thickBot="1" x14ac:dyDescent="0.25">
      <c r="B629" s="419">
        <v>81174012</v>
      </c>
      <c r="C629" s="312">
        <v>1</v>
      </c>
      <c r="D629" s="312" t="s">
        <v>622</v>
      </c>
      <c r="E629" s="312" t="s">
        <v>215</v>
      </c>
      <c r="F629" s="413">
        <v>43707</v>
      </c>
      <c r="G629" s="312" t="s">
        <v>9</v>
      </c>
      <c r="H629" s="294">
        <v>2405554421.6100001</v>
      </c>
      <c r="I629" s="429" t="s">
        <v>35</v>
      </c>
    </row>
    <row r="630" spans="2:9" ht="16" hidden="1" thickBot="1" x14ac:dyDescent="0.25">
      <c r="B630" s="419">
        <v>70752017</v>
      </c>
      <c r="C630" s="312">
        <v>1</v>
      </c>
      <c r="D630" s="312" t="s">
        <v>178</v>
      </c>
      <c r="E630" s="312" t="s">
        <v>215</v>
      </c>
      <c r="F630" s="413">
        <v>43708</v>
      </c>
      <c r="G630" s="312" t="s">
        <v>9</v>
      </c>
      <c r="H630" s="294">
        <v>1523148892.8199999</v>
      </c>
      <c r="I630" s="429" t="s">
        <v>35</v>
      </c>
    </row>
    <row r="631" spans="2:9" ht="16" hidden="1" thickBot="1" x14ac:dyDescent="0.25">
      <c r="B631" s="419">
        <v>81174015</v>
      </c>
      <c r="C631" s="312">
        <v>1</v>
      </c>
      <c r="D631" s="312" t="s">
        <v>448</v>
      </c>
      <c r="E631" s="312" t="s">
        <v>215</v>
      </c>
      <c r="F631" s="413">
        <v>43708</v>
      </c>
      <c r="G631" s="312" t="s">
        <v>9</v>
      </c>
      <c r="H631" s="294">
        <v>1923110746.6099999</v>
      </c>
      <c r="I631" s="429" t="s">
        <v>35</v>
      </c>
    </row>
    <row r="632" spans="2:9" ht="16" hidden="1" thickBot="1" x14ac:dyDescent="0.25">
      <c r="B632" s="419">
        <v>29212000</v>
      </c>
      <c r="C632" s="312">
        <v>2</v>
      </c>
      <c r="D632" s="312" t="s">
        <v>620</v>
      </c>
      <c r="E632" s="312" t="s">
        <v>36</v>
      </c>
      <c r="F632" s="413">
        <v>43712</v>
      </c>
      <c r="G632" s="312" t="s">
        <v>21</v>
      </c>
      <c r="H632" s="294">
        <v>2000000</v>
      </c>
      <c r="I632" s="429" t="s">
        <v>35</v>
      </c>
    </row>
    <row r="633" spans="2:9" ht="16" hidden="1" thickBot="1" x14ac:dyDescent="0.25">
      <c r="B633" s="419">
        <v>29785000</v>
      </c>
      <c r="C633" s="312">
        <v>1</v>
      </c>
      <c r="D633" s="312" t="s">
        <v>219</v>
      </c>
      <c r="E633" s="312" t="s">
        <v>36</v>
      </c>
      <c r="F633" s="413">
        <v>43712</v>
      </c>
      <c r="G633" s="312" t="s">
        <v>21</v>
      </c>
      <c r="H633" s="294">
        <v>15000000</v>
      </c>
      <c r="I633" s="429" t="s">
        <v>210</v>
      </c>
    </row>
    <row r="634" spans="2:9" ht="16" hidden="1" thickBot="1" x14ac:dyDescent="0.25">
      <c r="B634" s="419">
        <v>29787000</v>
      </c>
      <c r="C634" s="312">
        <v>1</v>
      </c>
      <c r="D634" s="312" t="s">
        <v>621</v>
      </c>
      <c r="E634" s="312" t="s">
        <v>36</v>
      </c>
      <c r="F634" s="413">
        <v>43712</v>
      </c>
      <c r="G634" s="312" t="s">
        <v>21</v>
      </c>
      <c r="H634" s="294">
        <v>15000000</v>
      </c>
      <c r="I634" s="429" t="s">
        <v>210</v>
      </c>
    </row>
    <row r="635" spans="2:9" ht="16" hidden="1" thickBot="1" x14ac:dyDescent="0.25">
      <c r="B635" s="419">
        <v>29780000</v>
      </c>
      <c r="C635" s="312">
        <v>1</v>
      </c>
      <c r="D635" s="312" t="s">
        <v>623</v>
      </c>
      <c r="E635" s="312" t="s">
        <v>36</v>
      </c>
      <c r="F635" s="413">
        <v>43714</v>
      </c>
      <c r="G635" s="312" t="s">
        <v>21</v>
      </c>
      <c r="H635" s="294">
        <v>623471.61</v>
      </c>
      <c r="I635" s="429" t="s">
        <v>35</v>
      </c>
    </row>
    <row r="636" spans="2:9" ht="16" hidden="1" thickBot="1" x14ac:dyDescent="0.25">
      <c r="B636" s="419">
        <v>29783000</v>
      </c>
      <c r="C636" s="312">
        <v>1</v>
      </c>
      <c r="D636" s="312" t="s">
        <v>310</v>
      </c>
      <c r="E636" s="312" t="s">
        <v>36</v>
      </c>
      <c r="F636" s="413">
        <v>43718</v>
      </c>
      <c r="G636" s="312" t="s">
        <v>21</v>
      </c>
      <c r="H636" s="294">
        <v>9250000</v>
      </c>
      <c r="I636" s="429" t="s">
        <v>35</v>
      </c>
    </row>
    <row r="637" spans="2:9" ht="16" hidden="1" thickBot="1" x14ac:dyDescent="0.25">
      <c r="B637" s="419">
        <v>29248000</v>
      </c>
      <c r="C637" s="312">
        <v>1</v>
      </c>
      <c r="D637" s="312" t="s">
        <v>326</v>
      </c>
      <c r="E637" s="312" t="s">
        <v>36</v>
      </c>
      <c r="F637" s="413">
        <v>43719</v>
      </c>
      <c r="G637" s="312" t="s">
        <v>21</v>
      </c>
      <c r="H637" s="294">
        <v>13000000</v>
      </c>
      <c r="I637" s="429" t="s">
        <v>210</v>
      </c>
    </row>
    <row r="638" spans="2:9" ht="16" hidden="1" thickBot="1" x14ac:dyDescent="0.25">
      <c r="B638" s="419">
        <v>29634000</v>
      </c>
      <c r="C638" s="312">
        <v>1</v>
      </c>
      <c r="D638" s="312" t="s">
        <v>619</v>
      </c>
      <c r="E638" s="312" t="s">
        <v>36</v>
      </c>
      <c r="F638" s="413">
        <v>43720</v>
      </c>
      <c r="G638" s="312" t="s">
        <v>21</v>
      </c>
      <c r="H638" s="294">
        <v>700000</v>
      </c>
      <c r="I638" s="429" t="s">
        <v>35</v>
      </c>
    </row>
    <row r="639" spans="2:9" ht="16" hidden="1" thickBot="1" x14ac:dyDescent="0.25">
      <c r="B639" s="419">
        <v>29634000</v>
      </c>
      <c r="C639" s="312">
        <v>1</v>
      </c>
      <c r="D639" s="312" t="s">
        <v>619</v>
      </c>
      <c r="E639" s="312" t="s">
        <v>215</v>
      </c>
      <c r="F639" s="413">
        <v>43720</v>
      </c>
      <c r="G639" s="312" t="s">
        <v>21</v>
      </c>
      <c r="H639" s="294">
        <v>42000</v>
      </c>
      <c r="I639" s="429" t="s">
        <v>35</v>
      </c>
    </row>
    <row r="640" spans="2:9" ht="16" hidden="1" thickBot="1" x14ac:dyDescent="0.25">
      <c r="B640" s="419">
        <v>70729000</v>
      </c>
      <c r="C640" s="312">
        <v>1</v>
      </c>
      <c r="D640" s="312" t="s">
        <v>226</v>
      </c>
      <c r="E640" s="312" t="s">
        <v>201</v>
      </c>
      <c r="F640" s="413">
        <v>43720</v>
      </c>
      <c r="G640" s="312" t="s">
        <v>9</v>
      </c>
      <c r="H640" s="294">
        <v>138932061.08000001</v>
      </c>
      <c r="I640" s="429" t="s">
        <v>35</v>
      </c>
    </row>
    <row r="641" spans="2:9" ht="16" hidden="1" thickBot="1" x14ac:dyDescent="0.25">
      <c r="B641" s="419">
        <v>70400001</v>
      </c>
      <c r="C641" s="312">
        <v>1</v>
      </c>
      <c r="D641" s="312" t="s">
        <v>313</v>
      </c>
      <c r="E641" s="312" t="s">
        <v>215</v>
      </c>
      <c r="F641" s="413">
        <v>43721</v>
      </c>
      <c r="G641" s="312" t="s">
        <v>9</v>
      </c>
      <c r="H641" s="294">
        <v>8986568395.7099991</v>
      </c>
      <c r="I641" s="429" t="s">
        <v>35</v>
      </c>
    </row>
    <row r="642" spans="2:9" ht="16" hidden="1" thickBot="1" x14ac:dyDescent="0.25">
      <c r="B642" s="419">
        <v>70729000</v>
      </c>
      <c r="C642" s="312">
        <v>1</v>
      </c>
      <c r="D642" s="312" t="s">
        <v>226</v>
      </c>
      <c r="E642" s="312" t="s">
        <v>201</v>
      </c>
      <c r="F642" s="413">
        <v>43721</v>
      </c>
      <c r="G642" s="312" t="s">
        <v>9</v>
      </c>
      <c r="H642" s="294">
        <v>35321620.079999998</v>
      </c>
      <c r="I642" s="429" t="s">
        <v>35</v>
      </c>
    </row>
    <row r="643" spans="2:9" ht="16" hidden="1" thickBot="1" x14ac:dyDescent="0.25">
      <c r="B643" s="419">
        <v>81174013</v>
      </c>
      <c r="C643" s="312">
        <v>1</v>
      </c>
      <c r="D643" s="312" t="s">
        <v>624</v>
      </c>
      <c r="E643" s="312" t="s">
        <v>215</v>
      </c>
      <c r="F643" s="413">
        <v>43721</v>
      </c>
      <c r="G643" s="312" t="s">
        <v>9</v>
      </c>
      <c r="H643" s="294">
        <v>1590624946.01</v>
      </c>
      <c r="I643" s="429" t="s">
        <v>35</v>
      </c>
    </row>
    <row r="644" spans="2:9" ht="16" hidden="1" thickBot="1" x14ac:dyDescent="0.25">
      <c r="B644" s="419">
        <v>22126000</v>
      </c>
      <c r="C644" s="312">
        <v>1</v>
      </c>
      <c r="D644" s="312" t="s">
        <v>625</v>
      </c>
      <c r="E644" s="312" t="s">
        <v>201</v>
      </c>
      <c r="F644" s="413">
        <v>43724</v>
      </c>
      <c r="G644" s="312" t="s">
        <v>202</v>
      </c>
      <c r="H644" s="294">
        <v>94637.4</v>
      </c>
      <c r="I644" s="429" t="s">
        <v>210</v>
      </c>
    </row>
    <row r="645" spans="2:9" ht="16" hidden="1" thickBot="1" x14ac:dyDescent="0.25">
      <c r="B645" s="419">
        <v>22127000</v>
      </c>
      <c r="C645" s="312">
        <v>1</v>
      </c>
      <c r="D645" s="312" t="s">
        <v>626</v>
      </c>
      <c r="E645" s="312" t="s">
        <v>201</v>
      </c>
      <c r="F645" s="413">
        <v>43724</v>
      </c>
      <c r="G645" s="312" t="s">
        <v>202</v>
      </c>
      <c r="H645" s="294">
        <v>6913278.8099999996</v>
      </c>
      <c r="I645" s="429" t="s">
        <v>210</v>
      </c>
    </row>
    <row r="646" spans="2:9" ht="16" hidden="1" thickBot="1" x14ac:dyDescent="0.25">
      <c r="B646" s="419">
        <v>29619000</v>
      </c>
      <c r="C646" s="312">
        <v>1</v>
      </c>
      <c r="D646" s="312" t="s">
        <v>213</v>
      </c>
      <c r="E646" s="312" t="s">
        <v>36</v>
      </c>
      <c r="F646" s="413">
        <v>43725</v>
      </c>
      <c r="G646" s="312" t="s">
        <v>21</v>
      </c>
      <c r="H646" s="294">
        <v>563355.80000000005</v>
      </c>
      <c r="I646" s="429" t="s">
        <v>35</v>
      </c>
    </row>
    <row r="647" spans="2:9" ht="16" hidden="1" thickBot="1" x14ac:dyDescent="0.25">
      <c r="B647" s="419">
        <v>29756000</v>
      </c>
      <c r="C647" s="312">
        <v>2</v>
      </c>
      <c r="D647" s="312" t="s">
        <v>216</v>
      </c>
      <c r="E647" s="312" t="s">
        <v>36</v>
      </c>
      <c r="F647" s="413">
        <v>43725</v>
      </c>
      <c r="G647" s="312" t="s">
        <v>21</v>
      </c>
      <c r="H647" s="294">
        <v>4854981.54</v>
      </c>
      <c r="I647" s="429" t="s">
        <v>35</v>
      </c>
    </row>
    <row r="648" spans="2:9" ht="16" hidden="1" thickBot="1" x14ac:dyDescent="0.25">
      <c r="B648" s="419">
        <v>29756000</v>
      </c>
      <c r="C648" s="312">
        <v>2</v>
      </c>
      <c r="D648" s="312" t="s">
        <v>216</v>
      </c>
      <c r="E648" s="312" t="s">
        <v>36</v>
      </c>
      <c r="F648" s="413">
        <v>43725</v>
      </c>
      <c r="G648" s="312" t="s">
        <v>21</v>
      </c>
      <c r="H648" s="294">
        <v>7526886.5800000001</v>
      </c>
      <c r="I648" s="429" t="s">
        <v>35</v>
      </c>
    </row>
    <row r="649" spans="2:9" ht="16" hidden="1" thickBot="1" x14ac:dyDescent="0.25">
      <c r="B649" s="419">
        <v>27646000</v>
      </c>
      <c r="C649" s="312">
        <v>1</v>
      </c>
      <c r="D649" s="312" t="s">
        <v>203</v>
      </c>
      <c r="E649" s="312" t="s">
        <v>201</v>
      </c>
      <c r="F649" s="413">
        <v>43727</v>
      </c>
      <c r="G649" s="312" t="s">
        <v>21</v>
      </c>
      <c r="H649" s="294">
        <v>13059260.24</v>
      </c>
      <c r="I649" s="429" t="s">
        <v>35</v>
      </c>
    </row>
    <row r="650" spans="2:9" ht="16" hidden="1" thickBot="1" x14ac:dyDescent="0.25">
      <c r="B650" s="419">
        <v>29756000</v>
      </c>
      <c r="C650" s="312">
        <v>2</v>
      </c>
      <c r="D650" s="312" t="s">
        <v>216</v>
      </c>
      <c r="E650" s="312" t="s">
        <v>36</v>
      </c>
      <c r="F650" s="413">
        <v>43727</v>
      </c>
      <c r="G650" s="312" t="s">
        <v>21</v>
      </c>
      <c r="H650" s="294">
        <v>1587253.91</v>
      </c>
      <c r="I650" s="429" t="s">
        <v>35</v>
      </c>
    </row>
    <row r="651" spans="2:9" ht="16" hidden="1" thickBot="1" x14ac:dyDescent="0.25">
      <c r="B651" s="419">
        <v>29775000</v>
      </c>
      <c r="C651" s="312">
        <v>1</v>
      </c>
      <c r="D651" s="312" t="s">
        <v>333</v>
      </c>
      <c r="E651" s="312" t="s">
        <v>36</v>
      </c>
      <c r="F651" s="413">
        <v>43727</v>
      </c>
      <c r="G651" s="312" t="s">
        <v>21</v>
      </c>
      <c r="H651" s="294">
        <v>4002990.93</v>
      </c>
      <c r="I651" s="429" t="s">
        <v>35</v>
      </c>
    </row>
    <row r="652" spans="2:9" ht="16" hidden="1" thickBot="1" x14ac:dyDescent="0.25">
      <c r="B652" s="419">
        <v>70752011</v>
      </c>
      <c r="C652" s="312">
        <v>1</v>
      </c>
      <c r="D652" s="312" t="s">
        <v>235</v>
      </c>
      <c r="E652" s="312" t="s">
        <v>215</v>
      </c>
      <c r="F652" s="413">
        <v>43727</v>
      </c>
      <c r="G652" s="312" t="s">
        <v>9</v>
      </c>
      <c r="H652" s="294">
        <v>1862800000</v>
      </c>
      <c r="I652" s="429" t="s">
        <v>35</v>
      </c>
    </row>
    <row r="653" spans="2:9" ht="16" hidden="1" thickBot="1" x14ac:dyDescent="0.25">
      <c r="B653" s="419">
        <v>70752019</v>
      </c>
      <c r="C653" s="312">
        <v>1</v>
      </c>
      <c r="D653" s="312" t="s">
        <v>440</v>
      </c>
      <c r="E653" s="312" t="s">
        <v>215</v>
      </c>
      <c r="F653" s="413">
        <v>43727</v>
      </c>
      <c r="G653" s="312" t="s">
        <v>9</v>
      </c>
      <c r="H653" s="294">
        <v>1765894524.55</v>
      </c>
      <c r="I653" s="429" t="s">
        <v>35</v>
      </c>
    </row>
    <row r="654" spans="2:9" ht="16" hidden="1" thickBot="1" x14ac:dyDescent="0.25">
      <c r="B654" s="419">
        <v>81174014</v>
      </c>
      <c r="C654" s="312">
        <v>1</v>
      </c>
      <c r="D654" s="312" t="s">
        <v>627</v>
      </c>
      <c r="E654" s="312" t="s">
        <v>215</v>
      </c>
      <c r="F654" s="413">
        <v>43727</v>
      </c>
      <c r="G654" s="312" t="s">
        <v>9</v>
      </c>
      <c r="H654" s="294">
        <v>2579200000</v>
      </c>
      <c r="I654" s="429" t="s">
        <v>35</v>
      </c>
    </row>
    <row r="655" spans="2:9" ht="16" hidden="1" thickBot="1" x14ac:dyDescent="0.25">
      <c r="B655" s="419">
        <v>27651000</v>
      </c>
      <c r="C655" s="312">
        <v>1</v>
      </c>
      <c r="D655" s="312" t="s">
        <v>204</v>
      </c>
      <c r="E655" s="312" t="s">
        <v>201</v>
      </c>
      <c r="F655" s="413">
        <v>43728</v>
      </c>
      <c r="G655" s="312" t="s">
        <v>205</v>
      </c>
      <c r="H655" s="294">
        <v>379487930</v>
      </c>
      <c r="I655" s="429" t="s">
        <v>35</v>
      </c>
    </row>
    <row r="656" spans="2:9" ht="16" hidden="1" thickBot="1" x14ac:dyDescent="0.25">
      <c r="B656" s="419">
        <v>70752009</v>
      </c>
      <c r="C656" s="312">
        <v>1</v>
      </c>
      <c r="D656" s="312" t="s">
        <v>631</v>
      </c>
      <c r="E656" s="312" t="s">
        <v>215</v>
      </c>
      <c r="F656" s="413">
        <v>43729</v>
      </c>
      <c r="G656" s="312" t="s">
        <v>9</v>
      </c>
      <c r="H656" s="294">
        <v>2206312961.54</v>
      </c>
      <c r="I656" s="429" t="s">
        <v>35</v>
      </c>
    </row>
    <row r="657" spans="2:9" ht="16" hidden="1" thickBot="1" x14ac:dyDescent="0.25">
      <c r="B657" s="419">
        <v>70752009</v>
      </c>
      <c r="C657" s="312">
        <v>2</v>
      </c>
      <c r="D657" s="312" t="s">
        <v>631</v>
      </c>
      <c r="E657" s="312" t="s">
        <v>215</v>
      </c>
      <c r="F657" s="413">
        <v>43729</v>
      </c>
      <c r="G657" s="312" t="s">
        <v>9</v>
      </c>
      <c r="H657" s="294">
        <v>189980733.96000001</v>
      </c>
      <c r="I657" s="429" t="s">
        <v>35</v>
      </c>
    </row>
    <row r="658" spans="2:9" ht="16" hidden="1" thickBot="1" x14ac:dyDescent="0.25">
      <c r="B658" s="419">
        <v>70752018</v>
      </c>
      <c r="C658" s="312">
        <v>1</v>
      </c>
      <c r="D658" s="312" t="s">
        <v>241</v>
      </c>
      <c r="E658" s="312" t="s">
        <v>215</v>
      </c>
      <c r="F658" s="413">
        <v>43730</v>
      </c>
      <c r="G658" s="312" t="s">
        <v>9</v>
      </c>
      <c r="H658" s="294">
        <v>736593659.78999996</v>
      </c>
      <c r="I658" s="429" t="s">
        <v>35</v>
      </c>
    </row>
    <row r="659" spans="2:9" ht="16" hidden="1" thickBot="1" x14ac:dyDescent="0.25">
      <c r="B659" s="419">
        <v>27653000</v>
      </c>
      <c r="C659" s="312">
        <v>1</v>
      </c>
      <c r="D659" s="312" t="s">
        <v>314</v>
      </c>
      <c r="E659" s="312" t="s">
        <v>201</v>
      </c>
      <c r="F659" s="413">
        <v>43731</v>
      </c>
      <c r="G659" s="312" t="s">
        <v>21</v>
      </c>
      <c r="H659" s="294">
        <v>21838800.07</v>
      </c>
      <c r="I659" s="429" t="s">
        <v>35</v>
      </c>
    </row>
    <row r="660" spans="2:9" ht="16" hidden="1" thickBot="1" x14ac:dyDescent="0.25">
      <c r="B660" s="419">
        <v>29756000</v>
      </c>
      <c r="C660" s="312">
        <v>2</v>
      </c>
      <c r="D660" s="312" t="s">
        <v>216</v>
      </c>
      <c r="E660" s="312" t="s">
        <v>36</v>
      </c>
      <c r="F660" s="413">
        <v>43732</v>
      </c>
      <c r="G660" s="312" t="s">
        <v>21</v>
      </c>
      <c r="H660" s="294">
        <v>477298.41</v>
      </c>
      <c r="I660" s="429" t="s">
        <v>35</v>
      </c>
    </row>
    <row r="661" spans="2:9" ht="16" hidden="1" thickBot="1" x14ac:dyDescent="0.25">
      <c r="B661" s="419">
        <v>29776000</v>
      </c>
      <c r="C661" s="312">
        <v>1</v>
      </c>
      <c r="D661" s="312" t="s">
        <v>379</v>
      </c>
      <c r="E661" s="312" t="s">
        <v>36</v>
      </c>
      <c r="F661" s="413">
        <v>43732</v>
      </c>
      <c r="G661" s="312" t="s">
        <v>21</v>
      </c>
      <c r="H661" s="294">
        <v>2909503.04</v>
      </c>
      <c r="I661" s="429" t="s">
        <v>35</v>
      </c>
    </row>
    <row r="662" spans="2:9" ht="16" hidden="1" thickBot="1" x14ac:dyDescent="0.25">
      <c r="B662" s="419">
        <v>29782000</v>
      </c>
      <c r="C662" s="312">
        <v>1</v>
      </c>
      <c r="D662" s="312" t="s">
        <v>385</v>
      </c>
      <c r="E662" s="312" t="s">
        <v>36</v>
      </c>
      <c r="F662" s="413">
        <v>43734</v>
      </c>
      <c r="G662" s="312" t="s">
        <v>21</v>
      </c>
      <c r="H662" s="294">
        <v>13174489.970000001</v>
      </c>
      <c r="I662" s="429" t="s">
        <v>35</v>
      </c>
    </row>
    <row r="663" spans="2:9" ht="16" hidden="1" thickBot="1" x14ac:dyDescent="0.25">
      <c r="B663" s="419">
        <v>29791000</v>
      </c>
      <c r="C663" s="312">
        <v>1</v>
      </c>
      <c r="D663" s="312" t="s">
        <v>336</v>
      </c>
      <c r="E663" s="312" t="s">
        <v>36</v>
      </c>
      <c r="F663" s="413">
        <v>43734</v>
      </c>
      <c r="G663" s="312" t="s">
        <v>21</v>
      </c>
      <c r="H663" s="294">
        <v>50000000</v>
      </c>
      <c r="I663" s="429" t="s">
        <v>35</v>
      </c>
    </row>
    <row r="664" spans="2:9" ht="16" hidden="1" thickBot="1" x14ac:dyDescent="0.25">
      <c r="B664" s="428">
        <v>70729000</v>
      </c>
      <c r="C664" s="426">
        <v>1</v>
      </c>
      <c r="D664" s="426" t="s">
        <v>226</v>
      </c>
      <c r="E664" s="426" t="s">
        <v>201</v>
      </c>
      <c r="F664" s="427">
        <v>43734</v>
      </c>
      <c r="G664" s="426" t="s">
        <v>9</v>
      </c>
      <c r="H664" s="437">
        <v>76911659.129999995</v>
      </c>
      <c r="I664" s="435" t="s">
        <v>35</v>
      </c>
    </row>
    <row r="665" spans="2:9" x14ac:dyDescent="0.2">
      <c r="B665" s="434">
        <v>29756000</v>
      </c>
      <c r="C665" s="432">
        <v>2</v>
      </c>
      <c r="D665" s="432" t="s">
        <v>216</v>
      </c>
      <c r="E665" s="432" t="s">
        <v>36</v>
      </c>
      <c r="F665" s="433">
        <v>43735</v>
      </c>
      <c r="G665" s="432" t="s">
        <v>21</v>
      </c>
      <c r="H665" s="436">
        <v>3683762.46</v>
      </c>
      <c r="I665" s="430" t="s">
        <v>35</v>
      </c>
    </row>
    <row r="666" spans="2:9" x14ac:dyDescent="0.2">
      <c r="B666" s="419">
        <v>29774000</v>
      </c>
      <c r="C666" s="312">
        <v>1</v>
      </c>
      <c r="D666" s="312" t="s">
        <v>319</v>
      </c>
      <c r="E666" s="312" t="s">
        <v>36</v>
      </c>
      <c r="F666" s="413">
        <v>43735</v>
      </c>
      <c r="G666" s="312" t="s">
        <v>21</v>
      </c>
      <c r="H666" s="294">
        <v>66626.83</v>
      </c>
      <c r="I666" s="429" t="s">
        <v>35</v>
      </c>
    </row>
    <row r="667" spans="2:9" x14ac:dyDescent="0.2">
      <c r="B667" s="419">
        <v>29780000</v>
      </c>
      <c r="C667" s="312">
        <v>1</v>
      </c>
      <c r="D667" s="312" t="s">
        <v>623</v>
      </c>
      <c r="E667" s="312" t="s">
        <v>36</v>
      </c>
      <c r="F667" s="413">
        <v>43735</v>
      </c>
      <c r="G667" s="312" t="s">
        <v>21</v>
      </c>
      <c r="H667" s="294">
        <v>1000831.78</v>
      </c>
      <c r="I667" s="429" t="s">
        <v>35</v>
      </c>
    </row>
    <row r="668" spans="2:9" x14ac:dyDescent="0.2">
      <c r="B668" s="419">
        <v>29916000</v>
      </c>
      <c r="C668" s="312">
        <v>1</v>
      </c>
      <c r="D668" s="312" t="s">
        <v>221</v>
      </c>
      <c r="E668" s="312" t="s">
        <v>36</v>
      </c>
      <c r="F668" s="413">
        <v>43735</v>
      </c>
      <c r="G668" s="312" t="s">
        <v>21</v>
      </c>
      <c r="H668" s="294">
        <v>7500000</v>
      </c>
      <c r="I668" s="429" t="s">
        <v>35</v>
      </c>
    </row>
    <row r="669" spans="2:9" hidden="1" x14ac:dyDescent="0.2">
      <c r="B669" s="419">
        <v>29782000</v>
      </c>
      <c r="C669" s="312">
        <v>1</v>
      </c>
      <c r="D669" s="312" t="s">
        <v>385</v>
      </c>
      <c r="E669" s="312" t="s">
        <v>36</v>
      </c>
      <c r="F669" s="413">
        <v>43738</v>
      </c>
      <c r="G669" s="312" t="s">
        <v>21</v>
      </c>
      <c r="H669" s="294">
        <v>1668015</v>
      </c>
      <c r="I669" s="429" t="s">
        <v>35</v>
      </c>
    </row>
    <row r="670" spans="2:9" hidden="1" x14ac:dyDescent="0.2">
      <c r="B670" s="419">
        <v>70752009</v>
      </c>
      <c r="C670" s="312">
        <v>1</v>
      </c>
      <c r="D670" s="312" t="s">
        <v>631</v>
      </c>
      <c r="E670" s="312" t="s">
        <v>215</v>
      </c>
      <c r="F670" s="413">
        <v>43738</v>
      </c>
      <c r="G670" s="312" t="s">
        <v>9</v>
      </c>
      <c r="H670" s="294">
        <v>676866870.63</v>
      </c>
      <c r="I670" s="429" t="s">
        <v>35</v>
      </c>
    </row>
    <row r="671" spans="2:9" hidden="1" x14ac:dyDescent="0.2">
      <c r="B671" s="419">
        <v>70752009</v>
      </c>
      <c r="C671" s="312">
        <v>2</v>
      </c>
      <c r="D671" s="312" t="s">
        <v>631</v>
      </c>
      <c r="E671" s="312" t="s">
        <v>215</v>
      </c>
      <c r="F671" s="413">
        <v>43738</v>
      </c>
      <c r="G671" s="312" t="s">
        <v>9</v>
      </c>
      <c r="H671" s="294">
        <v>58283510.600000001</v>
      </c>
      <c r="I671" s="429" t="s">
        <v>35</v>
      </c>
    </row>
    <row r="672" spans="2:9" hidden="1" x14ac:dyDescent="0.2">
      <c r="B672" s="419">
        <v>70752013</v>
      </c>
      <c r="C672" s="312">
        <v>1</v>
      </c>
      <c r="D672" s="312" t="s">
        <v>237</v>
      </c>
      <c r="E672" s="312" t="s">
        <v>215</v>
      </c>
      <c r="F672" s="413">
        <v>43738</v>
      </c>
      <c r="G672" s="312" t="s">
        <v>9</v>
      </c>
      <c r="H672" s="294">
        <v>1105711923.72</v>
      </c>
      <c r="I672" s="429" t="s">
        <v>35</v>
      </c>
    </row>
    <row r="673" spans="2:9" hidden="1" x14ac:dyDescent="0.2">
      <c r="B673" s="419">
        <v>70752017</v>
      </c>
      <c r="C673" s="312">
        <v>1</v>
      </c>
      <c r="D673" s="312" t="s">
        <v>178</v>
      </c>
      <c r="E673" s="312" t="s">
        <v>215</v>
      </c>
      <c r="F673" s="413">
        <v>43738</v>
      </c>
      <c r="G673" s="312" t="s">
        <v>9</v>
      </c>
      <c r="H673" s="294">
        <v>1562934465.3099999</v>
      </c>
      <c r="I673" s="429" t="s">
        <v>35</v>
      </c>
    </row>
    <row r="674" spans="2:9" hidden="1" x14ac:dyDescent="0.2">
      <c r="B674" s="419">
        <v>72192000</v>
      </c>
      <c r="C674" s="312">
        <v>3</v>
      </c>
      <c r="D674" s="312" t="s">
        <v>632</v>
      </c>
      <c r="E674" s="312" t="s">
        <v>231</v>
      </c>
      <c r="F674" s="413">
        <v>43738</v>
      </c>
      <c r="G674" s="312" t="s">
        <v>21</v>
      </c>
      <c r="H674" s="294">
        <v>14902000</v>
      </c>
      <c r="I674" s="429" t="s">
        <v>210</v>
      </c>
    </row>
    <row r="675" spans="2:9" hidden="1" x14ac:dyDescent="0.2">
      <c r="B675" s="419">
        <v>81174012</v>
      </c>
      <c r="C675" s="312">
        <v>1</v>
      </c>
      <c r="D675" s="312" t="s">
        <v>622</v>
      </c>
      <c r="E675" s="312" t="s">
        <v>215</v>
      </c>
      <c r="F675" s="413">
        <v>43738</v>
      </c>
      <c r="G675" s="312" t="s">
        <v>9</v>
      </c>
      <c r="H675" s="294">
        <v>1928282593.04</v>
      </c>
      <c r="I675" s="429" t="s">
        <v>35</v>
      </c>
    </row>
    <row r="676" spans="2:9" hidden="1" x14ac:dyDescent="0.2">
      <c r="B676" s="419">
        <v>81174015</v>
      </c>
      <c r="C676" s="312">
        <v>1</v>
      </c>
      <c r="D676" s="312" t="s">
        <v>448</v>
      </c>
      <c r="E676" s="312" t="s">
        <v>215</v>
      </c>
      <c r="F676" s="413">
        <v>43738</v>
      </c>
      <c r="G676" s="312" t="s">
        <v>9</v>
      </c>
      <c r="H676" s="294">
        <v>2005012639.5699999</v>
      </c>
      <c r="I676" s="429" t="s">
        <v>35</v>
      </c>
    </row>
    <row r="677" spans="2:9" hidden="1" x14ac:dyDescent="0.2">
      <c r="B677" s="419">
        <v>22124000</v>
      </c>
      <c r="C677" s="312">
        <v>1</v>
      </c>
      <c r="D677" s="312" t="s">
        <v>775</v>
      </c>
      <c r="E677" s="312" t="s">
        <v>201</v>
      </c>
      <c r="F677" s="413">
        <v>43739</v>
      </c>
      <c r="G677" s="312" t="s">
        <v>202</v>
      </c>
      <c r="H677" s="420">
        <v>8548417.2349999994</v>
      </c>
      <c r="I677" s="429" t="s">
        <v>210</v>
      </c>
    </row>
    <row r="678" spans="2:9" hidden="1" x14ac:dyDescent="0.2">
      <c r="B678" s="419">
        <v>29776000</v>
      </c>
      <c r="C678" s="312">
        <v>1</v>
      </c>
      <c r="D678" s="312" t="s">
        <v>379</v>
      </c>
      <c r="E678" s="312" t="s">
        <v>36</v>
      </c>
      <c r="F678" s="413">
        <v>43739</v>
      </c>
      <c r="G678" s="312" t="s">
        <v>21</v>
      </c>
      <c r="H678" s="420">
        <v>178525510.51499999</v>
      </c>
      <c r="I678" s="429" t="s">
        <v>35</v>
      </c>
    </row>
    <row r="679" spans="2:9" hidden="1" x14ac:dyDescent="0.2">
      <c r="B679" s="419">
        <v>29756000</v>
      </c>
      <c r="C679" s="312">
        <v>2</v>
      </c>
      <c r="D679" s="312" t="s">
        <v>216</v>
      </c>
      <c r="E679" s="312" t="s">
        <v>36</v>
      </c>
      <c r="F679" s="413">
        <v>43740</v>
      </c>
      <c r="G679" s="312" t="s">
        <v>21</v>
      </c>
      <c r="H679" s="420">
        <v>4910338.5779999997</v>
      </c>
      <c r="I679" s="429" t="s">
        <v>35</v>
      </c>
    </row>
    <row r="680" spans="2:9" hidden="1" x14ac:dyDescent="0.2">
      <c r="B680" s="419">
        <v>29771000</v>
      </c>
      <c r="C680" s="312">
        <v>1</v>
      </c>
      <c r="D680" s="312" t="s">
        <v>318</v>
      </c>
      <c r="E680" s="312" t="s">
        <v>36</v>
      </c>
      <c r="F680" s="413">
        <v>43741</v>
      </c>
      <c r="G680" s="312" t="s">
        <v>21</v>
      </c>
      <c r="H680" s="420">
        <v>289042791.00099999</v>
      </c>
      <c r="I680" s="429" t="s">
        <v>35</v>
      </c>
    </row>
    <row r="681" spans="2:9" hidden="1" x14ac:dyDescent="0.2">
      <c r="B681" s="419">
        <v>29943000</v>
      </c>
      <c r="C681" s="312">
        <v>1</v>
      </c>
      <c r="D681" s="312" t="s">
        <v>456</v>
      </c>
      <c r="E681" s="312" t="s">
        <v>36</v>
      </c>
      <c r="F681" s="413">
        <v>43741</v>
      </c>
      <c r="G681" s="312" t="s">
        <v>21</v>
      </c>
      <c r="H681" s="420">
        <v>92420000</v>
      </c>
      <c r="I681" s="429" t="s">
        <v>35</v>
      </c>
    </row>
    <row r="682" spans="2:9" hidden="1" x14ac:dyDescent="0.2">
      <c r="B682" s="419">
        <v>29947000</v>
      </c>
      <c r="C682" s="312">
        <v>1</v>
      </c>
      <c r="D682" s="312" t="s">
        <v>222</v>
      </c>
      <c r="E682" s="312" t="s">
        <v>36</v>
      </c>
      <c r="F682" s="413">
        <v>43741</v>
      </c>
      <c r="G682" s="312" t="s">
        <v>21</v>
      </c>
      <c r="H682" s="420">
        <v>346575000</v>
      </c>
      <c r="I682" s="429" t="s">
        <v>35</v>
      </c>
    </row>
    <row r="683" spans="2:9" hidden="1" x14ac:dyDescent="0.2">
      <c r="B683" s="419">
        <v>29964000</v>
      </c>
      <c r="C683" s="312">
        <v>1</v>
      </c>
      <c r="D683" s="312" t="s">
        <v>386</v>
      </c>
      <c r="E683" s="312" t="s">
        <v>36</v>
      </c>
      <c r="F683" s="413">
        <v>43746</v>
      </c>
      <c r="G683" s="312" t="s">
        <v>21</v>
      </c>
      <c r="H683" s="420">
        <v>5208525000</v>
      </c>
      <c r="I683" s="429" t="s">
        <v>35</v>
      </c>
    </row>
    <row r="684" spans="2:9" hidden="1" x14ac:dyDescent="0.2">
      <c r="B684" s="419">
        <v>27653000</v>
      </c>
      <c r="C684" s="312">
        <v>1</v>
      </c>
      <c r="D684" s="312" t="s">
        <v>314</v>
      </c>
      <c r="E684" s="312" t="s">
        <v>201</v>
      </c>
      <c r="F684" s="413">
        <v>43747</v>
      </c>
      <c r="G684" s="312" t="s">
        <v>21</v>
      </c>
      <c r="H684" s="420">
        <v>1340375413.2780001</v>
      </c>
      <c r="I684" s="429" t="s">
        <v>35</v>
      </c>
    </row>
    <row r="685" spans="2:9" hidden="1" x14ac:dyDescent="0.2">
      <c r="B685" s="419">
        <v>29283000</v>
      </c>
      <c r="C685" s="312">
        <v>1</v>
      </c>
      <c r="D685" s="312" t="s">
        <v>774</v>
      </c>
      <c r="E685" s="312" t="s">
        <v>36</v>
      </c>
      <c r="F685" s="413">
        <v>43747</v>
      </c>
      <c r="G685" s="312" t="s">
        <v>21</v>
      </c>
      <c r="H685" s="420">
        <v>469239858.31199998</v>
      </c>
      <c r="I685" s="429" t="s">
        <v>35</v>
      </c>
    </row>
    <row r="686" spans="2:9" hidden="1" x14ac:dyDescent="0.2">
      <c r="B686" s="419">
        <v>29251000</v>
      </c>
      <c r="C686" s="312">
        <v>1</v>
      </c>
      <c r="D686" s="312" t="s">
        <v>450</v>
      </c>
      <c r="E686" s="312" t="s">
        <v>36</v>
      </c>
      <c r="F686" s="413">
        <v>43748</v>
      </c>
      <c r="G686" s="312" t="s">
        <v>21</v>
      </c>
      <c r="H686" s="420">
        <v>179746680</v>
      </c>
      <c r="I686" s="429" t="s">
        <v>35</v>
      </c>
    </row>
    <row r="687" spans="2:9" hidden="1" x14ac:dyDescent="0.2">
      <c r="B687" s="419">
        <v>29756000</v>
      </c>
      <c r="C687" s="312">
        <v>2</v>
      </c>
      <c r="D687" s="312" t="s">
        <v>216</v>
      </c>
      <c r="E687" s="312" t="s">
        <v>36</v>
      </c>
      <c r="F687" s="413">
        <v>43748</v>
      </c>
      <c r="G687" s="312" t="s">
        <v>21</v>
      </c>
      <c r="H687" s="420">
        <v>31903668.465999998</v>
      </c>
      <c r="I687" s="429" t="s">
        <v>35</v>
      </c>
    </row>
    <row r="688" spans="2:9" hidden="1" x14ac:dyDescent="0.2">
      <c r="B688" s="419">
        <v>81174014</v>
      </c>
      <c r="C688" s="312">
        <v>1</v>
      </c>
      <c r="D688" s="312" t="s">
        <v>627</v>
      </c>
      <c r="E688" s="312" t="s">
        <v>215</v>
      </c>
      <c r="F688" s="413">
        <v>43749</v>
      </c>
      <c r="G688" s="312" t="s">
        <v>9</v>
      </c>
      <c r="H688" s="420">
        <v>1956720000</v>
      </c>
      <c r="I688" s="429" t="s">
        <v>35</v>
      </c>
    </row>
    <row r="689" spans="2:9" hidden="1" x14ac:dyDescent="0.2">
      <c r="B689" s="419">
        <v>81174013</v>
      </c>
      <c r="C689" s="312">
        <v>3</v>
      </c>
      <c r="D689" s="312" t="s">
        <v>624</v>
      </c>
      <c r="E689" s="312" t="s">
        <v>215</v>
      </c>
      <c r="F689" s="413">
        <v>43751</v>
      </c>
      <c r="G689" s="312" t="s">
        <v>9</v>
      </c>
      <c r="H689" s="420">
        <v>1769202747.04</v>
      </c>
      <c r="I689" s="429" t="s">
        <v>35</v>
      </c>
    </row>
    <row r="690" spans="2:9" hidden="1" x14ac:dyDescent="0.2">
      <c r="B690" s="419">
        <v>81174013</v>
      </c>
      <c r="C690" s="312">
        <v>2</v>
      </c>
      <c r="D690" s="312" t="s">
        <v>624</v>
      </c>
      <c r="E690" s="312" t="s">
        <v>215</v>
      </c>
      <c r="F690" s="413">
        <v>43751</v>
      </c>
      <c r="G690" s="312" t="s">
        <v>9</v>
      </c>
      <c r="H690" s="420">
        <v>737167811.26999998</v>
      </c>
      <c r="I690" s="429" t="s">
        <v>35</v>
      </c>
    </row>
    <row r="691" spans="2:9" hidden="1" x14ac:dyDescent="0.2">
      <c r="B691" s="419">
        <v>29231000</v>
      </c>
      <c r="C691" s="312">
        <v>1</v>
      </c>
      <c r="D691" s="312" t="s">
        <v>309</v>
      </c>
      <c r="E691" s="312" t="s">
        <v>215</v>
      </c>
      <c r="F691" s="413">
        <v>43753</v>
      </c>
      <c r="G691" s="312" t="s">
        <v>21</v>
      </c>
      <c r="H691" s="420">
        <v>19506740.934</v>
      </c>
      <c r="I691" s="429" t="s">
        <v>210</v>
      </c>
    </row>
    <row r="692" spans="2:9" hidden="1" x14ac:dyDescent="0.2">
      <c r="B692" s="419">
        <v>29260000</v>
      </c>
      <c r="C692" s="312">
        <v>1</v>
      </c>
      <c r="D692" s="312" t="s">
        <v>211</v>
      </c>
      <c r="E692" s="312" t="s">
        <v>36</v>
      </c>
      <c r="F692" s="413">
        <v>43753</v>
      </c>
      <c r="G692" s="312" t="s">
        <v>21</v>
      </c>
      <c r="H692" s="420">
        <v>64058500</v>
      </c>
      <c r="I692" s="429" t="s">
        <v>35</v>
      </c>
    </row>
    <row r="693" spans="2:9" hidden="1" x14ac:dyDescent="0.2">
      <c r="B693" s="419">
        <v>29291000</v>
      </c>
      <c r="C693" s="312">
        <v>1</v>
      </c>
      <c r="D693" s="312" t="s">
        <v>773</v>
      </c>
      <c r="E693" s="312" t="s">
        <v>36</v>
      </c>
      <c r="F693" s="413">
        <v>43753</v>
      </c>
      <c r="G693" s="312" t="s">
        <v>21</v>
      </c>
      <c r="H693" s="420">
        <v>11647000</v>
      </c>
      <c r="I693" s="429" t="s">
        <v>35</v>
      </c>
    </row>
    <row r="694" spans="2:9" hidden="1" x14ac:dyDescent="0.2">
      <c r="B694" s="419">
        <v>29765000</v>
      </c>
      <c r="C694" s="312">
        <v>1</v>
      </c>
      <c r="D694" s="312" t="s">
        <v>320</v>
      </c>
      <c r="E694" s="312" t="s">
        <v>36</v>
      </c>
      <c r="F694" s="413">
        <v>43753</v>
      </c>
      <c r="G694" s="312" t="s">
        <v>21</v>
      </c>
      <c r="H694" s="420">
        <v>1747050</v>
      </c>
      <c r="I694" s="429" t="s">
        <v>35</v>
      </c>
    </row>
    <row r="695" spans="2:9" hidden="1" x14ac:dyDescent="0.2">
      <c r="B695" s="419">
        <v>29765000</v>
      </c>
      <c r="C695" s="312">
        <v>1</v>
      </c>
      <c r="D695" s="312" t="s">
        <v>320</v>
      </c>
      <c r="E695" s="312" t="s">
        <v>36</v>
      </c>
      <c r="F695" s="413">
        <v>43753</v>
      </c>
      <c r="G695" s="312" t="s">
        <v>21</v>
      </c>
      <c r="H695" s="420">
        <v>873525</v>
      </c>
      <c r="I695" s="429" t="s">
        <v>35</v>
      </c>
    </row>
    <row r="696" spans="2:9" hidden="1" x14ac:dyDescent="0.2">
      <c r="B696" s="419">
        <v>29765000</v>
      </c>
      <c r="C696" s="312">
        <v>1</v>
      </c>
      <c r="D696" s="312" t="s">
        <v>320</v>
      </c>
      <c r="E696" s="312" t="s">
        <v>36</v>
      </c>
      <c r="F696" s="413">
        <v>43753</v>
      </c>
      <c r="G696" s="312" t="s">
        <v>21</v>
      </c>
      <c r="H696" s="420">
        <v>375721.15500000003</v>
      </c>
      <c r="I696" s="429" t="s">
        <v>35</v>
      </c>
    </row>
    <row r="697" spans="2:9" hidden="1" x14ac:dyDescent="0.2">
      <c r="B697" s="419">
        <v>29782000</v>
      </c>
      <c r="C697" s="312">
        <v>1</v>
      </c>
      <c r="D697" s="312" t="s">
        <v>385</v>
      </c>
      <c r="E697" s="312" t="s">
        <v>36</v>
      </c>
      <c r="F697" s="413">
        <v>43753</v>
      </c>
      <c r="G697" s="312" t="s">
        <v>21</v>
      </c>
      <c r="H697" s="420">
        <v>667051115.773</v>
      </c>
      <c r="I697" s="429" t="s">
        <v>35</v>
      </c>
    </row>
    <row r="698" spans="2:9" hidden="1" x14ac:dyDescent="0.2">
      <c r="B698" s="419">
        <v>29238000</v>
      </c>
      <c r="C698" s="312">
        <v>1</v>
      </c>
      <c r="D698" s="312" t="s">
        <v>754</v>
      </c>
      <c r="E698" s="312" t="s">
        <v>36</v>
      </c>
      <c r="F698" s="413">
        <v>43754</v>
      </c>
      <c r="G698" s="312" t="s">
        <v>21</v>
      </c>
      <c r="H698" s="420">
        <v>594999660</v>
      </c>
      <c r="I698" s="429" t="s">
        <v>35</v>
      </c>
    </row>
    <row r="699" spans="2:9" hidden="1" x14ac:dyDescent="0.2">
      <c r="B699" s="419">
        <v>29756000</v>
      </c>
      <c r="C699" s="312">
        <v>2</v>
      </c>
      <c r="D699" s="312" t="s">
        <v>216</v>
      </c>
      <c r="E699" s="312" t="s">
        <v>36</v>
      </c>
      <c r="F699" s="413">
        <v>43754</v>
      </c>
      <c r="G699" s="312" t="s">
        <v>21</v>
      </c>
      <c r="H699" s="420">
        <v>245574598.17199999</v>
      </c>
      <c r="I699" s="429" t="s">
        <v>35</v>
      </c>
    </row>
    <row r="700" spans="2:9" hidden="1" x14ac:dyDescent="0.2">
      <c r="B700" s="419">
        <v>29271000</v>
      </c>
      <c r="C700" s="312">
        <v>1</v>
      </c>
      <c r="D700" s="312" t="s">
        <v>452</v>
      </c>
      <c r="E700" s="312" t="s">
        <v>36</v>
      </c>
      <c r="F700" s="413">
        <v>43755</v>
      </c>
      <c r="G700" s="312" t="s">
        <v>21</v>
      </c>
      <c r="H700" s="420">
        <v>42627680.200000003</v>
      </c>
      <c r="I700" s="429" t="s">
        <v>35</v>
      </c>
    </row>
    <row r="701" spans="2:9" hidden="1" x14ac:dyDescent="0.2">
      <c r="B701" s="419">
        <v>29793000</v>
      </c>
      <c r="C701" s="312">
        <v>1</v>
      </c>
      <c r="D701" s="312" t="s">
        <v>312</v>
      </c>
      <c r="E701" s="312" t="s">
        <v>36</v>
      </c>
      <c r="F701" s="413">
        <v>43755</v>
      </c>
      <c r="G701" s="312" t="s">
        <v>21</v>
      </c>
      <c r="H701" s="420">
        <v>6414562</v>
      </c>
      <c r="I701" s="429" t="s">
        <v>35</v>
      </c>
    </row>
    <row r="702" spans="2:9" hidden="1" x14ac:dyDescent="0.2">
      <c r="B702" s="419">
        <v>29756000</v>
      </c>
      <c r="C702" s="312">
        <v>2</v>
      </c>
      <c r="D702" s="312" t="s">
        <v>216</v>
      </c>
      <c r="E702" s="312" t="s">
        <v>36</v>
      </c>
      <c r="F702" s="413">
        <v>43756</v>
      </c>
      <c r="G702" s="312" t="s">
        <v>21</v>
      </c>
      <c r="H702" s="420">
        <v>33690124.232000001</v>
      </c>
      <c r="I702" s="429" t="s">
        <v>35</v>
      </c>
    </row>
    <row r="703" spans="2:9" hidden="1" x14ac:dyDescent="0.2">
      <c r="B703" s="419">
        <v>70752011</v>
      </c>
      <c r="C703" s="312">
        <v>1</v>
      </c>
      <c r="D703" s="312" t="s">
        <v>742</v>
      </c>
      <c r="E703" s="312" t="s">
        <v>215</v>
      </c>
      <c r="F703" s="413">
        <v>43757</v>
      </c>
      <c r="G703" s="312" t="s">
        <v>9</v>
      </c>
      <c r="H703" s="420">
        <v>1925600000</v>
      </c>
      <c r="I703" s="429" t="s">
        <v>35</v>
      </c>
    </row>
    <row r="704" spans="2:9" hidden="1" x14ac:dyDescent="0.2">
      <c r="B704" s="419">
        <v>70752019</v>
      </c>
      <c r="C704" s="312">
        <v>1</v>
      </c>
      <c r="D704" s="312" t="s">
        <v>440</v>
      </c>
      <c r="E704" s="312" t="s">
        <v>215</v>
      </c>
      <c r="F704" s="413">
        <v>43757</v>
      </c>
      <c r="G704" s="312" t="s">
        <v>9</v>
      </c>
      <c r="H704" s="420">
        <v>1831701439.5</v>
      </c>
      <c r="I704" s="429" t="s">
        <v>35</v>
      </c>
    </row>
    <row r="705" spans="2:9" hidden="1" x14ac:dyDescent="0.2">
      <c r="B705" s="419">
        <v>29772000</v>
      </c>
      <c r="C705" s="312">
        <v>1</v>
      </c>
      <c r="D705" s="312" t="s">
        <v>772</v>
      </c>
      <c r="E705" s="312" t="s">
        <v>36</v>
      </c>
      <c r="F705" s="413">
        <v>43759</v>
      </c>
      <c r="G705" s="312" t="s">
        <v>21</v>
      </c>
      <c r="H705" s="420">
        <v>93529204.299999997</v>
      </c>
      <c r="I705" s="429" t="s">
        <v>35</v>
      </c>
    </row>
    <row r="706" spans="2:9" hidden="1" x14ac:dyDescent="0.2">
      <c r="B706" s="419">
        <v>29214000</v>
      </c>
      <c r="C706" s="312">
        <v>2</v>
      </c>
      <c r="D706" s="312" t="s">
        <v>768</v>
      </c>
      <c r="E706" s="312" t="s">
        <v>36</v>
      </c>
      <c r="F706" s="413">
        <v>43760</v>
      </c>
      <c r="G706" s="312" t="s">
        <v>202</v>
      </c>
      <c r="H706" s="420">
        <v>15005849.833000001</v>
      </c>
      <c r="I706" s="429" t="s">
        <v>35</v>
      </c>
    </row>
    <row r="707" spans="2:9" hidden="1" x14ac:dyDescent="0.2">
      <c r="B707" s="419">
        <v>70752018</v>
      </c>
      <c r="C707" s="312">
        <v>1</v>
      </c>
      <c r="D707" s="312" t="s">
        <v>241</v>
      </c>
      <c r="E707" s="312" t="s">
        <v>215</v>
      </c>
      <c r="F707" s="413">
        <v>43760</v>
      </c>
      <c r="G707" s="312" t="s">
        <v>9</v>
      </c>
      <c r="H707" s="420">
        <v>755833932.75</v>
      </c>
      <c r="I707" s="429" t="s">
        <v>35</v>
      </c>
    </row>
    <row r="708" spans="2:9" hidden="1" x14ac:dyDescent="0.2">
      <c r="B708" s="419">
        <v>29756000</v>
      </c>
      <c r="C708" s="312">
        <v>2</v>
      </c>
      <c r="D708" s="312" t="s">
        <v>216</v>
      </c>
      <c r="E708" s="312" t="s">
        <v>36</v>
      </c>
      <c r="F708" s="413">
        <v>43761</v>
      </c>
      <c r="G708" s="312" t="s">
        <v>21</v>
      </c>
      <c r="H708" s="420">
        <v>165885117.079</v>
      </c>
      <c r="I708" s="429" t="s">
        <v>35</v>
      </c>
    </row>
    <row r="709" spans="2:9" hidden="1" x14ac:dyDescent="0.2">
      <c r="B709" s="419">
        <v>29756000</v>
      </c>
      <c r="C709" s="312">
        <v>2</v>
      </c>
      <c r="D709" s="312" t="s">
        <v>216</v>
      </c>
      <c r="E709" s="312" t="s">
        <v>36</v>
      </c>
      <c r="F709" s="413">
        <v>43761</v>
      </c>
      <c r="G709" s="312" t="s">
        <v>21</v>
      </c>
      <c r="H709" s="420">
        <v>5096267.6469999999</v>
      </c>
      <c r="I709" s="429" t="s">
        <v>35</v>
      </c>
    </row>
    <row r="710" spans="2:9" hidden="1" x14ac:dyDescent="0.2">
      <c r="B710" s="419">
        <v>29756000</v>
      </c>
      <c r="C710" s="312">
        <v>2</v>
      </c>
      <c r="D710" s="312" t="s">
        <v>216</v>
      </c>
      <c r="E710" s="312" t="s">
        <v>36</v>
      </c>
      <c r="F710" s="413">
        <v>43761</v>
      </c>
      <c r="G710" s="312" t="s">
        <v>21</v>
      </c>
      <c r="H710" s="420">
        <v>275000393.79900002</v>
      </c>
      <c r="I710" s="429" t="s">
        <v>35</v>
      </c>
    </row>
    <row r="711" spans="2:9" hidden="1" x14ac:dyDescent="0.2">
      <c r="B711" s="419">
        <v>70729000</v>
      </c>
      <c r="C711" s="312">
        <v>1</v>
      </c>
      <c r="D711" s="312" t="s">
        <v>226</v>
      </c>
      <c r="E711" s="312" t="s">
        <v>201</v>
      </c>
      <c r="F711" s="413">
        <v>43761</v>
      </c>
      <c r="G711" s="312" t="s">
        <v>9</v>
      </c>
      <c r="H711" s="420">
        <v>338879.1</v>
      </c>
      <c r="I711" s="429" t="s">
        <v>35</v>
      </c>
    </row>
    <row r="712" spans="2:9" hidden="1" x14ac:dyDescent="0.2">
      <c r="B712" s="419">
        <v>70729000</v>
      </c>
      <c r="C712" s="312">
        <v>1</v>
      </c>
      <c r="D712" s="312" t="s">
        <v>226</v>
      </c>
      <c r="E712" s="312" t="s">
        <v>201</v>
      </c>
      <c r="F712" s="413">
        <v>43761</v>
      </c>
      <c r="G712" s="312" t="s">
        <v>9</v>
      </c>
      <c r="H712" s="420">
        <v>110905575.09999999</v>
      </c>
      <c r="I712" s="429" t="s">
        <v>35</v>
      </c>
    </row>
    <row r="713" spans="2:9" hidden="1" x14ac:dyDescent="0.2">
      <c r="B713" s="419">
        <v>27656000</v>
      </c>
      <c r="C713" s="312">
        <v>1</v>
      </c>
      <c r="D713" s="312" t="s">
        <v>771</v>
      </c>
      <c r="E713" s="312" t="s">
        <v>201</v>
      </c>
      <c r="F713" s="413">
        <v>43762</v>
      </c>
      <c r="G713" s="312" t="s">
        <v>324</v>
      </c>
      <c r="H713" s="420">
        <v>378055131.15799999</v>
      </c>
      <c r="I713" s="429" t="s">
        <v>210</v>
      </c>
    </row>
    <row r="714" spans="2:9" hidden="1" x14ac:dyDescent="0.2">
      <c r="B714" s="419">
        <v>29783000</v>
      </c>
      <c r="C714" s="312">
        <v>1</v>
      </c>
      <c r="D714" s="312" t="s">
        <v>310</v>
      </c>
      <c r="E714" s="312" t="s">
        <v>36</v>
      </c>
      <c r="F714" s="413">
        <v>43762</v>
      </c>
      <c r="G714" s="312" t="s">
        <v>21</v>
      </c>
      <c r="H714" s="420">
        <v>63947975</v>
      </c>
      <c r="I714" s="429" t="s">
        <v>35</v>
      </c>
    </row>
    <row r="715" spans="2:9" hidden="1" x14ac:dyDescent="0.2">
      <c r="B715" s="419">
        <v>29765000</v>
      </c>
      <c r="C715" s="312">
        <v>1</v>
      </c>
      <c r="D715" s="312" t="s">
        <v>320</v>
      </c>
      <c r="E715" s="312" t="s">
        <v>36</v>
      </c>
      <c r="F715" s="413">
        <v>43763</v>
      </c>
      <c r="G715" s="312" t="s">
        <v>21</v>
      </c>
      <c r="H715" s="420">
        <v>11320403.788000001</v>
      </c>
      <c r="I715" s="429" t="s">
        <v>35</v>
      </c>
    </row>
    <row r="716" spans="2:9" hidden="1" x14ac:dyDescent="0.2">
      <c r="B716" s="419">
        <v>29933000</v>
      </c>
      <c r="C716" s="312">
        <v>1</v>
      </c>
      <c r="D716" s="312" t="s">
        <v>770</v>
      </c>
      <c r="E716" s="312" t="s">
        <v>36</v>
      </c>
      <c r="F716" s="413">
        <v>43763</v>
      </c>
      <c r="G716" s="312" t="s">
        <v>21</v>
      </c>
      <c r="H716" s="420">
        <v>90004950</v>
      </c>
      <c r="I716" s="429" t="s">
        <v>35</v>
      </c>
    </row>
    <row r="717" spans="2:9" hidden="1" x14ac:dyDescent="0.2">
      <c r="B717" s="419">
        <v>29942000</v>
      </c>
      <c r="C717" s="312">
        <v>1</v>
      </c>
      <c r="D717" s="312" t="s">
        <v>380</v>
      </c>
      <c r="E717" s="312" t="s">
        <v>36</v>
      </c>
      <c r="F717" s="413">
        <v>43763</v>
      </c>
      <c r="G717" s="312" t="s">
        <v>21</v>
      </c>
      <c r="H717" s="420">
        <v>120006600</v>
      </c>
      <c r="I717" s="429" t="s">
        <v>35</v>
      </c>
    </row>
    <row r="718" spans="2:9" hidden="1" x14ac:dyDescent="0.2">
      <c r="B718" s="419">
        <v>29953000</v>
      </c>
      <c r="C718" s="312">
        <v>1</v>
      </c>
      <c r="D718" s="312" t="s">
        <v>769</v>
      </c>
      <c r="E718" s="312" t="s">
        <v>36</v>
      </c>
      <c r="F718" s="413">
        <v>43763</v>
      </c>
      <c r="G718" s="312" t="s">
        <v>21</v>
      </c>
      <c r="H718" s="420">
        <v>31201716</v>
      </c>
      <c r="I718" s="429" t="s">
        <v>35</v>
      </c>
    </row>
    <row r="719" spans="2:9" hidden="1" x14ac:dyDescent="0.2">
      <c r="B719" s="419">
        <v>29765000</v>
      </c>
      <c r="C719" s="312">
        <v>1</v>
      </c>
      <c r="D719" s="312" t="s">
        <v>320</v>
      </c>
      <c r="E719" s="312" t="s">
        <v>36</v>
      </c>
      <c r="F719" s="413">
        <v>43766</v>
      </c>
      <c r="G719" s="312" t="s">
        <v>21</v>
      </c>
      <c r="H719" s="420">
        <v>49627493.836999997</v>
      </c>
      <c r="I719" s="429" t="s">
        <v>35</v>
      </c>
    </row>
    <row r="720" spans="2:9" hidden="1" x14ac:dyDescent="0.2">
      <c r="B720" s="419">
        <v>29771000</v>
      </c>
      <c r="C720" s="312">
        <v>1</v>
      </c>
      <c r="D720" s="312" t="s">
        <v>318</v>
      </c>
      <c r="E720" s="312" t="s">
        <v>36</v>
      </c>
      <c r="F720" s="413">
        <v>43766</v>
      </c>
      <c r="G720" s="312" t="s">
        <v>21</v>
      </c>
      <c r="H720" s="420">
        <v>261420382.42899999</v>
      </c>
      <c r="I720" s="429" t="s">
        <v>35</v>
      </c>
    </row>
    <row r="721" spans="2:9" hidden="1" x14ac:dyDescent="0.2">
      <c r="B721" s="419">
        <v>27653000</v>
      </c>
      <c r="C721" s="312">
        <v>1</v>
      </c>
      <c r="D721" s="312" t="s">
        <v>314</v>
      </c>
      <c r="E721" s="312" t="s">
        <v>201</v>
      </c>
      <c r="F721" s="413">
        <v>43767</v>
      </c>
      <c r="G721" s="312" t="s">
        <v>21</v>
      </c>
      <c r="H721" s="420">
        <v>1336348029.3429999</v>
      </c>
      <c r="I721" s="429" t="s">
        <v>35</v>
      </c>
    </row>
    <row r="722" spans="2:9" hidden="1" x14ac:dyDescent="0.2">
      <c r="B722" s="419">
        <v>29632000</v>
      </c>
      <c r="C722" s="312">
        <v>1</v>
      </c>
      <c r="D722" s="312" t="s">
        <v>454</v>
      </c>
      <c r="E722" s="312" t="s">
        <v>36</v>
      </c>
      <c r="F722" s="413">
        <v>43767</v>
      </c>
      <c r="G722" s="312" t="s">
        <v>21</v>
      </c>
      <c r="H722" s="420">
        <v>196730.329</v>
      </c>
      <c r="I722" s="429" t="s">
        <v>35</v>
      </c>
    </row>
    <row r="723" spans="2:9" hidden="1" x14ac:dyDescent="0.2">
      <c r="B723" s="419">
        <v>70752009</v>
      </c>
      <c r="C723" s="312">
        <v>1</v>
      </c>
      <c r="D723" s="312" t="s">
        <v>631</v>
      </c>
      <c r="E723" s="312" t="s">
        <v>215</v>
      </c>
      <c r="F723" s="413">
        <v>43768</v>
      </c>
      <c r="G723" s="312" t="s">
        <v>9</v>
      </c>
      <c r="H723" s="420">
        <v>1954879732.4300001</v>
      </c>
      <c r="I723" s="429" t="s">
        <v>35</v>
      </c>
    </row>
    <row r="724" spans="2:9" hidden="1" x14ac:dyDescent="0.2">
      <c r="B724" s="419">
        <v>70752009</v>
      </c>
      <c r="C724" s="312">
        <v>2</v>
      </c>
      <c r="D724" s="312" t="s">
        <v>631</v>
      </c>
      <c r="E724" s="312" t="s">
        <v>215</v>
      </c>
      <c r="F724" s="413">
        <v>43768</v>
      </c>
      <c r="G724" s="312" t="s">
        <v>9</v>
      </c>
      <c r="H724" s="420">
        <v>168768114.69</v>
      </c>
      <c r="I724" s="429" t="s">
        <v>35</v>
      </c>
    </row>
    <row r="725" spans="2:9" hidden="1" x14ac:dyDescent="0.2">
      <c r="B725" s="419">
        <v>70752013</v>
      </c>
      <c r="C725" s="312">
        <v>1</v>
      </c>
      <c r="D725" s="312" t="s">
        <v>237</v>
      </c>
      <c r="E725" s="312" t="s">
        <v>215</v>
      </c>
      <c r="F725" s="413">
        <v>43768</v>
      </c>
      <c r="G725" s="312" t="s">
        <v>9</v>
      </c>
      <c r="H725" s="420">
        <v>1139176784.72</v>
      </c>
      <c r="I725" s="429" t="s">
        <v>35</v>
      </c>
    </row>
    <row r="726" spans="2:9" hidden="1" x14ac:dyDescent="0.2">
      <c r="B726" s="419">
        <v>81174012</v>
      </c>
      <c r="C726" s="312">
        <v>3</v>
      </c>
      <c r="D726" s="312" t="s">
        <v>622</v>
      </c>
      <c r="E726" s="312" t="s">
        <v>215</v>
      </c>
      <c r="F726" s="413">
        <v>43768</v>
      </c>
      <c r="G726" s="312" t="s">
        <v>9</v>
      </c>
      <c r="H726" s="420">
        <v>1420404713.9100001</v>
      </c>
      <c r="I726" s="429" t="s">
        <v>35</v>
      </c>
    </row>
    <row r="727" spans="2:9" hidden="1" x14ac:dyDescent="0.2">
      <c r="B727" s="419">
        <v>81174012</v>
      </c>
      <c r="C727" s="312">
        <v>2</v>
      </c>
      <c r="D727" s="312" t="s">
        <v>622</v>
      </c>
      <c r="E727" s="312" t="s">
        <v>215</v>
      </c>
      <c r="F727" s="413">
        <v>43768</v>
      </c>
      <c r="G727" s="312" t="s">
        <v>9</v>
      </c>
      <c r="H727" s="420">
        <v>591835297.46000004</v>
      </c>
      <c r="I727" s="429" t="s">
        <v>35</v>
      </c>
    </row>
    <row r="728" spans="2:9" hidden="1" x14ac:dyDescent="0.2">
      <c r="B728" s="419">
        <v>81174015</v>
      </c>
      <c r="C728" s="312">
        <v>1</v>
      </c>
      <c r="D728" s="312" t="s">
        <v>448</v>
      </c>
      <c r="E728" s="312" t="s">
        <v>215</v>
      </c>
      <c r="F728" s="413">
        <v>43768</v>
      </c>
      <c r="G728" s="312" t="s">
        <v>9</v>
      </c>
      <c r="H728" s="420">
        <v>2090082009.0799999</v>
      </c>
      <c r="I728" s="429" t="s">
        <v>35</v>
      </c>
    </row>
    <row r="729" spans="2:9" hidden="1" x14ac:dyDescent="0.2">
      <c r="B729" s="419">
        <v>29214000</v>
      </c>
      <c r="C729" s="312">
        <v>2</v>
      </c>
      <c r="D729" s="312" t="s">
        <v>768</v>
      </c>
      <c r="E729" s="312" t="s">
        <v>36</v>
      </c>
      <c r="F729" s="413">
        <v>43769</v>
      </c>
      <c r="G729" s="312" t="s">
        <v>202</v>
      </c>
      <c r="H729" s="420">
        <v>2663694.949</v>
      </c>
      <c r="I729" s="429" t="s">
        <v>35</v>
      </c>
    </row>
    <row r="730" spans="2:9" hidden="1" x14ac:dyDescent="0.2">
      <c r="B730" s="419">
        <v>29937000</v>
      </c>
      <c r="C730" s="312">
        <v>1</v>
      </c>
      <c r="D730" s="312" t="s">
        <v>409</v>
      </c>
      <c r="E730" s="312" t="s">
        <v>36</v>
      </c>
      <c r="F730" s="413">
        <v>43769</v>
      </c>
      <c r="G730" s="312" t="s">
        <v>21</v>
      </c>
      <c r="H730" s="420">
        <v>149316750</v>
      </c>
      <c r="I730" s="429" t="s">
        <v>35</v>
      </c>
    </row>
    <row r="731" spans="2:9" hidden="1" x14ac:dyDescent="0.2">
      <c r="B731" s="419">
        <v>29956000</v>
      </c>
      <c r="C731" s="312">
        <v>1</v>
      </c>
      <c r="D731" s="312" t="s">
        <v>767</v>
      </c>
      <c r="E731" s="312" t="s">
        <v>36</v>
      </c>
      <c r="F731" s="413">
        <v>43769</v>
      </c>
      <c r="G731" s="312" t="s">
        <v>21</v>
      </c>
      <c r="H731" s="420">
        <v>238906800</v>
      </c>
      <c r="I731" s="429" t="s">
        <v>210</v>
      </c>
    </row>
    <row r="732" spans="2:9" hidden="1" x14ac:dyDescent="0.2">
      <c r="B732" s="419">
        <v>70729000</v>
      </c>
      <c r="C732" s="312">
        <v>1</v>
      </c>
      <c r="D732" s="312" t="s">
        <v>226</v>
      </c>
      <c r="E732" s="312" t="s">
        <v>201</v>
      </c>
      <c r="F732" s="413">
        <v>43769</v>
      </c>
      <c r="G732" s="312" t="s">
        <v>9</v>
      </c>
      <c r="H732" s="420">
        <v>56488456.869999997</v>
      </c>
      <c r="I732" s="429" t="s">
        <v>35</v>
      </c>
    </row>
    <row r="733" spans="2:9" hidden="1" x14ac:dyDescent="0.2">
      <c r="B733" s="419">
        <v>70752011</v>
      </c>
      <c r="C733" s="312">
        <v>1</v>
      </c>
      <c r="D733" s="312" t="s">
        <v>742</v>
      </c>
      <c r="E733" s="312" t="s">
        <v>215</v>
      </c>
      <c r="F733" s="413">
        <v>43769</v>
      </c>
      <c r="G733" s="312" t="s">
        <v>9</v>
      </c>
      <c r="H733" s="420">
        <v>788000000</v>
      </c>
      <c r="I733" s="429" t="s">
        <v>35</v>
      </c>
    </row>
    <row r="734" spans="2:9" hidden="1" x14ac:dyDescent="0.2">
      <c r="B734" s="419">
        <v>70752017</v>
      </c>
      <c r="C734" s="312">
        <v>1</v>
      </c>
      <c r="D734" s="312" t="s">
        <v>178</v>
      </c>
      <c r="E734" s="312" t="s">
        <v>215</v>
      </c>
      <c r="F734" s="413">
        <v>43769</v>
      </c>
      <c r="G734" s="312" t="s">
        <v>9</v>
      </c>
      <c r="H734" s="420">
        <v>1604684757.45</v>
      </c>
      <c r="I734" s="429" t="s">
        <v>35</v>
      </c>
    </row>
    <row r="735" spans="2:9" hidden="1" x14ac:dyDescent="0.2">
      <c r="B735" s="419">
        <v>72192000</v>
      </c>
      <c r="C735" s="312">
        <v>4</v>
      </c>
      <c r="D735" s="312" t="s">
        <v>632</v>
      </c>
      <c r="E735" s="312" t="s">
        <v>231</v>
      </c>
      <c r="F735" s="413">
        <v>43769</v>
      </c>
      <c r="G735" s="312" t="s">
        <v>21</v>
      </c>
      <c r="H735" s="420">
        <v>256585903.19999999</v>
      </c>
      <c r="I735" s="429" t="s">
        <v>210</v>
      </c>
    </row>
    <row r="736" spans="2:9" hidden="1" x14ac:dyDescent="0.2">
      <c r="B736" s="419">
        <v>22123000</v>
      </c>
      <c r="C736" s="312">
        <v>1</v>
      </c>
      <c r="D736" s="312" t="s">
        <v>200</v>
      </c>
      <c r="E736" s="312" t="s">
        <v>201</v>
      </c>
      <c r="F736" s="413">
        <v>43776</v>
      </c>
      <c r="G736" s="312" t="s">
        <v>202</v>
      </c>
      <c r="H736" s="420">
        <v>72106666.659999996</v>
      </c>
      <c r="I736" s="429" t="s">
        <v>35</v>
      </c>
    </row>
    <row r="737" spans="2:9" ht="16" hidden="1" thickBot="1" x14ac:dyDescent="0.25">
      <c r="B737" s="428">
        <v>22125000</v>
      </c>
      <c r="C737" s="426">
        <v>1</v>
      </c>
      <c r="D737" s="426" t="s">
        <v>753</v>
      </c>
      <c r="E737" s="426" t="s">
        <v>201</v>
      </c>
      <c r="F737" s="427">
        <v>43777</v>
      </c>
      <c r="G737" s="426" t="s">
        <v>202</v>
      </c>
      <c r="H737" s="425">
        <v>1240580.6100000001</v>
      </c>
      <c r="I737" s="435" t="s">
        <v>210</v>
      </c>
    </row>
    <row r="738" spans="2:9" hidden="1" x14ac:dyDescent="0.2">
      <c r="B738" s="434">
        <v>22126000</v>
      </c>
      <c r="C738" s="432">
        <v>1</v>
      </c>
      <c r="D738" s="432" t="s">
        <v>625</v>
      </c>
      <c r="E738" s="432" t="s">
        <v>201</v>
      </c>
      <c r="F738" s="433">
        <v>43774</v>
      </c>
      <c r="G738" s="432" t="s">
        <v>202</v>
      </c>
      <c r="H738" s="431">
        <v>46933.69</v>
      </c>
      <c r="I738" s="430" t="s">
        <v>210</v>
      </c>
    </row>
    <row r="739" spans="2:9" hidden="1" x14ac:dyDescent="0.2">
      <c r="B739" s="419">
        <v>22127000</v>
      </c>
      <c r="C739" s="312">
        <v>1</v>
      </c>
      <c r="D739" s="312" t="s">
        <v>626</v>
      </c>
      <c r="E739" s="312" t="s">
        <v>201</v>
      </c>
      <c r="F739" s="413">
        <v>43774</v>
      </c>
      <c r="G739" s="312" t="s">
        <v>202</v>
      </c>
      <c r="H739" s="420">
        <v>1312679.24</v>
      </c>
      <c r="I739" s="429" t="s">
        <v>210</v>
      </c>
    </row>
    <row r="740" spans="2:9" hidden="1" x14ac:dyDescent="0.2">
      <c r="B740" s="419">
        <v>27646000</v>
      </c>
      <c r="C740" s="312">
        <v>1</v>
      </c>
      <c r="D740" s="312" t="s">
        <v>203</v>
      </c>
      <c r="E740" s="312" t="s">
        <v>201</v>
      </c>
      <c r="F740" s="413">
        <v>43777</v>
      </c>
      <c r="G740" s="312" t="s">
        <v>21</v>
      </c>
      <c r="H740" s="420">
        <v>11791468</v>
      </c>
      <c r="I740" s="429" t="s">
        <v>35</v>
      </c>
    </row>
    <row r="741" spans="2:9" hidden="1" x14ac:dyDescent="0.2">
      <c r="B741" s="419">
        <v>29224000</v>
      </c>
      <c r="C741" s="312">
        <v>2</v>
      </c>
      <c r="D741" s="312" t="s">
        <v>206</v>
      </c>
      <c r="E741" s="312" t="s">
        <v>36</v>
      </c>
      <c r="F741" s="413">
        <v>43795</v>
      </c>
      <c r="G741" s="312" t="s">
        <v>21</v>
      </c>
      <c r="H741" s="420">
        <v>116494.41</v>
      </c>
      <c r="I741" s="429" t="s">
        <v>35</v>
      </c>
    </row>
    <row r="742" spans="2:9" hidden="1" x14ac:dyDescent="0.2">
      <c r="B742" s="419">
        <v>29238000</v>
      </c>
      <c r="C742" s="312">
        <v>1</v>
      </c>
      <c r="D742" s="312" t="s">
        <v>754</v>
      </c>
      <c r="E742" s="312" t="s">
        <v>36</v>
      </c>
      <c r="F742" s="413">
        <v>43794</v>
      </c>
      <c r="G742" s="312" t="s">
        <v>21</v>
      </c>
      <c r="H742" s="420">
        <v>3811400</v>
      </c>
      <c r="I742" s="429" t="s">
        <v>35</v>
      </c>
    </row>
    <row r="743" spans="2:9" x14ac:dyDescent="0.2">
      <c r="B743" s="419">
        <v>29242000</v>
      </c>
      <c r="C743" s="312">
        <v>1</v>
      </c>
      <c r="D743" s="312" t="s">
        <v>755</v>
      </c>
      <c r="E743" s="312" t="s">
        <v>36</v>
      </c>
      <c r="F743" s="413">
        <v>43796</v>
      </c>
      <c r="G743" s="312" t="s">
        <v>21</v>
      </c>
      <c r="H743" s="420">
        <v>30266.41</v>
      </c>
      <c r="I743" s="429" t="s">
        <v>35</v>
      </c>
    </row>
    <row r="744" spans="2:9" hidden="1" x14ac:dyDescent="0.2">
      <c r="B744" s="419">
        <v>29252000</v>
      </c>
      <c r="C744" s="312">
        <v>1</v>
      </c>
      <c r="D744" s="312" t="s">
        <v>411</v>
      </c>
      <c r="E744" s="312" t="s">
        <v>36</v>
      </c>
      <c r="F744" s="413">
        <v>43782</v>
      </c>
      <c r="G744" s="312" t="s">
        <v>21</v>
      </c>
      <c r="H744" s="420">
        <v>1713863.35</v>
      </c>
      <c r="I744" s="429" t="s">
        <v>35</v>
      </c>
    </row>
    <row r="745" spans="2:9" hidden="1" x14ac:dyDescent="0.2">
      <c r="B745" s="419">
        <v>29253000</v>
      </c>
      <c r="C745" s="312">
        <v>1</v>
      </c>
      <c r="D745" s="312" t="s">
        <v>756</v>
      </c>
      <c r="E745" s="312" t="s">
        <v>36</v>
      </c>
      <c r="F745" s="413">
        <v>43770</v>
      </c>
      <c r="G745" s="312" t="s">
        <v>21</v>
      </c>
      <c r="H745" s="420">
        <v>1647000</v>
      </c>
      <c r="I745" s="429" t="s">
        <v>35</v>
      </c>
    </row>
    <row r="746" spans="2:9" hidden="1" x14ac:dyDescent="0.2">
      <c r="B746" s="419">
        <v>29260000</v>
      </c>
      <c r="C746" s="312">
        <v>1</v>
      </c>
      <c r="D746" s="312" t="s">
        <v>211</v>
      </c>
      <c r="E746" s="312" t="s">
        <v>36</v>
      </c>
      <c r="F746" s="413">
        <v>43788</v>
      </c>
      <c r="G746" s="312" t="s">
        <v>21</v>
      </c>
      <c r="H746" s="420">
        <v>3606300</v>
      </c>
      <c r="I746" s="429" t="s">
        <v>35</v>
      </c>
    </row>
    <row r="747" spans="2:9" hidden="1" x14ac:dyDescent="0.2">
      <c r="B747" s="419">
        <v>29271000</v>
      </c>
      <c r="C747" s="312">
        <v>1</v>
      </c>
      <c r="D747" s="312" t="s">
        <v>452</v>
      </c>
      <c r="E747" s="312" t="s">
        <v>36</v>
      </c>
      <c r="F747" s="413">
        <v>43782</v>
      </c>
      <c r="G747" s="312" t="s">
        <v>21</v>
      </c>
      <c r="H747" s="420">
        <v>557000</v>
      </c>
      <c r="I747" s="429" t="s">
        <v>35</v>
      </c>
    </row>
    <row r="748" spans="2:9" hidden="1" x14ac:dyDescent="0.2">
      <c r="B748" s="419">
        <v>29272000</v>
      </c>
      <c r="C748" s="312">
        <v>1</v>
      </c>
      <c r="D748" s="312" t="s">
        <v>383</v>
      </c>
      <c r="E748" s="312" t="s">
        <v>36</v>
      </c>
      <c r="F748" s="413">
        <v>43782</v>
      </c>
      <c r="G748" s="312" t="s">
        <v>21</v>
      </c>
      <c r="H748" s="420">
        <v>8993552</v>
      </c>
      <c r="I748" s="429" t="s">
        <v>210</v>
      </c>
    </row>
    <row r="749" spans="2:9" hidden="1" x14ac:dyDescent="0.2">
      <c r="B749" s="419">
        <v>29622000</v>
      </c>
      <c r="C749" s="312">
        <v>1</v>
      </c>
      <c r="D749" s="312" t="s">
        <v>453</v>
      </c>
      <c r="E749" s="312" t="s">
        <v>36</v>
      </c>
      <c r="F749" s="413">
        <v>43773</v>
      </c>
      <c r="G749" s="312" t="s">
        <v>21</v>
      </c>
      <c r="H749" s="420">
        <v>70000</v>
      </c>
      <c r="I749" s="429" t="s">
        <v>35</v>
      </c>
    </row>
    <row r="750" spans="2:9" hidden="1" x14ac:dyDescent="0.2">
      <c r="B750" s="419">
        <v>29625000</v>
      </c>
      <c r="C750" s="312">
        <v>1</v>
      </c>
      <c r="D750" s="312" t="s">
        <v>757</v>
      </c>
      <c r="E750" s="312" t="s">
        <v>36</v>
      </c>
      <c r="F750" s="413">
        <v>43790</v>
      </c>
      <c r="G750" s="312" t="s">
        <v>21</v>
      </c>
      <c r="H750" s="420">
        <v>1319187.81</v>
      </c>
      <c r="I750" s="429" t="s">
        <v>35</v>
      </c>
    </row>
    <row r="751" spans="2:9" hidden="1" x14ac:dyDescent="0.2">
      <c r="B751" s="419">
        <v>29637000</v>
      </c>
      <c r="C751" s="312">
        <v>1</v>
      </c>
      <c r="D751" s="312" t="s">
        <v>734</v>
      </c>
      <c r="E751" s="312" t="s">
        <v>215</v>
      </c>
      <c r="F751" s="413">
        <v>43784</v>
      </c>
      <c r="G751" s="312" t="s">
        <v>21</v>
      </c>
      <c r="H751" s="420">
        <v>180000</v>
      </c>
      <c r="I751" s="429" t="s">
        <v>35</v>
      </c>
    </row>
    <row r="752" spans="2:9" hidden="1" x14ac:dyDescent="0.2">
      <c r="B752" s="419">
        <v>29637000</v>
      </c>
      <c r="C752" s="312">
        <v>1</v>
      </c>
      <c r="D752" s="312" t="s">
        <v>734</v>
      </c>
      <c r="E752" s="312" t="s">
        <v>36</v>
      </c>
      <c r="F752" s="413">
        <v>43784</v>
      </c>
      <c r="G752" s="312" t="s">
        <v>21</v>
      </c>
      <c r="H752" s="420">
        <v>3000000</v>
      </c>
      <c r="I752" s="429" t="s">
        <v>35</v>
      </c>
    </row>
    <row r="753" spans="2:9" hidden="1" x14ac:dyDescent="0.2">
      <c r="B753" s="419">
        <v>29756000</v>
      </c>
      <c r="C753" s="312">
        <v>2</v>
      </c>
      <c r="D753" s="312" t="s">
        <v>216</v>
      </c>
      <c r="E753" s="312" t="s">
        <v>36</v>
      </c>
      <c r="F753" s="413">
        <v>43781</v>
      </c>
      <c r="G753" s="312" t="s">
        <v>21</v>
      </c>
      <c r="H753" s="420">
        <v>17353748.789999999</v>
      </c>
      <c r="I753" s="429" t="s">
        <v>35</v>
      </c>
    </row>
    <row r="754" spans="2:9" hidden="1" x14ac:dyDescent="0.2">
      <c r="B754" s="419">
        <v>29756000</v>
      </c>
      <c r="C754" s="312">
        <v>2</v>
      </c>
      <c r="D754" s="312" t="s">
        <v>216</v>
      </c>
      <c r="E754" s="312" t="s">
        <v>36</v>
      </c>
      <c r="F754" s="413">
        <v>43784</v>
      </c>
      <c r="G754" s="312" t="s">
        <v>21</v>
      </c>
      <c r="H754" s="420">
        <v>1895689.18</v>
      </c>
      <c r="I754" s="429" t="s">
        <v>35</v>
      </c>
    </row>
    <row r="755" spans="2:9" hidden="1" x14ac:dyDescent="0.2">
      <c r="B755" s="419">
        <v>29774000</v>
      </c>
      <c r="C755" s="312">
        <v>1</v>
      </c>
      <c r="D755" s="312" t="s">
        <v>319</v>
      </c>
      <c r="E755" s="312" t="s">
        <v>36</v>
      </c>
      <c r="F755" s="413">
        <v>43794</v>
      </c>
      <c r="G755" s="312" t="s">
        <v>21</v>
      </c>
      <c r="H755" s="420">
        <v>5000000</v>
      </c>
      <c r="I755" s="429" t="s">
        <v>35</v>
      </c>
    </row>
    <row r="756" spans="2:9" hidden="1" x14ac:dyDescent="0.2">
      <c r="B756" s="419">
        <v>29782000</v>
      </c>
      <c r="C756" s="312">
        <v>1</v>
      </c>
      <c r="D756" s="312" t="s">
        <v>385</v>
      </c>
      <c r="E756" s="312" t="s">
        <v>36</v>
      </c>
      <c r="F756" s="413">
        <v>43794</v>
      </c>
      <c r="G756" s="312" t="s">
        <v>21</v>
      </c>
      <c r="H756" s="420">
        <v>149021.32</v>
      </c>
      <c r="I756" s="429" t="s">
        <v>35</v>
      </c>
    </row>
    <row r="757" spans="2:9" hidden="1" x14ac:dyDescent="0.2">
      <c r="B757" s="419">
        <v>29783000</v>
      </c>
      <c r="C757" s="312">
        <v>1</v>
      </c>
      <c r="D757" s="312" t="s">
        <v>310</v>
      </c>
      <c r="E757" s="312" t="s">
        <v>36</v>
      </c>
      <c r="F757" s="413">
        <v>43789</v>
      </c>
      <c r="G757" s="312" t="s">
        <v>21</v>
      </c>
      <c r="H757" s="420">
        <v>2000000</v>
      </c>
      <c r="I757" s="429" t="s">
        <v>35</v>
      </c>
    </row>
    <row r="758" spans="2:9" hidden="1" x14ac:dyDescent="0.2">
      <c r="B758" s="419">
        <v>29936000</v>
      </c>
      <c r="C758" s="312">
        <v>1</v>
      </c>
      <c r="D758" s="312" t="s">
        <v>316</v>
      </c>
      <c r="E758" s="312" t="s">
        <v>36</v>
      </c>
      <c r="F758" s="413">
        <v>43790</v>
      </c>
      <c r="G758" s="312" t="s">
        <v>21</v>
      </c>
      <c r="H758" s="420">
        <v>3000000</v>
      </c>
      <c r="I758" s="429" t="s">
        <v>35</v>
      </c>
    </row>
    <row r="759" spans="2:9" hidden="1" x14ac:dyDescent="0.2">
      <c r="B759" s="419">
        <v>70729000</v>
      </c>
      <c r="C759" s="312">
        <v>1</v>
      </c>
      <c r="D759" s="312" t="s">
        <v>226</v>
      </c>
      <c r="E759" s="312" t="s">
        <v>201</v>
      </c>
      <c r="F759" s="413">
        <v>43788</v>
      </c>
      <c r="G759" s="312" t="s">
        <v>9</v>
      </c>
      <c r="H759" s="420">
        <v>119914482.13000001</v>
      </c>
      <c r="I759" s="429" t="s">
        <v>35</v>
      </c>
    </row>
    <row r="760" spans="2:9" hidden="1" x14ac:dyDescent="0.2">
      <c r="B760" s="419">
        <v>70729000</v>
      </c>
      <c r="C760" s="312">
        <v>1</v>
      </c>
      <c r="D760" s="312" t="s">
        <v>226</v>
      </c>
      <c r="E760" s="312" t="s">
        <v>201</v>
      </c>
      <c r="F760" s="413">
        <v>43798</v>
      </c>
      <c r="G760" s="312" t="s">
        <v>9</v>
      </c>
      <c r="H760" s="420">
        <v>124119169.15000001</v>
      </c>
      <c r="I760" s="429" t="s">
        <v>35</v>
      </c>
    </row>
    <row r="761" spans="2:9" hidden="1" x14ac:dyDescent="0.2">
      <c r="B761" s="419">
        <v>70752009</v>
      </c>
      <c r="C761" s="312">
        <v>1</v>
      </c>
      <c r="D761" s="312" t="s">
        <v>631</v>
      </c>
      <c r="E761" s="312" t="s">
        <v>215</v>
      </c>
      <c r="F761" s="413">
        <v>43799</v>
      </c>
      <c r="G761" s="312" t="s">
        <v>9</v>
      </c>
      <c r="H761" s="420">
        <v>2015976764.9033098</v>
      </c>
      <c r="I761" s="429" t="s">
        <v>35</v>
      </c>
    </row>
    <row r="762" spans="2:9" hidden="1" x14ac:dyDescent="0.2">
      <c r="B762" s="419">
        <v>70752009</v>
      </c>
      <c r="C762" s="312">
        <v>2</v>
      </c>
      <c r="D762" s="312" t="s">
        <v>631</v>
      </c>
      <c r="E762" s="312" t="s">
        <v>215</v>
      </c>
      <c r="F762" s="413">
        <v>43799</v>
      </c>
      <c r="G762" s="312" t="s">
        <v>9</v>
      </c>
      <c r="H762" s="420">
        <v>180437966.998146</v>
      </c>
      <c r="I762" s="429" t="s">
        <v>35</v>
      </c>
    </row>
    <row r="763" spans="2:9" hidden="1" x14ac:dyDescent="0.2">
      <c r="B763" s="419">
        <v>70752011</v>
      </c>
      <c r="C763" s="312">
        <v>1</v>
      </c>
      <c r="D763" s="312" t="s">
        <v>742</v>
      </c>
      <c r="E763" s="312" t="s">
        <v>215</v>
      </c>
      <c r="F763" s="413">
        <v>43799</v>
      </c>
      <c r="G763" s="312" t="s">
        <v>9</v>
      </c>
      <c r="H763" s="420">
        <v>1704386182.3979311</v>
      </c>
      <c r="I763" s="429" t="s">
        <v>35</v>
      </c>
    </row>
    <row r="764" spans="2:9" hidden="1" x14ac:dyDescent="0.2">
      <c r="B764" s="419">
        <v>70752013</v>
      </c>
      <c r="C764" s="312">
        <v>1</v>
      </c>
      <c r="D764" s="312" t="s">
        <v>237</v>
      </c>
      <c r="E764" s="312" t="s">
        <v>215</v>
      </c>
      <c r="F764" s="413">
        <v>43799</v>
      </c>
      <c r="G764" s="312" t="s">
        <v>9</v>
      </c>
      <c r="H764" s="420">
        <v>1173190250</v>
      </c>
      <c r="I764" s="429" t="s">
        <v>35</v>
      </c>
    </row>
    <row r="765" spans="2:9" hidden="1" x14ac:dyDescent="0.2">
      <c r="B765" s="419">
        <v>70752017</v>
      </c>
      <c r="C765" s="312">
        <v>1</v>
      </c>
      <c r="D765" s="312" t="s">
        <v>178</v>
      </c>
      <c r="E765" s="312" t="s">
        <v>215</v>
      </c>
      <c r="F765" s="413">
        <v>43799</v>
      </c>
      <c r="G765" s="312" t="s">
        <v>9</v>
      </c>
      <c r="H765" s="420">
        <v>1646926229.48</v>
      </c>
      <c r="I765" s="429" t="s">
        <v>35</v>
      </c>
    </row>
    <row r="766" spans="2:9" hidden="1" x14ac:dyDescent="0.2">
      <c r="B766" s="419">
        <v>70752018</v>
      </c>
      <c r="C766" s="312">
        <v>1</v>
      </c>
      <c r="D766" s="312" t="s">
        <v>241</v>
      </c>
      <c r="E766" s="312" t="s">
        <v>215</v>
      </c>
      <c r="F766" s="413">
        <v>43791</v>
      </c>
      <c r="G766" s="312" t="s">
        <v>9</v>
      </c>
      <c r="H766" s="420">
        <v>776024342.63999999</v>
      </c>
      <c r="I766" s="429" t="s">
        <v>35</v>
      </c>
    </row>
    <row r="767" spans="2:9" hidden="1" x14ac:dyDescent="0.2">
      <c r="B767" s="419">
        <v>70752019</v>
      </c>
      <c r="C767" s="312">
        <v>1</v>
      </c>
      <c r="D767" s="312" t="s">
        <v>440</v>
      </c>
      <c r="E767" s="312" t="s">
        <v>215</v>
      </c>
      <c r="F767" s="413">
        <v>43788</v>
      </c>
      <c r="G767" s="312" t="s">
        <v>9</v>
      </c>
      <c r="H767" s="420">
        <v>1900685239.99</v>
      </c>
      <c r="I767" s="429" t="s">
        <v>35</v>
      </c>
    </row>
    <row r="768" spans="2:9" hidden="1" x14ac:dyDescent="0.2">
      <c r="B768" s="419">
        <v>72192000</v>
      </c>
      <c r="C768" s="312">
        <v>5</v>
      </c>
      <c r="D768" s="312" t="s">
        <v>632</v>
      </c>
      <c r="E768" s="312" t="s">
        <v>231</v>
      </c>
      <c r="F768" s="413">
        <v>43798</v>
      </c>
      <c r="G768" s="312" t="s">
        <v>21</v>
      </c>
      <c r="H768" s="420">
        <v>4160000</v>
      </c>
      <c r="I768" s="429" t="s">
        <v>210</v>
      </c>
    </row>
    <row r="769" spans="2:9" hidden="1" x14ac:dyDescent="0.2">
      <c r="B769" s="419">
        <v>81174012</v>
      </c>
      <c r="C769" s="312">
        <v>2</v>
      </c>
      <c r="D769" s="312" t="s">
        <v>622</v>
      </c>
      <c r="E769" s="312" t="s">
        <v>215</v>
      </c>
      <c r="F769" s="413">
        <v>43797</v>
      </c>
      <c r="G769" s="312" t="s">
        <v>9</v>
      </c>
      <c r="H769" s="420">
        <v>575501029.61000001</v>
      </c>
      <c r="I769" s="429" t="s">
        <v>35</v>
      </c>
    </row>
    <row r="770" spans="2:9" hidden="1" x14ac:dyDescent="0.2">
      <c r="B770" s="419">
        <v>81174012</v>
      </c>
      <c r="C770" s="312">
        <v>3</v>
      </c>
      <c r="D770" s="312" t="s">
        <v>622</v>
      </c>
      <c r="E770" s="312" t="s">
        <v>215</v>
      </c>
      <c r="F770" s="413">
        <v>43797</v>
      </c>
      <c r="G770" s="312" t="s">
        <v>9</v>
      </c>
      <c r="H770" s="420">
        <v>1381202470.592109</v>
      </c>
      <c r="I770" s="429" t="s">
        <v>35</v>
      </c>
    </row>
    <row r="771" spans="2:9" hidden="1" x14ac:dyDescent="0.2">
      <c r="B771" s="419">
        <v>81174013</v>
      </c>
      <c r="C771" s="312">
        <v>2</v>
      </c>
      <c r="D771" s="312" t="s">
        <v>624</v>
      </c>
      <c r="E771" s="312" t="s">
        <v>215</v>
      </c>
      <c r="F771" s="413">
        <v>43782</v>
      </c>
      <c r="G771" s="312" t="s">
        <v>9</v>
      </c>
      <c r="H771" s="420">
        <v>768844143.13667405</v>
      </c>
      <c r="I771" s="429" t="s">
        <v>35</v>
      </c>
    </row>
    <row r="772" spans="2:9" hidden="1" x14ac:dyDescent="0.2">
      <c r="B772" s="419">
        <v>81174013</v>
      </c>
      <c r="C772" s="312">
        <v>3</v>
      </c>
      <c r="D772" s="312" t="s">
        <v>624</v>
      </c>
      <c r="E772" s="312" t="s">
        <v>215</v>
      </c>
      <c r="F772" s="413">
        <v>43782</v>
      </c>
      <c r="G772" s="312" t="s">
        <v>9</v>
      </c>
      <c r="H772" s="420">
        <v>1844412621.282891</v>
      </c>
      <c r="I772" s="429" t="s">
        <v>35</v>
      </c>
    </row>
    <row r="773" spans="2:9" hidden="1" x14ac:dyDescent="0.2">
      <c r="B773" s="419">
        <v>81174014</v>
      </c>
      <c r="C773" s="312">
        <v>1</v>
      </c>
      <c r="D773" s="312" t="s">
        <v>627</v>
      </c>
      <c r="E773" s="312" t="s">
        <v>215</v>
      </c>
      <c r="F773" s="413">
        <v>43780</v>
      </c>
      <c r="G773" s="312" t="s">
        <v>9</v>
      </c>
      <c r="H773" s="420">
        <v>2217683467.1090879</v>
      </c>
      <c r="I773" s="429" t="s">
        <v>35</v>
      </c>
    </row>
    <row r="774" spans="2:9" hidden="1" x14ac:dyDescent="0.2">
      <c r="B774" s="419">
        <v>81174015</v>
      </c>
      <c r="C774" s="312">
        <v>1</v>
      </c>
      <c r="D774" s="312" t="s">
        <v>752</v>
      </c>
      <c r="E774" s="312" t="s">
        <v>215</v>
      </c>
      <c r="F774" s="413">
        <v>43784</v>
      </c>
      <c r="G774" s="312" t="s">
        <v>9</v>
      </c>
      <c r="H774" s="420">
        <v>1077847011.3900001</v>
      </c>
      <c r="I774" s="429" t="s">
        <v>35</v>
      </c>
    </row>
    <row r="775" spans="2:9" hidden="1" x14ac:dyDescent="0.2">
      <c r="B775" s="419">
        <v>22127000</v>
      </c>
      <c r="C775" s="312">
        <v>1</v>
      </c>
      <c r="D775" s="312" t="s">
        <v>626</v>
      </c>
      <c r="E775" s="312" t="s">
        <v>201</v>
      </c>
      <c r="F775" s="413">
        <v>43816</v>
      </c>
      <c r="G775" s="312" t="s">
        <v>202</v>
      </c>
      <c r="H775" s="420">
        <v>884864.29</v>
      </c>
      <c r="I775" s="421" t="s">
        <v>210</v>
      </c>
    </row>
    <row r="776" spans="2:9" hidden="1" x14ac:dyDescent="0.2">
      <c r="B776" s="419">
        <v>22128000</v>
      </c>
      <c r="C776" s="312">
        <v>1</v>
      </c>
      <c r="D776" s="312" t="s">
        <v>415</v>
      </c>
      <c r="E776" s="312" t="s">
        <v>201</v>
      </c>
      <c r="F776" s="413">
        <v>43830</v>
      </c>
      <c r="G776" s="312" t="s">
        <v>202</v>
      </c>
      <c r="H776" s="420">
        <v>73594.13</v>
      </c>
      <c r="I776" s="421" t="s">
        <v>210</v>
      </c>
    </row>
    <row r="777" spans="2:9" hidden="1" x14ac:dyDescent="0.2">
      <c r="B777" s="419">
        <v>22129000</v>
      </c>
      <c r="C777" s="312">
        <v>1</v>
      </c>
      <c r="D777" s="312" t="s">
        <v>416</v>
      </c>
      <c r="E777" s="312" t="s">
        <v>201</v>
      </c>
      <c r="F777" s="413">
        <v>43830</v>
      </c>
      <c r="G777" s="312" t="s">
        <v>202</v>
      </c>
      <c r="H777" s="420">
        <v>258569.57</v>
      </c>
      <c r="I777" s="421" t="s">
        <v>210</v>
      </c>
    </row>
    <row r="778" spans="2:9" hidden="1" x14ac:dyDescent="0.2">
      <c r="B778" s="419">
        <v>27646000</v>
      </c>
      <c r="C778" s="312">
        <v>1</v>
      </c>
      <c r="D778" s="312" t="s">
        <v>203</v>
      </c>
      <c r="E778" s="312" t="s">
        <v>201</v>
      </c>
      <c r="F778" s="413">
        <v>43812</v>
      </c>
      <c r="G778" s="312" t="s">
        <v>21</v>
      </c>
      <c r="H778" s="420">
        <v>9132735.4100000001</v>
      </c>
      <c r="I778" s="421" t="s">
        <v>35</v>
      </c>
    </row>
    <row r="779" spans="2:9" hidden="1" x14ac:dyDescent="0.2">
      <c r="B779" s="419">
        <v>27646000</v>
      </c>
      <c r="C779" s="312">
        <v>1</v>
      </c>
      <c r="D779" s="312" t="s">
        <v>203</v>
      </c>
      <c r="E779" s="312" t="s">
        <v>201</v>
      </c>
      <c r="F779" s="413">
        <v>43818</v>
      </c>
      <c r="G779" s="312" t="s">
        <v>21</v>
      </c>
      <c r="H779" s="420">
        <v>11829759.539999999</v>
      </c>
      <c r="I779" s="421" t="s">
        <v>35</v>
      </c>
    </row>
    <row r="780" spans="2:9" hidden="1" x14ac:dyDescent="0.2">
      <c r="B780" s="419">
        <v>27653000</v>
      </c>
      <c r="C780" s="312">
        <v>1</v>
      </c>
      <c r="D780" s="312" t="s">
        <v>314</v>
      </c>
      <c r="E780" s="312" t="s">
        <v>201</v>
      </c>
      <c r="F780" s="413">
        <v>43805</v>
      </c>
      <c r="G780" s="312" t="s">
        <v>21</v>
      </c>
      <c r="H780" s="420">
        <v>17836991.440000001</v>
      </c>
      <c r="I780" s="421" t="s">
        <v>35</v>
      </c>
    </row>
    <row r="781" spans="2:9" hidden="1" x14ac:dyDescent="0.2">
      <c r="B781" s="419">
        <v>29212000</v>
      </c>
      <c r="C781" s="312">
        <v>2</v>
      </c>
      <c r="D781" s="312" t="s">
        <v>620</v>
      </c>
      <c r="E781" s="312" t="s">
        <v>36</v>
      </c>
      <c r="F781" s="413">
        <v>43817</v>
      </c>
      <c r="G781" s="312" t="s">
        <v>21</v>
      </c>
      <c r="H781" s="420">
        <v>2689000</v>
      </c>
      <c r="I781" s="421" t="s">
        <v>35</v>
      </c>
    </row>
    <row r="782" spans="2:9" hidden="1" x14ac:dyDescent="0.2">
      <c r="B782" s="419">
        <v>29224000</v>
      </c>
      <c r="C782" s="312">
        <v>2</v>
      </c>
      <c r="D782" s="312" t="s">
        <v>206</v>
      </c>
      <c r="E782" s="312" t="s">
        <v>36</v>
      </c>
      <c r="F782" s="413">
        <v>43804</v>
      </c>
      <c r="G782" s="312" t="s">
        <v>21</v>
      </c>
      <c r="H782" s="420">
        <v>38683.96</v>
      </c>
      <c r="I782" s="421" t="s">
        <v>35</v>
      </c>
    </row>
    <row r="783" spans="2:9" hidden="1" x14ac:dyDescent="0.2">
      <c r="B783" s="419">
        <v>29231000</v>
      </c>
      <c r="C783" s="312">
        <v>1</v>
      </c>
      <c r="D783" s="312" t="s">
        <v>309</v>
      </c>
      <c r="E783" s="312" t="s">
        <v>36</v>
      </c>
      <c r="F783" s="413">
        <v>43808</v>
      </c>
      <c r="G783" s="312" t="s">
        <v>21</v>
      </c>
      <c r="H783" s="420">
        <v>10002.6</v>
      </c>
      <c r="I783" s="421" t="s">
        <v>210</v>
      </c>
    </row>
    <row r="784" spans="2:9" hidden="1" x14ac:dyDescent="0.2">
      <c r="B784" s="419">
        <v>29236000</v>
      </c>
      <c r="C784" s="312">
        <v>2</v>
      </c>
      <c r="D784" s="312" t="s">
        <v>731</v>
      </c>
      <c r="E784" s="312" t="s">
        <v>36</v>
      </c>
      <c r="F784" s="413">
        <v>43818</v>
      </c>
      <c r="G784" s="312" t="s">
        <v>21</v>
      </c>
      <c r="H784" s="420">
        <v>1025000</v>
      </c>
      <c r="I784" s="421" t="s">
        <v>35</v>
      </c>
    </row>
    <row r="785" spans="2:9" hidden="1" x14ac:dyDescent="0.2">
      <c r="B785" s="419">
        <v>29259000</v>
      </c>
      <c r="C785" s="312">
        <v>1</v>
      </c>
      <c r="D785" s="312" t="s">
        <v>732</v>
      </c>
      <c r="E785" s="312" t="s">
        <v>36</v>
      </c>
      <c r="F785" s="413">
        <v>43802</v>
      </c>
      <c r="G785" s="312" t="s">
        <v>21</v>
      </c>
      <c r="H785" s="420">
        <v>123436</v>
      </c>
      <c r="I785" s="421" t="s">
        <v>35</v>
      </c>
    </row>
    <row r="786" spans="2:9" hidden="1" x14ac:dyDescent="0.2">
      <c r="B786" s="419">
        <v>29260000</v>
      </c>
      <c r="C786" s="312">
        <v>1</v>
      </c>
      <c r="D786" s="312" t="s">
        <v>211</v>
      </c>
      <c r="E786" s="312" t="s">
        <v>36</v>
      </c>
      <c r="F786" s="413">
        <v>43818</v>
      </c>
      <c r="G786" s="312" t="s">
        <v>21</v>
      </c>
      <c r="H786" s="420">
        <v>11643892</v>
      </c>
      <c r="I786" s="421" t="s">
        <v>35</v>
      </c>
    </row>
    <row r="787" spans="2:9" hidden="1" x14ac:dyDescent="0.2">
      <c r="B787" s="419">
        <v>29271000</v>
      </c>
      <c r="C787" s="312">
        <v>1</v>
      </c>
      <c r="D787" s="312" t="s">
        <v>452</v>
      </c>
      <c r="E787" s="312" t="s">
        <v>36</v>
      </c>
      <c r="F787" s="413">
        <v>43803</v>
      </c>
      <c r="G787" s="312" t="s">
        <v>21</v>
      </c>
      <c r="H787" s="420">
        <v>5424461</v>
      </c>
      <c r="I787" s="421" t="s">
        <v>35</v>
      </c>
    </row>
    <row r="788" spans="2:9" hidden="1" x14ac:dyDescent="0.2">
      <c r="B788" s="419">
        <v>29272000</v>
      </c>
      <c r="C788" s="312">
        <v>1</v>
      </c>
      <c r="D788" s="312" t="s">
        <v>383</v>
      </c>
      <c r="E788" s="312" t="s">
        <v>36</v>
      </c>
      <c r="F788" s="413">
        <v>43818</v>
      </c>
      <c r="G788" s="312" t="s">
        <v>21</v>
      </c>
      <c r="H788" s="420">
        <v>4987238.7699999996</v>
      </c>
      <c r="I788" s="421" t="s">
        <v>210</v>
      </c>
    </row>
    <row r="789" spans="2:9" hidden="1" x14ac:dyDescent="0.2">
      <c r="B789" s="419">
        <v>29298000</v>
      </c>
      <c r="C789" s="312">
        <v>1</v>
      </c>
      <c r="D789" s="312" t="s">
        <v>733</v>
      </c>
      <c r="E789" s="312" t="s">
        <v>36</v>
      </c>
      <c r="F789" s="413">
        <v>43819</v>
      </c>
      <c r="G789" s="312" t="s">
        <v>21</v>
      </c>
      <c r="H789" s="420">
        <v>18873382.140000001</v>
      </c>
      <c r="I789" s="421" t="s">
        <v>35</v>
      </c>
    </row>
    <row r="790" spans="2:9" hidden="1" x14ac:dyDescent="0.2">
      <c r="B790" s="419">
        <v>29637000</v>
      </c>
      <c r="C790" s="312">
        <v>1</v>
      </c>
      <c r="D790" s="312" t="s">
        <v>734</v>
      </c>
      <c r="E790" s="312" t="s">
        <v>36</v>
      </c>
      <c r="F790" s="413">
        <v>43816</v>
      </c>
      <c r="G790" s="312" t="s">
        <v>21</v>
      </c>
      <c r="H790" s="420">
        <v>481033.27</v>
      </c>
      <c r="I790" s="421" t="s">
        <v>35</v>
      </c>
    </row>
    <row r="791" spans="2:9" hidden="1" x14ac:dyDescent="0.2">
      <c r="B791" s="419">
        <v>29638000</v>
      </c>
      <c r="C791" s="312">
        <v>1</v>
      </c>
      <c r="D791" s="312" t="s">
        <v>735</v>
      </c>
      <c r="E791" s="312" t="s">
        <v>215</v>
      </c>
      <c r="F791" s="413">
        <v>43805</v>
      </c>
      <c r="G791" s="312" t="s">
        <v>21</v>
      </c>
      <c r="H791" s="420">
        <v>150000</v>
      </c>
      <c r="I791" s="421" t="s">
        <v>210</v>
      </c>
    </row>
    <row r="792" spans="2:9" hidden="1" x14ac:dyDescent="0.2">
      <c r="B792" s="419">
        <v>29638000</v>
      </c>
      <c r="C792" s="312">
        <v>1</v>
      </c>
      <c r="D792" s="312" t="s">
        <v>735</v>
      </c>
      <c r="E792" s="312" t="s">
        <v>36</v>
      </c>
      <c r="F792" s="413">
        <v>43805</v>
      </c>
      <c r="G792" s="312" t="s">
        <v>21</v>
      </c>
      <c r="H792" s="420">
        <v>24750000</v>
      </c>
      <c r="I792" s="421" t="s">
        <v>210</v>
      </c>
    </row>
    <row r="793" spans="2:9" hidden="1" x14ac:dyDescent="0.2">
      <c r="B793" s="419">
        <v>29756000</v>
      </c>
      <c r="C793" s="312">
        <v>2</v>
      </c>
      <c r="D793" s="312" t="s">
        <v>216</v>
      </c>
      <c r="E793" s="312" t="s">
        <v>36</v>
      </c>
      <c r="F793" s="413">
        <v>43803</v>
      </c>
      <c r="G793" s="312" t="s">
        <v>21</v>
      </c>
      <c r="H793" s="420">
        <v>170525.97999999998</v>
      </c>
      <c r="I793" s="421" t="s">
        <v>35</v>
      </c>
    </row>
    <row r="794" spans="2:9" hidden="1" x14ac:dyDescent="0.2">
      <c r="B794" s="419">
        <v>29756000</v>
      </c>
      <c r="C794" s="312">
        <v>2</v>
      </c>
      <c r="D794" s="312" t="s">
        <v>216</v>
      </c>
      <c r="E794" s="312" t="s">
        <v>36</v>
      </c>
      <c r="F794" s="413">
        <v>43822</v>
      </c>
      <c r="G794" s="312" t="s">
        <v>21</v>
      </c>
      <c r="H794" s="420">
        <v>2510769.62</v>
      </c>
      <c r="I794" s="421" t="s">
        <v>35</v>
      </c>
    </row>
    <row r="795" spans="2:9" x14ac:dyDescent="0.2">
      <c r="B795" s="419">
        <v>29756000</v>
      </c>
      <c r="C795" s="312">
        <v>2</v>
      </c>
      <c r="D795" s="312" t="s">
        <v>216</v>
      </c>
      <c r="E795" s="312" t="s">
        <v>36</v>
      </c>
      <c r="F795" s="413">
        <v>43826</v>
      </c>
      <c r="G795" s="312" t="s">
        <v>21</v>
      </c>
      <c r="H795" s="420">
        <v>81972.56</v>
      </c>
      <c r="I795" s="421" t="s">
        <v>35</v>
      </c>
    </row>
    <row r="796" spans="2:9" hidden="1" x14ac:dyDescent="0.2">
      <c r="B796" s="419">
        <v>29765000</v>
      </c>
      <c r="C796" s="312">
        <v>1</v>
      </c>
      <c r="D796" s="312" t="s">
        <v>320</v>
      </c>
      <c r="E796" s="312" t="s">
        <v>36</v>
      </c>
      <c r="F796" s="413">
        <v>43809</v>
      </c>
      <c r="G796" s="312" t="s">
        <v>21</v>
      </c>
      <c r="H796" s="420">
        <v>40000</v>
      </c>
      <c r="I796" s="421" t="s">
        <v>35</v>
      </c>
    </row>
    <row r="797" spans="2:9" hidden="1" x14ac:dyDescent="0.2">
      <c r="B797" s="419">
        <v>29765000</v>
      </c>
      <c r="C797" s="312">
        <v>1</v>
      </c>
      <c r="D797" s="312" t="s">
        <v>320</v>
      </c>
      <c r="E797" s="312" t="s">
        <v>36</v>
      </c>
      <c r="F797" s="413">
        <v>43812</v>
      </c>
      <c r="G797" s="312" t="s">
        <v>21</v>
      </c>
      <c r="H797" s="420">
        <v>94144.67</v>
      </c>
      <c r="I797" s="421" t="s">
        <v>35</v>
      </c>
    </row>
    <row r="798" spans="2:9" hidden="1" x14ac:dyDescent="0.2">
      <c r="B798" s="419">
        <v>29771000</v>
      </c>
      <c r="C798" s="312">
        <v>1</v>
      </c>
      <c r="D798" s="312" t="s">
        <v>318</v>
      </c>
      <c r="E798" s="312" t="s">
        <v>36</v>
      </c>
      <c r="F798" s="413">
        <v>43815</v>
      </c>
      <c r="G798" s="312" t="s">
        <v>21</v>
      </c>
      <c r="H798" s="420">
        <v>4302518.59</v>
      </c>
      <c r="I798" s="421" t="s">
        <v>35</v>
      </c>
    </row>
    <row r="799" spans="2:9" hidden="1" x14ac:dyDescent="0.2">
      <c r="B799" s="419">
        <v>29773000</v>
      </c>
      <c r="C799" s="312">
        <v>1</v>
      </c>
      <c r="D799" s="312" t="s">
        <v>332</v>
      </c>
      <c r="E799" s="312" t="s">
        <v>36</v>
      </c>
      <c r="F799" s="413">
        <v>43801</v>
      </c>
      <c r="G799" s="312" t="s">
        <v>21</v>
      </c>
      <c r="H799" s="420">
        <v>1113501.1399999999</v>
      </c>
      <c r="I799" s="421" t="s">
        <v>35</v>
      </c>
    </row>
    <row r="800" spans="2:9" hidden="1" x14ac:dyDescent="0.2">
      <c r="B800" s="419">
        <v>29774000</v>
      </c>
      <c r="C800" s="312">
        <v>1</v>
      </c>
      <c r="D800" s="312" t="s">
        <v>319</v>
      </c>
      <c r="E800" s="312" t="s">
        <v>36</v>
      </c>
      <c r="F800" s="413">
        <v>43805</v>
      </c>
      <c r="G800" s="312" t="s">
        <v>21</v>
      </c>
      <c r="H800" s="420">
        <v>31103.55</v>
      </c>
      <c r="I800" s="421" t="s">
        <v>35</v>
      </c>
    </row>
    <row r="801" spans="2:9" hidden="1" x14ac:dyDescent="0.2">
      <c r="B801" s="419">
        <v>29775000</v>
      </c>
      <c r="C801" s="312">
        <v>1</v>
      </c>
      <c r="D801" s="312" t="s">
        <v>333</v>
      </c>
      <c r="E801" s="312" t="s">
        <v>36</v>
      </c>
      <c r="F801" s="413">
        <v>43815</v>
      </c>
      <c r="G801" s="312" t="s">
        <v>21</v>
      </c>
      <c r="H801" s="420">
        <v>940434.91</v>
      </c>
      <c r="I801" s="421" t="s">
        <v>35</v>
      </c>
    </row>
    <row r="802" spans="2:9" hidden="1" x14ac:dyDescent="0.2">
      <c r="B802" s="419">
        <v>29776000</v>
      </c>
      <c r="C802" s="312">
        <v>1</v>
      </c>
      <c r="D802" s="312" t="s">
        <v>379</v>
      </c>
      <c r="E802" s="312" t="s">
        <v>36</v>
      </c>
      <c r="F802" s="413">
        <v>43819</v>
      </c>
      <c r="G802" s="312" t="s">
        <v>21</v>
      </c>
      <c r="H802" s="420">
        <v>2096346.03</v>
      </c>
      <c r="I802" s="421" t="s">
        <v>35</v>
      </c>
    </row>
    <row r="803" spans="2:9" hidden="1" x14ac:dyDescent="0.2">
      <c r="B803" s="419">
        <v>29777000</v>
      </c>
      <c r="C803" s="312">
        <v>1</v>
      </c>
      <c r="D803" s="312" t="s">
        <v>334</v>
      </c>
      <c r="E803" s="312" t="s">
        <v>36</v>
      </c>
      <c r="F803" s="413">
        <v>43809</v>
      </c>
      <c r="G803" s="312" t="s">
        <v>21</v>
      </c>
      <c r="H803" s="420">
        <v>1602848.79</v>
      </c>
      <c r="I803" s="421" t="s">
        <v>35</v>
      </c>
    </row>
    <row r="804" spans="2:9" hidden="1" x14ac:dyDescent="0.2">
      <c r="B804" s="419">
        <v>29780000</v>
      </c>
      <c r="C804" s="312">
        <v>1</v>
      </c>
      <c r="D804" s="312" t="s">
        <v>623</v>
      </c>
      <c r="E804" s="312" t="s">
        <v>36</v>
      </c>
      <c r="F804" s="413">
        <v>43805</v>
      </c>
      <c r="G804" s="312" t="s">
        <v>21</v>
      </c>
      <c r="H804" s="420">
        <v>1206522.45</v>
      </c>
      <c r="I804" s="421" t="s">
        <v>35</v>
      </c>
    </row>
    <row r="805" spans="2:9" hidden="1" x14ac:dyDescent="0.2">
      <c r="B805" s="419">
        <v>29782000</v>
      </c>
      <c r="C805" s="312">
        <v>1</v>
      </c>
      <c r="D805" s="312" t="s">
        <v>385</v>
      </c>
      <c r="E805" s="312" t="s">
        <v>36</v>
      </c>
      <c r="F805" s="413">
        <v>43801</v>
      </c>
      <c r="G805" s="312" t="s">
        <v>21</v>
      </c>
      <c r="H805" s="420">
        <v>42250</v>
      </c>
      <c r="I805" s="421" t="s">
        <v>35</v>
      </c>
    </row>
    <row r="806" spans="2:9" hidden="1" x14ac:dyDescent="0.2">
      <c r="B806" s="419">
        <v>29782000</v>
      </c>
      <c r="C806" s="312">
        <v>1</v>
      </c>
      <c r="D806" s="312" t="s">
        <v>385</v>
      </c>
      <c r="E806" s="312" t="s">
        <v>36</v>
      </c>
      <c r="F806" s="413">
        <v>43804</v>
      </c>
      <c r="G806" s="312" t="s">
        <v>21</v>
      </c>
      <c r="H806" s="420">
        <v>12050574.289999999</v>
      </c>
      <c r="I806" s="421" t="s">
        <v>35</v>
      </c>
    </row>
    <row r="807" spans="2:9" hidden="1" x14ac:dyDescent="0.2">
      <c r="B807" s="419">
        <v>29791000</v>
      </c>
      <c r="C807" s="312">
        <v>1</v>
      </c>
      <c r="D807" s="312" t="s">
        <v>336</v>
      </c>
      <c r="E807" s="312" t="s">
        <v>36</v>
      </c>
      <c r="F807" s="413">
        <v>43822</v>
      </c>
      <c r="G807" s="312" t="s">
        <v>21</v>
      </c>
      <c r="H807" s="420">
        <v>50000000</v>
      </c>
      <c r="I807" s="421" t="s">
        <v>35</v>
      </c>
    </row>
    <row r="808" spans="2:9" hidden="1" x14ac:dyDescent="0.2">
      <c r="B808" s="419">
        <v>29793000</v>
      </c>
      <c r="C808" s="312">
        <v>1</v>
      </c>
      <c r="D808" s="312" t="s">
        <v>736</v>
      </c>
      <c r="E808" s="312" t="s">
        <v>36</v>
      </c>
      <c r="F808" s="413">
        <v>43809</v>
      </c>
      <c r="G808" s="312" t="s">
        <v>21</v>
      </c>
      <c r="H808" s="420">
        <v>151113.9</v>
      </c>
      <c r="I808" s="421" t="s">
        <v>35</v>
      </c>
    </row>
    <row r="809" spans="2:9" x14ac:dyDescent="0.2">
      <c r="B809" s="419">
        <v>29793000</v>
      </c>
      <c r="C809" s="312">
        <v>1</v>
      </c>
      <c r="D809" s="312" t="s">
        <v>736</v>
      </c>
      <c r="E809" s="312" t="s">
        <v>36</v>
      </c>
      <c r="F809" s="413">
        <v>43826</v>
      </c>
      <c r="G809" s="312" t="s">
        <v>21</v>
      </c>
      <c r="H809" s="420">
        <v>302240.06</v>
      </c>
      <c r="I809" s="421" t="s">
        <v>35</v>
      </c>
    </row>
    <row r="810" spans="2:9" hidden="1" x14ac:dyDescent="0.2">
      <c r="B810" s="419">
        <v>29794000</v>
      </c>
      <c r="C810" s="312">
        <v>1</v>
      </c>
      <c r="D810" s="312" t="s">
        <v>737</v>
      </c>
      <c r="E810" s="312" t="s">
        <v>215</v>
      </c>
      <c r="F810" s="413">
        <v>43808</v>
      </c>
      <c r="G810" s="312" t="s">
        <v>21</v>
      </c>
      <c r="H810" s="420">
        <v>612500</v>
      </c>
      <c r="I810" s="421" t="s">
        <v>35</v>
      </c>
    </row>
    <row r="811" spans="2:9" hidden="1" x14ac:dyDescent="0.2">
      <c r="B811" s="419">
        <v>29795000</v>
      </c>
      <c r="C811" s="312">
        <v>1</v>
      </c>
      <c r="D811" s="312" t="s">
        <v>738</v>
      </c>
      <c r="E811" s="312" t="s">
        <v>215</v>
      </c>
      <c r="F811" s="413">
        <v>43803</v>
      </c>
      <c r="G811" s="312" t="s">
        <v>21</v>
      </c>
      <c r="H811" s="420">
        <v>852500</v>
      </c>
      <c r="I811" s="421" t="s">
        <v>35</v>
      </c>
    </row>
    <row r="812" spans="2:9" hidden="1" x14ac:dyDescent="0.2">
      <c r="B812" s="419">
        <v>29796000</v>
      </c>
      <c r="C812" s="312">
        <v>1</v>
      </c>
      <c r="D812" s="312" t="s">
        <v>739</v>
      </c>
      <c r="E812" s="312" t="s">
        <v>36</v>
      </c>
      <c r="F812" s="413">
        <v>43805</v>
      </c>
      <c r="G812" s="312" t="s">
        <v>21</v>
      </c>
      <c r="H812" s="420">
        <v>30000000</v>
      </c>
      <c r="I812" s="421" t="s">
        <v>210</v>
      </c>
    </row>
    <row r="813" spans="2:9" hidden="1" x14ac:dyDescent="0.2">
      <c r="B813" s="419">
        <v>29942000</v>
      </c>
      <c r="C813" s="312">
        <v>1</v>
      </c>
      <c r="D813" s="312" t="s">
        <v>380</v>
      </c>
      <c r="E813" s="312" t="s">
        <v>36</v>
      </c>
      <c r="F813" s="413">
        <v>43805</v>
      </c>
      <c r="G813" s="312" t="s">
        <v>21</v>
      </c>
      <c r="H813" s="420">
        <v>1500000</v>
      </c>
      <c r="I813" s="421" t="s">
        <v>35</v>
      </c>
    </row>
    <row r="814" spans="2:9" hidden="1" x14ac:dyDescent="0.2">
      <c r="B814" s="419">
        <v>70729000</v>
      </c>
      <c r="C814" s="312">
        <v>1</v>
      </c>
      <c r="D814" s="312" t="s">
        <v>226</v>
      </c>
      <c r="E814" s="312" t="s">
        <v>201</v>
      </c>
      <c r="F814" s="413">
        <v>43825</v>
      </c>
      <c r="G814" s="312" t="s">
        <v>9</v>
      </c>
      <c r="H814" s="420">
        <v>98991158.700000003</v>
      </c>
      <c r="I814" s="421" t="s">
        <v>35</v>
      </c>
    </row>
    <row r="815" spans="2:9" hidden="1" x14ac:dyDescent="0.2">
      <c r="B815" s="419">
        <v>70752009</v>
      </c>
      <c r="C815" s="312">
        <v>1</v>
      </c>
      <c r="D815" s="312" t="s">
        <v>631</v>
      </c>
      <c r="E815" s="312" t="s">
        <v>215</v>
      </c>
      <c r="F815" s="413">
        <v>43829</v>
      </c>
      <c r="G815" s="312" t="s">
        <v>9</v>
      </c>
      <c r="H815" s="420">
        <v>2091928609.25</v>
      </c>
      <c r="I815" s="421" t="s">
        <v>35</v>
      </c>
    </row>
    <row r="816" spans="2:9" hidden="1" x14ac:dyDescent="0.2">
      <c r="B816" s="419">
        <v>70752011</v>
      </c>
      <c r="C816" s="312">
        <v>1</v>
      </c>
      <c r="D816" s="312" t="s">
        <v>742</v>
      </c>
      <c r="E816" s="312" t="s">
        <v>215</v>
      </c>
      <c r="F816" s="413">
        <v>43829</v>
      </c>
      <c r="G816" s="312" t="s">
        <v>9</v>
      </c>
      <c r="H816" s="420">
        <v>1760572737.8599999</v>
      </c>
      <c r="I816" s="421" t="s">
        <v>35</v>
      </c>
    </row>
    <row r="817" spans="2:9" hidden="1" x14ac:dyDescent="0.2">
      <c r="B817" s="419">
        <v>70752013</v>
      </c>
      <c r="C817" s="312">
        <v>1</v>
      </c>
      <c r="D817" s="312" t="s">
        <v>237</v>
      </c>
      <c r="E817" s="312" t="s">
        <v>215</v>
      </c>
      <c r="F817" s="413">
        <v>43829</v>
      </c>
      <c r="G817" s="312" t="s">
        <v>9</v>
      </c>
      <c r="H817" s="420">
        <v>1208575225.97</v>
      </c>
      <c r="I817" s="421" t="s">
        <v>35</v>
      </c>
    </row>
    <row r="818" spans="2:9" hidden="1" x14ac:dyDescent="0.2">
      <c r="B818" s="419">
        <v>70752017</v>
      </c>
      <c r="C818" s="312">
        <v>1</v>
      </c>
      <c r="D818" s="312" t="s">
        <v>178</v>
      </c>
      <c r="E818" s="312" t="s">
        <v>215</v>
      </c>
      <c r="F818" s="413">
        <v>43830</v>
      </c>
      <c r="G818" s="312" t="s">
        <v>9</v>
      </c>
      <c r="H818" s="420">
        <v>1690641241.23</v>
      </c>
      <c r="I818" s="421" t="s">
        <v>35</v>
      </c>
    </row>
    <row r="819" spans="2:9" hidden="1" x14ac:dyDescent="0.2">
      <c r="B819" s="419">
        <v>70752018</v>
      </c>
      <c r="C819" s="312">
        <v>1</v>
      </c>
      <c r="D819" s="312" t="s">
        <v>241</v>
      </c>
      <c r="E819" s="312" t="s">
        <v>215</v>
      </c>
      <c r="F819" s="413">
        <v>43821</v>
      </c>
      <c r="G819" s="312" t="s">
        <v>9</v>
      </c>
      <c r="H819" s="420">
        <v>796452286.76999998</v>
      </c>
      <c r="I819" s="421" t="s">
        <v>35</v>
      </c>
    </row>
    <row r="820" spans="2:9" hidden="1" x14ac:dyDescent="0.2">
      <c r="B820" s="419">
        <v>70752019</v>
      </c>
      <c r="C820" s="312">
        <v>1</v>
      </c>
      <c r="D820" s="312" t="s">
        <v>440</v>
      </c>
      <c r="E820" s="312" t="s">
        <v>215</v>
      </c>
      <c r="F820" s="413">
        <v>43818</v>
      </c>
      <c r="G820" s="312" t="s">
        <v>9</v>
      </c>
      <c r="H820" s="420">
        <v>1971938244.46</v>
      </c>
      <c r="I820" s="421" t="s">
        <v>35</v>
      </c>
    </row>
    <row r="821" spans="2:9" hidden="1" x14ac:dyDescent="0.2">
      <c r="B821" s="419">
        <v>81174013</v>
      </c>
      <c r="C821" s="312">
        <v>2</v>
      </c>
      <c r="D821" s="312" t="s">
        <v>624</v>
      </c>
      <c r="E821" s="312" t="s">
        <v>215</v>
      </c>
      <c r="F821" s="413">
        <v>43811</v>
      </c>
      <c r="G821" s="312" t="s">
        <v>9</v>
      </c>
      <c r="H821" s="420">
        <v>764076525.38999999</v>
      </c>
      <c r="I821" s="421" t="s">
        <v>35</v>
      </c>
    </row>
    <row r="822" spans="2:9" hidden="1" x14ac:dyDescent="0.2">
      <c r="B822" s="419">
        <v>81174014</v>
      </c>
      <c r="C822" s="312">
        <v>1</v>
      </c>
      <c r="D822" s="312" t="s">
        <v>627</v>
      </c>
      <c r="E822" s="312" t="s">
        <v>215</v>
      </c>
      <c r="F822" s="413">
        <v>43810</v>
      </c>
      <c r="G822" s="312" t="s">
        <v>9</v>
      </c>
      <c r="H822" s="420">
        <v>1792951939.6400001</v>
      </c>
      <c r="I822" s="421" t="s">
        <v>35</v>
      </c>
    </row>
    <row r="823" spans="2:9" ht="16" hidden="1" thickBot="1" x14ac:dyDescent="0.25">
      <c r="B823" s="428">
        <v>81174015</v>
      </c>
      <c r="C823" s="426">
        <v>1</v>
      </c>
      <c r="D823" s="426" t="s">
        <v>752</v>
      </c>
      <c r="E823" s="426" t="s">
        <v>215</v>
      </c>
      <c r="F823" s="427">
        <v>43814</v>
      </c>
      <c r="G823" s="426" t="s">
        <v>9</v>
      </c>
      <c r="H823" s="425">
        <v>1692533211.9100001</v>
      </c>
      <c r="I823" s="424" t="s">
        <v>35</v>
      </c>
    </row>
  </sheetData>
  <autoFilter ref="A5:J823">
    <filterColumn colId="5">
      <filters>
        <dateGroupItem year="2019" month="2" day="27" dateTimeGrouping="day"/>
        <dateGroupItem year="2019" month="5" day="27" dateTimeGrouping="day"/>
        <dateGroupItem year="2019" month="6" day="27" dateTimeGrouping="day"/>
        <dateGroupItem year="2019" month="8" day="27" dateTimeGrouping="day"/>
        <dateGroupItem year="2019" month="9" day="27" dateTimeGrouping="day"/>
        <dateGroupItem year="2019" month="11" day="27" dateTimeGrouping="day"/>
        <dateGroupItem year="2019" month="12" day="27" dateTimeGrouping="day"/>
      </filters>
    </filterColumn>
  </autoFilter>
  <pageMargins left="0.7" right="0.7" top="0.75" bottom="0.75"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270"/>
  <sheetViews>
    <sheetView showGridLines="0" topLeftCell="A213" workbookViewId="0">
      <selection activeCell="A219" sqref="A219"/>
    </sheetView>
  </sheetViews>
  <sheetFormatPr baseColWidth="10" defaultRowHeight="15" x14ac:dyDescent="0.2"/>
  <cols>
    <col min="1" max="1" width="204.33203125" customWidth="1"/>
    <col min="15" max="15" width="34.33203125" customWidth="1"/>
  </cols>
  <sheetData>
    <row r="1" spans="1:1" s="269" customFormat="1" ht="15" customHeight="1" x14ac:dyDescent="0.2">
      <c r="A1" s="333" t="s">
        <v>490</v>
      </c>
    </row>
    <row r="2" spans="1:1" s="269" customFormat="1" ht="15" customHeight="1" x14ac:dyDescent="0.2">
      <c r="A2" s="332"/>
    </row>
    <row r="3" spans="1:1" s="269" customFormat="1" ht="15" customHeight="1" x14ac:dyDescent="0.2">
      <c r="A3" s="333" t="s">
        <v>491</v>
      </c>
    </row>
    <row r="4" spans="1:1" s="269" customFormat="1" ht="15" customHeight="1" x14ac:dyDescent="0.2">
      <c r="A4" s="332"/>
    </row>
    <row r="5" spans="1:1" s="269" customFormat="1" ht="15" customHeight="1" x14ac:dyDescent="0.2">
      <c r="A5" s="333" t="s">
        <v>492</v>
      </c>
    </row>
    <row r="6" spans="1:1" s="269" customFormat="1" ht="15" customHeight="1" x14ac:dyDescent="0.2">
      <c r="A6" s="332"/>
    </row>
    <row r="7" spans="1:1" s="269" customFormat="1" ht="15" customHeight="1" x14ac:dyDescent="0.2">
      <c r="A7" s="333" t="s">
        <v>493</v>
      </c>
    </row>
    <row r="8" spans="1:1" s="269" customFormat="1" ht="15" customHeight="1" x14ac:dyDescent="0.2">
      <c r="A8" s="332"/>
    </row>
    <row r="9" spans="1:1" s="269" customFormat="1" ht="15" customHeight="1" x14ac:dyDescent="0.2">
      <c r="A9" s="333" t="s">
        <v>494</v>
      </c>
    </row>
    <row r="10" spans="1:1" s="269" customFormat="1" ht="15" customHeight="1" x14ac:dyDescent="0.2">
      <c r="A10" s="332"/>
    </row>
    <row r="11" spans="1:1" s="269" customFormat="1" ht="15" customHeight="1" x14ac:dyDescent="0.2">
      <c r="A11" s="333" t="s">
        <v>487</v>
      </c>
    </row>
    <row r="12" spans="1:1" s="269" customFormat="1" ht="20" customHeight="1" x14ac:dyDescent="0.2">
      <c r="A12" s="332"/>
    </row>
    <row r="13" spans="1:1" s="269" customFormat="1" ht="30" x14ac:dyDescent="0.2">
      <c r="A13" s="333" t="s">
        <v>495</v>
      </c>
    </row>
    <row r="14" spans="1:1" s="269" customFormat="1" ht="15" customHeight="1" x14ac:dyDescent="0.2">
      <c r="A14" s="332"/>
    </row>
    <row r="15" spans="1:1" s="269" customFormat="1" ht="30" x14ac:dyDescent="0.2">
      <c r="A15" s="333" t="s">
        <v>496</v>
      </c>
    </row>
    <row r="16" spans="1:1" s="269" customFormat="1" ht="15" customHeight="1" x14ac:dyDescent="0.2">
      <c r="A16" s="332"/>
    </row>
    <row r="17" spans="1:1" s="269" customFormat="1" ht="31.5" customHeight="1" x14ac:dyDescent="0.2">
      <c r="A17" s="333" t="s">
        <v>497</v>
      </c>
    </row>
    <row r="18" spans="1:1" s="269" customFormat="1" ht="15" customHeight="1" x14ac:dyDescent="0.2">
      <c r="A18" s="332"/>
    </row>
    <row r="19" spans="1:1" s="269" customFormat="1" ht="30" x14ac:dyDescent="0.2">
      <c r="A19" s="333" t="s">
        <v>498</v>
      </c>
    </row>
    <row r="20" spans="1:1" s="269" customFormat="1" ht="15" customHeight="1" x14ac:dyDescent="0.2">
      <c r="A20" s="332"/>
    </row>
    <row r="21" spans="1:1" s="269" customFormat="1" ht="30" x14ac:dyDescent="0.2">
      <c r="A21" s="333" t="s">
        <v>499</v>
      </c>
    </row>
    <row r="22" spans="1:1" s="269" customFormat="1" ht="15" customHeight="1" x14ac:dyDescent="0.2">
      <c r="A22" s="332"/>
    </row>
    <row r="23" spans="1:1" s="269" customFormat="1" ht="30" x14ac:dyDescent="0.2">
      <c r="A23" s="333" t="s">
        <v>500</v>
      </c>
    </row>
    <row r="24" spans="1:1" s="269" customFormat="1" ht="15" customHeight="1" x14ac:dyDescent="0.2">
      <c r="A24" s="332"/>
    </row>
    <row r="25" spans="1:1" s="269" customFormat="1" ht="45" x14ac:dyDescent="0.2">
      <c r="A25" s="333" t="s">
        <v>501</v>
      </c>
    </row>
    <row r="26" spans="1:1" s="269" customFormat="1" ht="15" customHeight="1" x14ac:dyDescent="0.2">
      <c r="A26" s="332"/>
    </row>
    <row r="27" spans="1:1" s="269" customFormat="1" ht="30" x14ac:dyDescent="0.2">
      <c r="A27" s="333" t="s">
        <v>502</v>
      </c>
    </row>
    <row r="28" spans="1:1" s="269" customFormat="1" ht="15" customHeight="1" x14ac:dyDescent="0.2">
      <c r="A28" s="332"/>
    </row>
    <row r="29" spans="1:1" s="269" customFormat="1" ht="20" customHeight="1" x14ac:dyDescent="0.2">
      <c r="A29" s="333" t="s">
        <v>503</v>
      </c>
    </row>
    <row r="30" spans="1:1" s="269" customFormat="1" ht="15" customHeight="1" x14ac:dyDescent="0.2">
      <c r="A30" s="332"/>
    </row>
    <row r="31" spans="1:1" s="269" customFormat="1" ht="20" customHeight="1" x14ac:dyDescent="0.2">
      <c r="A31" s="333" t="s">
        <v>504</v>
      </c>
    </row>
    <row r="32" spans="1:1" s="269" customFormat="1" ht="15" customHeight="1" x14ac:dyDescent="0.2">
      <c r="A32" s="332"/>
    </row>
    <row r="33" spans="1:1" s="269" customFormat="1" ht="30" x14ac:dyDescent="0.2">
      <c r="A33" s="333" t="s">
        <v>505</v>
      </c>
    </row>
    <row r="34" spans="1:1" s="269" customFormat="1" ht="15" customHeight="1" x14ac:dyDescent="0.2">
      <c r="A34" s="332"/>
    </row>
    <row r="35" spans="1:1" s="269" customFormat="1" ht="30" x14ac:dyDescent="0.2">
      <c r="A35" s="333" t="s">
        <v>506</v>
      </c>
    </row>
    <row r="36" spans="1:1" s="269" customFormat="1" ht="15" customHeight="1" x14ac:dyDescent="0.2">
      <c r="A36" s="332"/>
    </row>
    <row r="37" spans="1:1" s="269" customFormat="1" x14ac:dyDescent="0.2">
      <c r="A37" s="333" t="s">
        <v>507</v>
      </c>
    </row>
    <row r="38" spans="1:1" s="269" customFormat="1" ht="15" customHeight="1" x14ac:dyDescent="0.2">
      <c r="A38" s="332"/>
    </row>
    <row r="39" spans="1:1" s="269" customFormat="1" x14ac:dyDescent="0.2">
      <c r="A39" s="333" t="s">
        <v>508</v>
      </c>
    </row>
    <row r="40" spans="1:1" s="269" customFormat="1" ht="15" customHeight="1" x14ac:dyDescent="0.2">
      <c r="A40" s="332"/>
    </row>
    <row r="41" spans="1:1" s="269" customFormat="1" x14ac:dyDescent="0.2">
      <c r="A41" s="333" t="s">
        <v>488</v>
      </c>
    </row>
    <row r="42" spans="1:1" s="269" customFormat="1" ht="15" customHeight="1" x14ac:dyDescent="0.2">
      <c r="A42" s="332"/>
    </row>
    <row r="43" spans="1:1" s="269" customFormat="1" x14ac:dyDescent="0.2">
      <c r="A43" s="333" t="s">
        <v>509</v>
      </c>
    </row>
    <row r="44" spans="1:1" s="269" customFormat="1" ht="15" customHeight="1" x14ac:dyDescent="0.2">
      <c r="A44" s="332"/>
    </row>
    <row r="45" spans="1:1" s="269" customFormat="1" x14ac:dyDescent="0.2">
      <c r="A45" s="333" t="s">
        <v>482</v>
      </c>
    </row>
    <row r="46" spans="1:1" s="269" customFormat="1" ht="15" customHeight="1" x14ac:dyDescent="0.2">
      <c r="A46" s="332"/>
    </row>
    <row r="47" spans="1:1" s="269" customFormat="1" ht="30" x14ac:dyDescent="0.2">
      <c r="A47" s="333" t="s">
        <v>510</v>
      </c>
    </row>
    <row r="48" spans="1:1" s="269" customFormat="1" ht="15" customHeight="1" x14ac:dyDescent="0.2">
      <c r="A48" s="332"/>
    </row>
    <row r="49" spans="1:1" s="269" customFormat="1" ht="20" customHeight="1" x14ac:dyDescent="0.2">
      <c r="A49" s="333" t="s">
        <v>483</v>
      </c>
    </row>
    <row r="50" spans="1:1" s="269" customFormat="1" ht="15" customHeight="1" x14ac:dyDescent="0.2">
      <c r="A50" s="332"/>
    </row>
    <row r="51" spans="1:1" s="269" customFormat="1" ht="30" x14ac:dyDescent="0.2">
      <c r="A51" s="333" t="s">
        <v>484</v>
      </c>
    </row>
    <row r="52" spans="1:1" s="269" customFormat="1" x14ac:dyDescent="0.2">
      <c r="A52" s="332"/>
    </row>
    <row r="53" spans="1:1" s="269" customFormat="1" x14ac:dyDescent="0.2">
      <c r="A53" s="333" t="s">
        <v>485</v>
      </c>
    </row>
    <row r="54" spans="1:1" s="269" customFormat="1" x14ac:dyDescent="0.2">
      <c r="A54" s="332"/>
    </row>
    <row r="55" spans="1:1" s="269" customFormat="1" ht="30" x14ac:dyDescent="0.2">
      <c r="A55" s="333" t="s">
        <v>486</v>
      </c>
    </row>
    <row r="56" spans="1:1" s="269" customFormat="1" x14ac:dyDescent="0.2">
      <c r="A56" s="332"/>
    </row>
    <row r="57" spans="1:1" s="269" customFormat="1" ht="30" x14ac:dyDescent="0.2">
      <c r="A57" s="334" t="s">
        <v>511</v>
      </c>
    </row>
    <row r="58" spans="1:1" s="269" customFormat="1" x14ac:dyDescent="0.2">
      <c r="A58" s="332"/>
    </row>
    <row r="59" spans="1:1" s="269" customFormat="1" ht="30" x14ac:dyDescent="0.2">
      <c r="A59" s="333" t="s">
        <v>512</v>
      </c>
    </row>
    <row r="60" spans="1:1" s="269" customFormat="1" x14ac:dyDescent="0.2">
      <c r="A60" s="332"/>
    </row>
    <row r="61" spans="1:1" s="269" customFormat="1" ht="30" x14ac:dyDescent="0.2">
      <c r="A61" s="333" t="s">
        <v>513</v>
      </c>
    </row>
    <row r="62" spans="1:1" s="269" customFormat="1" x14ac:dyDescent="0.2">
      <c r="A62" s="332"/>
    </row>
    <row r="63" spans="1:1" s="269" customFormat="1" ht="30" x14ac:dyDescent="0.2">
      <c r="A63" s="333" t="s">
        <v>514</v>
      </c>
    </row>
    <row r="64" spans="1:1" s="269" customFormat="1" x14ac:dyDescent="0.2">
      <c r="A64" s="332"/>
    </row>
    <row r="65" spans="1:1" s="269" customFormat="1" x14ac:dyDescent="0.2">
      <c r="A65" s="333" t="s">
        <v>515</v>
      </c>
    </row>
    <row r="66" spans="1:1" s="269" customFormat="1" x14ac:dyDescent="0.2">
      <c r="A66" s="332"/>
    </row>
    <row r="67" spans="1:1" s="269" customFormat="1" x14ac:dyDescent="0.2">
      <c r="A67" s="333" t="s">
        <v>516</v>
      </c>
    </row>
    <row r="68" spans="1:1" s="269" customFormat="1" x14ac:dyDescent="0.2">
      <c r="A68" s="332"/>
    </row>
    <row r="69" spans="1:1" s="269" customFormat="1" ht="30" x14ac:dyDescent="0.2">
      <c r="A69" s="333" t="s">
        <v>517</v>
      </c>
    </row>
    <row r="70" spans="1:1" s="269" customFormat="1" x14ac:dyDescent="0.2">
      <c r="A70" s="332"/>
    </row>
    <row r="71" spans="1:1" s="269" customFormat="1" x14ac:dyDescent="0.2">
      <c r="A71" s="333" t="s">
        <v>489</v>
      </c>
    </row>
    <row r="73" spans="1:1" s="265" customFormat="1" x14ac:dyDescent="0.2"/>
    <row r="74" spans="1:1" s="247" customFormat="1" x14ac:dyDescent="0.2">
      <c r="A74" s="333" t="s">
        <v>519</v>
      </c>
    </row>
    <row r="75" spans="1:1" s="247" customFormat="1" x14ac:dyDescent="0.2">
      <c r="A75" s="332"/>
    </row>
    <row r="76" spans="1:1" s="247" customFormat="1" x14ac:dyDescent="0.2">
      <c r="A76" s="333" t="s">
        <v>520</v>
      </c>
    </row>
    <row r="77" spans="1:1" s="247" customFormat="1" x14ac:dyDescent="0.2">
      <c r="A77" s="332"/>
    </row>
    <row r="78" spans="1:1" s="247" customFormat="1" x14ac:dyDescent="0.2">
      <c r="A78" s="333" t="s">
        <v>521</v>
      </c>
    </row>
    <row r="79" spans="1:1" s="247" customFormat="1" x14ac:dyDescent="0.2">
      <c r="A79" s="332"/>
    </row>
    <row r="80" spans="1:1" s="247" customFormat="1" x14ac:dyDescent="0.2">
      <c r="A80" s="333" t="s">
        <v>538</v>
      </c>
    </row>
    <row r="81" spans="1:1" s="247" customFormat="1" x14ac:dyDescent="0.2">
      <c r="A81" s="332"/>
    </row>
    <row r="82" spans="1:1" s="247" customFormat="1" x14ac:dyDescent="0.2">
      <c r="A82" s="333" t="s">
        <v>539</v>
      </c>
    </row>
    <row r="83" spans="1:1" s="247" customFormat="1" x14ac:dyDescent="0.2">
      <c r="A83" s="332"/>
    </row>
    <row r="84" spans="1:1" s="247" customFormat="1" x14ac:dyDescent="0.2">
      <c r="A84" s="333" t="s">
        <v>540</v>
      </c>
    </row>
    <row r="85" spans="1:1" s="247" customFormat="1" x14ac:dyDescent="0.2">
      <c r="A85" s="332"/>
    </row>
    <row r="86" spans="1:1" s="247" customFormat="1" x14ac:dyDescent="0.2">
      <c r="A86" s="333" t="s">
        <v>541</v>
      </c>
    </row>
    <row r="87" spans="1:1" s="247" customFormat="1" x14ac:dyDescent="0.2">
      <c r="A87" s="332"/>
    </row>
    <row r="88" spans="1:1" s="247" customFormat="1" x14ac:dyDescent="0.2">
      <c r="A88" s="333" t="s">
        <v>487</v>
      </c>
    </row>
    <row r="89" spans="1:1" s="247" customFormat="1" x14ac:dyDescent="0.2">
      <c r="A89" s="332"/>
    </row>
    <row r="90" spans="1:1" s="247" customFormat="1" ht="30" x14ac:dyDescent="0.2">
      <c r="A90" s="333" t="s">
        <v>542</v>
      </c>
    </row>
    <row r="91" spans="1:1" s="247" customFormat="1" x14ac:dyDescent="0.2">
      <c r="A91" s="332"/>
    </row>
    <row r="92" spans="1:1" s="247" customFormat="1" ht="30" x14ac:dyDescent="0.2">
      <c r="A92" s="333" t="s">
        <v>543</v>
      </c>
    </row>
    <row r="93" spans="1:1" s="247" customFormat="1" x14ac:dyDescent="0.2">
      <c r="A93" s="332"/>
    </row>
    <row r="94" spans="1:1" s="247" customFormat="1" ht="30" x14ac:dyDescent="0.2">
      <c r="A94" s="333" t="s">
        <v>544</v>
      </c>
    </row>
    <row r="95" spans="1:1" s="247" customFormat="1" x14ac:dyDescent="0.2">
      <c r="A95" s="332"/>
    </row>
    <row r="96" spans="1:1" s="247" customFormat="1" x14ac:dyDescent="0.2">
      <c r="A96" s="333" t="s">
        <v>545</v>
      </c>
    </row>
    <row r="97" spans="1:1" s="247" customFormat="1" x14ac:dyDescent="0.2">
      <c r="A97" s="332"/>
    </row>
    <row r="98" spans="1:1" s="247" customFormat="1" ht="30" x14ac:dyDescent="0.2">
      <c r="A98" s="333" t="s">
        <v>546</v>
      </c>
    </row>
    <row r="99" spans="1:1" s="247" customFormat="1" x14ac:dyDescent="0.2">
      <c r="A99" s="332"/>
    </row>
    <row r="100" spans="1:1" s="247" customFormat="1" x14ac:dyDescent="0.2">
      <c r="A100" s="333" t="s">
        <v>547</v>
      </c>
    </row>
    <row r="101" spans="1:1" s="247" customFormat="1" x14ac:dyDescent="0.2">
      <c r="A101" s="332"/>
    </row>
    <row r="102" spans="1:1" s="247" customFormat="1" x14ac:dyDescent="0.2">
      <c r="A102" s="333" t="s">
        <v>548</v>
      </c>
    </row>
    <row r="103" spans="1:1" s="247" customFormat="1" x14ac:dyDescent="0.2">
      <c r="A103" s="332"/>
    </row>
    <row r="104" spans="1:1" s="247" customFormat="1" x14ac:dyDescent="0.2">
      <c r="A104" s="333" t="s">
        <v>488</v>
      </c>
    </row>
    <row r="105" spans="1:1" s="247" customFormat="1" x14ac:dyDescent="0.2">
      <c r="A105" s="332"/>
    </row>
    <row r="106" spans="1:1" s="247" customFormat="1" x14ac:dyDescent="0.2">
      <c r="A106" s="333" t="s">
        <v>532</v>
      </c>
    </row>
    <row r="107" spans="1:1" s="247" customFormat="1" x14ac:dyDescent="0.2">
      <c r="A107" s="332"/>
    </row>
    <row r="108" spans="1:1" s="247" customFormat="1" x14ac:dyDescent="0.2">
      <c r="A108" s="333" t="s">
        <v>520</v>
      </c>
    </row>
    <row r="109" spans="1:1" s="247" customFormat="1" x14ac:dyDescent="0.2">
      <c r="A109" s="332"/>
    </row>
    <row r="110" spans="1:1" s="247" customFormat="1" x14ac:dyDescent="0.2">
      <c r="A110" s="333" t="s">
        <v>533</v>
      </c>
    </row>
    <row r="111" spans="1:1" s="247" customFormat="1" x14ac:dyDescent="0.2">
      <c r="A111" s="332"/>
    </row>
    <row r="112" spans="1:1" s="247" customFormat="1" x14ac:dyDescent="0.2">
      <c r="A112" s="333" t="s">
        <v>534</v>
      </c>
    </row>
    <row r="113" spans="1:1" s="247" customFormat="1" x14ac:dyDescent="0.2">
      <c r="A113" s="332"/>
    </row>
    <row r="114" spans="1:1" s="247" customFormat="1" ht="30" x14ac:dyDescent="0.2">
      <c r="A114" s="333" t="s">
        <v>549</v>
      </c>
    </row>
    <row r="115" spans="1:1" s="247" customFormat="1" x14ac:dyDescent="0.2">
      <c r="A115" s="332"/>
    </row>
    <row r="116" spans="1:1" s="247" customFormat="1" x14ac:dyDescent="0.2">
      <c r="A116" s="333" t="s">
        <v>550</v>
      </c>
    </row>
    <row r="117" spans="1:1" s="247" customFormat="1" x14ac:dyDescent="0.2"/>
    <row r="118" spans="1:1" s="265" customFormat="1" x14ac:dyDescent="0.2"/>
    <row r="120" spans="1:1" x14ac:dyDescent="0.2">
      <c r="A120" s="333" t="s">
        <v>519</v>
      </c>
    </row>
    <row r="121" spans="1:1" x14ac:dyDescent="0.2">
      <c r="A121" s="332"/>
    </row>
    <row r="122" spans="1:1" x14ac:dyDescent="0.2">
      <c r="A122" s="333" t="s">
        <v>520</v>
      </c>
    </row>
    <row r="123" spans="1:1" x14ac:dyDescent="0.2">
      <c r="A123" s="332"/>
    </row>
    <row r="124" spans="1:1" x14ac:dyDescent="0.2">
      <c r="A124" s="333" t="s">
        <v>521</v>
      </c>
    </row>
    <row r="125" spans="1:1" x14ac:dyDescent="0.2">
      <c r="A125" s="332"/>
    </row>
    <row r="126" spans="1:1" x14ac:dyDescent="0.2">
      <c r="A126" s="333" t="s">
        <v>522</v>
      </c>
    </row>
    <row r="127" spans="1:1" x14ac:dyDescent="0.2">
      <c r="A127" s="332"/>
    </row>
    <row r="128" spans="1:1" x14ac:dyDescent="0.2">
      <c r="A128" s="333" t="s">
        <v>523</v>
      </c>
    </row>
    <row r="129" spans="1:1" x14ac:dyDescent="0.2">
      <c r="A129" s="332"/>
    </row>
    <row r="130" spans="1:1" x14ac:dyDescent="0.2">
      <c r="A130" s="333" t="s">
        <v>524</v>
      </c>
    </row>
    <row r="131" spans="1:1" x14ac:dyDescent="0.2">
      <c r="A131" s="332"/>
    </row>
    <row r="132" spans="1:1" x14ac:dyDescent="0.2">
      <c r="A132" s="333" t="s">
        <v>525</v>
      </c>
    </row>
    <row r="133" spans="1:1" x14ac:dyDescent="0.2">
      <c r="A133" s="332"/>
    </row>
    <row r="134" spans="1:1" x14ac:dyDescent="0.2">
      <c r="A134" s="333" t="s">
        <v>487</v>
      </c>
    </row>
    <row r="135" spans="1:1" x14ac:dyDescent="0.2">
      <c r="A135" s="332"/>
    </row>
    <row r="136" spans="1:1" ht="30" x14ac:dyDescent="0.2">
      <c r="A136" s="333" t="s">
        <v>526</v>
      </c>
    </row>
    <row r="137" spans="1:1" x14ac:dyDescent="0.2">
      <c r="A137" s="332"/>
    </row>
    <row r="138" spans="1:1" ht="114.75" customHeight="1" x14ac:dyDescent="0.2">
      <c r="A138" s="333" t="s">
        <v>527</v>
      </c>
    </row>
    <row r="139" spans="1:1" x14ac:dyDescent="0.2">
      <c r="A139" s="332"/>
    </row>
    <row r="140" spans="1:1" x14ac:dyDescent="0.2">
      <c r="A140" s="333" t="s">
        <v>528</v>
      </c>
    </row>
    <row r="141" spans="1:1" x14ac:dyDescent="0.2">
      <c r="A141" s="332"/>
    </row>
    <row r="142" spans="1:1" ht="30" x14ac:dyDescent="0.2">
      <c r="A142" s="333" t="s">
        <v>529</v>
      </c>
    </row>
    <row r="143" spans="1:1" x14ac:dyDescent="0.2">
      <c r="A143" s="332"/>
    </row>
    <row r="144" spans="1:1" x14ac:dyDescent="0.2">
      <c r="A144" s="333" t="s">
        <v>530</v>
      </c>
    </row>
    <row r="145" spans="1:1" x14ac:dyDescent="0.2">
      <c r="A145" s="332"/>
    </row>
    <row r="146" spans="1:1" x14ac:dyDescent="0.2">
      <c r="A146" s="333" t="s">
        <v>531</v>
      </c>
    </row>
    <row r="147" spans="1:1" x14ac:dyDescent="0.2">
      <c r="A147" s="332"/>
    </row>
    <row r="148" spans="1:1" x14ac:dyDescent="0.2">
      <c r="A148" s="333" t="s">
        <v>488</v>
      </c>
    </row>
    <row r="149" spans="1:1" x14ac:dyDescent="0.2">
      <c r="A149" s="332"/>
    </row>
    <row r="150" spans="1:1" x14ac:dyDescent="0.2">
      <c r="A150" s="333" t="s">
        <v>532</v>
      </c>
    </row>
    <row r="151" spans="1:1" x14ac:dyDescent="0.2">
      <c r="A151" s="332"/>
    </row>
    <row r="152" spans="1:1" x14ac:dyDescent="0.2">
      <c r="A152" s="333" t="s">
        <v>520</v>
      </c>
    </row>
    <row r="153" spans="1:1" x14ac:dyDescent="0.2">
      <c r="A153" s="332"/>
    </row>
    <row r="154" spans="1:1" x14ac:dyDescent="0.2">
      <c r="A154" s="333" t="s">
        <v>533</v>
      </c>
    </row>
    <row r="155" spans="1:1" x14ac:dyDescent="0.2">
      <c r="A155" s="332"/>
    </row>
    <row r="156" spans="1:1" x14ac:dyDescent="0.2">
      <c r="A156" s="333" t="s">
        <v>534</v>
      </c>
    </row>
    <row r="157" spans="1:1" x14ac:dyDescent="0.2">
      <c r="A157" s="332"/>
    </row>
    <row r="158" spans="1:1" ht="30" x14ac:dyDescent="0.2">
      <c r="A158" s="333" t="s">
        <v>535</v>
      </c>
    </row>
    <row r="159" spans="1:1" x14ac:dyDescent="0.2">
      <c r="A159" s="332"/>
    </row>
    <row r="160" spans="1:1" x14ac:dyDescent="0.2">
      <c r="A160" s="333" t="s">
        <v>536</v>
      </c>
    </row>
    <row r="161" spans="1:1" x14ac:dyDescent="0.2">
      <c r="A161" s="332"/>
    </row>
    <row r="162" spans="1:1" x14ac:dyDescent="0.2">
      <c r="A162" s="333" t="s">
        <v>537</v>
      </c>
    </row>
    <row r="164" spans="1:1" x14ac:dyDescent="0.2">
      <c r="A164" s="175" t="s">
        <v>557</v>
      </c>
    </row>
    <row r="165" spans="1:1" x14ac:dyDescent="0.2">
      <c r="A165" t="s">
        <v>482</v>
      </c>
    </row>
    <row r="167" spans="1:1" s="269" customFormat="1" ht="45" x14ac:dyDescent="0.2">
      <c r="A167" s="333" t="s">
        <v>558</v>
      </c>
    </row>
    <row r="168" spans="1:1" s="269" customFormat="1" x14ac:dyDescent="0.2">
      <c r="A168" s="333"/>
    </row>
    <row r="169" spans="1:1" s="269" customFormat="1" x14ac:dyDescent="0.2">
      <c r="A169" s="333" t="s">
        <v>559</v>
      </c>
    </row>
    <row r="170" spans="1:1" s="265" customFormat="1" x14ac:dyDescent="0.2"/>
    <row r="171" spans="1:1" s="269" customFormat="1" x14ac:dyDescent="0.2">
      <c r="A171" s="333" t="s">
        <v>490</v>
      </c>
    </row>
    <row r="173" spans="1:1" s="269" customFormat="1" x14ac:dyDescent="0.2">
      <c r="A173" s="333" t="s">
        <v>670</v>
      </c>
    </row>
    <row r="174" spans="1:1" s="269" customFormat="1" x14ac:dyDescent="0.2">
      <c r="A174" s="333"/>
    </row>
    <row r="175" spans="1:1" s="269" customFormat="1" x14ac:dyDescent="0.2">
      <c r="A175" s="333" t="s">
        <v>671</v>
      </c>
    </row>
    <row r="176" spans="1:1" s="269" customFormat="1" x14ac:dyDescent="0.2">
      <c r="A176" s="333"/>
    </row>
    <row r="177" spans="1:1" s="269" customFormat="1" x14ac:dyDescent="0.2">
      <c r="A177" s="333" t="s">
        <v>672</v>
      </c>
    </row>
    <row r="178" spans="1:1" s="269" customFormat="1" x14ac:dyDescent="0.2">
      <c r="A178" s="333"/>
    </row>
    <row r="179" spans="1:1" s="269" customFormat="1" x14ac:dyDescent="0.2">
      <c r="A179" s="333" t="s">
        <v>673</v>
      </c>
    </row>
    <row r="180" spans="1:1" s="269" customFormat="1" x14ac:dyDescent="0.2">
      <c r="A180" s="333"/>
    </row>
    <row r="181" spans="1:1" s="269" customFormat="1" x14ac:dyDescent="0.2">
      <c r="A181" s="333" t="s">
        <v>487</v>
      </c>
    </row>
    <row r="182" spans="1:1" s="269" customFormat="1" x14ac:dyDescent="0.2">
      <c r="A182" s="333"/>
    </row>
    <row r="183" spans="1:1" s="269" customFormat="1" ht="30" x14ac:dyDescent="0.2">
      <c r="A183" s="333" t="s">
        <v>674</v>
      </c>
    </row>
    <row r="184" spans="1:1" s="269" customFormat="1" x14ac:dyDescent="0.2">
      <c r="A184" s="333"/>
    </row>
    <row r="185" spans="1:1" s="269" customFormat="1" x14ac:dyDescent="0.2">
      <c r="A185" s="333" t="s">
        <v>675</v>
      </c>
    </row>
    <row r="186" spans="1:1" s="269" customFormat="1" x14ac:dyDescent="0.2">
      <c r="A186" s="333"/>
    </row>
    <row r="187" spans="1:1" s="269" customFormat="1" ht="30" x14ac:dyDescent="0.2">
      <c r="A187" s="333" t="s">
        <v>676</v>
      </c>
    </row>
    <row r="188" spans="1:1" s="269" customFormat="1" x14ac:dyDescent="0.2">
      <c r="A188" s="333"/>
    </row>
    <row r="189" spans="1:1" s="269" customFormat="1" ht="30" x14ac:dyDescent="0.2">
      <c r="A189" s="333" t="s">
        <v>677</v>
      </c>
    </row>
    <row r="190" spans="1:1" s="269" customFormat="1" x14ac:dyDescent="0.2">
      <c r="A190" s="333"/>
    </row>
    <row r="191" spans="1:1" s="269" customFormat="1" x14ac:dyDescent="0.2">
      <c r="A191" s="333" t="s">
        <v>678</v>
      </c>
    </row>
    <row r="192" spans="1:1" s="269" customFormat="1" x14ac:dyDescent="0.2">
      <c r="A192" s="333"/>
    </row>
    <row r="193" spans="1:1" s="269" customFormat="1" x14ac:dyDescent="0.2">
      <c r="A193" s="333" t="s">
        <v>679</v>
      </c>
    </row>
    <row r="194" spans="1:1" s="269" customFormat="1" x14ac:dyDescent="0.2">
      <c r="A194" s="333"/>
    </row>
    <row r="195" spans="1:1" s="269" customFormat="1" x14ac:dyDescent="0.2">
      <c r="A195" s="333" t="s">
        <v>680</v>
      </c>
    </row>
    <row r="196" spans="1:1" s="269" customFormat="1" x14ac:dyDescent="0.2">
      <c r="A196" s="333"/>
    </row>
    <row r="197" spans="1:1" s="269" customFormat="1" ht="30" x14ac:dyDescent="0.2">
      <c r="A197" s="333" t="s">
        <v>681</v>
      </c>
    </row>
    <row r="198" spans="1:1" s="269" customFormat="1" x14ac:dyDescent="0.2">
      <c r="A198" s="333"/>
    </row>
    <row r="199" spans="1:1" s="269" customFormat="1" x14ac:dyDescent="0.2">
      <c r="A199" s="333" t="s">
        <v>682</v>
      </c>
    </row>
    <row r="200" spans="1:1" s="269" customFormat="1" x14ac:dyDescent="0.2">
      <c r="A200" s="333"/>
    </row>
    <row r="201" spans="1:1" s="269" customFormat="1" ht="30" x14ac:dyDescent="0.2">
      <c r="A201" s="333" t="s">
        <v>683</v>
      </c>
    </row>
    <row r="202" spans="1:1" s="269" customFormat="1" x14ac:dyDescent="0.2">
      <c r="A202" s="333"/>
    </row>
    <row r="203" spans="1:1" s="269" customFormat="1" ht="30" x14ac:dyDescent="0.2">
      <c r="A203" s="333" t="s">
        <v>506</v>
      </c>
    </row>
    <row r="204" spans="1:1" s="269" customFormat="1" x14ac:dyDescent="0.2">
      <c r="A204" s="333"/>
    </row>
    <row r="205" spans="1:1" s="269" customFormat="1" x14ac:dyDescent="0.2">
      <c r="A205" s="333" t="s">
        <v>684</v>
      </c>
    </row>
    <row r="206" spans="1:1" s="269" customFormat="1" x14ac:dyDescent="0.2">
      <c r="A206" s="333"/>
    </row>
    <row r="207" spans="1:1" s="269" customFormat="1" x14ac:dyDescent="0.2">
      <c r="A207" s="333" t="s">
        <v>685</v>
      </c>
    </row>
    <row r="208" spans="1:1" s="269" customFormat="1" x14ac:dyDescent="0.2">
      <c r="A208" s="333"/>
    </row>
    <row r="209" spans="1:1" s="269" customFormat="1" x14ac:dyDescent="0.2">
      <c r="A209" s="333" t="s">
        <v>508</v>
      </c>
    </row>
    <row r="210" spans="1:1" s="269" customFormat="1" x14ac:dyDescent="0.2">
      <c r="A210" s="333"/>
    </row>
    <row r="211" spans="1:1" s="269" customFormat="1" x14ac:dyDescent="0.2">
      <c r="A211" s="333" t="s">
        <v>488</v>
      </c>
    </row>
    <row r="212" spans="1:1" s="269" customFormat="1" x14ac:dyDescent="0.2">
      <c r="A212" s="333"/>
    </row>
    <row r="213" spans="1:1" s="269" customFormat="1" x14ac:dyDescent="0.2">
      <c r="A213" s="333" t="s">
        <v>686</v>
      </c>
    </row>
    <row r="214" spans="1:1" s="269" customFormat="1" x14ac:dyDescent="0.2">
      <c r="A214" s="333"/>
    </row>
    <row r="215" spans="1:1" s="269" customFormat="1" x14ac:dyDescent="0.2">
      <c r="A215" s="333" t="s">
        <v>482</v>
      </c>
    </row>
    <row r="216" spans="1:1" s="269" customFormat="1" x14ac:dyDescent="0.2">
      <c r="A216" s="333"/>
    </row>
    <row r="217" spans="1:1" s="269" customFormat="1" ht="45" x14ac:dyDescent="0.2">
      <c r="A217" s="333" t="s">
        <v>687</v>
      </c>
    </row>
    <row r="218" spans="1:1" s="269" customFormat="1" x14ac:dyDescent="0.2">
      <c r="A218" s="333"/>
    </row>
    <row r="219" spans="1:1" s="269" customFormat="1" ht="45" x14ac:dyDescent="0.2">
      <c r="A219" s="333" t="s">
        <v>688</v>
      </c>
    </row>
    <row r="220" spans="1:1" s="269" customFormat="1" x14ac:dyDescent="0.2">
      <c r="A220" s="333"/>
    </row>
    <row r="221" spans="1:1" s="269" customFormat="1" ht="30" x14ac:dyDescent="0.2">
      <c r="A221" s="333" t="s">
        <v>689</v>
      </c>
    </row>
    <row r="222" spans="1:1" s="269" customFormat="1" x14ac:dyDescent="0.2">
      <c r="A222" s="333"/>
    </row>
    <row r="223" spans="1:1" s="269" customFormat="1" x14ac:dyDescent="0.2">
      <c r="A223" s="333" t="s">
        <v>690</v>
      </c>
    </row>
    <row r="224" spans="1:1" s="269" customFormat="1" x14ac:dyDescent="0.2">
      <c r="A224" s="333"/>
    </row>
    <row r="225" spans="1:1" s="269" customFormat="1" x14ac:dyDescent="0.2">
      <c r="A225" s="333" t="s">
        <v>691</v>
      </c>
    </row>
    <row r="226" spans="1:1" s="269" customFormat="1" x14ac:dyDescent="0.2">
      <c r="A226" s="333"/>
    </row>
    <row r="227" spans="1:1" s="269" customFormat="1" ht="30" x14ac:dyDescent="0.2">
      <c r="A227" s="333" t="s">
        <v>692</v>
      </c>
    </row>
    <row r="228" spans="1:1" s="269" customFormat="1" x14ac:dyDescent="0.2">
      <c r="A228" s="333"/>
    </row>
    <row r="229" spans="1:1" s="269" customFormat="1" x14ac:dyDescent="0.2">
      <c r="A229" s="333" t="s">
        <v>693</v>
      </c>
    </row>
    <row r="230" spans="1:1" s="269" customFormat="1" x14ac:dyDescent="0.2">
      <c r="A230" s="333"/>
    </row>
    <row r="231" spans="1:1" s="269" customFormat="1" x14ac:dyDescent="0.2">
      <c r="A231" s="333" t="s">
        <v>694</v>
      </c>
    </row>
    <row r="232" spans="1:1" s="265" customFormat="1" x14ac:dyDescent="0.2"/>
    <row r="233" spans="1:1" s="269" customFormat="1" x14ac:dyDescent="0.2">
      <c r="A233" s="333" t="s">
        <v>490</v>
      </c>
    </row>
    <row r="234" spans="1:1" s="269" customFormat="1" x14ac:dyDescent="0.2"/>
    <row r="235" spans="1:1" s="269" customFormat="1" x14ac:dyDescent="0.2">
      <c r="A235" s="333" t="s">
        <v>695</v>
      </c>
    </row>
    <row r="236" spans="1:1" s="269" customFormat="1" x14ac:dyDescent="0.2">
      <c r="A236" s="333"/>
    </row>
    <row r="237" spans="1:1" s="269" customFormat="1" x14ac:dyDescent="0.2">
      <c r="A237" s="333" t="s">
        <v>696</v>
      </c>
    </row>
    <row r="238" spans="1:1" s="269" customFormat="1" x14ac:dyDescent="0.2">
      <c r="A238" s="333"/>
    </row>
    <row r="239" spans="1:1" s="269" customFormat="1" x14ac:dyDescent="0.2">
      <c r="A239" s="333" t="s">
        <v>697</v>
      </c>
    </row>
    <row r="240" spans="1:1" s="269" customFormat="1" x14ac:dyDescent="0.2">
      <c r="A240" s="333"/>
    </row>
    <row r="241" spans="1:1" s="269" customFormat="1" x14ac:dyDescent="0.2">
      <c r="A241" s="333" t="s">
        <v>698</v>
      </c>
    </row>
    <row r="242" spans="1:1" s="269" customFormat="1" x14ac:dyDescent="0.2">
      <c r="A242" s="333"/>
    </row>
    <row r="243" spans="1:1" s="269" customFormat="1" x14ac:dyDescent="0.2">
      <c r="A243" s="333" t="s">
        <v>487</v>
      </c>
    </row>
    <row r="244" spans="1:1" s="269" customFormat="1" x14ac:dyDescent="0.2">
      <c r="A244" s="333"/>
    </row>
    <row r="245" spans="1:1" s="269" customFormat="1" ht="45" x14ac:dyDescent="0.2">
      <c r="A245" s="333" t="s">
        <v>699</v>
      </c>
    </row>
    <row r="246" spans="1:1" s="269" customFormat="1" x14ac:dyDescent="0.2">
      <c r="A246" s="333"/>
    </row>
    <row r="247" spans="1:1" s="269" customFormat="1" ht="30" x14ac:dyDescent="0.2">
      <c r="A247" s="333" t="s">
        <v>700</v>
      </c>
    </row>
    <row r="248" spans="1:1" s="269" customFormat="1" x14ac:dyDescent="0.2">
      <c r="A248" s="333"/>
    </row>
    <row r="249" spans="1:1" s="269" customFormat="1" x14ac:dyDescent="0.2">
      <c r="A249" s="333" t="s">
        <v>701</v>
      </c>
    </row>
    <row r="250" spans="1:1" s="269" customFormat="1" x14ac:dyDescent="0.2">
      <c r="A250" s="333"/>
    </row>
    <row r="251" spans="1:1" s="269" customFormat="1" x14ac:dyDescent="0.2">
      <c r="A251" s="333" t="s">
        <v>702</v>
      </c>
    </row>
    <row r="252" spans="1:1" s="269" customFormat="1" x14ac:dyDescent="0.2">
      <c r="A252" s="333"/>
    </row>
    <row r="253" spans="1:1" s="269" customFormat="1" ht="30" x14ac:dyDescent="0.2">
      <c r="A253" s="333" t="s">
        <v>703</v>
      </c>
    </row>
    <row r="254" spans="1:1" s="269" customFormat="1" x14ac:dyDescent="0.2">
      <c r="A254" s="333"/>
    </row>
    <row r="255" spans="1:1" s="269" customFormat="1" x14ac:dyDescent="0.2">
      <c r="A255" s="333" t="s">
        <v>704</v>
      </c>
    </row>
    <row r="256" spans="1:1" s="269" customFormat="1" x14ac:dyDescent="0.2">
      <c r="A256" s="333"/>
    </row>
    <row r="257" spans="1:1" s="269" customFormat="1" ht="45" x14ac:dyDescent="0.2">
      <c r="A257" s="333" t="s">
        <v>705</v>
      </c>
    </row>
    <row r="258" spans="1:1" s="269" customFormat="1" x14ac:dyDescent="0.2">
      <c r="A258" s="333"/>
    </row>
    <row r="259" spans="1:1" s="269" customFormat="1" x14ac:dyDescent="0.2">
      <c r="A259" s="333" t="s">
        <v>706</v>
      </c>
    </row>
    <row r="260" spans="1:1" s="269" customFormat="1" x14ac:dyDescent="0.2">
      <c r="A260" s="333"/>
    </row>
    <row r="261" spans="1:1" s="269" customFormat="1" ht="30" x14ac:dyDescent="0.2">
      <c r="A261" s="333" t="s">
        <v>707</v>
      </c>
    </row>
    <row r="262" spans="1:1" s="269" customFormat="1" x14ac:dyDescent="0.2">
      <c r="A262" s="333"/>
    </row>
    <row r="263" spans="1:1" s="269" customFormat="1" ht="30" x14ac:dyDescent="0.2">
      <c r="A263" s="333" t="s">
        <v>708</v>
      </c>
    </row>
    <row r="264" spans="1:1" s="269" customFormat="1" x14ac:dyDescent="0.2">
      <c r="A264" s="333"/>
    </row>
    <row r="265" spans="1:1" s="269" customFormat="1" x14ac:dyDescent="0.2">
      <c r="A265" s="333" t="s">
        <v>709</v>
      </c>
    </row>
    <row r="266" spans="1:1" s="269" customFormat="1" x14ac:dyDescent="0.2">
      <c r="A266" s="333"/>
    </row>
    <row r="267" spans="1:1" s="269" customFormat="1" x14ac:dyDescent="0.2">
      <c r="A267" s="333" t="s">
        <v>710</v>
      </c>
    </row>
    <row r="268" spans="1:1" s="269" customFormat="1" x14ac:dyDescent="0.2">
      <c r="A268" s="333"/>
    </row>
    <row r="269" spans="1:1" s="269" customFormat="1" x14ac:dyDescent="0.2">
      <c r="A269" s="333" t="s">
        <v>711</v>
      </c>
    </row>
    <row r="270" spans="1:1" s="269" customFormat="1" x14ac:dyDescent="0.2">
      <c r="A270" s="333"/>
    </row>
  </sheetData>
  <hyperlinks>
    <hyperlink ref="A57" r:id="rId1" display="http://servicios.infoleg.gob.ar/infolegInternet/verNorma.do?id=32750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Q1048571"/>
  <sheetViews>
    <sheetView showGridLines="0" workbookViewId="0">
      <selection activeCell="M6" sqref="M6"/>
    </sheetView>
  </sheetViews>
  <sheetFormatPr baseColWidth="10" defaultRowHeight="15" x14ac:dyDescent="0.2"/>
  <cols>
    <col min="1" max="1" width="8.33203125" bestFit="1" customWidth="1"/>
    <col min="2" max="2" width="9.33203125" bestFit="1" customWidth="1"/>
    <col min="3" max="3" width="10.33203125" style="352" bestFit="1" customWidth="1"/>
    <col min="4" max="4" width="12.5" style="215" bestFit="1" customWidth="1"/>
    <col min="5" max="5" width="10.6640625" bestFit="1" customWidth="1"/>
    <col min="6" max="6" width="10.83203125" bestFit="1" customWidth="1"/>
    <col min="7" max="7" width="9.83203125" style="407" bestFit="1" customWidth="1"/>
    <col min="8" max="8" width="9.1640625" style="407" bestFit="1" customWidth="1"/>
    <col min="9" max="9" width="10.83203125" style="407"/>
    <col min="10" max="10" width="9.1640625" bestFit="1" customWidth="1"/>
    <col min="11" max="11" width="12" bestFit="1" customWidth="1"/>
    <col min="12" max="12" width="12.5" bestFit="1" customWidth="1"/>
  </cols>
  <sheetData>
    <row r="1" spans="1:17" s="269" customFormat="1" ht="30" x14ac:dyDescent="0.2">
      <c r="A1" s="337" t="s">
        <v>562</v>
      </c>
      <c r="B1" s="337" t="s">
        <v>563</v>
      </c>
      <c r="C1" s="350" t="s">
        <v>564</v>
      </c>
      <c r="D1" s="337" t="s">
        <v>40</v>
      </c>
      <c r="E1" s="337" t="s">
        <v>565</v>
      </c>
      <c r="F1" s="337" t="s">
        <v>566</v>
      </c>
      <c r="G1" s="337" t="s">
        <v>567</v>
      </c>
      <c r="H1" s="337" t="s">
        <v>568</v>
      </c>
      <c r="I1" s="337" t="s">
        <v>569</v>
      </c>
      <c r="J1" s="338" t="s">
        <v>570</v>
      </c>
      <c r="K1" s="337" t="s">
        <v>571</v>
      </c>
      <c r="L1" s="337" t="s">
        <v>572</v>
      </c>
      <c r="M1" s="337" t="s">
        <v>573</v>
      </c>
      <c r="N1" s="339" t="s">
        <v>73</v>
      </c>
      <c r="O1" s="340" t="s">
        <v>574</v>
      </c>
    </row>
    <row r="2" spans="1:17" s="269" customFormat="1" x14ac:dyDescent="0.2">
      <c r="A2" s="341" t="s">
        <v>575</v>
      </c>
      <c r="B2" s="341" t="s">
        <v>21</v>
      </c>
      <c r="C2" s="351">
        <v>100</v>
      </c>
      <c r="D2" s="342">
        <v>43693</v>
      </c>
      <c r="E2" s="342">
        <v>43473</v>
      </c>
      <c r="F2" s="342">
        <v>43476</v>
      </c>
      <c r="G2" s="405">
        <f t="shared" ref="G2:G7" si="0">+(C2/N2-1)*360/(DAYS360(F2,D2))</f>
        <v>4.7277782799391994E-2</v>
      </c>
      <c r="H2" s="405">
        <f>+(1+(G2*M2/365))^(365/M2)-1</f>
        <v>4.7729606660745771E-2</v>
      </c>
      <c r="I2" s="353"/>
      <c r="J2" s="343"/>
      <c r="K2" s="344">
        <f>+VLOOKUP((E2-1),'[1]TCR diario y TCNPM'!C$4391:D$4596,2,0)</f>
        <v>37.3583</v>
      </c>
      <c r="L2" s="345"/>
      <c r="M2" s="346">
        <f t="shared" ref="M2:M16" si="1">+D2-F2</f>
        <v>217</v>
      </c>
      <c r="N2" s="347">
        <v>97.254000000000005</v>
      </c>
      <c r="O2" s="327"/>
      <c r="P2" s="348"/>
      <c r="Q2" s="348"/>
    </row>
    <row r="3" spans="1:17" s="269" customFormat="1" x14ac:dyDescent="0.2">
      <c r="A3" s="341"/>
      <c r="B3" s="341" t="s">
        <v>21</v>
      </c>
      <c r="C3" s="351">
        <v>100</v>
      </c>
      <c r="D3" s="342">
        <v>43693</v>
      </c>
      <c r="E3" s="342">
        <v>43473</v>
      </c>
      <c r="F3" s="342">
        <v>43476</v>
      </c>
      <c r="G3" s="405">
        <f t="shared" si="0"/>
        <v>5.1341358916126838E-2</v>
      </c>
      <c r="H3" s="405">
        <f>+(1+(G3*M3/365))^(365/M3)-1</f>
        <v>5.1874055905581473E-2</v>
      </c>
      <c r="I3" s="353"/>
      <c r="J3" s="343"/>
      <c r="K3" s="344">
        <f>+VLOOKUP((E3-1),'[1]TCR diario y TCNPM'!C$4391:D$4596,2,0)</f>
        <v>37.3583</v>
      </c>
      <c r="L3" s="345"/>
      <c r="M3" s="346">
        <f t="shared" si="1"/>
        <v>217</v>
      </c>
      <c r="N3" s="347">
        <v>97.025000000000006</v>
      </c>
      <c r="O3" s="327"/>
      <c r="P3" s="348"/>
      <c r="Q3" s="348"/>
    </row>
    <row r="4" spans="1:17" x14ac:dyDescent="0.2">
      <c r="B4" s="341" t="s">
        <v>21</v>
      </c>
      <c r="C4" s="351">
        <v>100</v>
      </c>
      <c r="D4" s="349">
        <v>43707</v>
      </c>
      <c r="E4" s="349">
        <v>43487</v>
      </c>
      <c r="F4" s="342">
        <v>43490</v>
      </c>
      <c r="G4" s="406">
        <f t="shared" si="0"/>
        <v>4.480291274329954E-2</v>
      </c>
      <c r="H4" s="406">
        <f t="shared" ref="H4:H9" si="2">+(1+(G4*M4/365))^(365/M4)-1</f>
        <v>4.5208733429560111E-2</v>
      </c>
      <c r="K4" s="344">
        <f>+VLOOKUP((E4-1),'[1]TCR diario y TCNPM'!C$4391:D$4596,2,0)</f>
        <v>37.704999999999998</v>
      </c>
      <c r="M4" s="346">
        <f t="shared" si="1"/>
        <v>217</v>
      </c>
      <c r="N4">
        <v>97.394000000000005</v>
      </c>
    </row>
    <row r="5" spans="1:17" x14ac:dyDescent="0.2">
      <c r="A5" t="s">
        <v>615</v>
      </c>
      <c r="B5" s="341" t="s">
        <v>9</v>
      </c>
      <c r="C5" s="351">
        <f>1.28365*100</f>
        <v>128.36500000000001</v>
      </c>
      <c r="D5" s="342">
        <v>43585</v>
      </c>
      <c r="E5" s="342">
        <v>43490</v>
      </c>
      <c r="F5" s="342">
        <v>43496</v>
      </c>
      <c r="G5" s="353">
        <f t="shared" si="0"/>
        <v>0.3979443254817987</v>
      </c>
      <c r="H5" s="353">
        <f t="shared" si="2"/>
        <v>0.4619951337608772</v>
      </c>
      <c r="I5" s="353">
        <v>0.04</v>
      </c>
      <c r="K5" s="344">
        <f>+VLOOKUP((E5-1),'[1]TCR diario y TCNPM'!C$4391:D$4596,2,0)</f>
        <v>37.559199999999997</v>
      </c>
      <c r="L5" t="s">
        <v>576</v>
      </c>
      <c r="M5" s="346">
        <f t="shared" si="1"/>
        <v>89</v>
      </c>
      <c r="N5">
        <v>116.75</v>
      </c>
    </row>
    <row r="6" spans="1:17" x14ac:dyDescent="0.2">
      <c r="B6" s="341" t="s">
        <v>9</v>
      </c>
      <c r="C6" s="351">
        <f>1.60126*100</f>
        <v>160.12599999999998</v>
      </c>
      <c r="D6" s="342">
        <v>44043</v>
      </c>
      <c r="E6" s="342">
        <v>43490</v>
      </c>
      <c r="F6" s="342">
        <v>43496</v>
      </c>
      <c r="G6" s="353">
        <f t="shared" si="0"/>
        <v>0.40463239869136719</v>
      </c>
      <c r="H6" s="353">
        <f t="shared" si="2"/>
        <v>0.37201927932737289</v>
      </c>
      <c r="I6" s="353">
        <v>2.6499999999999999E-2</v>
      </c>
      <c r="K6" s="344">
        <f>+VLOOKUP((E6-1),'[1]TCR diario y TCNPM'!C$4391:D$4596,2,0)</f>
        <v>37.559199999999997</v>
      </c>
      <c r="M6" s="346">
        <f t="shared" si="1"/>
        <v>547</v>
      </c>
      <c r="N6">
        <v>99.646000000000001</v>
      </c>
    </row>
    <row r="7" spans="1:17" x14ac:dyDescent="0.2">
      <c r="A7" t="s">
        <v>577</v>
      </c>
      <c r="B7" s="341" t="s">
        <v>21</v>
      </c>
      <c r="C7" s="351">
        <v>100</v>
      </c>
      <c r="D7" s="342">
        <v>43721</v>
      </c>
      <c r="E7" s="342">
        <v>43501</v>
      </c>
      <c r="F7" s="342">
        <v>43504</v>
      </c>
      <c r="G7" s="406">
        <f t="shared" si="0"/>
        <v>4.480291274329954E-2</v>
      </c>
      <c r="H7" s="405">
        <f t="shared" si="2"/>
        <v>4.5208733429560111E-2</v>
      </c>
      <c r="K7" s="344">
        <f>+VLOOKUP((E7-1),'[1]TCR diario y TCNPM'!C$4391:D$4596,2,0)</f>
        <v>37.24</v>
      </c>
      <c r="M7" s="346">
        <f t="shared" si="1"/>
        <v>217</v>
      </c>
      <c r="N7">
        <v>97.394000000000005</v>
      </c>
    </row>
    <row r="8" spans="1:17" x14ac:dyDescent="0.2">
      <c r="A8" t="s">
        <v>581</v>
      </c>
      <c r="B8" s="341" t="s">
        <v>9</v>
      </c>
      <c r="C8" s="351"/>
      <c r="D8" s="342">
        <v>43949</v>
      </c>
      <c r="E8" s="342">
        <v>43502</v>
      </c>
      <c r="F8" s="342">
        <v>43504</v>
      </c>
      <c r="G8" s="406"/>
      <c r="H8" s="406"/>
      <c r="K8" s="344">
        <f>+VLOOKUP((E8-1),'[1]TCR diario y TCNPM'!C$4391:D$4596,2,0)</f>
        <v>37.1967</v>
      </c>
      <c r="L8" s="269" t="s">
        <v>576</v>
      </c>
      <c r="M8" s="346">
        <f t="shared" si="1"/>
        <v>445</v>
      </c>
    </row>
    <row r="9" spans="1:17" x14ac:dyDescent="0.2">
      <c r="B9" s="341" t="s">
        <v>21</v>
      </c>
      <c r="C9" s="352">
        <v>100</v>
      </c>
      <c r="D9" s="349">
        <v>43735</v>
      </c>
      <c r="E9" s="287">
        <v>43515</v>
      </c>
      <c r="F9" s="287">
        <v>43518</v>
      </c>
      <c r="G9" s="406">
        <f t="shared" ref="G9:G16" si="3">+(C9/N9-1)*360/(DAYS360(F9,D9))</f>
        <v>4.480291274329954E-2</v>
      </c>
      <c r="H9" s="353">
        <f t="shared" si="2"/>
        <v>4.5208733429560111E-2</v>
      </c>
      <c r="K9" s="344">
        <f>+VLOOKUP((E9-1),'[1]TCR diario y TCNPM'!C$4391:D$4596,2,0)</f>
        <v>38.765000000000001</v>
      </c>
      <c r="M9" s="346">
        <f t="shared" si="1"/>
        <v>217</v>
      </c>
      <c r="N9" s="269">
        <v>97.394000000000005</v>
      </c>
    </row>
    <row r="10" spans="1:17" x14ac:dyDescent="0.2">
      <c r="A10" t="s">
        <v>614</v>
      </c>
      <c r="B10" s="341" t="s">
        <v>9</v>
      </c>
      <c r="C10" s="352">
        <f>1.29395*100</f>
        <v>129.39499999999998</v>
      </c>
      <c r="D10" s="342">
        <v>43616</v>
      </c>
      <c r="E10" s="342">
        <v>43515</v>
      </c>
      <c r="F10" s="287">
        <v>43518</v>
      </c>
      <c r="G10" s="406">
        <f t="shared" si="3"/>
        <v>0.38008768866643322</v>
      </c>
      <c r="H10" s="408">
        <f t="shared" ref="H10:H16" si="4">+(1+(G10*M10/365))^(365/M10)-1</f>
        <v>0.43608348678130326</v>
      </c>
      <c r="I10" s="353">
        <v>3.7499999999999999E-2</v>
      </c>
      <c r="K10" s="344">
        <f>+VLOOKUP((E10-1),'[1]TCR diario y TCNPM'!C$4391:D$4596,2,0)</f>
        <v>38.765000000000001</v>
      </c>
      <c r="L10" s="269" t="s">
        <v>576</v>
      </c>
      <c r="M10" s="346">
        <f t="shared" si="1"/>
        <v>98</v>
      </c>
      <c r="N10">
        <v>117.15</v>
      </c>
    </row>
    <row r="11" spans="1:17" x14ac:dyDescent="0.2">
      <c r="A11" t="s">
        <v>578</v>
      </c>
      <c r="B11" s="341" t="s">
        <v>9</v>
      </c>
      <c r="C11" s="352">
        <v>137.58799999999999</v>
      </c>
      <c r="D11" s="349">
        <v>43889</v>
      </c>
      <c r="E11" s="342">
        <v>43515</v>
      </c>
      <c r="F11" s="287">
        <v>43518</v>
      </c>
      <c r="G11" s="406">
        <f t="shared" si="3"/>
        <v>0.38291866644904515</v>
      </c>
      <c r="H11" s="353">
        <f t="shared" si="4"/>
        <v>0.381847051882237</v>
      </c>
      <c r="I11" s="353">
        <v>2.6499999999999999E-2</v>
      </c>
      <c r="K11" s="344">
        <f>+VLOOKUP((E11-1),'[1]TCR diario y TCNPM'!C$4391:D$4596,2,0)</f>
        <v>38.765000000000001</v>
      </c>
      <c r="M11" s="346">
        <f t="shared" si="1"/>
        <v>371</v>
      </c>
      <c r="N11">
        <v>99.034000000000006</v>
      </c>
    </row>
    <row r="12" spans="1:17" x14ac:dyDescent="0.2">
      <c r="A12" s="269" t="s">
        <v>614</v>
      </c>
      <c r="B12" s="341" t="s">
        <v>9</v>
      </c>
      <c r="C12" s="352">
        <v>100</v>
      </c>
      <c r="D12" s="342">
        <v>43616</v>
      </c>
      <c r="E12" s="342">
        <v>43515</v>
      </c>
      <c r="F12" s="287">
        <v>43518</v>
      </c>
      <c r="G12" s="405">
        <f t="shared" si="3"/>
        <v>3.6730945821855147E-2</v>
      </c>
      <c r="H12" s="405">
        <f t="shared" si="4"/>
        <v>3.7227208994956351E-2</v>
      </c>
      <c r="K12" s="344">
        <f>+VLOOKUP((E12-1),'[1]TCR diario y TCNPM'!C$4391:D$4596,2,0)</f>
        <v>38.765000000000001</v>
      </c>
      <c r="L12" t="s">
        <v>576</v>
      </c>
      <c r="M12" s="346">
        <f t="shared" si="1"/>
        <v>98</v>
      </c>
      <c r="N12">
        <v>99</v>
      </c>
    </row>
    <row r="13" spans="1:17" x14ac:dyDescent="0.2">
      <c r="A13" s="269" t="s">
        <v>617</v>
      </c>
      <c r="B13" s="341" t="s">
        <v>9</v>
      </c>
      <c r="C13" s="352">
        <v>107.748</v>
      </c>
      <c r="D13" s="342">
        <v>43595</v>
      </c>
      <c r="E13" s="342">
        <v>43521</v>
      </c>
      <c r="F13" s="342">
        <v>43524</v>
      </c>
      <c r="G13" s="405">
        <f t="shared" si="3"/>
        <v>0.41731756368374512</v>
      </c>
      <c r="H13" s="353">
        <f t="shared" si="4"/>
        <v>0.49368101335976644</v>
      </c>
      <c r="I13" s="353">
        <v>3.2500000000000001E-2</v>
      </c>
      <c r="K13" s="344">
        <v>39.2517</v>
      </c>
      <c r="M13" s="346">
        <f t="shared" si="1"/>
        <v>71</v>
      </c>
      <c r="N13">
        <v>99.661000000000001</v>
      </c>
    </row>
    <row r="14" spans="1:17" x14ac:dyDescent="0.2">
      <c r="A14" s="269" t="s">
        <v>580</v>
      </c>
      <c r="B14" s="341" t="s">
        <v>9</v>
      </c>
      <c r="C14" s="352">
        <v>100</v>
      </c>
      <c r="D14" s="342">
        <v>43707</v>
      </c>
      <c r="E14" s="342">
        <v>43521</v>
      </c>
      <c r="F14" s="342">
        <v>43524</v>
      </c>
      <c r="G14" s="353">
        <f t="shared" si="3"/>
        <v>8.1165452653486181E-2</v>
      </c>
      <c r="H14" s="353">
        <f t="shared" si="4"/>
        <v>8.2807777598057575E-2</v>
      </c>
      <c r="K14" s="344">
        <v>39.2517</v>
      </c>
      <c r="M14" s="346">
        <f t="shared" si="1"/>
        <v>183</v>
      </c>
      <c r="N14">
        <v>96.1</v>
      </c>
    </row>
    <row r="15" spans="1:17" x14ac:dyDescent="0.2">
      <c r="A15" s="269" t="s">
        <v>578</v>
      </c>
      <c r="B15" s="341" t="s">
        <v>9</v>
      </c>
      <c r="C15" s="352">
        <f>+C11</f>
        <v>137.58799999999999</v>
      </c>
      <c r="D15" s="342">
        <v>43889</v>
      </c>
      <c r="E15" s="342">
        <v>43521</v>
      </c>
      <c r="F15" s="342">
        <v>43524</v>
      </c>
      <c r="G15" s="405">
        <f t="shared" si="3"/>
        <v>0.40549599879208803</v>
      </c>
      <c r="H15" s="405">
        <f t="shared" si="4"/>
        <v>0.40549599879208809</v>
      </c>
      <c r="I15" s="409">
        <f>+I11</f>
        <v>2.6499999999999999E-2</v>
      </c>
      <c r="K15" s="344">
        <v>39.2517</v>
      </c>
      <c r="L15" s="269" t="s">
        <v>576</v>
      </c>
      <c r="M15" s="346">
        <f t="shared" si="1"/>
        <v>365</v>
      </c>
      <c r="N15">
        <v>98.05</v>
      </c>
    </row>
    <row r="16" spans="1:17" x14ac:dyDescent="0.2">
      <c r="B16" s="341" t="s">
        <v>21</v>
      </c>
      <c r="C16" s="352">
        <v>100</v>
      </c>
      <c r="D16" s="349">
        <v>43749</v>
      </c>
      <c r="E16" s="287">
        <v>43536</v>
      </c>
      <c r="F16" s="342">
        <v>43539</v>
      </c>
      <c r="G16" s="405">
        <f t="shared" si="3"/>
        <v>4.5250869818291357E-2</v>
      </c>
      <c r="H16" s="405">
        <f t="shared" si="4"/>
        <v>4.5684662791063646E-2</v>
      </c>
      <c r="K16" s="344">
        <f>+VLOOKUP((E16-1),'[1]TCR diario y TCNPM'!C$4391:D$4596,2,0)</f>
        <v>40.871699999999997</v>
      </c>
      <c r="M16" s="346">
        <f t="shared" si="1"/>
        <v>210</v>
      </c>
      <c r="N16">
        <v>97.475999999999999</v>
      </c>
    </row>
    <row r="17" spans="1:14" x14ac:dyDescent="0.2">
      <c r="A17" t="s">
        <v>583</v>
      </c>
      <c r="B17" s="341" t="s">
        <v>9</v>
      </c>
      <c r="D17" s="342"/>
      <c r="E17" s="342">
        <v>43536</v>
      </c>
      <c r="F17" s="342">
        <v>43539</v>
      </c>
      <c r="K17" s="344">
        <f>+VLOOKUP((E17-1),'[1]TCR diario y TCNPM'!C$4391:D$4596,2,0)</f>
        <v>40.871699999999997</v>
      </c>
      <c r="M17" s="346"/>
      <c r="N17">
        <v>183</v>
      </c>
    </row>
    <row r="18" spans="1:14" x14ac:dyDescent="0.2">
      <c r="B18" s="341" t="s">
        <v>21</v>
      </c>
      <c r="C18" s="352">
        <v>100</v>
      </c>
      <c r="D18" s="342">
        <v>43763</v>
      </c>
      <c r="E18" s="342">
        <v>43550</v>
      </c>
      <c r="F18" s="342">
        <v>43553</v>
      </c>
      <c r="G18" s="405">
        <f t="shared" ref="G18:G26" si="5">+(C18/N18-1)*360/(DAYS360(F18,D18))</f>
        <v>4.5250869818291357E-2</v>
      </c>
      <c r="H18" s="405">
        <f t="shared" ref="H18:H26" si="6">+(1+(G18*M18/365))^(365/M18)-1</f>
        <v>4.5684662791063646E-2</v>
      </c>
      <c r="K18" s="344">
        <f>+VLOOKUP((E18-1),'[1]TCR diario y TCNPM'!C$4391:D$4596,2,0)</f>
        <v>41.784999999999997</v>
      </c>
      <c r="M18" s="346">
        <f t="shared" ref="M18:M37" si="7">+D18-F18</f>
        <v>210</v>
      </c>
      <c r="N18">
        <v>97.475999999999999</v>
      </c>
    </row>
    <row r="19" spans="1:14" x14ac:dyDescent="0.2">
      <c r="A19" t="s">
        <v>580</v>
      </c>
      <c r="B19" s="341" t="s">
        <v>9</v>
      </c>
      <c r="C19" s="352">
        <v>100</v>
      </c>
      <c r="D19" s="342">
        <v>43738</v>
      </c>
      <c r="E19" s="342">
        <v>43550</v>
      </c>
      <c r="F19" s="342">
        <v>43553</v>
      </c>
      <c r="G19" s="405">
        <f t="shared" si="5"/>
        <v>9.4811144650665841E-2</v>
      </c>
      <c r="H19" s="405">
        <f t="shared" si="6"/>
        <v>9.7026700196114257E-2</v>
      </c>
      <c r="K19" s="344">
        <f>+VLOOKUP((E19-1),'[1]TCR diario y TCNPM'!C$4391:D$4596,2,0)</f>
        <v>41.784999999999997</v>
      </c>
      <c r="L19" s="269" t="s">
        <v>576</v>
      </c>
      <c r="M19" s="346">
        <f t="shared" si="7"/>
        <v>185</v>
      </c>
      <c r="N19">
        <v>95.45</v>
      </c>
    </row>
    <row r="20" spans="1:14" x14ac:dyDescent="0.2">
      <c r="A20" t="s">
        <v>616</v>
      </c>
      <c r="B20" s="341" t="s">
        <v>9</v>
      </c>
      <c r="C20" s="352">
        <v>122.926</v>
      </c>
      <c r="D20" s="342">
        <v>43644</v>
      </c>
      <c r="E20" s="342">
        <v>43550</v>
      </c>
      <c r="F20" s="342">
        <v>43553</v>
      </c>
      <c r="G20" s="405">
        <f t="shared" si="5"/>
        <v>0.49927811401896388</v>
      </c>
      <c r="H20" s="405">
        <f t="shared" si="6"/>
        <v>0.60089580613806759</v>
      </c>
      <c r="K20" s="344">
        <f>+VLOOKUP((E20-1),'[1]TCR diario y TCNPM'!C$4391:D$4596,2,0)</f>
        <v>41.784999999999997</v>
      </c>
      <c r="M20" s="346">
        <f t="shared" si="7"/>
        <v>91</v>
      </c>
      <c r="N20" s="269">
        <v>109.42</v>
      </c>
    </row>
    <row r="21" spans="1:14" s="269" customFormat="1" x14ac:dyDescent="0.2">
      <c r="A21" s="269" t="s">
        <v>582</v>
      </c>
      <c r="B21" s="341" t="s">
        <v>9</v>
      </c>
      <c r="C21" s="352">
        <v>115.316</v>
      </c>
      <c r="D21" s="342">
        <v>43677</v>
      </c>
      <c r="E21" s="342">
        <v>43564</v>
      </c>
      <c r="F21" s="342">
        <v>43567</v>
      </c>
      <c r="G21" s="405">
        <f t="shared" si="5"/>
        <v>0.55015800977293949</v>
      </c>
      <c r="H21" s="405">
        <f t="shared" si="6"/>
        <v>0.66368846383710567</v>
      </c>
      <c r="I21" s="409">
        <v>0.04</v>
      </c>
      <c r="K21" s="344">
        <f>+VLOOKUP((E21-1),'[1]TCR diario y TCNPM'!C$4391:D$4596,2,0)</f>
        <v>43.8</v>
      </c>
      <c r="M21" s="346">
        <f t="shared" si="7"/>
        <v>110</v>
      </c>
      <c r="N21" s="269">
        <v>98.85</v>
      </c>
    </row>
    <row r="22" spans="1:14" s="269" customFormat="1" x14ac:dyDescent="0.2">
      <c r="B22" s="341" t="s">
        <v>21</v>
      </c>
      <c r="C22" s="352">
        <v>100</v>
      </c>
      <c r="D22" s="342">
        <v>43798</v>
      </c>
      <c r="E22" s="342">
        <v>43578</v>
      </c>
      <c r="F22" s="342">
        <v>43581</v>
      </c>
      <c r="G22" s="405">
        <f t="shared" si="5"/>
        <v>4.522359736999719E-2</v>
      </c>
      <c r="H22" s="405">
        <f t="shared" si="6"/>
        <v>4.563706408027568E-2</v>
      </c>
      <c r="I22" s="407"/>
      <c r="K22" s="344">
        <f>+VLOOKUP((E22-1),'[1]TCR diario y TCNPM'!C$4391:D$4596,2,0)</f>
        <v>42.691699999999997</v>
      </c>
      <c r="M22" s="346">
        <f t="shared" si="7"/>
        <v>217</v>
      </c>
      <c r="N22" s="269">
        <v>97.394000000000005</v>
      </c>
    </row>
    <row r="23" spans="1:14" s="269" customFormat="1" x14ac:dyDescent="0.2">
      <c r="B23" s="341" t="s">
        <v>9</v>
      </c>
      <c r="C23" s="352">
        <v>110.88</v>
      </c>
      <c r="D23" s="342">
        <v>43665</v>
      </c>
      <c r="E23" s="342">
        <v>43580</v>
      </c>
      <c r="F23" s="342">
        <v>43585</v>
      </c>
      <c r="G23" s="405">
        <f t="shared" si="5"/>
        <v>0.60924742794812003</v>
      </c>
      <c r="H23" s="405">
        <f t="shared" si="6"/>
        <v>0.77156497484006104</v>
      </c>
      <c r="I23" s="409">
        <v>0.04</v>
      </c>
      <c r="K23" s="344">
        <f>+VLOOKUP((E23-1),'[1]TCR diario y TCNPM'!C$4391:D$4596,2,0)</f>
        <v>43.478299999999997</v>
      </c>
      <c r="M23" s="346">
        <f t="shared" si="7"/>
        <v>80</v>
      </c>
      <c r="N23" s="269">
        <v>97.804000000000002</v>
      </c>
    </row>
    <row r="24" spans="1:14" s="269" customFormat="1" x14ac:dyDescent="0.2">
      <c r="A24" s="354" t="s">
        <v>580</v>
      </c>
      <c r="B24" s="355" t="s">
        <v>9</v>
      </c>
      <c r="C24" s="356">
        <v>100</v>
      </c>
      <c r="D24" s="357">
        <v>43707</v>
      </c>
      <c r="E24" s="357">
        <v>43580</v>
      </c>
      <c r="F24" s="357">
        <v>43585</v>
      </c>
      <c r="G24" s="410">
        <f t="shared" si="5"/>
        <v>-3.7037037037037202E-2</v>
      </c>
      <c r="H24" s="410">
        <f t="shared" si="6"/>
        <v>-3.6582284882349825E-2</v>
      </c>
      <c r="I24" s="411"/>
      <c r="J24" s="354"/>
      <c r="K24" s="344">
        <f>+VLOOKUP((E24-1),'[1]TCR diario y TCNPM'!C$4391:D$4596,2,0)</f>
        <v>43.478299999999997</v>
      </c>
      <c r="L24" s="354" t="s">
        <v>576</v>
      </c>
      <c r="M24" s="358">
        <f t="shared" si="7"/>
        <v>122</v>
      </c>
      <c r="N24" s="359">
        <v>101.25</v>
      </c>
    </row>
    <row r="25" spans="1:14" s="269" customFormat="1" x14ac:dyDescent="0.2">
      <c r="A25" s="269" t="s">
        <v>618</v>
      </c>
      <c r="B25" s="341" t="s">
        <v>21</v>
      </c>
      <c r="C25" s="352">
        <v>100</v>
      </c>
      <c r="D25" s="342">
        <v>43665</v>
      </c>
      <c r="E25" s="342">
        <v>43592</v>
      </c>
      <c r="F25" s="342">
        <v>43595</v>
      </c>
      <c r="G25" s="405">
        <f t="shared" si="5"/>
        <v>4.0061792598733145E-2</v>
      </c>
      <c r="H25" s="405">
        <f t="shared" si="6"/>
        <v>4.0715728897425807E-2</v>
      </c>
      <c r="I25" s="409"/>
      <c r="K25" s="344">
        <f>+VLOOKUP((E25-1),'[1]TCR diario y TCNPM'!C$4391:D$4596,2,0)</f>
        <v>44.896700000000003</v>
      </c>
      <c r="M25" s="346">
        <f t="shared" si="7"/>
        <v>70</v>
      </c>
      <c r="N25" s="269">
        <v>99.238</v>
      </c>
    </row>
    <row r="26" spans="1:14" s="269" customFormat="1" x14ac:dyDescent="0.2">
      <c r="A26" s="269" t="s">
        <v>578</v>
      </c>
      <c r="B26" s="341" t="s">
        <v>9</v>
      </c>
      <c r="C26" s="352">
        <v>122.926</v>
      </c>
      <c r="D26" s="342">
        <v>43644</v>
      </c>
      <c r="E26" s="342">
        <v>43592</v>
      </c>
      <c r="F26" s="342">
        <v>43595</v>
      </c>
      <c r="G26" s="353">
        <f t="shared" si="5"/>
        <v>0.59433713784021125</v>
      </c>
      <c r="H26" s="353">
        <f t="shared" si="6"/>
        <v>0.77148287705987961</v>
      </c>
      <c r="I26" s="409"/>
      <c r="K26" s="344">
        <f>+VLOOKUP((E26-1),'[1]TCR diario y TCNPM'!C$4391:D$4596,2,0)</f>
        <v>44.896700000000003</v>
      </c>
      <c r="M26" s="346">
        <f t="shared" si="7"/>
        <v>49</v>
      </c>
      <c r="N26" s="402">
        <v>113.9</v>
      </c>
    </row>
    <row r="27" spans="1:14" s="269" customFormat="1" x14ac:dyDescent="0.2">
      <c r="A27" s="354" t="s">
        <v>612</v>
      </c>
      <c r="B27" s="355" t="s">
        <v>21</v>
      </c>
      <c r="C27" s="356">
        <v>100</v>
      </c>
      <c r="D27" s="357">
        <v>43712</v>
      </c>
      <c r="E27" s="357">
        <v>43601</v>
      </c>
      <c r="F27" s="357">
        <v>43608</v>
      </c>
      <c r="G27" s="410"/>
      <c r="H27" s="410"/>
      <c r="I27" s="411"/>
      <c r="J27" s="354"/>
      <c r="K27" s="344">
        <f>+VLOOKUP((E27-1),'[1]TCR diario y TCNPM'!C$4391:D$4596,2,0)</f>
        <v>45.153300000000002</v>
      </c>
      <c r="L27" s="354"/>
      <c r="M27" s="358">
        <f t="shared" si="7"/>
        <v>104</v>
      </c>
      <c r="N27" s="359"/>
    </row>
    <row r="28" spans="1:14" s="269" customFormat="1" x14ac:dyDescent="0.2">
      <c r="A28" s="354" t="s">
        <v>612</v>
      </c>
      <c r="B28" s="355" t="s">
        <v>21</v>
      </c>
      <c r="C28" s="356">
        <v>100</v>
      </c>
      <c r="D28" s="357">
        <v>43741</v>
      </c>
      <c r="E28" s="357">
        <v>43601</v>
      </c>
      <c r="F28" s="357">
        <v>43608</v>
      </c>
      <c r="G28" s="410"/>
      <c r="H28" s="410"/>
      <c r="I28" s="411"/>
      <c r="J28" s="354"/>
      <c r="K28" s="344">
        <f>+VLOOKUP((E28-1),'[1]TCR diario y TCNPM'!C$4391:D$4596,2,0)</f>
        <v>45.153300000000002</v>
      </c>
      <c r="L28" s="354"/>
      <c r="M28" s="358">
        <f t="shared" si="7"/>
        <v>133</v>
      </c>
      <c r="N28" s="359"/>
    </row>
    <row r="29" spans="1:14" s="269" customFormat="1" x14ac:dyDescent="0.2">
      <c r="A29" s="354" t="s">
        <v>612</v>
      </c>
      <c r="B29" s="355" t="s">
        <v>21</v>
      </c>
      <c r="C29" s="356">
        <v>100</v>
      </c>
      <c r="D29" s="357">
        <v>43774</v>
      </c>
      <c r="E29" s="357">
        <v>43601</v>
      </c>
      <c r="F29" s="357">
        <v>43608</v>
      </c>
      <c r="G29" s="410"/>
      <c r="H29" s="410"/>
      <c r="I29" s="411"/>
      <c r="J29" s="354"/>
      <c r="K29" s="344">
        <f>+VLOOKUP((E29-1),'[1]TCR diario y TCNPM'!C$4391:D$4596,2,0)</f>
        <v>45.153300000000002</v>
      </c>
      <c r="L29" s="354"/>
      <c r="M29" s="358">
        <f t="shared" si="7"/>
        <v>166</v>
      </c>
      <c r="N29" s="359"/>
    </row>
    <row r="30" spans="1:14" s="269" customFormat="1" x14ac:dyDescent="0.2">
      <c r="A30" s="354" t="s">
        <v>612</v>
      </c>
      <c r="B30" s="355" t="s">
        <v>21</v>
      </c>
      <c r="C30" s="356">
        <v>100</v>
      </c>
      <c r="D30" s="357">
        <v>43803</v>
      </c>
      <c r="E30" s="357">
        <v>43601</v>
      </c>
      <c r="F30" s="357">
        <v>43608</v>
      </c>
      <c r="G30" s="410"/>
      <c r="H30" s="410"/>
      <c r="I30" s="411"/>
      <c r="J30" s="354"/>
      <c r="K30" s="344">
        <f>+VLOOKUP((E30-1),'[1]TCR diario y TCNPM'!C$4391:D$4596,2,0)</f>
        <v>45.153300000000002</v>
      </c>
      <c r="L30" s="354"/>
      <c r="M30" s="358">
        <f t="shared" si="7"/>
        <v>195</v>
      </c>
      <c r="N30" s="359"/>
    </row>
    <row r="31" spans="1:14" s="269" customFormat="1" x14ac:dyDescent="0.2">
      <c r="B31" s="341" t="s">
        <v>21</v>
      </c>
      <c r="C31" s="352">
        <v>100</v>
      </c>
      <c r="D31" s="342">
        <v>43672</v>
      </c>
      <c r="E31" s="342">
        <v>43606</v>
      </c>
      <c r="F31" s="342">
        <v>43609</v>
      </c>
      <c r="G31" s="353">
        <f>+(C31/N31-1)*360/(DAYS360(F31,D31))</f>
        <v>4.0107394792794564E-2</v>
      </c>
      <c r="H31" s="353">
        <f>+(1+(G31*M31/365))^(365/M31)-1</f>
        <v>4.0778725542326644E-2</v>
      </c>
      <c r="I31" s="409"/>
      <c r="K31" s="344">
        <f>+VLOOKUP((E31-1),'[1]TCR diario y TCNPM'!C$4391:D$4596,2,0)</f>
        <v>45.324199999999998</v>
      </c>
      <c r="L31" s="269" t="s">
        <v>576</v>
      </c>
      <c r="M31" s="346">
        <f t="shared" si="7"/>
        <v>63</v>
      </c>
      <c r="N31" s="269">
        <v>99.313999999999993</v>
      </c>
    </row>
    <row r="32" spans="1:14" s="269" customFormat="1" x14ac:dyDescent="0.2">
      <c r="B32" s="341" t="s">
        <v>21</v>
      </c>
      <c r="C32" s="352">
        <v>100</v>
      </c>
      <c r="D32" s="342">
        <v>43819</v>
      </c>
      <c r="E32" s="342">
        <v>43606</v>
      </c>
      <c r="F32" s="342">
        <v>43609</v>
      </c>
      <c r="G32" s="353">
        <f>+(C32/N32-1)*360/(DAYS360(F32,D32))</f>
        <v>6.2483131284162309E-2</v>
      </c>
      <c r="H32" s="353">
        <f>+(1+(G32*M32/365))^(365/M32)-1</f>
        <v>6.3309520280296461E-2</v>
      </c>
      <c r="I32" s="409"/>
      <c r="K32" s="344">
        <f>+VLOOKUP((E32-1),'[1]TCR diario y TCNPM'!C$4391:D$4596,2,0)</f>
        <v>45.324199999999998</v>
      </c>
      <c r="M32" s="346">
        <f t="shared" si="7"/>
        <v>210</v>
      </c>
      <c r="N32" s="269">
        <v>96.548000000000002</v>
      </c>
    </row>
    <row r="33" spans="1:15" s="269" customFormat="1" x14ac:dyDescent="0.2">
      <c r="A33" s="269" t="s">
        <v>584</v>
      </c>
      <c r="B33" s="341"/>
      <c r="C33" s="352"/>
      <c r="D33" s="342">
        <v>44156</v>
      </c>
      <c r="E33" s="342">
        <v>43608</v>
      </c>
      <c r="F33" s="342">
        <v>43612</v>
      </c>
      <c r="G33" s="405"/>
      <c r="H33" s="405"/>
      <c r="I33" s="409"/>
      <c r="K33" s="344">
        <f>+VLOOKUP((E33-1),'[1]TCR diario y TCNPM'!C$4391:D$4596,2,0)</f>
        <v>44.715000000000003</v>
      </c>
      <c r="L33" s="269" t="s">
        <v>576</v>
      </c>
      <c r="M33" s="346">
        <f t="shared" si="7"/>
        <v>544</v>
      </c>
    </row>
    <row r="34" spans="1:15" x14ac:dyDescent="0.2">
      <c r="A34" t="s">
        <v>578</v>
      </c>
      <c r="B34" s="341" t="s">
        <v>9</v>
      </c>
      <c r="C34" s="352">
        <v>113.3</v>
      </c>
      <c r="D34" s="349">
        <v>43707</v>
      </c>
      <c r="E34" s="342">
        <v>43613</v>
      </c>
      <c r="F34" s="342">
        <v>43616</v>
      </c>
      <c r="G34" s="353">
        <f>+(C34/N34-1)*360/(DAYS360(F34,D34))</f>
        <v>0.62921348314606718</v>
      </c>
      <c r="H34" s="353">
        <f>+(1+(G34*M34/365))^(365/M34)-1</f>
        <v>0.79406134433995224</v>
      </c>
      <c r="I34" s="409">
        <v>4.2500000000000003E-2</v>
      </c>
      <c r="K34" s="344">
        <f>+VLOOKUP((E34-1),'[1]TCR diario y TCNPM'!C$4391:D$4596,2,0)</f>
        <v>44.978299999999997</v>
      </c>
      <c r="M34" s="346">
        <f t="shared" si="7"/>
        <v>91</v>
      </c>
      <c r="N34">
        <v>97.9</v>
      </c>
    </row>
    <row r="35" spans="1:15" x14ac:dyDescent="0.2">
      <c r="A35" t="s">
        <v>578</v>
      </c>
      <c r="B35" s="341" t="s">
        <v>9</v>
      </c>
      <c r="C35" s="352">
        <v>137.58799999999999</v>
      </c>
      <c r="D35" s="349">
        <v>43889</v>
      </c>
      <c r="E35" s="342">
        <v>43613</v>
      </c>
      <c r="F35" s="342">
        <v>43616</v>
      </c>
      <c r="G35" s="353">
        <f>+(C35/N35-1)*360/(DAYS360(F35,D35))</f>
        <v>0.68747898787569661</v>
      </c>
      <c r="H35" s="353">
        <f>+(1+(G35*M35/365))^(365/M35)-1</f>
        <v>0.74141802517149014</v>
      </c>
      <c r="I35" s="409">
        <v>2.6499999999999999E-2</v>
      </c>
      <c r="K35" s="344">
        <f>+VLOOKUP((E35-1),'[1]TCR diario y TCNPM'!C$4391:D$4596,2,0)</f>
        <v>44.978299999999997</v>
      </c>
      <c r="L35" s="269" t="s">
        <v>576</v>
      </c>
      <c r="M35" s="346">
        <f t="shared" si="7"/>
        <v>273</v>
      </c>
      <c r="N35">
        <v>91.01</v>
      </c>
    </row>
    <row r="36" spans="1:15" s="269" customFormat="1" x14ac:dyDescent="0.2">
      <c r="A36" s="354" t="s">
        <v>579</v>
      </c>
      <c r="B36" s="355" t="s">
        <v>9</v>
      </c>
      <c r="C36" s="356">
        <v>100</v>
      </c>
      <c r="D36" s="357">
        <v>43707</v>
      </c>
      <c r="E36" s="357">
        <v>43613</v>
      </c>
      <c r="F36" s="357">
        <v>43616</v>
      </c>
      <c r="G36" s="410">
        <f>+(C36/N36-1)*360/(DAYS360(F36,D36))</f>
        <v>-0.19047619047619066</v>
      </c>
      <c r="H36" s="410">
        <f>+(1+(G36*M36/365))^(365/M36)-1</f>
        <v>-0.17728661834774451</v>
      </c>
      <c r="I36" s="411">
        <v>4.2500000000000003E-2</v>
      </c>
      <c r="J36" s="354"/>
      <c r="K36" s="344">
        <f>+VLOOKUP((E36-1),'[1]TCR diario y TCNPM'!C$4391:D$4596,2,0)</f>
        <v>44.978299999999997</v>
      </c>
      <c r="L36" s="354" t="s">
        <v>576</v>
      </c>
      <c r="M36" s="358">
        <f t="shared" si="7"/>
        <v>91</v>
      </c>
      <c r="N36" s="359">
        <v>105</v>
      </c>
    </row>
    <row r="37" spans="1:15" x14ac:dyDescent="0.2">
      <c r="B37" s="341" t="s">
        <v>21</v>
      </c>
      <c r="C37" s="352">
        <v>100</v>
      </c>
      <c r="D37" s="349">
        <v>43735</v>
      </c>
      <c r="E37" s="342">
        <v>43627</v>
      </c>
      <c r="F37" s="342">
        <v>43630</v>
      </c>
      <c r="G37" s="353">
        <f>+(C37/N37-1)*360/(DAYS360(F37,D37))</f>
        <v>4.4600805095661972E-2</v>
      </c>
      <c r="H37" s="353">
        <f>+(1+(G37*M37/365))^(365/M37)-1</f>
        <v>4.5313778413668349E-2</v>
      </c>
      <c r="K37" s="344">
        <f>+VLOOKUP((E37-1),'[1]TCR diario y TCNPM'!C$4391:D$4596,2,0)</f>
        <v>44.97</v>
      </c>
      <c r="M37" s="346">
        <f t="shared" si="7"/>
        <v>105</v>
      </c>
      <c r="N37">
        <v>98.74</v>
      </c>
      <c r="O37" s="342"/>
    </row>
    <row r="38" spans="1:15" x14ac:dyDescent="0.2">
      <c r="B38" s="341" t="s">
        <v>21</v>
      </c>
      <c r="C38" s="352">
        <v>100</v>
      </c>
      <c r="D38" s="349">
        <v>43847</v>
      </c>
      <c r="E38" s="342">
        <v>43627</v>
      </c>
      <c r="F38" s="342">
        <v>43630</v>
      </c>
      <c r="G38" s="353">
        <f t="shared" ref="G38:G46" si="8">+(C38/N38-1)*360/(DAYS360(F38,D38))</f>
        <v>7.0422535211267734E-2</v>
      </c>
      <c r="H38" s="353">
        <f t="shared" ref="H38:H46" si="9">+(1+(G38*M38/365))^(365/M38)-1</f>
        <v>7.1423587715847558E-2</v>
      </c>
      <c r="K38" s="344">
        <f>+VLOOKUP((E38-1),'[1]TCR diario y TCNPM'!C$4391:D$4596,2,0)</f>
        <v>44.97</v>
      </c>
      <c r="M38" s="346">
        <v>217</v>
      </c>
      <c r="N38">
        <v>96</v>
      </c>
      <c r="O38" s="342"/>
    </row>
    <row r="39" spans="1:15" s="269" customFormat="1" x14ac:dyDescent="0.2">
      <c r="A39" s="354" t="s">
        <v>613</v>
      </c>
      <c r="B39" s="355"/>
      <c r="C39" s="356">
        <v>100</v>
      </c>
      <c r="D39" s="357">
        <v>44003</v>
      </c>
      <c r="E39" s="357">
        <v>43629</v>
      </c>
      <c r="F39" s="357">
        <v>43637</v>
      </c>
      <c r="G39" s="410">
        <f t="shared" si="8"/>
        <v>1.7811704834605591E-2</v>
      </c>
      <c r="H39" s="410">
        <f t="shared" si="9"/>
        <v>1.7811272807706224E-2</v>
      </c>
      <c r="I39" s="411"/>
      <c r="J39" s="354"/>
      <c r="K39" s="344">
        <f>+VLOOKUP((E39-1),'[1]TCR diario y TCNPM'!C$4391:D$4596,2,0)</f>
        <v>43.7483</v>
      </c>
      <c r="L39" s="354"/>
      <c r="M39" s="358">
        <f>+D39-F39</f>
        <v>366</v>
      </c>
      <c r="N39" s="359">
        <v>98.25</v>
      </c>
    </row>
    <row r="40" spans="1:15" x14ac:dyDescent="0.2">
      <c r="B40" s="341" t="s">
        <v>21</v>
      </c>
      <c r="C40" s="352">
        <v>100</v>
      </c>
      <c r="D40" s="349">
        <v>43712</v>
      </c>
      <c r="E40" s="342">
        <v>43629</v>
      </c>
      <c r="F40" s="342">
        <v>43637</v>
      </c>
      <c r="G40" s="353">
        <f t="shared" si="8"/>
        <v>-9.8433270445413158E-3</v>
      </c>
      <c r="H40" s="353">
        <f t="shared" si="9"/>
        <v>-9.80491038628728E-3</v>
      </c>
      <c r="K40" s="344">
        <f>+VLOOKUP((E40-1),'[1]TCR diario y TCNPM'!C$4391:D$4596,2,0)</f>
        <v>43.7483</v>
      </c>
      <c r="M40" s="346">
        <f t="shared" ref="M40:M45" si="10">+D40-F40</f>
        <v>75</v>
      </c>
      <c r="N40" s="403">
        <v>100.2</v>
      </c>
    </row>
    <row r="41" spans="1:15" x14ac:dyDescent="0.2">
      <c r="B41" s="341" t="s">
        <v>21</v>
      </c>
      <c r="C41" s="352">
        <v>100</v>
      </c>
      <c r="D41" s="349">
        <v>43741</v>
      </c>
      <c r="E41" s="342">
        <v>43629</v>
      </c>
      <c r="F41" s="342">
        <v>43637</v>
      </c>
      <c r="G41" s="353">
        <f t="shared" si="8"/>
        <v>1.800918468419004E-3</v>
      </c>
      <c r="H41" s="353">
        <f t="shared" si="9"/>
        <v>1.8020783613041935E-3</v>
      </c>
      <c r="K41" s="344">
        <f>+VLOOKUP((E41-1),'[1]TCR diario y TCNPM'!C$4391:D$4596,2,0)</f>
        <v>43.7483</v>
      </c>
      <c r="M41" s="346">
        <f t="shared" si="10"/>
        <v>104</v>
      </c>
      <c r="N41">
        <v>99.948999999999998</v>
      </c>
    </row>
    <row r="42" spans="1:15" x14ac:dyDescent="0.2">
      <c r="B42" s="341" t="s">
        <v>21</v>
      </c>
      <c r="C42" s="352">
        <v>100</v>
      </c>
      <c r="D42" s="349">
        <v>43803</v>
      </c>
      <c r="E42" s="342">
        <v>43629</v>
      </c>
      <c r="F42" s="342">
        <v>43637</v>
      </c>
      <c r="G42" s="353">
        <f t="shared" si="8"/>
        <v>-8.5800347968078977E-3</v>
      </c>
      <c r="H42" s="353">
        <f t="shared" si="9"/>
        <v>-8.5599717949271792E-3</v>
      </c>
      <c r="K42" s="344">
        <f>+VLOOKUP((E42-1),'[1]TCR diario y TCNPM'!C$4391:D$4596,2,0)</f>
        <v>43.7483</v>
      </c>
      <c r="M42" s="346">
        <f t="shared" si="10"/>
        <v>166</v>
      </c>
      <c r="N42" s="402">
        <v>100.39</v>
      </c>
    </row>
    <row r="43" spans="1:15" x14ac:dyDescent="0.2">
      <c r="B43" s="341" t="s">
        <v>21</v>
      </c>
      <c r="C43" s="352">
        <v>100</v>
      </c>
      <c r="D43" s="349">
        <v>43749</v>
      </c>
      <c r="E43" s="342">
        <v>43641</v>
      </c>
      <c r="F43" s="342">
        <v>43644</v>
      </c>
      <c r="G43" s="353">
        <f t="shared" si="8"/>
        <v>4.266600837164209E-2</v>
      </c>
      <c r="H43" s="353">
        <f t="shared" si="9"/>
        <v>4.3318287294374258E-2</v>
      </c>
      <c r="K43" s="344">
        <f>+VLOOKUP((E43-1),'[1]TCR diario y TCNPM'!C$4391:D$4596,2,0)</f>
        <v>42.664999999999999</v>
      </c>
      <c r="M43" s="346">
        <f t="shared" si="10"/>
        <v>105</v>
      </c>
      <c r="N43">
        <v>98.793999999999997</v>
      </c>
    </row>
    <row r="44" spans="1:15" x14ac:dyDescent="0.2">
      <c r="B44" s="341" t="s">
        <v>21</v>
      </c>
      <c r="C44" s="352">
        <v>100</v>
      </c>
      <c r="D44" s="349">
        <v>43861</v>
      </c>
      <c r="E44" s="342">
        <v>43641</v>
      </c>
      <c r="F44" s="342">
        <v>43644</v>
      </c>
      <c r="G44" s="353">
        <f t="shared" si="8"/>
        <v>7.5369642723941518E-2</v>
      </c>
      <c r="H44" s="353">
        <f t="shared" si="9"/>
        <v>7.6515931996474995E-2</v>
      </c>
      <c r="K44" s="344">
        <f>+VLOOKUP((E44-1),'[1]TCR diario y TCNPM'!C$4391:D$4596,2,0)</f>
        <v>42.664999999999999</v>
      </c>
      <c r="M44" s="346">
        <f t="shared" si="10"/>
        <v>217</v>
      </c>
      <c r="N44">
        <v>95.730999999999995</v>
      </c>
    </row>
    <row r="45" spans="1:15" x14ac:dyDescent="0.2">
      <c r="A45" t="s">
        <v>578</v>
      </c>
      <c r="B45" s="341" t="s">
        <v>9</v>
      </c>
      <c r="C45" s="352">
        <v>110.96599999999999</v>
      </c>
      <c r="D45" s="349">
        <v>43721</v>
      </c>
      <c r="E45" s="342">
        <v>43641</v>
      </c>
      <c r="F45" s="342">
        <v>43644</v>
      </c>
      <c r="G45" s="353">
        <f t="shared" si="8"/>
        <v>0.58560970677451962</v>
      </c>
      <c r="H45" s="353">
        <f t="shared" si="9"/>
        <v>0.73700891438865712</v>
      </c>
      <c r="I45" s="409">
        <v>4.2500000000000003E-2</v>
      </c>
      <c r="K45" s="344">
        <f>+VLOOKUP((E45-1),'[1]TCR diario y TCNPM'!C$4391:D$4596,2,0)</f>
        <v>42.664999999999999</v>
      </c>
      <c r="M45" s="346">
        <f t="shared" si="10"/>
        <v>77</v>
      </c>
      <c r="N45">
        <v>98.9</v>
      </c>
    </row>
    <row r="46" spans="1:15" x14ac:dyDescent="0.2">
      <c r="A46" s="269" t="s">
        <v>578</v>
      </c>
      <c r="B46" s="341" t="s">
        <v>9</v>
      </c>
      <c r="C46" s="352">
        <v>160.126</v>
      </c>
      <c r="D46" s="349">
        <v>44043</v>
      </c>
      <c r="E46" s="342">
        <v>43641</v>
      </c>
      <c r="F46" s="342">
        <v>43644</v>
      </c>
      <c r="G46" s="353">
        <f t="shared" si="8"/>
        <v>0.61033115208885846</v>
      </c>
      <c r="H46" s="353">
        <f t="shared" si="9"/>
        <v>0.59612766029888231</v>
      </c>
      <c r="I46" s="409">
        <v>2.6499999999999999E-2</v>
      </c>
      <c r="K46" s="344">
        <f>+VLOOKUP((E46-1),'[1]TCR diario y TCNPM'!C$4391:D$4596,2,0)</f>
        <v>42.664999999999999</v>
      </c>
      <c r="M46" s="346">
        <f>+D46-F46</f>
        <v>399</v>
      </c>
      <c r="N46">
        <v>96.097999999999999</v>
      </c>
    </row>
    <row r="47" spans="1:15" x14ac:dyDescent="0.2">
      <c r="B47" s="341" t="s">
        <v>21</v>
      </c>
      <c r="C47" s="352">
        <v>100</v>
      </c>
      <c r="D47" s="349">
        <v>43763</v>
      </c>
      <c r="E47" s="342">
        <v>43662</v>
      </c>
      <c r="F47" s="342">
        <v>43665</v>
      </c>
      <c r="G47" s="353">
        <f t="shared" ref="G47:G55" si="11">+(C47/N47-1)*360/(DAYS360(F47,D47))</f>
        <v>4.0252481351957803E-2</v>
      </c>
      <c r="H47" s="353">
        <f t="shared" ref="H47:H55" si="12">+(1+(G47*M47/365))^(365/M47)-1</f>
        <v>4.0848786642980528E-2</v>
      </c>
      <c r="K47" s="344">
        <f>+VLOOKUP((E47-1),'[1]TCR diario y TCNPM'!C$4391:D$4596,2,0)</f>
        <v>41.861699999999999</v>
      </c>
      <c r="M47" s="346">
        <f t="shared" ref="M47:M55" si="13">+D47-F47</f>
        <v>98</v>
      </c>
      <c r="N47">
        <v>98.938000000000002</v>
      </c>
    </row>
    <row r="48" spans="1:15" x14ac:dyDescent="0.2">
      <c r="B48" s="341" t="s">
        <v>21</v>
      </c>
      <c r="C48" s="352">
        <v>100</v>
      </c>
      <c r="D48" s="349">
        <v>43875</v>
      </c>
      <c r="E48" s="342">
        <v>43662</v>
      </c>
      <c r="F48" s="342">
        <v>43665</v>
      </c>
      <c r="G48" s="353">
        <f t="shared" si="11"/>
        <v>7.2694483778995317E-2</v>
      </c>
      <c r="H48" s="353">
        <f t="shared" si="12"/>
        <v>7.3812488691847422E-2</v>
      </c>
      <c r="K48" s="344">
        <f>+VLOOKUP((E48-1),'[1]TCR diario y TCNPM'!C$4391:D$4596,2,0)</f>
        <v>41.861699999999999</v>
      </c>
      <c r="M48" s="346">
        <f t="shared" si="13"/>
        <v>210</v>
      </c>
      <c r="N48">
        <v>96.025000000000006</v>
      </c>
    </row>
    <row r="49" spans="1:14" x14ac:dyDescent="0.2">
      <c r="A49" t="s">
        <v>582</v>
      </c>
      <c r="B49" s="341" t="s">
        <v>9</v>
      </c>
      <c r="C49" s="352">
        <v>111.316</v>
      </c>
      <c r="D49" s="349">
        <v>43749</v>
      </c>
      <c r="E49" s="342">
        <v>43662</v>
      </c>
      <c r="F49" s="342">
        <v>43665</v>
      </c>
      <c r="G49" s="353">
        <f t="shared" si="11"/>
        <v>0.57990081975508534</v>
      </c>
      <c r="H49" s="353">
        <f t="shared" si="12"/>
        <v>0.72346421414587803</v>
      </c>
      <c r="I49" s="407">
        <v>4</v>
      </c>
      <c r="K49" s="344">
        <f>+VLOOKUP((E49-1),'[1]TCR diario y TCNPM'!C$4391:D$4596,2,0)</f>
        <v>41.861699999999999</v>
      </c>
      <c r="M49" s="346">
        <f t="shared" si="13"/>
        <v>84</v>
      </c>
      <c r="N49">
        <v>98.328000000000003</v>
      </c>
    </row>
    <row r="50" spans="1:14" x14ac:dyDescent="0.2">
      <c r="A50" t="s">
        <v>582</v>
      </c>
      <c r="B50" s="341" t="s">
        <v>9</v>
      </c>
      <c r="C50" s="352">
        <v>146.28899999999999</v>
      </c>
      <c r="D50" s="349">
        <v>43980</v>
      </c>
      <c r="E50" s="342">
        <v>43662</v>
      </c>
      <c r="F50" s="342">
        <v>43665</v>
      </c>
      <c r="G50" s="353">
        <f t="shared" si="11"/>
        <v>0.61134446356666716</v>
      </c>
      <c r="H50" s="353">
        <f t="shared" si="12"/>
        <v>0.63386844302897338</v>
      </c>
      <c r="I50" s="407">
        <v>3.75</v>
      </c>
      <c r="K50" s="344">
        <f>+VLOOKUP((E50-1),'[1]TCR diario y TCNPM'!C$4391:D$4596,2,0)</f>
        <v>41.861699999999999</v>
      </c>
      <c r="M50" s="346">
        <f t="shared" si="13"/>
        <v>315</v>
      </c>
      <c r="N50">
        <v>95.837000000000003</v>
      </c>
    </row>
    <row r="51" spans="1:14" x14ac:dyDescent="0.2">
      <c r="B51" s="341" t="s">
        <v>21</v>
      </c>
      <c r="C51" s="352">
        <v>100</v>
      </c>
      <c r="D51" s="349">
        <v>43784</v>
      </c>
      <c r="E51" s="342">
        <v>43669</v>
      </c>
      <c r="F51" s="342">
        <v>43672</v>
      </c>
      <c r="G51" s="353">
        <f t="shared" si="11"/>
        <v>4.2044090548469602E-2</v>
      </c>
      <c r="H51" s="353">
        <f t="shared" si="12"/>
        <v>4.2660053256197816E-2</v>
      </c>
      <c r="K51" s="344">
        <f>+VLOOKUP((E51-1),'[1]TCR diario y TCNPM'!C$4391:D$4596,2,0)</f>
        <v>42.478299999999997</v>
      </c>
      <c r="M51" s="346">
        <f t="shared" si="13"/>
        <v>112</v>
      </c>
      <c r="N51">
        <v>98.742999999999995</v>
      </c>
    </row>
    <row r="52" spans="1:14" x14ac:dyDescent="0.2">
      <c r="B52" s="341" t="s">
        <v>21</v>
      </c>
      <c r="C52" s="352">
        <v>100</v>
      </c>
      <c r="D52" s="349">
        <v>43889</v>
      </c>
      <c r="E52" s="342">
        <v>43669</v>
      </c>
      <c r="F52" s="342">
        <v>43672</v>
      </c>
      <c r="G52" s="353">
        <f t="shared" si="11"/>
        <v>7.4447551896640166E-2</v>
      </c>
      <c r="H52" s="353">
        <f t="shared" si="12"/>
        <v>7.556602820142988E-2</v>
      </c>
      <c r="K52" s="344">
        <f>+VLOOKUP((E52-1),'[1]TCR diario y TCNPM'!C$4391:D$4596,2,0)</f>
        <v>42.478299999999997</v>
      </c>
      <c r="M52" s="346">
        <f t="shared" si="13"/>
        <v>217</v>
      </c>
      <c r="N52">
        <v>95.8</v>
      </c>
    </row>
    <row r="53" spans="1:14" x14ac:dyDescent="0.2">
      <c r="A53" t="s">
        <v>582</v>
      </c>
      <c r="B53" s="341" t="s">
        <v>9</v>
      </c>
      <c r="C53" s="352">
        <v>115.682</v>
      </c>
      <c r="D53" s="349">
        <v>43784</v>
      </c>
      <c r="E53" s="342">
        <v>43669</v>
      </c>
      <c r="F53" s="342">
        <v>43672</v>
      </c>
      <c r="G53" s="353">
        <f t="shared" si="11"/>
        <v>0.57612070972849638</v>
      </c>
      <c r="H53" s="353">
        <f t="shared" si="12"/>
        <v>0.69978332314171054</v>
      </c>
      <c r="I53" s="407">
        <v>4.25</v>
      </c>
      <c r="K53" s="344">
        <f>+VLOOKUP((E53-1),'[1]TCR diario y TCNPM'!C$4391:D$4596,2,0)</f>
        <v>42.478299999999997</v>
      </c>
      <c r="M53" s="346">
        <f t="shared" si="13"/>
        <v>112</v>
      </c>
      <c r="N53">
        <v>98.5</v>
      </c>
    </row>
    <row r="54" spans="1:14" x14ac:dyDescent="0.2">
      <c r="A54" t="s">
        <v>582</v>
      </c>
      <c r="B54" s="341" t="s">
        <v>9</v>
      </c>
      <c r="C54" s="352">
        <v>146.28899999999999</v>
      </c>
      <c r="D54" s="349">
        <v>43980</v>
      </c>
      <c r="E54" s="342">
        <v>43672</v>
      </c>
      <c r="F54" s="342">
        <v>43677</v>
      </c>
      <c r="G54" s="353">
        <f t="shared" si="11"/>
        <v>0.6480782418788178</v>
      </c>
      <c r="H54" s="353">
        <f t="shared" si="12"/>
        <v>0.67961324436552562</v>
      </c>
      <c r="K54" s="344">
        <f>+VLOOKUP((E54-1),'[1]TCR diario y TCNPM'!C$4391:D$4596,2,0)</f>
        <v>43.244999999999997</v>
      </c>
      <c r="L54" s="269" t="s">
        <v>576</v>
      </c>
      <c r="M54" s="346">
        <f t="shared" si="13"/>
        <v>303</v>
      </c>
      <c r="N54">
        <v>95.1</v>
      </c>
    </row>
    <row r="55" spans="1:14" x14ac:dyDescent="0.2">
      <c r="B55" s="341" t="s">
        <v>21</v>
      </c>
      <c r="C55" s="352">
        <v>100</v>
      </c>
      <c r="D55" s="349">
        <v>43798</v>
      </c>
      <c r="E55" s="342">
        <v>43690</v>
      </c>
      <c r="F55" s="342">
        <v>43693</v>
      </c>
      <c r="G55" s="353">
        <f t="shared" si="11"/>
        <v>7.0383545954421742E-2</v>
      </c>
      <c r="H55" s="353">
        <f t="shared" si="12"/>
        <v>7.2165549354342939E-2</v>
      </c>
      <c r="K55" s="344">
        <f>+VLOOKUP((E55-1),'[1]TCR diario y TCNPM'!C$4391:D$4596,2,0)</f>
        <v>55.75</v>
      </c>
      <c r="M55" s="346">
        <f t="shared" si="13"/>
        <v>105</v>
      </c>
      <c r="N55">
        <v>98.025999999999996</v>
      </c>
    </row>
    <row r="1048570" spans="5:6" x14ac:dyDescent="0.2">
      <c r="E1048570" s="342"/>
    </row>
    <row r="1048571" spans="5:6" x14ac:dyDescent="0.2">
      <c r="E1048571" s="404"/>
      <c r="F1048571" s="404"/>
    </row>
  </sheetData>
  <autoFilter ref="A1:O5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workbookViewId="0">
      <selection activeCell="M6" sqref="M6"/>
    </sheetView>
  </sheetViews>
  <sheetFormatPr baseColWidth="10" defaultColWidth="10.83203125" defaultRowHeight="12" x14ac:dyDescent="0.15"/>
  <cols>
    <col min="1" max="1" width="21.1640625" style="364" customWidth="1"/>
    <col min="2" max="2" width="10.5" style="361" customWidth="1"/>
    <col min="3" max="3" width="11.6640625" style="361" bestFit="1" customWidth="1"/>
    <col min="4" max="4" width="11.5" style="361" bestFit="1" customWidth="1"/>
    <col min="5" max="5" width="11.6640625" style="361" bestFit="1" customWidth="1"/>
    <col min="6" max="6" width="11.6640625" style="398" bestFit="1" customWidth="1"/>
    <col min="7" max="7" width="22" style="362" bestFit="1" customWidth="1"/>
    <col min="8" max="8" width="12.5" style="362" bestFit="1" customWidth="1"/>
    <col min="9" max="9" width="19.5" style="362" customWidth="1"/>
    <col min="10" max="10" width="10" style="362" bestFit="1" customWidth="1"/>
    <col min="11" max="11" width="9.1640625" style="362" bestFit="1" customWidth="1"/>
    <col min="12" max="12" width="9.6640625" style="361" bestFit="1" customWidth="1"/>
    <col min="13" max="13" width="19.83203125" style="362" customWidth="1"/>
    <col min="14" max="14" width="16.33203125" style="362" bestFit="1" customWidth="1"/>
    <col min="15" max="15" width="20.5" style="362" bestFit="1" customWidth="1"/>
    <col min="16" max="16" width="18.5" style="362" bestFit="1" customWidth="1"/>
    <col min="17" max="18" width="24.33203125" style="362" bestFit="1" customWidth="1"/>
    <col min="19" max="16384" width="10.83203125" style="364"/>
  </cols>
  <sheetData>
    <row r="1" spans="1:18" ht="12" customHeight="1" x14ac:dyDescent="0.15">
      <c r="A1" s="360" t="s">
        <v>585</v>
      </c>
      <c r="F1" s="360"/>
      <c r="N1" s="363"/>
      <c r="O1" s="363"/>
      <c r="P1" s="363"/>
      <c r="Q1" s="363"/>
      <c r="R1" s="363"/>
    </row>
    <row r="2" spans="1:18" x14ac:dyDescent="0.15">
      <c r="F2" s="365"/>
    </row>
    <row r="4" spans="1:18" ht="52.5" customHeight="1" x14ac:dyDescent="0.15">
      <c r="A4" s="366" t="s">
        <v>586</v>
      </c>
      <c r="B4" s="366" t="s">
        <v>587</v>
      </c>
      <c r="C4" s="366" t="s">
        <v>588</v>
      </c>
      <c r="D4" s="366" t="s">
        <v>22</v>
      </c>
      <c r="E4" s="366" t="s">
        <v>589</v>
      </c>
      <c r="F4" s="366" t="s">
        <v>474</v>
      </c>
      <c r="G4" s="366" t="s">
        <v>590</v>
      </c>
      <c r="H4" s="366" t="s">
        <v>591</v>
      </c>
      <c r="I4" s="366" t="s">
        <v>592</v>
      </c>
      <c r="J4" s="366" t="s">
        <v>593</v>
      </c>
      <c r="K4" s="366" t="s">
        <v>594</v>
      </c>
      <c r="L4" s="366" t="s">
        <v>595</v>
      </c>
      <c r="M4" s="366" t="s">
        <v>596</v>
      </c>
      <c r="N4" s="366" t="s">
        <v>597</v>
      </c>
      <c r="O4" s="366" t="s">
        <v>598</v>
      </c>
      <c r="P4" s="366" t="s">
        <v>599</v>
      </c>
      <c r="Q4" s="366" t="s">
        <v>600</v>
      </c>
      <c r="R4" s="366" t="s">
        <v>215</v>
      </c>
    </row>
    <row r="5" spans="1:18" s="367" customFormat="1" x14ac:dyDescent="0.15">
      <c r="B5" s="368"/>
      <c r="C5" s="368"/>
      <c r="F5" s="368">
        <v>5265</v>
      </c>
      <c r="G5" s="369" t="s">
        <v>601</v>
      </c>
      <c r="H5" s="370">
        <v>43364</v>
      </c>
      <c r="I5" s="370">
        <v>43364</v>
      </c>
      <c r="J5" s="370">
        <v>43496</v>
      </c>
      <c r="K5" s="371">
        <v>0.04</v>
      </c>
      <c r="L5" s="372">
        <f t="shared" ref="L5:L32" si="0">+DAYS360(H5,J5)</f>
        <v>130</v>
      </c>
      <c r="M5" s="373">
        <f t="shared" ref="M5:M33" si="1">+ROUND((1+K5)^(L5/30),5)</f>
        <v>1.1852499999999999</v>
      </c>
      <c r="N5" s="374">
        <v>42711.876035000001</v>
      </c>
      <c r="O5" s="375">
        <f t="shared" ref="O5:O33" si="2">+M5*N5</f>
        <v>50624.251070483748</v>
      </c>
      <c r="P5" s="375"/>
      <c r="Q5" s="375"/>
      <c r="R5" s="375"/>
    </row>
    <row r="6" spans="1:18" s="367" customFormat="1" x14ac:dyDescent="0.15">
      <c r="B6" s="368"/>
      <c r="C6" s="368"/>
      <c r="F6" s="368">
        <v>5273</v>
      </c>
      <c r="G6" s="369" t="s">
        <v>238</v>
      </c>
      <c r="H6" s="370">
        <v>43427</v>
      </c>
      <c r="I6" s="370">
        <v>43427</v>
      </c>
      <c r="J6" s="370">
        <v>43518</v>
      </c>
      <c r="K6" s="371">
        <v>0.04</v>
      </c>
      <c r="L6" s="372">
        <f t="shared" si="0"/>
        <v>89</v>
      </c>
      <c r="M6" s="373">
        <f t="shared" si="1"/>
        <v>1.1233900000000001</v>
      </c>
      <c r="N6" s="374">
        <v>30000</v>
      </c>
      <c r="O6" s="375">
        <f t="shared" si="2"/>
        <v>33701.700000000004</v>
      </c>
      <c r="P6" s="375"/>
      <c r="Q6" s="375"/>
      <c r="R6" s="375"/>
    </row>
    <row r="7" spans="1:18" s="367" customFormat="1" x14ac:dyDescent="0.15">
      <c r="B7" s="368"/>
      <c r="C7" s="368"/>
      <c r="F7" s="368">
        <v>5267</v>
      </c>
      <c r="G7" s="369" t="s">
        <v>233</v>
      </c>
      <c r="H7" s="370">
        <v>43364</v>
      </c>
      <c r="I7" s="370">
        <v>43364</v>
      </c>
      <c r="J7" s="370">
        <v>43524</v>
      </c>
      <c r="K7" s="371">
        <v>0.04</v>
      </c>
      <c r="L7" s="372">
        <f t="shared" si="0"/>
        <v>157</v>
      </c>
      <c r="M7" s="373">
        <f t="shared" si="1"/>
        <v>1.22784</v>
      </c>
      <c r="N7" s="374">
        <v>20624.213900999999</v>
      </c>
      <c r="O7" s="375">
        <f t="shared" si="2"/>
        <v>25323.23479620384</v>
      </c>
      <c r="P7" s="375"/>
      <c r="Q7" s="375"/>
      <c r="R7" s="375"/>
    </row>
    <row r="8" spans="1:18" s="367" customFormat="1" x14ac:dyDescent="0.15">
      <c r="B8" s="368"/>
      <c r="C8" s="368"/>
      <c r="F8" s="368">
        <v>5267</v>
      </c>
      <c r="G8" s="369" t="s">
        <v>233</v>
      </c>
      <c r="H8" s="370">
        <v>43364</v>
      </c>
      <c r="I8" s="370">
        <v>43385</v>
      </c>
      <c r="J8" s="370">
        <v>43524</v>
      </c>
      <c r="K8" s="371">
        <v>0.04</v>
      </c>
      <c r="L8" s="372">
        <f t="shared" si="0"/>
        <v>157</v>
      </c>
      <c r="M8" s="373">
        <f t="shared" si="1"/>
        <v>1.22784</v>
      </c>
      <c r="N8" s="374">
        <v>26956.368648</v>
      </c>
      <c r="O8" s="375">
        <f t="shared" si="2"/>
        <v>33098.107680760324</v>
      </c>
      <c r="P8" s="375"/>
      <c r="Q8" s="375"/>
      <c r="R8" s="375"/>
    </row>
    <row r="9" spans="1:18" s="367" customFormat="1" x14ac:dyDescent="0.15">
      <c r="B9" s="368"/>
      <c r="C9" s="368"/>
      <c r="F9" s="368">
        <v>5260</v>
      </c>
      <c r="G9" s="369" t="s">
        <v>232</v>
      </c>
      <c r="H9" s="370">
        <v>43329</v>
      </c>
      <c r="I9" s="370">
        <v>43329</v>
      </c>
      <c r="J9" s="370">
        <v>43553</v>
      </c>
      <c r="K9" s="371">
        <v>2.8500000000000001E-2</v>
      </c>
      <c r="L9" s="372">
        <f t="shared" si="0"/>
        <v>222</v>
      </c>
      <c r="M9" s="373">
        <f t="shared" si="1"/>
        <v>1.23115</v>
      </c>
      <c r="N9" s="374">
        <v>8862.4009389999992</v>
      </c>
      <c r="O9" s="375">
        <f t="shared" si="2"/>
        <v>10910.944916049848</v>
      </c>
      <c r="P9" s="375"/>
      <c r="Q9" s="375"/>
      <c r="R9" s="375"/>
    </row>
    <row r="10" spans="1:18" s="367" customFormat="1" x14ac:dyDescent="0.15">
      <c r="B10" s="368"/>
      <c r="C10" s="368"/>
      <c r="F10" s="368">
        <v>5260</v>
      </c>
      <c r="G10" s="369" t="s">
        <v>232</v>
      </c>
      <c r="H10" s="370">
        <v>43329</v>
      </c>
      <c r="I10" s="370">
        <v>43336</v>
      </c>
      <c r="J10" s="370">
        <v>43553</v>
      </c>
      <c r="K10" s="371">
        <v>2.8500000000000001E-2</v>
      </c>
      <c r="L10" s="372">
        <f t="shared" si="0"/>
        <v>222</v>
      </c>
      <c r="M10" s="373">
        <f t="shared" si="1"/>
        <v>1.23115</v>
      </c>
      <c r="N10" s="374">
        <v>10582.177265</v>
      </c>
      <c r="O10" s="375">
        <f t="shared" si="2"/>
        <v>13028.24753980475</v>
      </c>
      <c r="P10" s="375"/>
      <c r="Q10" s="375"/>
      <c r="R10" s="375"/>
    </row>
    <row r="11" spans="1:18" s="367" customFormat="1" x14ac:dyDescent="0.15">
      <c r="B11" s="368"/>
      <c r="C11" s="368"/>
      <c r="F11" s="368">
        <v>5260</v>
      </c>
      <c r="G11" s="369" t="s">
        <v>232</v>
      </c>
      <c r="H11" s="370">
        <v>43329</v>
      </c>
      <c r="I11" s="370">
        <v>43357</v>
      </c>
      <c r="J11" s="370">
        <v>43553</v>
      </c>
      <c r="K11" s="371">
        <v>2.8500000000000001E-2</v>
      </c>
      <c r="L11" s="372">
        <f t="shared" si="0"/>
        <v>222</v>
      </c>
      <c r="M11" s="373">
        <f t="shared" si="1"/>
        <v>1.23115</v>
      </c>
      <c r="N11" s="374">
        <v>4591.215854</v>
      </c>
      <c r="O11" s="375">
        <f t="shared" si="2"/>
        <v>5652.4753986521</v>
      </c>
      <c r="P11" s="375"/>
      <c r="Q11" s="375"/>
      <c r="R11" s="375"/>
    </row>
    <row r="12" spans="1:18" s="367" customFormat="1" x14ac:dyDescent="0.15">
      <c r="B12" s="368"/>
      <c r="C12" s="368"/>
      <c r="F12" s="368">
        <v>5260</v>
      </c>
      <c r="G12" s="369" t="s">
        <v>232</v>
      </c>
      <c r="H12" s="370">
        <v>43329</v>
      </c>
      <c r="I12" s="370">
        <v>43437</v>
      </c>
      <c r="J12" s="370">
        <v>43553</v>
      </c>
      <c r="K12" s="371">
        <v>2.8500000000000001E-2</v>
      </c>
      <c r="L12" s="372">
        <f t="shared" si="0"/>
        <v>222</v>
      </c>
      <c r="M12" s="373">
        <f>+ROUND((1+K12)^(L12/30),5)</f>
        <v>1.23115</v>
      </c>
      <c r="N12" s="374">
        <v>13245.184319</v>
      </c>
      <c r="O12" s="375">
        <f t="shared" si="2"/>
        <v>16306.808674336849</v>
      </c>
      <c r="P12" s="375"/>
      <c r="Q12" s="375"/>
      <c r="R12" s="375"/>
    </row>
    <row r="13" spans="1:18" s="367" customFormat="1" x14ac:dyDescent="0.15">
      <c r="A13" s="367" t="s">
        <v>602</v>
      </c>
      <c r="B13" s="368">
        <f t="shared" ref="B13:B40" si="3">+YEAR(H13)</f>
        <v>2018</v>
      </c>
      <c r="C13" s="368" t="str">
        <f>+CONCATENATE(D13,E13)</f>
        <v>707520151</v>
      </c>
      <c r="D13" s="368">
        <v>70752015</v>
      </c>
      <c r="E13" s="368">
        <v>1</v>
      </c>
      <c r="F13" s="368">
        <v>5280</v>
      </c>
      <c r="G13" s="369" t="s">
        <v>239</v>
      </c>
      <c r="H13" s="370">
        <v>43462</v>
      </c>
      <c r="I13" s="370">
        <v>43462</v>
      </c>
      <c r="J13" s="370">
        <v>43567</v>
      </c>
      <c r="K13" s="371">
        <v>3.7499999999999999E-2</v>
      </c>
      <c r="L13" s="372">
        <f t="shared" si="0"/>
        <v>104</v>
      </c>
      <c r="M13" s="373">
        <f t="shared" si="1"/>
        <v>1.13612</v>
      </c>
      <c r="N13" s="374">
        <v>34389.381114999989</v>
      </c>
      <c r="O13" s="375">
        <f t="shared" si="2"/>
        <v>39070.463672373786</v>
      </c>
      <c r="P13" s="375">
        <f t="shared" ref="P13:P28" si="4">+O13-N13</f>
        <v>4681.0825573737966</v>
      </c>
      <c r="Q13" s="375">
        <f t="shared" ref="Q13:R37" si="5">+O13*1000000</f>
        <v>39070463672.373787</v>
      </c>
      <c r="R13" s="375">
        <f t="shared" si="5"/>
        <v>4681082557.3737965</v>
      </c>
    </row>
    <row r="14" spans="1:18" s="367" customFormat="1" x14ac:dyDescent="0.15">
      <c r="A14" s="367" t="s">
        <v>602</v>
      </c>
      <c r="B14" s="368">
        <f t="shared" si="3"/>
        <v>2018</v>
      </c>
      <c r="C14" s="368" t="str">
        <f>+CONCATENATE(D14,E14)</f>
        <v>707520101</v>
      </c>
      <c r="D14" s="368">
        <v>70752010</v>
      </c>
      <c r="E14" s="368">
        <v>1</v>
      </c>
      <c r="F14" s="368">
        <v>5268</v>
      </c>
      <c r="G14" s="369" t="s">
        <v>179</v>
      </c>
      <c r="H14" s="370">
        <v>43392</v>
      </c>
      <c r="I14" s="370">
        <v>43392</v>
      </c>
      <c r="J14" s="370">
        <v>43585</v>
      </c>
      <c r="K14" s="371">
        <v>0.04</v>
      </c>
      <c r="L14" s="372">
        <f t="shared" si="0"/>
        <v>191</v>
      </c>
      <c r="M14" s="373">
        <f t="shared" si="1"/>
        <v>1.28365</v>
      </c>
      <c r="N14" s="374">
        <v>35000</v>
      </c>
      <c r="O14" s="375">
        <f t="shared" si="2"/>
        <v>44927.75</v>
      </c>
      <c r="P14" s="375">
        <f t="shared" si="4"/>
        <v>9927.75</v>
      </c>
      <c r="Q14" s="375">
        <f t="shared" si="5"/>
        <v>44927750000</v>
      </c>
      <c r="R14" s="375">
        <f t="shared" si="5"/>
        <v>9927750000</v>
      </c>
    </row>
    <row r="15" spans="1:18" s="367" customFormat="1" x14ac:dyDescent="0.15">
      <c r="A15" s="367" t="s">
        <v>602</v>
      </c>
      <c r="B15" s="368">
        <f t="shared" si="3"/>
        <v>2018</v>
      </c>
      <c r="C15" s="368" t="str">
        <f>+CONCATENATE(D15,E15)</f>
        <v>707520102</v>
      </c>
      <c r="D15" s="368">
        <v>70752010</v>
      </c>
      <c r="E15" s="368">
        <v>2</v>
      </c>
      <c r="F15" s="368">
        <v>5268</v>
      </c>
      <c r="G15" s="369" t="s">
        <v>179</v>
      </c>
      <c r="H15" s="370">
        <v>43392</v>
      </c>
      <c r="I15" s="370">
        <v>43496</v>
      </c>
      <c r="J15" s="370">
        <v>43585</v>
      </c>
      <c r="K15" s="371">
        <v>0.04</v>
      </c>
      <c r="L15" s="372">
        <f t="shared" si="0"/>
        <v>191</v>
      </c>
      <c r="M15" s="373">
        <f t="shared" si="1"/>
        <v>1.28365</v>
      </c>
      <c r="N15" s="374">
        <v>25000</v>
      </c>
      <c r="O15" s="375">
        <f t="shared" si="2"/>
        <v>32091.25</v>
      </c>
      <c r="P15" s="375">
        <f t="shared" si="4"/>
        <v>7091.25</v>
      </c>
      <c r="Q15" s="375">
        <f t="shared" si="5"/>
        <v>32091250000</v>
      </c>
      <c r="R15" s="375">
        <f t="shared" si="5"/>
        <v>7091250000</v>
      </c>
    </row>
    <row r="16" spans="1:18" s="376" customFormat="1" x14ac:dyDescent="0.15">
      <c r="A16" s="376" t="s">
        <v>602</v>
      </c>
      <c r="B16" s="377">
        <f t="shared" si="3"/>
        <v>2019</v>
      </c>
      <c r="C16" s="377" t="str">
        <f>+CONCATENATE(D16,E16)</f>
        <v>707520181</v>
      </c>
      <c r="D16" s="377">
        <v>70752018</v>
      </c>
      <c r="E16" s="377">
        <v>1</v>
      </c>
      <c r="F16" s="377">
        <v>5287</v>
      </c>
      <c r="G16" s="378" t="s">
        <v>241</v>
      </c>
      <c r="H16" s="379">
        <v>43518</v>
      </c>
      <c r="I16" s="379">
        <v>43518</v>
      </c>
      <c r="J16" s="379">
        <v>43889</v>
      </c>
      <c r="K16" s="380">
        <v>2.6499999999999999E-2</v>
      </c>
      <c r="L16" s="381">
        <f t="shared" si="0"/>
        <v>366</v>
      </c>
      <c r="M16" s="382">
        <f t="shared" si="1"/>
        <v>1.37588</v>
      </c>
      <c r="N16" s="383">
        <v>7935.6211160000003</v>
      </c>
      <c r="O16" s="384">
        <f t="shared" si="2"/>
        <v>10918.462381082079</v>
      </c>
      <c r="P16" s="384">
        <f t="shared" si="4"/>
        <v>2982.8412650820792</v>
      </c>
      <c r="Q16" s="384">
        <f t="shared" si="5"/>
        <v>10918462381.082079</v>
      </c>
      <c r="R16" s="384">
        <f t="shared" si="5"/>
        <v>2982841265.0820794</v>
      </c>
    </row>
    <row r="17" spans="1:18" s="376" customFormat="1" x14ac:dyDescent="0.15">
      <c r="A17" s="376" t="s">
        <v>602</v>
      </c>
      <c r="B17" s="377">
        <f t="shared" si="3"/>
        <v>2019</v>
      </c>
      <c r="C17" s="377" t="str">
        <f t="shared" ref="C17:C38" si="6">+CONCATENATE(D17,E17)</f>
        <v>707520182</v>
      </c>
      <c r="D17" s="377">
        <v>70752018</v>
      </c>
      <c r="E17" s="377">
        <v>2</v>
      </c>
      <c r="F17" s="377">
        <v>5287</v>
      </c>
      <c r="G17" s="378" t="s">
        <v>241</v>
      </c>
      <c r="H17" s="379">
        <v>43518</v>
      </c>
      <c r="I17" s="379">
        <v>43524</v>
      </c>
      <c r="J17" s="379">
        <v>43889</v>
      </c>
      <c r="K17" s="380">
        <v>2.6499999999999999E-2</v>
      </c>
      <c r="L17" s="381">
        <f t="shared" si="0"/>
        <v>366</v>
      </c>
      <c r="M17" s="382">
        <f t="shared" si="1"/>
        <v>1.37588</v>
      </c>
      <c r="N17" s="383">
        <v>3786.6366840000001</v>
      </c>
      <c r="O17" s="384">
        <f t="shared" si="2"/>
        <v>5209.9576807819203</v>
      </c>
      <c r="P17" s="384">
        <f t="shared" si="4"/>
        <v>1423.3209967819203</v>
      </c>
      <c r="Q17" s="384">
        <f t="shared" si="5"/>
        <v>5209957680.7819204</v>
      </c>
      <c r="R17" s="384">
        <f t="shared" si="5"/>
        <v>1423320996.7819202</v>
      </c>
    </row>
    <row r="18" spans="1:18" s="376" customFormat="1" x14ac:dyDescent="0.15">
      <c r="A18" s="376" t="s">
        <v>602</v>
      </c>
      <c r="B18" s="377">
        <f t="shared" si="3"/>
        <v>2019</v>
      </c>
      <c r="C18" s="377" t="str">
        <f t="shared" si="6"/>
        <v>707520183</v>
      </c>
      <c r="D18" s="377">
        <v>70752018</v>
      </c>
      <c r="E18" s="377">
        <v>3</v>
      </c>
      <c r="F18" s="377">
        <v>5287</v>
      </c>
      <c r="G18" s="378" t="s">
        <v>241</v>
      </c>
      <c r="H18" s="379">
        <v>43518</v>
      </c>
      <c r="I18" s="379">
        <v>43616</v>
      </c>
      <c r="J18" s="379">
        <v>43889</v>
      </c>
      <c r="K18" s="380">
        <v>2.6499999999999999E-2</v>
      </c>
      <c r="L18" s="381">
        <f t="shared" si="0"/>
        <v>366</v>
      </c>
      <c r="M18" s="382">
        <f t="shared" si="1"/>
        <v>1.37588</v>
      </c>
      <c r="N18" s="383">
        <v>12031.165605</v>
      </c>
      <c r="O18" s="384">
        <f t="shared" si="2"/>
        <v>16553.4401326074</v>
      </c>
      <c r="P18" s="384">
        <f t="shared" si="4"/>
        <v>4522.2745276074002</v>
      </c>
      <c r="Q18" s="384">
        <f t="shared" si="5"/>
        <v>16553440132.607401</v>
      </c>
      <c r="R18" s="384">
        <f t="shared" si="5"/>
        <v>4522274527.6073999</v>
      </c>
    </row>
    <row r="19" spans="1:18" s="376" customFormat="1" x14ac:dyDescent="0.15">
      <c r="A19" s="376" t="s">
        <v>602</v>
      </c>
      <c r="B19" s="377">
        <f t="shared" si="3"/>
        <v>2018</v>
      </c>
      <c r="C19" s="377" t="str">
        <f t="shared" si="6"/>
        <v>707520131</v>
      </c>
      <c r="D19" s="385">
        <v>70752013</v>
      </c>
      <c r="E19" s="385">
        <v>1</v>
      </c>
      <c r="F19" s="377">
        <v>5271</v>
      </c>
      <c r="G19" s="378" t="s">
        <v>237</v>
      </c>
      <c r="H19" s="379">
        <v>43403</v>
      </c>
      <c r="I19" s="379">
        <v>43403</v>
      </c>
      <c r="J19" s="379">
        <v>43951</v>
      </c>
      <c r="K19" s="380">
        <v>0.03</v>
      </c>
      <c r="L19" s="381">
        <f t="shared" si="0"/>
        <v>540</v>
      </c>
      <c r="M19" s="382">
        <f t="shared" si="1"/>
        <v>1.7024300000000001</v>
      </c>
      <c r="N19" s="383">
        <f>27430213935/1000000</f>
        <v>27430.213935</v>
      </c>
      <c r="O19" s="384">
        <f t="shared" si="2"/>
        <v>46698.019109362052</v>
      </c>
      <c r="P19" s="384">
        <f t="shared" si="4"/>
        <v>19267.805174362053</v>
      </c>
      <c r="Q19" s="384">
        <f t="shared" si="5"/>
        <v>46698019109.362053</v>
      </c>
      <c r="R19" s="384">
        <f t="shared" si="5"/>
        <v>19267805174.362053</v>
      </c>
    </row>
    <row r="20" spans="1:18" s="367" customFormat="1" ht="12" customHeight="1" x14ac:dyDescent="0.15">
      <c r="A20" s="367" t="s">
        <v>602</v>
      </c>
      <c r="B20" s="368">
        <f t="shared" si="3"/>
        <v>2019</v>
      </c>
      <c r="C20" s="368" t="str">
        <f t="shared" si="6"/>
        <v>811740051</v>
      </c>
      <c r="D20" s="368">
        <v>81174005</v>
      </c>
      <c r="E20" s="368">
        <v>1</v>
      </c>
      <c r="F20" s="368">
        <v>5289</v>
      </c>
      <c r="G20" s="369" t="s">
        <v>250</v>
      </c>
      <c r="H20" s="370">
        <v>43524</v>
      </c>
      <c r="I20" s="370">
        <v>43524</v>
      </c>
      <c r="J20" s="370">
        <v>43595</v>
      </c>
      <c r="K20" s="371">
        <v>3.2500000000000001E-2</v>
      </c>
      <c r="L20" s="372">
        <f t="shared" si="0"/>
        <v>70</v>
      </c>
      <c r="M20" s="373">
        <f t="shared" si="1"/>
        <v>1.07748</v>
      </c>
      <c r="N20" s="374">
        <v>35000</v>
      </c>
      <c r="O20" s="375">
        <f t="shared" si="2"/>
        <v>37711.800000000003</v>
      </c>
      <c r="P20" s="375">
        <f t="shared" si="4"/>
        <v>2711.8000000000029</v>
      </c>
      <c r="Q20" s="375">
        <f t="shared" si="5"/>
        <v>37711800000</v>
      </c>
      <c r="R20" s="375">
        <f t="shared" si="5"/>
        <v>2711800000.0000029</v>
      </c>
    </row>
    <row r="21" spans="1:18" s="367" customFormat="1" x14ac:dyDescent="0.15">
      <c r="A21" s="367" t="s">
        <v>602</v>
      </c>
      <c r="B21" s="368">
        <f t="shared" si="3"/>
        <v>2018</v>
      </c>
      <c r="C21" s="368" t="str">
        <f t="shared" si="6"/>
        <v>707520121</v>
      </c>
      <c r="D21" s="368">
        <v>70752012</v>
      </c>
      <c r="E21" s="368">
        <v>1</v>
      </c>
      <c r="F21" s="368">
        <v>5270</v>
      </c>
      <c r="G21" s="369" t="s">
        <v>236</v>
      </c>
      <c r="H21" s="370">
        <v>43403</v>
      </c>
      <c r="I21" s="370">
        <v>43403</v>
      </c>
      <c r="J21" s="370">
        <v>43616</v>
      </c>
      <c r="K21" s="371">
        <v>3.7499999999999999E-2</v>
      </c>
      <c r="L21" s="372">
        <f t="shared" si="0"/>
        <v>210</v>
      </c>
      <c r="M21" s="373">
        <f t="shared" si="1"/>
        <v>1.2939499999999999</v>
      </c>
      <c r="N21" s="374">
        <f>39999999999/1000000</f>
        <v>39999.999999</v>
      </c>
      <c r="O21" s="375">
        <f t="shared" si="2"/>
        <v>51757.999998706044</v>
      </c>
      <c r="P21" s="375">
        <f t="shared" si="4"/>
        <v>11757.999999706044</v>
      </c>
      <c r="Q21" s="375">
        <f t="shared" si="5"/>
        <v>51757999998.706047</v>
      </c>
      <c r="R21" s="375">
        <f t="shared" si="5"/>
        <v>11757999999.706043</v>
      </c>
    </row>
    <row r="22" spans="1:18" s="367" customFormat="1" x14ac:dyDescent="0.15">
      <c r="A22" s="367" t="s">
        <v>602</v>
      </c>
      <c r="B22" s="368">
        <f t="shared" si="3"/>
        <v>2018</v>
      </c>
      <c r="C22" s="368" t="str">
        <f t="shared" si="6"/>
        <v>707520122</v>
      </c>
      <c r="D22" s="368">
        <v>70752012</v>
      </c>
      <c r="E22" s="368">
        <v>2</v>
      </c>
      <c r="F22" s="368">
        <v>5270</v>
      </c>
      <c r="G22" s="369" t="s">
        <v>236</v>
      </c>
      <c r="H22" s="370">
        <v>43403</v>
      </c>
      <c r="I22" s="370">
        <v>43518</v>
      </c>
      <c r="J22" s="370">
        <v>43616</v>
      </c>
      <c r="K22" s="371">
        <v>3.7499999999999999E-2</v>
      </c>
      <c r="L22" s="372">
        <f t="shared" si="0"/>
        <v>210</v>
      </c>
      <c r="M22" s="373">
        <f t="shared" si="1"/>
        <v>1.2939499999999999</v>
      </c>
      <c r="N22" s="374">
        <v>22230.904319000001</v>
      </c>
      <c r="O22" s="375">
        <f t="shared" si="2"/>
        <v>28765.678643570049</v>
      </c>
      <c r="P22" s="375">
        <f t="shared" si="4"/>
        <v>6534.7743245700476</v>
      </c>
      <c r="Q22" s="375">
        <f t="shared" si="5"/>
        <v>28765678643.570049</v>
      </c>
      <c r="R22" s="375">
        <f t="shared" si="5"/>
        <v>6534774324.5700474</v>
      </c>
    </row>
    <row r="23" spans="1:18" s="367" customFormat="1" x14ac:dyDescent="0.15">
      <c r="A23" s="367" t="s">
        <v>602</v>
      </c>
      <c r="B23" s="368">
        <f t="shared" si="3"/>
        <v>2018</v>
      </c>
      <c r="C23" s="368" t="str">
        <f t="shared" si="6"/>
        <v>707520161</v>
      </c>
      <c r="D23" s="368">
        <v>70752016</v>
      </c>
      <c r="E23" s="368">
        <v>1</v>
      </c>
      <c r="F23" s="368">
        <v>5281</v>
      </c>
      <c r="G23" s="369" t="s">
        <v>240</v>
      </c>
      <c r="H23" s="370">
        <v>43462</v>
      </c>
      <c r="I23" s="370">
        <v>43462</v>
      </c>
      <c r="J23" s="370">
        <v>43644</v>
      </c>
      <c r="K23" s="371">
        <v>3.5000000000000003E-2</v>
      </c>
      <c r="L23" s="372">
        <f t="shared" si="0"/>
        <v>180</v>
      </c>
      <c r="M23" s="373">
        <f t="shared" si="1"/>
        <v>1.22926</v>
      </c>
      <c r="N23" s="374">
        <v>6224.5863560000007</v>
      </c>
      <c r="O23" s="375">
        <f t="shared" si="2"/>
        <v>7651.6350239765607</v>
      </c>
      <c r="P23" s="375">
        <f t="shared" si="4"/>
        <v>1427.04866797656</v>
      </c>
      <c r="Q23" s="375">
        <f t="shared" si="5"/>
        <v>7651635023.9765606</v>
      </c>
      <c r="R23" s="375">
        <f t="shared" si="5"/>
        <v>1427048667.9765599</v>
      </c>
    </row>
    <row r="24" spans="1:18" s="367" customFormat="1" x14ac:dyDescent="0.15">
      <c r="A24" s="367" t="s">
        <v>602</v>
      </c>
      <c r="B24" s="368">
        <f t="shared" si="3"/>
        <v>2018</v>
      </c>
      <c r="C24" s="368" t="str">
        <f t="shared" si="6"/>
        <v>707520162</v>
      </c>
      <c r="D24" s="368">
        <v>70752016</v>
      </c>
      <c r="E24" s="368">
        <v>2</v>
      </c>
      <c r="F24" s="368">
        <v>5281</v>
      </c>
      <c r="G24" s="369" t="s">
        <v>240</v>
      </c>
      <c r="H24" s="370">
        <v>43462</v>
      </c>
      <c r="I24" s="370">
        <v>43553</v>
      </c>
      <c r="J24" s="370">
        <v>43644</v>
      </c>
      <c r="K24" s="371">
        <v>3.5000000000000003E-2</v>
      </c>
      <c r="L24" s="372">
        <f t="shared" si="0"/>
        <v>180</v>
      </c>
      <c r="M24" s="373">
        <f t="shared" si="1"/>
        <v>1.22926</v>
      </c>
      <c r="N24" s="374">
        <v>32641.040256000077</v>
      </c>
      <c r="O24" s="375">
        <f t="shared" si="2"/>
        <v>40124.325145090654</v>
      </c>
      <c r="P24" s="375">
        <f t="shared" si="4"/>
        <v>7483.2848890905771</v>
      </c>
      <c r="Q24" s="375">
        <f t="shared" si="5"/>
        <v>40124325145.090652</v>
      </c>
      <c r="R24" s="375">
        <f t="shared" si="5"/>
        <v>7483284889.0905771</v>
      </c>
    </row>
    <row r="25" spans="1:18" s="367" customFormat="1" x14ac:dyDescent="0.15">
      <c r="A25" s="367" t="s">
        <v>602</v>
      </c>
      <c r="B25" s="368">
        <f t="shared" si="3"/>
        <v>2018</v>
      </c>
      <c r="C25" s="368" t="str">
        <f t="shared" si="6"/>
        <v>707520163</v>
      </c>
      <c r="D25" s="368">
        <v>70752016</v>
      </c>
      <c r="E25" s="368">
        <v>3</v>
      </c>
      <c r="F25" s="368">
        <v>5281</v>
      </c>
      <c r="G25" s="369" t="s">
        <v>240</v>
      </c>
      <c r="H25" s="370">
        <v>43462</v>
      </c>
      <c r="I25" s="370">
        <v>43595</v>
      </c>
      <c r="J25" s="370">
        <v>43644</v>
      </c>
      <c r="K25" s="371">
        <v>3.5000000000000003E-2</v>
      </c>
      <c r="L25" s="372">
        <f t="shared" si="0"/>
        <v>180</v>
      </c>
      <c r="M25" s="373">
        <f t="shared" si="1"/>
        <v>1.22926</v>
      </c>
      <c r="N25" s="374">
        <v>34372.147258000026</v>
      </c>
      <c r="O25" s="375">
        <f t="shared" si="2"/>
        <v>42252.305738369112</v>
      </c>
      <c r="P25" s="375">
        <f t="shared" si="4"/>
        <v>7880.1584803690857</v>
      </c>
      <c r="Q25" s="375">
        <f t="shared" si="5"/>
        <v>42252305738.36911</v>
      </c>
      <c r="R25" s="375">
        <f t="shared" si="5"/>
        <v>7880158480.3690853</v>
      </c>
    </row>
    <row r="26" spans="1:18" s="376" customFormat="1" x14ac:dyDescent="0.15">
      <c r="A26" s="376" t="s">
        <v>602</v>
      </c>
      <c r="B26" s="377">
        <f t="shared" si="3"/>
        <v>2019</v>
      </c>
      <c r="C26" s="377" t="str">
        <f t="shared" si="6"/>
        <v>707520171</v>
      </c>
      <c r="D26" s="385">
        <v>70752017</v>
      </c>
      <c r="E26" s="385">
        <v>1</v>
      </c>
      <c r="F26" s="377">
        <v>5284</v>
      </c>
      <c r="G26" s="378" t="s">
        <v>178</v>
      </c>
      <c r="H26" s="379">
        <v>43496</v>
      </c>
      <c r="I26" s="379">
        <v>43496</v>
      </c>
      <c r="J26" s="379">
        <v>44043</v>
      </c>
      <c r="K26" s="380">
        <v>2.6499999999999999E-2</v>
      </c>
      <c r="L26" s="381">
        <f t="shared" si="0"/>
        <v>540</v>
      </c>
      <c r="M26" s="382">
        <f t="shared" si="1"/>
        <v>1.6012599999999999</v>
      </c>
      <c r="N26" s="383">
        <v>25000</v>
      </c>
      <c r="O26" s="384">
        <f t="shared" si="2"/>
        <v>40031.5</v>
      </c>
      <c r="P26" s="384">
        <f t="shared" si="4"/>
        <v>15031.5</v>
      </c>
      <c r="Q26" s="384">
        <f t="shared" si="5"/>
        <v>40031500000</v>
      </c>
      <c r="R26" s="384">
        <f t="shared" si="5"/>
        <v>15031500000</v>
      </c>
    </row>
    <row r="27" spans="1:18" s="376" customFormat="1" x14ac:dyDescent="0.15">
      <c r="A27" s="376" t="s">
        <v>602</v>
      </c>
      <c r="B27" s="377">
        <f t="shared" si="3"/>
        <v>2019</v>
      </c>
      <c r="C27" s="377" t="str">
        <f t="shared" si="6"/>
        <v>707520172</v>
      </c>
      <c r="D27" s="385">
        <v>70752017</v>
      </c>
      <c r="E27" s="385">
        <v>2</v>
      </c>
      <c r="F27" s="377">
        <v>5284</v>
      </c>
      <c r="G27" s="378" t="s">
        <v>178</v>
      </c>
      <c r="H27" s="379">
        <v>43496</v>
      </c>
      <c r="I27" s="379">
        <v>43644</v>
      </c>
      <c r="J27" s="379">
        <v>44043</v>
      </c>
      <c r="K27" s="380">
        <v>2.6499999999999999E-2</v>
      </c>
      <c r="L27" s="381">
        <f t="shared" si="0"/>
        <v>540</v>
      </c>
      <c r="M27" s="382">
        <f t="shared" si="1"/>
        <v>1.6012599999999999</v>
      </c>
      <c r="N27" s="383">
        <v>24117.990739000001</v>
      </c>
      <c r="O27" s="384">
        <f t="shared" si="2"/>
        <v>38619.173850731138</v>
      </c>
      <c r="P27" s="384">
        <f t="shared" si="4"/>
        <v>14501.183111731138</v>
      </c>
      <c r="Q27" s="384">
        <f t="shared" si="5"/>
        <v>38619173850.73114</v>
      </c>
      <c r="R27" s="384">
        <f t="shared" si="5"/>
        <v>14501183111.731138</v>
      </c>
    </row>
    <row r="28" spans="1:18" s="367" customFormat="1" x14ac:dyDescent="0.15">
      <c r="A28" s="367" t="s">
        <v>602</v>
      </c>
      <c r="B28" s="368">
        <f t="shared" si="3"/>
        <v>2019</v>
      </c>
      <c r="C28" s="368" t="str">
        <f t="shared" si="6"/>
        <v>811740071</v>
      </c>
      <c r="D28" s="386">
        <v>81174007</v>
      </c>
      <c r="E28" s="386">
        <v>1</v>
      </c>
      <c r="F28" s="368">
        <v>5297</v>
      </c>
      <c r="G28" s="369" t="s">
        <v>356</v>
      </c>
      <c r="H28" s="370">
        <v>43585</v>
      </c>
      <c r="I28" s="370">
        <f>+H28</f>
        <v>43585</v>
      </c>
      <c r="J28" s="370">
        <v>43665</v>
      </c>
      <c r="K28" s="371">
        <v>0.04</v>
      </c>
      <c r="L28" s="372">
        <f t="shared" si="0"/>
        <v>79</v>
      </c>
      <c r="M28" s="373">
        <f t="shared" si="1"/>
        <v>1.1088</v>
      </c>
      <c r="N28" s="374">
        <v>70154.236457000006</v>
      </c>
      <c r="O28" s="375">
        <f t="shared" si="2"/>
        <v>77787.017383521612</v>
      </c>
      <c r="P28" s="375">
        <f t="shared" si="4"/>
        <v>7632.7809265216056</v>
      </c>
      <c r="Q28" s="375">
        <f t="shared" si="5"/>
        <v>77787017383.521606</v>
      </c>
      <c r="R28" s="375">
        <f t="shared" si="5"/>
        <v>7632780926.5216055</v>
      </c>
    </row>
    <row r="29" spans="1:18" s="367" customFormat="1" x14ac:dyDescent="0.15">
      <c r="A29" s="367" t="s">
        <v>602</v>
      </c>
      <c r="B29" s="368">
        <f t="shared" si="3"/>
        <v>2019</v>
      </c>
      <c r="C29" s="368" t="str">
        <f t="shared" si="6"/>
        <v>811740061</v>
      </c>
      <c r="D29" s="386">
        <v>81174006</v>
      </c>
      <c r="E29" s="386">
        <v>1</v>
      </c>
      <c r="F29" s="368">
        <v>5295</v>
      </c>
      <c r="G29" s="369" t="s">
        <v>277</v>
      </c>
      <c r="H29" s="370">
        <v>43567</v>
      </c>
      <c r="I29" s="370">
        <v>43567</v>
      </c>
      <c r="J29" s="370">
        <v>43677</v>
      </c>
      <c r="K29" s="371">
        <v>0.04</v>
      </c>
      <c r="L29" s="372">
        <f t="shared" si="0"/>
        <v>109</v>
      </c>
      <c r="M29" s="373">
        <f t="shared" si="1"/>
        <v>1.15316</v>
      </c>
      <c r="N29" s="374">
        <v>43700</v>
      </c>
      <c r="O29" s="375">
        <f t="shared" si="2"/>
        <v>50393.091999999997</v>
      </c>
      <c r="P29" s="375">
        <f>+O29-N29</f>
        <v>6693.0919999999969</v>
      </c>
      <c r="Q29" s="375">
        <f t="shared" si="5"/>
        <v>50393092000</v>
      </c>
      <c r="R29" s="375">
        <f t="shared" si="5"/>
        <v>6693091999.9999971</v>
      </c>
    </row>
    <row r="30" spans="1:18" s="376" customFormat="1" x14ac:dyDescent="0.15">
      <c r="A30" s="376" t="s">
        <v>602</v>
      </c>
      <c r="B30" s="377">
        <f t="shared" si="3"/>
        <v>2018</v>
      </c>
      <c r="C30" s="377" t="str">
        <f t="shared" si="6"/>
        <v>707520091</v>
      </c>
      <c r="D30" s="377">
        <v>70752009</v>
      </c>
      <c r="E30" s="377">
        <v>1</v>
      </c>
      <c r="F30" s="377">
        <v>5266</v>
      </c>
      <c r="G30" s="378" t="s">
        <v>234</v>
      </c>
      <c r="H30" s="379">
        <v>43364</v>
      </c>
      <c r="I30" s="379">
        <v>43364</v>
      </c>
      <c r="J30" s="379">
        <v>43738</v>
      </c>
      <c r="K30" s="380">
        <v>3.4500000000000003E-2</v>
      </c>
      <c r="L30" s="381">
        <f t="shared" si="0"/>
        <v>369</v>
      </c>
      <c r="M30" s="382">
        <f t="shared" si="1"/>
        <v>1.5177</v>
      </c>
      <c r="N30" s="383">
        <v>44038.182865000002</v>
      </c>
      <c r="O30" s="384">
        <f t="shared" si="2"/>
        <v>66836.75013421051</v>
      </c>
      <c r="P30" s="384">
        <f t="shared" ref="P30:P39" si="7">+O30-N30</f>
        <v>22798.567269210507</v>
      </c>
      <c r="Q30" s="384">
        <f t="shared" si="5"/>
        <v>66836750134.21051</v>
      </c>
      <c r="R30" s="384">
        <f t="shared" si="5"/>
        <v>22798567269.210506</v>
      </c>
    </row>
    <row r="31" spans="1:18" s="376" customFormat="1" x14ac:dyDescent="0.15">
      <c r="A31" s="376" t="s">
        <v>602</v>
      </c>
      <c r="B31" s="377">
        <f>+YEAR(H31)</f>
        <v>2018</v>
      </c>
      <c r="C31" s="377" t="str">
        <f>+CONCATENATE(D31,E31)</f>
        <v>707520092</v>
      </c>
      <c r="D31" s="377">
        <v>70752009</v>
      </c>
      <c r="E31" s="377">
        <v>2</v>
      </c>
      <c r="F31" s="377">
        <v>5266</v>
      </c>
      <c r="G31" s="378" t="s">
        <v>234</v>
      </c>
      <c r="H31" s="379">
        <v>43364</v>
      </c>
      <c r="I31" s="379">
        <v>43637</v>
      </c>
      <c r="J31" s="379">
        <v>43738</v>
      </c>
      <c r="K31" s="380">
        <v>3.4500000000000003E-2</v>
      </c>
      <c r="L31" s="381">
        <f>+DAYS360(H31,J31)</f>
        <v>369</v>
      </c>
      <c r="M31" s="382">
        <f>+ROUND((1+K31)^(L31/30),5)</f>
        <v>1.5177</v>
      </c>
      <c r="N31" s="383">
        <v>3792.0306179999998</v>
      </c>
      <c r="O31" s="384">
        <f>+M31*N31</f>
        <v>5755.1648689386002</v>
      </c>
      <c r="P31" s="384">
        <f>+O31-N31</f>
        <v>1963.1342509386004</v>
      </c>
      <c r="Q31" s="384">
        <f>+O31*1000000</f>
        <v>5755164868.9386005</v>
      </c>
      <c r="R31" s="384">
        <f>+P31*1000000</f>
        <v>1963134250.9386003</v>
      </c>
    </row>
    <row r="32" spans="1:18" s="376" customFormat="1" x14ac:dyDescent="0.15">
      <c r="A32" s="376" t="s">
        <v>602</v>
      </c>
      <c r="B32" s="377">
        <f t="shared" si="3"/>
        <v>2018</v>
      </c>
      <c r="C32" s="377" t="str">
        <f t="shared" si="6"/>
        <v>707520111</v>
      </c>
      <c r="D32" s="377">
        <v>70752011</v>
      </c>
      <c r="E32" s="377">
        <v>1</v>
      </c>
      <c r="F32" s="377">
        <v>5269</v>
      </c>
      <c r="G32" s="378" t="s">
        <v>235</v>
      </c>
      <c r="H32" s="379">
        <v>43392</v>
      </c>
      <c r="I32" s="379">
        <v>43392</v>
      </c>
      <c r="J32" s="379">
        <v>43769</v>
      </c>
      <c r="K32" s="380">
        <v>3.3500000000000002E-2</v>
      </c>
      <c r="L32" s="381">
        <f t="shared" si="0"/>
        <v>372</v>
      </c>
      <c r="M32" s="382">
        <f t="shared" si="1"/>
        <v>1.5046999999999999</v>
      </c>
      <c r="N32" s="383">
        <v>40000</v>
      </c>
      <c r="O32" s="384">
        <f t="shared" si="2"/>
        <v>60188</v>
      </c>
      <c r="P32" s="384">
        <f t="shared" si="7"/>
        <v>20188</v>
      </c>
      <c r="Q32" s="384">
        <f t="shared" si="5"/>
        <v>60188000000</v>
      </c>
      <c r="R32" s="384">
        <f t="shared" si="5"/>
        <v>20188000000</v>
      </c>
    </row>
    <row r="33" spans="1:19" s="376" customFormat="1" x14ac:dyDescent="0.15">
      <c r="A33" s="376" t="s">
        <v>602</v>
      </c>
      <c r="B33" s="377">
        <f t="shared" si="3"/>
        <v>2019</v>
      </c>
      <c r="C33" s="377" t="str">
        <f t="shared" si="6"/>
        <v>811740121</v>
      </c>
      <c r="D33" s="385">
        <v>81174012</v>
      </c>
      <c r="E33" s="385">
        <v>1</v>
      </c>
      <c r="F33" s="377">
        <v>5335</v>
      </c>
      <c r="G33" s="378" t="s">
        <v>603</v>
      </c>
      <c r="H33" s="379">
        <v>43707</v>
      </c>
      <c r="I33" s="379">
        <v>43616</v>
      </c>
      <c r="J33" s="379">
        <v>43707</v>
      </c>
      <c r="K33" s="380">
        <v>4.2500000000000003E-2</v>
      </c>
      <c r="L33" s="381">
        <f>+DAYS360(I33,J33)</f>
        <v>90</v>
      </c>
      <c r="M33" s="382">
        <f t="shared" si="1"/>
        <v>1.133</v>
      </c>
      <c r="N33" s="383">
        <v>52079.550154000004</v>
      </c>
      <c r="O33" s="384">
        <f t="shared" si="2"/>
        <v>59006.130324482008</v>
      </c>
      <c r="P33" s="384">
        <f t="shared" si="7"/>
        <v>6926.5801704820042</v>
      </c>
      <c r="Q33" s="384">
        <f t="shared" si="5"/>
        <v>59006130324.48201</v>
      </c>
      <c r="R33" s="384">
        <f t="shared" si="5"/>
        <v>6926580170.4820042</v>
      </c>
    </row>
    <row r="34" spans="1:19" s="376" customFormat="1" x14ac:dyDescent="0.15">
      <c r="A34" s="376" t="s">
        <v>602</v>
      </c>
      <c r="B34" s="377">
        <f t="shared" si="3"/>
        <v>2019</v>
      </c>
      <c r="C34" s="377" t="str">
        <f t="shared" si="6"/>
        <v>811740131</v>
      </c>
      <c r="D34" s="377">
        <v>81174013</v>
      </c>
      <c r="E34" s="377">
        <v>1</v>
      </c>
      <c r="F34" s="377">
        <v>5337</v>
      </c>
      <c r="G34" s="378" t="s">
        <v>604</v>
      </c>
      <c r="H34" s="379">
        <v>43644</v>
      </c>
      <c r="I34" s="379">
        <v>43644</v>
      </c>
      <c r="J34" s="379">
        <v>43721</v>
      </c>
      <c r="K34" s="380">
        <v>4.2500000000000003E-2</v>
      </c>
      <c r="L34" s="381">
        <f>+DAYS360(I34,J34)</f>
        <v>75</v>
      </c>
      <c r="M34" s="382">
        <f>+ROUND((1+K34)^(L34/30),5)</f>
        <v>1.1096600000000001</v>
      </c>
      <c r="N34" s="383">
        <v>69611.595010999998</v>
      </c>
      <c r="O34" s="384">
        <f>+M34*N34</f>
        <v>77245.202519906263</v>
      </c>
      <c r="P34" s="384">
        <f t="shared" si="7"/>
        <v>7633.6075089062651</v>
      </c>
      <c r="Q34" s="384">
        <f t="shared" si="5"/>
        <v>77245202519.906265</v>
      </c>
      <c r="R34" s="384">
        <f t="shared" si="5"/>
        <v>7633607508.9062653</v>
      </c>
      <c r="S34" s="376" t="s">
        <v>605</v>
      </c>
    </row>
    <row r="35" spans="1:19" s="367" customFormat="1" x14ac:dyDescent="0.15">
      <c r="A35" s="367" t="s">
        <v>606</v>
      </c>
      <c r="B35" s="368">
        <f t="shared" si="3"/>
        <v>2019</v>
      </c>
      <c r="C35" s="368" t="str">
        <f t="shared" si="6"/>
        <v>811740072</v>
      </c>
      <c r="D35" s="386">
        <v>81174007</v>
      </c>
      <c r="E35" s="386">
        <v>2</v>
      </c>
      <c r="F35" s="368">
        <v>5297</v>
      </c>
      <c r="G35" s="369" t="s">
        <v>356</v>
      </c>
      <c r="H35" s="370">
        <v>43585</v>
      </c>
      <c r="I35" s="370">
        <v>43651</v>
      </c>
      <c r="J35" s="370">
        <v>43665</v>
      </c>
      <c r="K35" s="371">
        <v>0.04</v>
      </c>
      <c r="L35" s="372">
        <f t="shared" ref="L35:L41" si="8">+DAYS360(H35,J35)</f>
        <v>79</v>
      </c>
      <c r="M35" s="373">
        <f t="shared" ref="M35:M40" si="9">+ROUND((1+K35)^(L35/30),5)</f>
        <v>1.1088</v>
      </c>
      <c r="N35" s="374">
        <f>9189909479/1000000</f>
        <v>9189.9094789999999</v>
      </c>
      <c r="O35" s="375">
        <f t="shared" ref="O35:O40" si="10">+M35*N35</f>
        <v>10189.771630315199</v>
      </c>
      <c r="P35" s="375">
        <f t="shared" si="7"/>
        <v>999.8621513151993</v>
      </c>
      <c r="Q35" s="375">
        <f t="shared" si="5"/>
        <v>10189771630.315199</v>
      </c>
      <c r="R35" s="375">
        <f t="shared" si="5"/>
        <v>999862151.31519926</v>
      </c>
      <c r="S35" s="367" t="s">
        <v>607</v>
      </c>
    </row>
    <row r="36" spans="1:19" s="367" customFormat="1" x14ac:dyDescent="0.15">
      <c r="A36" s="367" t="s">
        <v>608</v>
      </c>
      <c r="B36" s="368">
        <f t="shared" si="3"/>
        <v>2019</v>
      </c>
      <c r="C36" s="368" t="str">
        <f t="shared" si="6"/>
        <v>811740062</v>
      </c>
      <c r="D36" s="386">
        <v>81174006</v>
      </c>
      <c r="E36" s="386">
        <v>2</v>
      </c>
      <c r="F36" s="368">
        <v>5295</v>
      </c>
      <c r="G36" s="369" t="s">
        <v>277</v>
      </c>
      <c r="H36" s="370">
        <v>43567</v>
      </c>
      <c r="I36" s="370">
        <v>43651</v>
      </c>
      <c r="J36" s="370">
        <v>43677</v>
      </c>
      <c r="K36" s="371">
        <v>0.04</v>
      </c>
      <c r="L36" s="372">
        <f t="shared" si="8"/>
        <v>109</v>
      </c>
      <c r="M36" s="373">
        <f t="shared" si="9"/>
        <v>1.15316</v>
      </c>
      <c r="N36" s="374">
        <f>2874466651/1000000</f>
        <v>2874.4666510000002</v>
      </c>
      <c r="O36" s="375">
        <f t="shared" si="10"/>
        <v>3314.71996326716</v>
      </c>
      <c r="P36" s="375">
        <f t="shared" si="7"/>
        <v>440.2533122671598</v>
      </c>
      <c r="Q36" s="375">
        <f t="shared" si="5"/>
        <v>3314719963.2671599</v>
      </c>
      <c r="R36" s="375">
        <f t="shared" si="5"/>
        <v>440253312.26715982</v>
      </c>
      <c r="S36" s="367" t="s">
        <v>607</v>
      </c>
    </row>
    <row r="37" spans="1:19" s="367" customFormat="1" x14ac:dyDescent="0.15">
      <c r="A37" s="367" t="s">
        <v>609</v>
      </c>
      <c r="B37" s="368">
        <f t="shared" si="3"/>
        <v>2019</v>
      </c>
      <c r="C37" s="368" t="str">
        <f t="shared" si="6"/>
        <v>811740063</v>
      </c>
      <c r="D37" s="386">
        <v>81174006</v>
      </c>
      <c r="E37" s="386">
        <v>3</v>
      </c>
      <c r="F37" s="368">
        <v>5295</v>
      </c>
      <c r="G37" s="369" t="s">
        <v>277</v>
      </c>
      <c r="H37" s="370">
        <v>43567</v>
      </c>
      <c r="I37" s="370">
        <v>43651</v>
      </c>
      <c r="J37" s="370">
        <v>43677</v>
      </c>
      <c r="K37" s="371">
        <v>0.04</v>
      </c>
      <c r="L37" s="372">
        <f t="shared" si="8"/>
        <v>109</v>
      </c>
      <c r="M37" s="373">
        <f t="shared" si="9"/>
        <v>1.15316</v>
      </c>
      <c r="N37" s="374">
        <f>449135414/1000000</f>
        <v>449.13541400000003</v>
      </c>
      <c r="O37" s="375">
        <f t="shared" si="10"/>
        <v>517.92499400823999</v>
      </c>
      <c r="P37" s="375">
        <f t="shared" si="7"/>
        <v>68.789580008239966</v>
      </c>
      <c r="Q37" s="375">
        <f t="shared" si="5"/>
        <v>517924994.00823998</v>
      </c>
      <c r="R37" s="375">
        <f t="shared" si="5"/>
        <v>68789580.00823997</v>
      </c>
      <c r="S37" s="367" t="s">
        <v>607</v>
      </c>
    </row>
    <row r="38" spans="1:19" s="367" customFormat="1" x14ac:dyDescent="0.15">
      <c r="A38" s="367" t="s">
        <v>606</v>
      </c>
      <c r="B38" s="368">
        <f t="shared" si="3"/>
        <v>2019</v>
      </c>
      <c r="C38" s="368" t="str">
        <f t="shared" si="6"/>
        <v>811740064</v>
      </c>
      <c r="D38" s="368">
        <v>81174006</v>
      </c>
      <c r="E38" s="368">
        <v>4</v>
      </c>
      <c r="F38" s="368">
        <v>5295</v>
      </c>
      <c r="G38" s="369" t="s">
        <v>277</v>
      </c>
      <c r="H38" s="370">
        <v>43567</v>
      </c>
      <c r="I38" s="370">
        <v>43637</v>
      </c>
      <c r="J38" s="370">
        <v>43677</v>
      </c>
      <c r="K38" s="371">
        <v>0.04</v>
      </c>
      <c r="L38" s="372">
        <f t="shared" si="8"/>
        <v>109</v>
      </c>
      <c r="M38" s="373">
        <f t="shared" si="9"/>
        <v>1.15316</v>
      </c>
      <c r="N38" s="374">
        <f>4590314436/1000000</f>
        <v>4590.3144359999997</v>
      </c>
      <c r="O38" s="375">
        <f t="shared" si="10"/>
        <v>5293.3669950177591</v>
      </c>
      <c r="P38" s="375">
        <f t="shared" si="7"/>
        <v>703.05255901775945</v>
      </c>
      <c r="Q38" s="375">
        <f t="shared" ref="Q38:R42" si="11">+O38*1000000</f>
        <v>5293366995.0177593</v>
      </c>
      <c r="R38" s="375">
        <f t="shared" si="11"/>
        <v>703052559.01775944</v>
      </c>
    </row>
    <row r="39" spans="1:19" s="387" customFormat="1" ht="15" x14ac:dyDescent="0.15">
      <c r="A39" s="387" t="s">
        <v>602</v>
      </c>
      <c r="B39" s="388">
        <f t="shared" si="3"/>
        <v>2019</v>
      </c>
      <c r="C39" s="388" t="str">
        <f>+CONCATENATE(D39,E39)</f>
        <v>811740071</v>
      </c>
      <c r="D39" s="389">
        <v>81174007</v>
      </c>
      <c r="E39" s="388">
        <v>1</v>
      </c>
      <c r="F39" s="388"/>
      <c r="G39" s="390" t="s">
        <v>446</v>
      </c>
      <c r="H39" s="391">
        <v>43665</v>
      </c>
      <c r="I39" s="391">
        <f>+H39</f>
        <v>43665</v>
      </c>
      <c r="J39" s="391">
        <v>43749</v>
      </c>
      <c r="K39" s="392">
        <v>0.04</v>
      </c>
      <c r="L39" s="393">
        <f t="shared" si="8"/>
        <v>82</v>
      </c>
      <c r="M39" s="394">
        <f t="shared" si="9"/>
        <v>1.1131599999999999</v>
      </c>
      <c r="N39" s="395">
        <v>62000</v>
      </c>
      <c r="O39" s="396">
        <f t="shared" si="10"/>
        <v>69015.92</v>
      </c>
      <c r="P39" s="396">
        <f t="shared" si="7"/>
        <v>7015.9199999999983</v>
      </c>
      <c r="Q39" s="397">
        <f t="shared" si="11"/>
        <v>69015920000</v>
      </c>
      <c r="R39" s="396">
        <f t="shared" si="11"/>
        <v>7015919999.9999981</v>
      </c>
    </row>
    <row r="40" spans="1:19" s="387" customFormat="1" ht="15" x14ac:dyDescent="0.15">
      <c r="A40" s="387" t="s">
        <v>602</v>
      </c>
      <c r="B40" s="388">
        <f t="shared" si="3"/>
        <v>2019</v>
      </c>
      <c r="C40" s="388" t="str">
        <f>+CONCATENATE(D40,E40)</f>
        <v>XXX1</v>
      </c>
      <c r="D40" s="389" t="s">
        <v>610</v>
      </c>
      <c r="E40" s="388">
        <v>1</v>
      </c>
      <c r="F40" s="388"/>
      <c r="G40" s="390" t="s">
        <v>611</v>
      </c>
      <c r="H40" s="391">
        <v>43665</v>
      </c>
      <c r="I40" s="391">
        <f>+H40</f>
        <v>43665</v>
      </c>
      <c r="J40" s="391">
        <v>43980</v>
      </c>
      <c r="K40" s="392">
        <v>3.7499999999999999E-2</v>
      </c>
      <c r="L40" s="393">
        <f t="shared" si="8"/>
        <v>310</v>
      </c>
      <c r="M40" s="394">
        <f t="shared" si="9"/>
        <v>1.46289</v>
      </c>
      <c r="N40" s="395">
        <f>35237749163/1000000</f>
        <v>35237.749163</v>
      </c>
      <c r="O40" s="396">
        <f t="shared" si="10"/>
        <v>51548.950873061069</v>
      </c>
      <c r="P40" s="396">
        <f>+O40-N40</f>
        <v>16311.201710061068</v>
      </c>
      <c r="Q40" s="397">
        <f t="shared" si="11"/>
        <v>51548950873.061066</v>
      </c>
      <c r="R40" s="396">
        <f t="shared" si="11"/>
        <v>16311201710.061068</v>
      </c>
    </row>
    <row r="41" spans="1:19" s="387" customFormat="1" ht="15" x14ac:dyDescent="0.15">
      <c r="A41" s="387" t="s">
        <v>602</v>
      </c>
      <c r="B41" s="388">
        <f>+YEAR(H41)</f>
        <v>2019</v>
      </c>
      <c r="C41" s="388" t="str">
        <f>+CONCATENATE(D41,E41)</f>
        <v>XXX2</v>
      </c>
      <c r="D41" s="389" t="s">
        <v>610</v>
      </c>
      <c r="E41" s="388">
        <v>2</v>
      </c>
      <c r="F41" s="388"/>
      <c r="G41" s="390" t="s">
        <v>611</v>
      </c>
      <c r="H41" s="391">
        <v>43665</v>
      </c>
      <c r="I41" s="391">
        <v>43677</v>
      </c>
      <c r="J41" s="391">
        <v>43980</v>
      </c>
      <c r="K41" s="392">
        <v>3.7499999999999999E-2</v>
      </c>
      <c r="L41" s="393">
        <f t="shared" si="8"/>
        <v>310</v>
      </c>
      <c r="M41" s="394">
        <f>+ROUND((1+K41)^(L41/30),5)</f>
        <v>1.46289</v>
      </c>
      <c r="N41" s="395">
        <v>10146.330110999999</v>
      </c>
      <c r="O41" s="396">
        <f>+M41*N41</f>
        <v>14842.964856080789</v>
      </c>
      <c r="P41" s="396">
        <f>+O41-N41</f>
        <v>4696.6347450807898</v>
      </c>
      <c r="Q41" s="397">
        <f t="shared" si="11"/>
        <v>14842964856.08079</v>
      </c>
      <c r="R41" s="396">
        <f t="shared" si="11"/>
        <v>4696634745.0807896</v>
      </c>
    </row>
    <row r="42" spans="1:19" s="387" customFormat="1" ht="15" x14ac:dyDescent="0.15">
      <c r="A42" s="387" t="s">
        <v>602</v>
      </c>
      <c r="B42" s="388">
        <f>+YEAR(H42)</f>
        <v>2019</v>
      </c>
      <c r="C42" s="388" t="str">
        <f>+CONCATENATE(D42,E42)</f>
        <v>XXX1</v>
      </c>
      <c r="D42" s="389" t="s">
        <v>610</v>
      </c>
      <c r="E42" s="388">
        <v>1</v>
      </c>
      <c r="F42" s="388"/>
      <c r="G42" s="390" t="s">
        <v>448</v>
      </c>
      <c r="H42" s="391">
        <v>43677</v>
      </c>
      <c r="I42" s="391">
        <v>43677</v>
      </c>
      <c r="J42" s="391">
        <v>43784</v>
      </c>
      <c r="K42" s="392">
        <v>4.2500000000000003E-2</v>
      </c>
      <c r="L42" s="393">
        <f>+DAYS360(H42,J42)</f>
        <v>105</v>
      </c>
      <c r="M42" s="394">
        <f>+ROUND((1+K42)^(L42/30),5)</f>
        <v>1.15682</v>
      </c>
      <c r="N42" s="395">
        <v>45249.664626000013</v>
      </c>
      <c r="O42" s="396">
        <f>+M42*N42</f>
        <v>52345.717032649336</v>
      </c>
      <c r="P42" s="396">
        <f>+O42-N42</f>
        <v>7096.0524066493235</v>
      </c>
      <c r="Q42" s="397">
        <f t="shared" si="11"/>
        <v>52345717032.649338</v>
      </c>
      <c r="R42" s="396">
        <f t="shared" si="11"/>
        <v>7096052406.6493235</v>
      </c>
    </row>
    <row r="43" spans="1:19" x14ac:dyDescent="0.15">
      <c r="N43" s="399"/>
      <c r="O43" s="400"/>
    </row>
    <row r="44" spans="1:19" x14ac:dyDescent="0.15">
      <c r="N44" s="399"/>
      <c r="O44" s="400"/>
    </row>
    <row r="45" spans="1:19" x14ac:dyDescent="0.15">
      <c r="N45" s="400"/>
      <c r="O45" s="401"/>
    </row>
    <row r="46" spans="1:19" x14ac:dyDescent="0.15">
      <c r="N46" s="400"/>
      <c r="O46" s="401"/>
    </row>
    <row r="48" spans="1:19" x14ac:dyDescent="0.15">
      <c r="N48" s="40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1"/>
  <sheetViews>
    <sheetView showGridLines="0" topLeftCell="A61" zoomScale="85" zoomScaleNormal="85" workbookViewId="0">
      <selection activeCell="A139" sqref="A139"/>
    </sheetView>
  </sheetViews>
  <sheetFormatPr baseColWidth="10" defaultColWidth="10.83203125" defaultRowHeight="15" x14ac:dyDescent="0.2"/>
  <cols>
    <col min="1" max="1" width="204.33203125" style="269" customWidth="1"/>
    <col min="2" max="14" width="10.83203125" style="269"/>
    <col min="15" max="15" width="34.33203125" style="269" customWidth="1"/>
    <col min="16" max="16384" width="10.83203125" style="269"/>
  </cols>
  <sheetData>
    <row r="1" spans="1:1" ht="15" customHeight="1" x14ac:dyDescent="0.2">
      <c r="A1" s="333" t="s">
        <v>490</v>
      </c>
    </row>
    <row r="2" spans="1:1" ht="15" customHeight="1" x14ac:dyDescent="0.2">
      <c r="A2" s="332"/>
    </row>
    <row r="3" spans="1:1" ht="15" customHeight="1" x14ac:dyDescent="0.2">
      <c r="A3" s="333" t="s">
        <v>491</v>
      </c>
    </row>
    <row r="4" spans="1:1" ht="15" customHeight="1" x14ac:dyDescent="0.2">
      <c r="A4" s="332"/>
    </row>
    <row r="5" spans="1:1" ht="15" customHeight="1" x14ac:dyDescent="0.2">
      <c r="A5" s="333" t="s">
        <v>492</v>
      </c>
    </row>
    <row r="6" spans="1:1" ht="15" customHeight="1" x14ac:dyDescent="0.2">
      <c r="A6" s="332"/>
    </row>
    <row r="7" spans="1:1" ht="15" customHeight="1" x14ac:dyDescent="0.2">
      <c r="A7" s="333" t="s">
        <v>493</v>
      </c>
    </row>
    <row r="8" spans="1:1" ht="15" customHeight="1" x14ac:dyDescent="0.2">
      <c r="A8" s="332"/>
    </row>
    <row r="9" spans="1:1" ht="15" customHeight="1" x14ac:dyDescent="0.2">
      <c r="A9" s="333" t="s">
        <v>494</v>
      </c>
    </row>
    <row r="10" spans="1:1" ht="15" customHeight="1" x14ac:dyDescent="0.2">
      <c r="A10" s="332"/>
    </row>
    <row r="11" spans="1:1" ht="15" customHeight="1" x14ac:dyDescent="0.2">
      <c r="A11" s="333" t="s">
        <v>487</v>
      </c>
    </row>
    <row r="12" spans="1:1" ht="20" customHeight="1" x14ac:dyDescent="0.2">
      <c r="A12" s="332"/>
    </row>
    <row r="13" spans="1:1" ht="30" x14ac:dyDescent="0.2">
      <c r="A13" s="333" t="s">
        <v>495</v>
      </c>
    </row>
    <row r="14" spans="1:1" ht="15" customHeight="1" x14ac:dyDescent="0.2">
      <c r="A14" s="332"/>
    </row>
    <row r="15" spans="1:1" ht="30" x14ac:dyDescent="0.2">
      <c r="A15" s="333" t="s">
        <v>496</v>
      </c>
    </row>
    <row r="16" spans="1:1" ht="15" customHeight="1" x14ac:dyDescent="0.2">
      <c r="A16" s="332"/>
    </row>
    <row r="17" spans="1:1" ht="31.5" customHeight="1" x14ac:dyDescent="0.2">
      <c r="A17" s="333" t="s">
        <v>497</v>
      </c>
    </row>
    <row r="18" spans="1:1" ht="15" customHeight="1" x14ac:dyDescent="0.2">
      <c r="A18" s="332"/>
    </row>
    <row r="19" spans="1:1" ht="30" x14ac:dyDescent="0.2">
      <c r="A19" s="333" t="s">
        <v>498</v>
      </c>
    </row>
    <row r="20" spans="1:1" ht="15" customHeight="1" x14ac:dyDescent="0.2">
      <c r="A20" s="332"/>
    </row>
    <row r="21" spans="1:1" ht="30" x14ac:dyDescent="0.2">
      <c r="A21" s="333" t="s">
        <v>499</v>
      </c>
    </row>
    <row r="22" spans="1:1" ht="15" customHeight="1" x14ac:dyDescent="0.2">
      <c r="A22" s="332"/>
    </row>
    <row r="23" spans="1:1" ht="30" x14ac:dyDescent="0.2">
      <c r="A23" s="333" t="s">
        <v>500</v>
      </c>
    </row>
    <row r="24" spans="1:1" ht="15" customHeight="1" x14ac:dyDescent="0.2">
      <c r="A24" s="332"/>
    </row>
    <row r="25" spans="1:1" ht="45" x14ac:dyDescent="0.2">
      <c r="A25" s="333" t="s">
        <v>501</v>
      </c>
    </row>
    <row r="26" spans="1:1" ht="15" customHeight="1" x14ac:dyDescent="0.2">
      <c r="A26" s="332"/>
    </row>
    <row r="27" spans="1:1" ht="30" x14ac:dyDescent="0.2">
      <c r="A27" s="333" t="s">
        <v>502</v>
      </c>
    </row>
    <row r="28" spans="1:1" ht="15" customHeight="1" x14ac:dyDescent="0.2">
      <c r="A28" s="332"/>
    </row>
    <row r="29" spans="1:1" ht="20" customHeight="1" x14ac:dyDescent="0.2">
      <c r="A29" s="333" t="s">
        <v>503</v>
      </c>
    </row>
    <row r="30" spans="1:1" ht="15" customHeight="1" x14ac:dyDescent="0.2">
      <c r="A30" s="332"/>
    </row>
    <row r="31" spans="1:1" ht="20" customHeight="1" x14ac:dyDescent="0.2">
      <c r="A31" s="333" t="s">
        <v>504</v>
      </c>
    </row>
    <row r="32" spans="1:1" ht="15" customHeight="1" x14ac:dyDescent="0.2">
      <c r="A32" s="332"/>
    </row>
    <row r="33" spans="1:1" ht="30" x14ac:dyDescent="0.2">
      <c r="A33" s="333" t="s">
        <v>505</v>
      </c>
    </row>
    <row r="34" spans="1:1" ht="15" customHeight="1" x14ac:dyDescent="0.2">
      <c r="A34" s="332"/>
    </row>
    <row r="35" spans="1:1" ht="30" x14ac:dyDescent="0.2">
      <c r="A35" s="333" t="s">
        <v>506</v>
      </c>
    </row>
    <row r="36" spans="1:1" ht="15" customHeight="1" x14ac:dyDescent="0.2">
      <c r="A36" s="332"/>
    </row>
    <row r="37" spans="1:1" x14ac:dyDescent="0.2">
      <c r="A37" s="333" t="s">
        <v>507</v>
      </c>
    </row>
    <row r="38" spans="1:1" ht="15" customHeight="1" x14ac:dyDescent="0.2">
      <c r="A38" s="332"/>
    </row>
    <row r="39" spans="1:1" x14ac:dyDescent="0.2">
      <c r="A39" s="333" t="s">
        <v>508</v>
      </c>
    </row>
    <row r="40" spans="1:1" ht="15" customHeight="1" x14ac:dyDescent="0.2">
      <c r="A40" s="332"/>
    </row>
    <row r="41" spans="1:1" x14ac:dyDescent="0.2">
      <c r="A41" s="333" t="s">
        <v>488</v>
      </c>
    </row>
    <row r="42" spans="1:1" ht="15" customHeight="1" x14ac:dyDescent="0.2">
      <c r="A42" s="332"/>
    </row>
    <row r="43" spans="1:1" x14ac:dyDescent="0.2">
      <c r="A43" s="333" t="s">
        <v>509</v>
      </c>
    </row>
    <row r="44" spans="1:1" ht="15" customHeight="1" x14ac:dyDescent="0.2">
      <c r="A44" s="332"/>
    </row>
    <row r="45" spans="1:1" x14ac:dyDescent="0.2">
      <c r="A45" s="333" t="s">
        <v>482</v>
      </c>
    </row>
    <row r="46" spans="1:1" ht="15" customHeight="1" x14ac:dyDescent="0.2">
      <c r="A46" s="332"/>
    </row>
    <row r="47" spans="1:1" ht="30" x14ac:dyDescent="0.2">
      <c r="A47" s="333" t="s">
        <v>510</v>
      </c>
    </row>
    <row r="48" spans="1:1" ht="15" customHeight="1" x14ac:dyDescent="0.2">
      <c r="A48" s="332"/>
    </row>
    <row r="49" spans="1:1" ht="20" customHeight="1" x14ac:dyDescent="0.2">
      <c r="A49" s="333" t="s">
        <v>483</v>
      </c>
    </row>
    <row r="50" spans="1:1" ht="15" customHeight="1" x14ac:dyDescent="0.2">
      <c r="A50" s="332"/>
    </row>
    <row r="51" spans="1:1" ht="30" x14ac:dyDescent="0.2">
      <c r="A51" s="333" t="s">
        <v>484</v>
      </c>
    </row>
    <row r="52" spans="1:1" x14ac:dyDescent="0.2">
      <c r="A52" s="332"/>
    </row>
    <row r="53" spans="1:1" x14ac:dyDescent="0.2">
      <c r="A53" s="333" t="s">
        <v>485</v>
      </c>
    </row>
    <row r="54" spans="1:1" x14ac:dyDescent="0.2">
      <c r="A54" s="332"/>
    </row>
    <row r="55" spans="1:1" ht="30" x14ac:dyDescent="0.2">
      <c r="A55" s="333" t="s">
        <v>486</v>
      </c>
    </row>
    <row r="56" spans="1:1" x14ac:dyDescent="0.2">
      <c r="A56" s="332"/>
    </row>
    <row r="57" spans="1:1" ht="30" x14ac:dyDescent="0.2">
      <c r="A57" s="334" t="s">
        <v>511</v>
      </c>
    </row>
    <row r="58" spans="1:1" x14ac:dyDescent="0.2">
      <c r="A58" s="332"/>
    </row>
    <row r="59" spans="1:1" ht="30" x14ac:dyDescent="0.2">
      <c r="A59" s="333" t="s">
        <v>512</v>
      </c>
    </row>
    <row r="60" spans="1:1" x14ac:dyDescent="0.2">
      <c r="A60" s="332"/>
    </row>
    <row r="61" spans="1:1" ht="30" x14ac:dyDescent="0.2">
      <c r="A61" s="333" t="s">
        <v>513</v>
      </c>
    </row>
    <row r="62" spans="1:1" x14ac:dyDescent="0.2">
      <c r="A62" s="332"/>
    </row>
    <row r="63" spans="1:1" ht="30" x14ac:dyDescent="0.2">
      <c r="A63" s="333" t="s">
        <v>514</v>
      </c>
    </row>
    <row r="64" spans="1:1" x14ac:dyDescent="0.2">
      <c r="A64" s="332"/>
    </row>
    <row r="65" spans="1:1" x14ac:dyDescent="0.2">
      <c r="A65" s="333" t="s">
        <v>515</v>
      </c>
    </row>
    <row r="66" spans="1:1" x14ac:dyDescent="0.2">
      <c r="A66" s="332"/>
    </row>
    <row r="67" spans="1:1" x14ac:dyDescent="0.2">
      <c r="A67" s="333" t="s">
        <v>516</v>
      </c>
    </row>
    <row r="68" spans="1:1" x14ac:dyDescent="0.2">
      <c r="A68" s="332"/>
    </row>
    <row r="69" spans="1:1" ht="30" x14ac:dyDescent="0.2">
      <c r="A69" s="333" t="s">
        <v>517</v>
      </c>
    </row>
    <row r="70" spans="1:1" x14ac:dyDescent="0.2">
      <c r="A70" s="332"/>
    </row>
    <row r="71" spans="1:1" x14ac:dyDescent="0.2">
      <c r="A71" s="333" t="s">
        <v>489</v>
      </c>
    </row>
    <row r="73" spans="1:1" s="265" customFormat="1" x14ac:dyDescent="0.2"/>
    <row r="74" spans="1:1" s="247" customFormat="1" x14ac:dyDescent="0.2">
      <c r="A74" s="333" t="s">
        <v>519</v>
      </c>
    </row>
    <row r="75" spans="1:1" s="247" customFormat="1" x14ac:dyDescent="0.2">
      <c r="A75" s="332"/>
    </row>
    <row r="76" spans="1:1" s="247" customFormat="1" x14ac:dyDescent="0.2">
      <c r="A76" s="333" t="s">
        <v>520</v>
      </c>
    </row>
    <row r="77" spans="1:1" s="247" customFormat="1" x14ac:dyDescent="0.2">
      <c r="A77" s="332"/>
    </row>
    <row r="78" spans="1:1" s="247" customFormat="1" x14ac:dyDescent="0.2">
      <c r="A78" s="333" t="s">
        <v>521</v>
      </c>
    </row>
    <row r="79" spans="1:1" s="247" customFormat="1" x14ac:dyDescent="0.2">
      <c r="A79" s="332"/>
    </row>
    <row r="80" spans="1:1" s="247" customFormat="1" x14ac:dyDescent="0.2">
      <c r="A80" s="333" t="s">
        <v>538</v>
      </c>
    </row>
    <row r="81" spans="1:1" s="247" customFormat="1" x14ac:dyDescent="0.2">
      <c r="A81" s="332"/>
    </row>
    <row r="82" spans="1:1" s="247" customFormat="1" x14ac:dyDescent="0.2">
      <c r="A82" s="333" t="s">
        <v>539</v>
      </c>
    </row>
    <row r="83" spans="1:1" s="247" customFormat="1" x14ac:dyDescent="0.2">
      <c r="A83" s="332"/>
    </row>
    <row r="84" spans="1:1" s="247" customFormat="1" x14ac:dyDescent="0.2">
      <c r="A84" s="333" t="s">
        <v>540</v>
      </c>
    </row>
    <row r="85" spans="1:1" s="247" customFormat="1" x14ac:dyDescent="0.2">
      <c r="A85" s="332"/>
    </row>
    <row r="86" spans="1:1" s="247" customFormat="1" x14ac:dyDescent="0.2">
      <c r="A86" s="333" t="s">
        <v>541</v>
      </c>
    </row>
    <row r="87" spans="1:1" s="247" customFormat="1" x14ac:dyDescent="0.2">
      <c r="A87" s="332"/>
    </row>
    <row r="88" spans="1:1" s="247" customFormat="1" x14ac:dyDescent="0.2">
      <c r="A88" s="333" t="s">
        <v>487</v>
      </c>
    </row>
    <row r="89" spans="1:1" s="247" customFormat="1" x14ac:dyDescent="0.2">
      <c r="A89" s="332"/>
    </row>
    <row r="90" spans="1:1" s="247" customFormat="1" ht="30" x14ac:dyDescent="0.2">
      <c r="A90" s="333" t="s">
        <v>542</v>
      </c>
    </row>
    <row r="91" spans="1:1" s="247" customFormat="1" x14ac:dyDescent="0.2">
      <c r="A91" s="332"/>
    </row>
    <row r="92" spans="1:1" s="247" customFormat="1" ht="30" x14ac:dyDescent="0.2">
      <c r="A92" s="333" t="s">
        <v>543</v>
      </c>
    </row>
    <row r="93" spans="1:1" s="247" customFormat="1" x14ac:dyDescent="0.2">
      <c r="A93" s="332"/>
    </row>
    <row r="94" spans="1:1" s="247" customFormat="1" ht="30" x14ac:dyDescent="0.2">
      <c r="A94" s="333" t="s">
        <v>544</v>
      </c>
    </row>
    <row r="95" spans="1:1" s="247" customFormat="1" x14ac:dyDescent="0.2">
      <c r="A95" s="332"/>
    </row>
    <row r="96" spans="1:1" s="247" customFormat="1" x14ac:dyDescent="0.2">
      <c r="A96" s="333" t="s">
        <v>545</v>
      </c>
    </row>
    <row r="97" spans="1:1" s="247" customFormat="1" x14ac:dyDescent="0.2">
      <c r="A97" s="332"/>
    </row>
    <row r="98" spans="1:1" s="247" customFormat="1" ht="30" x14ac:dyDescent="0.2">
      <c r="A98" s="333" t="s">
        <v>546</v>
      </c>
    </row>
    <row r="99" spans="1:1" s="247" customFormat="1" x14ac:dyDescent="0.2">
      <c r="A99" s="332"/>
    </row>
    <row r="100" spans="1:1" s="247" customFormat="1" x14ac:dyDescent="0.2">
      <c r="A100" s="333" t="s">
        <v>547</v>
      </c>
    </row>
    <row r="101" spans="1:1" s="247" customFormat="1" x14ac:dyDescent="0.2">
      <c r="A101" s="332"/>
    </row>
    <row r="102" spans="1:1" s="247" customFormat="1" x14ac:dyDescent="0.2">
      <c r="A102" s="333" t="s">
        <v>548</v>
      </c>
    </row>
    <row r="103" spans="1:1" s="247" customFormat="1" x14ac:dyDescent="0.2">
      <c r="A103" s="332"/>
    </row>
    <row r="104" spans="1:1" s="247" customFormat="1" x14ac:dyDescent="0.2">
      <c r="A104" s="333" t="s">
        <v>488</v>
      </c>
    </row>
    <row r="105" spans="1:1" s="247" customFormat="1" x14ac:dyDescent="0.2">
      <c r="A105" s="332"/>
    </row>
    <row r="106" spans="1:1" s="247" customFormat="1" x14ac:dyDescent="0.2">
      <c r="A106" s="333" t="s">
        <v>532</v>
      </c>
    </row>
    <row r="107" spans="1:1" s="247" customFormat="1" x14ac:dyDescent="0.2">
      <c r="A107" s="332"/>
    </row>
    <row r="108" spans="1:1" s="247" customFormat="1" x14ac:dyDescent="0.2">
      <c r="A108" s="333" t="s">
        <v>520</v>
      </c>
    </row>
    <row r="109" spans="1:1" s="247" customFormat="1" x14ac:dyDescent="0.2">
      <c r="A109" s="332"/>
    </row>
    <row r="110" spans="1:1" s="247" customFormat="1" x14ac:dyDescent="0.2">
      <c r="A110" s="333" t="s">
        <v>533</v>
      </c>
    </row>
    <row r="111" spans="1:1" s="247" customFormat="1" x14ac:dyDescent="0.2">
      <c r="A111" s="332"/>
    </row>
    <row r="112" spans="1:1" s="247" customFormat="1" x14ac:dyDescent="0.2">
      <c r="A112" s="333" t="s">
        <v>534</v>
      </c>
    </row>
    <row r="113" spans="1:1" s="247" customFormat="1" x14ac:dyDescent="0.2">
      <c r="A113" s="332"/>
    </row>
    <row r="114" spans="1:1" s="247" customFormat="1" ht="30" x14ac:dyDescent="0.2">
      <c r="A114" s="333" t="s">
        <v>549</v>
      </c>
    </row>
    <row r="115" spans="1:1" s="247" customFormat="1" x14ac:dyDescent="0.2">
      <c r="A115" s="332"/>
    </row>
    <row r="116" spans="1:1" s="247" customFormat="1" x14ac:dyDescent="0.2">
      <c r="A116" s="333" t="s">
        <v>550</v>
      </c>
    </row>
    <row r="117" spans="1:1" s="247" customFormat="1" x14ac:dyDescent="0.2"/>
    <row r="118" spans="1:1" s="265" customFormat="1" x14ac:dyDescent="0.2"/>
    <row r="120" spans="1:1" x14ac:dyDescent="0.2">
      <c r="A120" s="333" t="s">
        <v>519</v>
      </c>
    </row>
    <row r="121" spans="1:1" x14ac:dyDescent="0.2">
      <c r="A121" s="332"/>
    </row>
    <row r="122" spans="1:1" x14ac:dyDescent="0.2">
      <c r="A122" s="333" t="s">
        <v>520</v>
      </c>
    </row>
    <row r="123" spans="1:1" x14ac:dyDescent="0.2">
      <c r="A123" s="332"/>
    </row>
    <row r="124" spans="1:1" x14ac:dyDescent="0.2">
      <c r="A124" s="333" t="s">
        <v>521</v>
      </c>
    </row>
    <row r="125" spans="1:1" x14ac:dyDescent="0.2">
      <c r="A125" s="332"/>
    </row>
    <row r="126" spans="1:1" x14ac:dyDescent="0.2">
      <c r="A126" s="333" t="s">
        <v>522</v>
      </c>
    </row>
    <row r="127" spans="1:1" x14ac:dyDescent="0.2">
      <c r="A127" s="332"/>
    </row>
    <row r="128" spans="1:1" x14ac:dyDescent="0.2">
      <c r="A128" s="333" t="s">
        <v>523</v>
      </c>
    </row>
    <row r="129" spans="1:1" x14ac:dyDescent="0.2">
      <c r="A129" s="332"/>
    </row>
    <row r="130" spans="1:1" x14ac:dyDescent="0.2">
      <c r="A130" s="333" t="s">
        <v>524</v>
      </c>
    </row>
    <row r="131" spans="1:1" x14ac:dyDescent="0.2">
      <c r="A131" s="332"/>
    </row>
    <row r="132" spans="1:1" x14ac:dyDescent="0.2">
      <c r="A132" s="333" t="s">
        <v>525</v>
      </c>
    </row>
    <row r="133" spans="1:1" x14ac:dyDescent="0.2">
      <c r="A133" s="332"/>
    </row>
    <row r="134" spans="1:1" x14ac:dyDescent="0.2">
      <c r="A134" s="333" t="s">
        <v>487</v>
      </c>
    </row>
    <row r="135" spans="1:1" x14ac:dyDescent="0.2">
      <c r="A135" s="332"/>
    </row>
    <row r="136" spans="1:1" ht="30" x14ac:dyDescent="0.2">
      <c r="A136" s="333" t="s">
        <v>526</v>
      </c>
    </row>
    <row r="137" spans="1:1" x14ac:dyDescent="0.2">
      <c r="A137" s="332"/>
    </row>
    <row r="138" spans="1:1" ht="75" x14ac:dyDescent="0.2">
      <c r="A138" s="333" t="s">
        <v>527</v>
      </c>
    </row>
    <row r="139" spans="1:1" x14ac:dyDescent="0.2">
      <c r="A139" s="332"/>
    </row>
    <row r="140" spans="1:1" x14ac:dyDescent="0.2">
      <c r="A140" s="333" t="s">
        <v>528</v>
      </c>
    </row>
    <row r="141" spans="1:1" x14ac:dyDescent="0.2">
      <c r="A141" s="332"/>
    </row>
    <row r="142" spans="1:1" ht="30" x14ac:dyDescent="0.2">
      <c r="A142" s="333" t="s">
        <v>529</v>
      </c>
    </row>
    <row r="143" spans="1:1" x14ac:dyDescent="0.2">
      <c r="A143" s="332"/>
    </row>
    <row r="144" spans="1:1" x14ac:dyDescent="0.2">
      <c r="A144" s="333" t="s">
        <v>530</v>
      </c>
    </row>
    <row r="145" spans="1:1" x14ac:dyDescent="0.2">
      <c r="A145" s="332"/>
    </row>
    <row r="146" spans="1:1" x14ac:dyDescent="0.2">
      <c r="A146" s="333" t="s">
        <v>531</v>
      </c>
    </row>
    <row r="147" spans="1:1" x14ac:dyDescent="0.2">
      <c r="A147" s="332"/>
    </row>
    <row r="148" spans="1:1" x14ac:dyDescent="0.2">
      <c r="A148" s="333" t="s">
        <v>488</v>
      </c>
    </row>
    <row r="149" spans="1:1" x14ac:dyDescent="0.2">
      <c r="A149" s="332"/>
    </row>
    <row r="150" spans="1:1" x14ac:dyDescent="0.2">
      <c r="A150" s="333" t="s">
        <v>532</v>
      </c>
    </row>
    <row r="151" spans="1:1" x14ac:dyDescent="0.2">
      <c r="A151" s="332"/>
    </row>
    <row r="152" spans="1:1" x14ac:dyDescent="0.2">
      <c r="A152" s="333" t="s">
        <v>520</v>
      </c>
    </row>
    <row r="153" spans="1:1" x14ac:dyDescent="0.2">
      <c r="A153" s="332"/>
    </row>
    <row r="154" spans="1:1" x14ac:dyDescent="0.2">
      <c r="A154" s="333" t="s">
        <v>533</v>
      </c>
    </row>
    <row r="155" spans="1:1" x14ac:dyDescent="0.2">
      <c r="A155" s="332"/>
    </row>
    <row r="156" spans="1:1" x14ac:dyDescent="0.2">
      <c r="A156" s="333" t="s">
        <v>534</v>
      </c>
    </row>
    <row r="157" spans="1:1" x14ac:dyDescent="0.2">
      <c r="A157" s="332"/>
    </row>
    <row r="158" spans="1:1" ht="30" x14ac:dyDescent="0.2">
      <c r="A158" s="333" t="s">
        <v>535</v>
      </c>
    </row>
    <row r="159" spans="1:1" x14ac:dyDescent="0.2">
      <c r="A159" s="332"/>
    </row>
    <row r="160" spans="1:1" x14ac:dyDescent="0.2">
      <c r="A160" s="333" t="s">
        <v>536</v>
      </c>
    </row>
    <row r="161" spans="1:1" x14ac:dyDescent="0.2">
      <c r="A161" s="332"/>
    </row>
    <row r="162" spans="1:1" x14ac:dyDescent="0.2">
      <c r="A162" s="333" t="s">
        <v>537</v>
      </c>
    </row>
    <row r="164" spans="1:1" x14ac:dyDescent="0.2">
      <c r="A164" s="175" t="s">
        <v>557</v>
      </c>
    </row>
    <row r="165" spans="1:1" x14ac:dyDescent="0.2">
      <c r="A165" s="269" t="s">
        <v>482</v>
      </c>
    </row>
    <row r="167" spans="1:1" ht="45" x14ac:dyDescent="0.2">
      <c r="A167" s="333" t="s">
        <v>558</v>
      </c>
    </row>
    <row r="168" spans="1:1" x14ac:dyDescent="0.2">
      <c r="A168" s="333"/>
    </row>
    <row r="169" spans="1:1" x14ac:dyDescent="0.2">
      <c r="A169" s="333" t="s">
        <v>559</v>
      </c>
    </row>
    <row r="170" spans="1:1" x14ac:dyDescent="0.2">
      <c r="A170" s="333"/>
    </row>
    <row r="171" spans="1:1" x14ac:dyDescent="0.2">
      <c r="A171" s="333"/>
    </row>
  </sheetData>
  <hyperlinks>
    <hyperlink ref="A57" r:id="rId1" display="http://servicios.infoleg.gob.ar/infolegInternet/verNorma.do?id=3275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2" sqref="F212"/>
    </sheetView>
  </sheetViews>
  <sheetFormatPr baseColWidth="10"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topLeftCell="B1" zoomScale="85" zoomScaleNormal="85" workbookViewId="0">
      <selection activeCell="AI137" sqref="AI137"/>
    </sheetView>
  </sheetViews>
  <sheetFormatPr baseColWidth="10" defaultColWidth="13" defaultRowHeight="15" x14ac:dyDescent="0.2"/>
  <cols>
    <col min="1" max="1" width="15.1640625" style="2" customWidth="1"/>
    <col min="2" max="2" width="13" style="2"/>
    <col min="3" max="3" width="36.1640625" style="2" customWidth="1"/>
    <col min="4" max="4" width="16.1640625" style="2" customWidth="1"/>
    <col min="5" max="5" width="13" style="44"/>
    <col min="6" max="6" width="17.5" style="44" bestFit="1" customWidth="1"/>
    <col min="7" max="7" width="17.1640625" style="3" bestFit="1" customWidth="1"/>
    <col min="8" max="8" width="13" style="48"/>
    <col min="9" max="9" width="13" style="2"/>
    <col min="10" max="10" width="15.1640625" style="2" customWidth="1"/>
    <col min="11" max="11" width="25.5" style="2" bestFit="1" customWidth="1"/>
    <col min="12" max="12" width="16.83203125" style="2" bestFit="1" customWidth="1"/>
    <col min="13" max="16384" width="13" style="2"/>
  </cols>
  <sheetData>
    <row r="1" spans="1:14" x14ac:dyDescent="0.2">
      <c r="B1" s="4" t="s">
        <v>75</v>
      </c>
      <c r="C1" s="35" t="s">
        <v>76</v>
      </c>
    </row>
    <row r="2" spans="1:14" x14ac:dyDescent="0.2">
      <c r="C2" s="33" t="s">
        <v>77</v>
      </c>
    </row>
    <row r="3" spans="1:14" s="36" customFormat="1" x14ac:dyDescent="0.2">
      <c r="C3" s="34" t="s">
        <v>78</v>
      </c>
      <c r="E3" s="45"/>
      <c r="F3" s="45"/>
      <c r="G3" s="37"/>
      <c r="H3" s="49"/>
    </row>
    <row r="4" spans="1:14" s="36" customFormat="1" x14ac:dyDescent="0.2">
      <c r="E4" s="45"/>
      <c r="F4" s="45"/>
      <c r="G4" s="37"/>
      <c r="H4" s="49"/>
    </row>
    <row r="5" spans="1:14" x14ac:dyDescent="0.2">
      <c r="A5" s="4" t="s">
        <v>86</v>
      </c>
    </row>
    <row r="6" spans="1:14" x14ac:dyDescent="0.2">
      <c r="A6" s="51" t="s">
        <v>23</v>
      </c>
      <c r="B6" s="46" t="s">
        <v>24</v>
      </c>
      <c r="C6" s="46" t="s">
        <v>25</v>
      </c>
      <c r="D6" s="46" t="s">
        <v>26</v>
      </c>
      <c r="E6" s="46" t="s">
        <v>27</v>
      </c>
      <c r="F6" s="46" t="s">
        <v>28</v>
      </c>
      <c r="G6" s="52" t="s">
        <v>29</v>
      </c>
      <c r="H6" s="46" t="s">
        <v>30</v>
      </c>
      <c r="I6" s="46" t="s">
        <v>31</v>
      </c>
      <c r="J6" s="46" t="s">
        <v>32</v>
      </c>
      <c r="K6" s="46" t="s">
        <v>33</v>
      </c>
      <c r="L6" s="38" t="s">
        <v>79</v>
      </c>
      <c r="M6" s="64" t="s">
        <v>88</v>
      </c>
      <c r="N6" s="65" t="s">
        <v>89</v>
      </c>
    </row>
    <row r="7" spans="1:14" x14ac:dyDescent="0.2">
      <c r="A7" s="63">
        <v>70563000</v>
      </c>
      <c r="B7" s="42">
        <v>2</v>
      </c>
      <c r="C7" s="40" t="s">
        <v>174</v>
      </c>
      <c r="D7" s="40" t="s">
        <v>36</v>
      </c>
      <c r="E7" s="47">
        <v>43476</v>
      </c>
      <c r="F7" s="42" t="s">
        <v>21</v>
      </c>
      <c r="G7" s="41">
        <v>1029357269</v>
      </c>
      <c r="H7" s="50" t="s">
        <v>188</v>
      </c>
      <c r="I7" s="40"/>
      <c r="J7" s="40" t="s">
        <v>34</v>
      </c>
      <c r="K7" s="40" t="s">
        <v>35</v>
      </c>
      <c r="L7" s="62" t="s">
        <v>95</v>
      </c>
      <c r="M7" s="2">
        <f>+VLOOKUP(A7,Infoleg!$A$2:$A$9,1,0)</f>
        <v>70563000</v>
      </c>
      <c r="N7" s="2" t="e">
        <f>+VLOOKUP(A7,Licitaciones!$A$3:$A$6,1,0)</f>
        <v>#N/A</v>
      </c>
    </row>
    <row r="8" spans="1:14" x14ac:dyDescent="0.2">
      <c r="A8" s="63">
        <v>81173047</v>
      </c>
      <c r="B8" s="42">
        <v>1</v>
      </c>
      <c r="C8" s="40" t="s">
        <v>162</v>
      </c>
      <c r="D8" s="40" t="s">
        <v>36</v>
      </c>
      <c r="E8" s="47">
        <v>43476</v>
      </c>
      <c r="F8" s="42" t="s">
        <v>21</v>
      </c>
      <c r="G8" s="41">
        <v>949999990</v>
      </c>
      <c r="H8" s="50"/>
      <c r="I8" s="40"/>
      <c r="J8" s="40" t="s">
        <v>34</v>
      </c>
      <c r="K8" s="40" t="s">
        <v>35</v>
      </c>
      <c r="L8" s="62" t="s">
        <v>95</v>
      </c>
      <c r="M8" s="2">
        <f>+VLOOKUP(A8,Infoleg!$A$2:$A$9,1,0)</f>
        <v>81173047</v>
      </c>
      <c r="N8" s="2">
        <f>+VLOOKUP(A8,Licitaciones!$A$3:$A$6,1,0)</f>
        <v>81173047</v>
      </c>
    </row>
    <row r="9" spans="1:14" x14ac:dyDescent="0.2">
      <c r="A9" s="63">
        <v>81171048</v>
      </c>
      <c r="B9" s="42">
        <v>1</v>
      </c>
      <c r="C9" s="40" t="s">
        <v>172</v>
      </c>
      <c r="D9" s="40" t="s">
        <v>36</v>
      </c>
      <c r="E9" s="47">
        <v>43486</v>
      </c>
      <c r="F9" s="42" t="s">
        <v>9</v>
      </c>
      <c r="G9" s="41">
        <v>1000000000</v>
      </c>
      <c r="H9" s="50" t="s">
        <v>189</v>
      </c>
      <c r="I9" s="40"/>
      <c r="J9" s="40" t="s">
        <v>87</v>
      </c>
      <c r="K9" s="40" t="s">
        <v>35</v>
      </c>
      <c r="L9" s="62" t="s">
        <v>90</v>
      </c>
      <c r="M9" s="2">
        <f>+VLOOKUP(A9,Infoleg!$A$2:$A$9,1,0)</f>
        <v>81171048</v>
      </c>
      <c r="N9" s="2" t="e">
        <f>+VLOOKUP(A9,Licitaciones!$A$3:$A$6,1,0)</f>
        <v>#N/A</v>
      </c>
    </row>
    <row r="10" spans="1:14" x14ac:dyDescent="0.2">
      <c r="A10" s="63">
        <v>81173048</v>
      </c>
      <c r="B10" s="42">
        <v>1</v>
      </c>
      <c r="C10" s="40" t="s">
        <v>190</v>
      </c>
      <c r="D10" s="40" t="s">
        <v>36</v>
      </c>
      <c r="E10" s="47">
        <v>43488</v>
      </c>
      <c r="F10" s="42" t="s">
        <v>21</v>
      </c>
      <c r="G10" s="41">
        <v>500000000</v>
      </c>
      <c r="H10" s="50"/>
      <c r="I10" s="40"/>
      <c r="J10" s="40" t="s">
        <v>34</v>
      </c>
      <c r="K10" s="40" t="s">
        <v>35</v>
      </c>
      <c r="L10" s="62" t="s">
        <v>90</v>
      </c>
      <c r="M10" s="2">
        <f>+VLOOKUP(A10,Infoleg!$A$2:$A$9,1,0)</f>
        <v>81173048</v>
      </c>
      <c r="N10" s="2" t="e">
        <f>+VLOOKUP(A10,Licitaciones!$A$3:$A$6,1,0)</f>
        <v>#N/A</v>
      </c>
    </row>
    <row r="11" spans="1:14" x14ac:dyDescent="0.2">
      <c r="A11" s="63">
        <v>81173049</v>
      </c>
      <c r="B11" s="42">
        <v>1</v>
      </c>
      <c r="C11" s="40" t="s">
        <v>163</v>
      </c>
      <c r="D11" s="40" t="s">
        <v>36</v>
      </c>
      <c r="E11" s="47">
        <v>43490</v>
      </c>
      <c r="F11" s="42" t="s">
        <v>21</v>
      </c>
      <c r="G11" s="41">
        <v>1050000000</v>
      </c>
      <c r="H11" s="50" t="s">
        <v>191</v>
      </c>
      <c r="I11" s="40"/>
      <c r="J11" s="40" t="s">
        <v>34</v>
      </c>
      <c r="K11" s="40" t="s">
        <v>35</v>
      </c>
      <c r="L11" s="62" t="s">
        <v>90</v>
      </c>
      <c r="M11" s="2">
        <f>+VLOOKUP(A11,Infoleg!$A$2:$A$9,1,0)</f>
        <v>81173049</v>
      </c>
      <c r="N11" s="2">
        <f>+VLOOKUP(A11,Licitaciones!$A$3:$A$6,1,0)</f>
        <v>81173049</v>
      </c>
    </row>
    <row r="12" spans="1:14" x14ac:dyDescent="0.2">
      <c r="A12" s="63">
        <v>81154030</v>
      </c>
      <c r="B12" s="42">
        <v>1</v>
      </c>
      <c r="C12" s="40" t="s">
        <v>192</v>
      </c>
      <c r="D12" s="40" t="s">
        <v>36</v>
      </c>
      <c r="E12" s="47">
        <v>43493</v>
      </c>
      <c r="F12" s="42" t="s">
        <v>9</v>
      </c>
      <c r="G12" s="41">
        <v>10000000000</v>
      </c>
      <c r="H12" s="50" t="s">
        <v>193</v>
      </c>
      <c r="I12" s="40"/>
      <c r="J12" s="40" t="s">
        <v>87</v>
      </c>
      <c r="K12" s="40" t="s">
        <v>35</v>
      </c>
      <c r="L12" s="62" t="s">
        <v>91</v>
      </c>
      <c r="M12" s="2">
        <f>+VLOOKUP(A12,Infoleg!$A$2:$A$9,1,0)</f>
        <v>81154030</v>
      </c>
      <c r="N12" s="2" t="e">
        <f>+VLOOKUP(A12,Licitaciones!$A$3:$A$6,1,0)</f>
        <v>#N/A</v>
      </c>
    </row>
    <row r="13" spans="1:14" x14ac:dyDescent="0.2">
      <c r="A13" s="135">
        <v>70752017</v>
      </c>
      <c r="B13" s="136">
        <v>1</v>
      </c>
      <c r="C13" s="137" t="s">
        <v>194</v>
      </c>
      <c r="D13" s="137" t="s">
        <v>36</v>
      </c>
      <c r="E13" s="138">
        <v>43496</v>
      </c>
      <c r="F13" s="136" t="s">
        <v>9</v>
      </c>
      <c r="G13" s="139">
        <v>25000000000</v>
      </c>
      <c r="H13" s="140" t="s">
        <v>195</v>
      </c>
      <c r="I13" s="137"/>
      <c r="J13" s="137" t="s">
        <v>87</v>
      </c>
      <c r="K13" s="137" t="s">
        <v>35</v>
      </c>
      <c r="L13" s="141" t="s">
        <v>90</v>
      </c>
      <c r="M13" s="2">
        <f>+VLOOKUP(A13,Infoleg!$A$2:$A$9,1,0)</f>
        <v>70752017</v>
      </c>
      <c r="N13" s="2">
        <f>+VLOOKUP(A13,Licitaciones!$A$3:$A$6,1,0)</f>
        <v>70752017</v>
      </c>
    </row>
  </sheetData>
  <autoFilter ref="A6:L6">
    <sortState ref="A7:L61">
      <sortCondition descending="1" ref="L6"/>
    </sortState>
  </autoFilter>
  <sortState ref="A62:L67">
    <sortCondition ref="A62:A67"/>
    <sortCondition ref="B62:B67"/>
  </sortState>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showGridLines="0" topLeftCell="A13" zoomScale="85" zoomScaleNormal="85" workbookViewId="0">
      <selection activeCell="AI137" sqref="AI137"/>
    </sheetView>
  </sheetViews>
  <sheetFormatPr baseColWidth="10" defaultColWidth="13" defaultRowHeight="15" x14ac:dyDescent="0.2"/>
  <cols>
    <col min="1" max="1" width="65.83203125" style="1" customWidth="1"/>
    <col min="2" max="2" width="43" style="1" customWidth="1"/>
    <col min="3" max="3" width="83.83203125" style="1" customWidth="1"/>
    <col min="4" max="5" width="13" style="1"/>
    <col min="6" max="6" width="21.1640625" style="1" customWidth="1"/>
    <col min="7" max="7" width="16.5" style="1" customWidth="1"/>
    <col min="8" max="8" width="13.5" style="1" customWidth="1"/>
    <col min="9" max="9" width="11.83203125" style="1" customWidth="1"/>
    <col min="10" max="10" width="8.1640625" style="1" customWidth="1"/>
    <col min="11" max="11" width="14.83203125" style="1" customWidth="1"/>
    <col min="12" max="12" width="15.5" style="1" customWidth="1"/>
    <col min="13" max="13" width="23.1640625" style="1" customWidth="1"/>
    <col min="14" max="14" width="16.1640625" style="1" customWidth="1"/>
    <col min="15" max="15" width="16.5" style="1" bestFit="1" customWidth="1"/>
    <col min="16" max="16" width="15.5" style="1" bestFit="1" customWidth="1"/>
    <col min="17" max="17" width="40.5" style="1" customWidth="1"/>
    <col min="18" max="16384" width="13" style="1"/>
  </cols>
  <sheetData>
    <row r="1" spans="1:17" s="98" customFormat="1" ht="31.5" customHeight="1" x14ac:dyDescent="0.2">
      <c r="A1" s="162" t="s">
        <v>22</v>
      </c>
      <c r="B1" s="162" t="s">
        <v>66</v>
      </c>
      <c r="C1" s="162" t="s">
        <v>0</v>
      </c>
      <c r="D1" s="162" t="s">
        <v>1</v>
      </c>
      <c r="E1" s="162" t="s">
        <v>2</v>
      </c>
      <c r="F1" s="162" t="s">
        <v>5</v>
      </c>
      <c r="G1" s="162" t="s">
        <v>6</v>
      </c>
      <c r="H1" s="162" t="s">
        <v>7</v>
      </c>
      <c r="I1" s="162" t="s">
        <v>8</v>
      </c>
      <c r="J1" s="162" t="s">
        <v>11</v>
      </c>
      <c r="K1" s="162" t="s">
        <v>10</v>
      </c>
      <c r="L1" s="162" t="s">
        <v>82</v>
      </c>
      <c r="M1" s="162" t="s">
        <v>13</v>
      </c>
      <c r="N1" s="162" t="s">
        <v>15</v>
      </c>
      <c r="O1" s="162" t="s">
        <v>16</v>
      </c>
      <c r="P1" s="162" t="s">
        <v>17</v>
      </c>
      <c r="Q1" s="162" t="s">
        <v>20</v>
      </c>
    </row>
    <row r="2" spans="1:17" s="77" customFormat="1" x14ac:dyDescent="0.2">
      <c r="A2" s="133">
        <v>81173047</v>
      </c>
      <c r="B2" s="134" t="s">
        <v>137</v>
      </c>
      <c r="C2" s="77" t="s">
        <v>4</v>
      </c>
      <c r="D2" s="127">
        <v>2</v>
      </c>
      <c r="E2" s="128">
        <v>43473</v>
      </c>
      <c r="F2" s="77" t="s">
        <v>136</v>
      </c>
      <c r="G2" s="128">
        <v>43476</v>
      </c>
      <c r="H2" s="128">
        <v>43693</v>
      </c>
      <c r="I2" s="127" t="s">
        <v>21</v>
      </c>
      <c r="J2" s="127" t="s">
        <v>21</v>
      </c>
      <c r="K2" s="127" t="s">
        <v>21</v>
      </c>
      <c r="L2" s="130" t="s">
        <v>94</v>
      </c>
      <c r="M2" s="130" t="s">
        <v>14</v>
      </c>
      <c r="N2" s="77" t="s">
        <v>105</v>
      </c>
      <c r="O2" s="127" t="s">
        <v>19</v>
      </c>
      <c r="P2" s="127" t="s">
        <v>18</v>
      </c>
      <c r="Q2" s="130" t="s">
        <v>68</v>
      </c>
    </row>
    <row r="3" spans="1:17" s="77" customFormat="1" x14ac:dyDescent="0.2">
      <c r="A3" s="133">
        <v>70563000</v>
      </c>
      <c r="B3" s="134" t="s">
        <v>138</v>
      </c>
      <c r="C3" s="77" t="s">
        <v>4</v>
      </c>
      <c r="D3" s="127">
        <v>3</v>
      </c>
      <c r="E3" s="128">
        <v>43479</v>
      </c>
      <c r="F3" s="77" t="s">
        <v>157</v>
      </c>
      <c r="G3" s="128"/>
      <c r="H3" s="128"/>
      <c r="I3" s="127" t="s">
        <v>21</v>
      </c>
      <c r="J3" s="127" t="s">
        <v>21</v>
      </c>
      <c r="K3" s="127" t="s">
        <v>21</v>
      </c>
      <c r="L3" s="130" t="s">
        <v>148</v>
      </c>
      <c r="M3" s="130"/>
      <c r="O3" s="130"/>
      <c r="P3" s="130"/>
      <c r="Q3" s="130" t="s">
        <v>68</v>
      </c>
    </row>
    <row r="4" spans="1:17" s="77" customFormat="1" x14ac:dyDescent="0.2">
      <c r="A4" s="133">
        <v>81171048</v>
      </c>
      <c r="B4" s="134" t="s">
        <v>140</v>
      </c>
      <c r="C4" s="77" t="s">
        <v>4</v>
      </c>
      <c r="D4" s="127">
        <v>5</v>
      </c>
      <c r="E4" s="128">
        <v>43486</v>
      </c>
      <c r="F4" s="77" t="s">
        <v>139</v>
      </c>
      <c r="G4" s="128">
        <v>43486</v>
      </c>
      <c r="H4" s="128">
        <v>43668</v>
      </c>
      <c r="I4" s="127" t="s">
        <v>9</v>
      </c>
      <c r="J4" s="127" t="s">
        <v>9</v>
      </c>
      <c r="K4" s="127" t="s">
        <v>9</v>
      </c>
      <c r="L4" s="130" t="s">
        <v>141</v>
      </c>
      <c r="M4" s="130" t="s">
        <v>14</v>
      </c>
      <c r="N4" s="77" t="s">
        <v>142</v>
      </c>
      <c r="O4" s="127" t="s">
        <v>143</v>
      </c>
      <c r="P4" s="127" t="s">
        <v>18</v>
      </c>
      <c r="Q4" s="130" t="s">
        <v>144</v>
      </c>
    </row>
    <row r="5" spans="1:17" s="77" customFormat="1" x14ac:dyDescent="0.2">
      <c r="A5" s="133">
        <v>81154030</v>
      </c>
      <c r="B5" s="134" t="s">
        <v>146</v>
      </c>
      <c r="C5" s="77" t="s">
        <v>4</v>
      </c>
      <c r="D5" s="127">
        <v>6</v>
      </c>
      <c r="E5" s="128">
        <v>43490</v>
      </c>
      <c r="F5" s="77" t="s">
        <v>145</v>
      </c>
      <c r="G5" s="128">
        <v>43493</v>
      </c>
      <c r="H5" s="128">
        <v>43675</v>
      </c>
      <c r="I5" s="127" t="s">
        <v>9</v>
      </c>
      <c r="J5" s="127" t="s">
        <v>9</v>
      </c>
      <c r="K5" s="127" t="s">
        <v>12</v>
      </c>
      <c r="L5" s="130" t="s">
        <v>106</v>
      </c>
      <c r="M5" s="130" t="s">
        <v>14</v>
      </c>
      <c r="N5" s="77" t="s">
        <v>147</v>
      </c>
      <c r="O5" s="127" t="s">
        <v>143</v>
      </c>
      <c r="P5" s="127" t="s">
        <v>18</v>
      </c>
      <c r="Q5" s="130" t="s">
        <v>149</v>
      </c>
    </row>
    <row r="6" spans="1:17" s="77" customFormat="1" x14ac:dyDescent="0.2">
      <c r="A6" s="133">
        <v>81173049</v>
      </c>
      <c r="B6" s="134" t="s">
        <v>151</v>
      </c>
      <c r="C6" s="77" t="s">
        <v>4</v>
      </c>
      <c r="D6" s="127">
        <v>7</v>
      </c>
      <c r="E6" s="128">
        <v>43488</v>
      </c>
      <c r="F6" s="77" t="s">
        <v>150</v>
      </c>
      <c r="G6" s="128">
        <v>43490</v>
      </c>
      <c r="H6" s="128">
        <v>43707</v>
      </c>
      <c r="I6" s="127" t="s">
        <v>21</v>
      </c>
      <c r="J6" s="127" t="s">
        <v>21</v>
      </c>
      <c r="K6" s="127" t="s">
        <v>21</v>
      </c>
      <c r="L6" s="130" t="s">
        <v>94</v>
      </c>
      <c r="M6" s="130" t="s">
        <v>14</v>
      </c>
      <c r="N6" s="77" t="s">
        <v>105</v>
      </c>
      <c r="O6" s="127" t="s">
        <v>19</v>
      </c>
      <c r="P6" s="127" t="s">
        <v>18</v>
      </c>
      <c r="Q6" s="130" t="s">
        <v>68</v>
      </c>
    </row>
    <row r="7" spans="1:17" s="77" customFormat="1" x14ac:dyDescent="0.2">
      <c r="A7" s="133">
        <v>81173048</v>
      </c>
      <c r="B7" s="134" t="s">
        <v>153</v>
      </c>
      <c r="C7" s="77" t="s">
        <v>4</v>
      </c>
      <c r="D7" s="127">
        <v>8</v>
      </c>
      <c r="E7" s="128">
        <v>43489</v>
      </c>
      <c r="F7" s="77" t="s">
        <v>152</v>
      </c>
      <c r="G7" s="128">
        <v>43488</v>
      </c>
      <c r="H7" s="128">
        <v>43626</v>
      </c>
      <c r="I7" s="127" t="s">
        <v>21</v>
      </c>
      <c r="J7" s="127" t="s">
        <v>21</v>
      </c>
      <c r="K7" s="127" t="s">
        <v>21</v>
      </c>
      <c r="L7" s="130" t="s">
        <v>154</v>
      </c>
      <c r="M7" s="130" t="s">
        <v>14</v>
      </c>
      <c r="N7" s="77" t="s">
        <v>105</v>
      </c>
      <c r="O7" s="127" t="s">
        <v>143</v>
      </c>
      <c r="P7" s="127" t="s">
        <v>18</v>
      </c>
      <c r="Q7" s="130" t="s">
        <v>68</v>
      </c>
    </row>
    <row r="8" spans="1:17" s="77" customFormat="1" x14ac:dyDescent="0.2">
      <c r="A8" s="133">
        <v>2032</v>
      </c>
      <c r="B8" s="134" t="s">
        <v>156</v>
      </c>
      <c r="C8" s="77" t="s">
        <v>4</v>
      </c>
      <c r="D8" s="127">
        <v>10</v>
      </c>
      <c r="E8" s="128">
        <v>43494</v>
      </c>
      <c r="F8" s="77" t="s">
        <v>158</v>
      </c>
      <c r="G8" s="128"/>
      <c r="H8" s="128">
        <v>43585</v>
      </c>
      <c r="I8" s="127"/>
      <c r="J8" s="127"/>
      <c r="K8" s="127"/>
      <c r="L8" s="130" t="s">
        <v>94</v>
      </c>
      <c r="M8" s="130" t="s">
        <v>14</v>
      </c>
      <c r="N8" s="77" t="s">
        <v>161</v>
      </c>
      <c r="O8" s="127" t="s">
        <v>19</v>
      </c>
      <c r="P8" s="127" t="s">
        <v>18</v>
      </c>
      <c r="Q8" s="130" t="s">
        <v>68</v>
      </c>
    </row>
    <row r="9" spans="1:17" s="77" customFormat="1" x14ac:dyDescent="0.2">
      <c r="A9" s="133">
        <v>70752017</v>
      </c>
      <c r="B9" s="134" t="s">
        <v>160</v>
      </c>
      <c r="C9" s="77" t="s">
        <v>4</v>
      </c>
      <c r="D9" s="127">
        <v>10</v>
      </c>
      <c r="E9" s="128">
        <v>43494</v>
      </c>
      <c r="F9" s="77" t="s">
        <v>155</v>
      </c>
      <c r="G9" s="128">
        <v>43496</v>
      </c>
      <c r="H9" s="128">
        <v>43677</v>
      </c>
      <c r="I9" s="127" t="s">
        <v>9</v>
      </c>
      <c r="J9" s="127" t="s">
        <v>9</v>
      </c>
      <c r="K9" s="127" t="s">
        <v>12</v>
      </c>
      <c r="L9" s="130" t="s">
        <v>94</v>
      </c>
      <c r="M9" s="130" t="s">
        <v>14</v>
      </c>
      <c r="N9" s="77" t="s">
        <v>159</v>
      </c>
      <c r="O9" s="127" t="s">
        <v>19</v>
      </c>
      <c r="P9" s="127" t="s">
        <v>18</v>
      </c>
      <c r="Q9" s="130" t="s">
        <v>68</v>
      </c>
    </row>
    <row r="10" spans="1:17" s="77" customFormat="1" x14ac:dyDescent="0.2">
      <c r="A10" s="133"/>
      <c r="B10" s="134"/>
      <c r="D10" s="127"/>
      <c r="E10" s="128"/>
      <c r="G10" s="128"/>
      <c r="H10" s="128"/>
      <c r="I10" s="127"/>
      <c r="J10" s="127"/>
      <c r="K10" s="127"/>
      <c r="L10" s="127"/>
      <c r="M10" s="130"/>
      <c r="O10" s="130"/>
      <c r="P10" s="130"/>
      <c r="Q10" s="130"/>
    </row>
    <row r="11" spans="1:17" s="126" customFormat="1" x14ac:dyDescent="0.2">
      <c r="A11" s="131" t="s">
        <v>109</v>
      </c>
      <c r="C11" s="77"/>
      <c r="D11" s="127"/>
      <c r="E11" s="128"/>
      <c r="G11" s="128"/>
      <c r="H11" s="128"/>
      <c r="I11" s="127"/>
      <c r="J11" s="127"/>
      <c r="K11" s="127"/>
      <c r="L11" s="129"/>
      <c r="M11" s="130"/>
      <c r="O11" s="130"/>
      <c r="P11" s="130"/>
    </row>
    <row r="12" spans="1:17" x14ac:dyDescent="0.2">
      <c r="A12" s="76"/>
      <c r="B12" s="98"/>
      <c r="C12" s="98"/>
      <c r="D12"/>
    </row>
    <row r="13" spans="1:17" x14ac:dyDescent="0.2">
      <c r="A13" s="99" t="s">
        <v>97</v>
      </c>
      <c r="B13" s="110" t="s">
        <v>81</v>
      </c>
      <c r="C13" s="100" t="s">
        <v>98</v>
      </c>
      <c r="D13"/>
    </row>
    <row r="14" spans="1:17" x14ac:dyDescent="0.2">
      <c r="A14" s="101" t="s">
        <v>110</v>
      </c>
      <c r="B14" s="111">
        <v>43494</v>
      </c>
      <c r="C14" s="102" t="s">
        <v>102</v>
      </c>
      <c r="D14"/>
    </row>
    <row r="15" spans="1:17" x14ac:dyDescent="0.2">
      <c r="A15" s="103" t="s">
        <v>99</v>
      </c>
      <c r="B15" s="111"/>
      <c r="C15" s="104" t="s">
        <v>111</v>
      </c>
      <c r="D15"/>
    </row>
    <row r="16" spans="1:17" ht="30" x14ac:dyDescent="0.2">
      <c r="A16" s="101" t="s">
        <v>110</v>
      </c>
      <c r="B16" s="111"/>
      <c r="C16" s="104" t="s">
        <v>112</v>
      </c>
      <c r="D16"/>
    </row>
    <row r="17" spans="1:4" x14ac:dyDescent="0.2">
      <c r="A17" s="101" t="s">
        <v>100</v>
      </c>
      <c r="B17" s="111"/>
      <c r="C17" s="104"/>
      <c r="D17"/>
    </row>
    <row r="18" spans="1:4" x14ac:dyDescent="0.2">
      <c r="A18" s="105"/>
      <c r="B18" s="112"/>
      <c r="C18" s="106"/>
      <c r="D18"/>
    </row>
    <row r="19" spans="1:4" x14ac:dyDescent="0.2">
      <c r="A19" s="113" t="s">
        <v>101</v>
      </c>
      <c r="B19" s="113"/>
      <c r="C19" s="113"/>
      <c r="D19" s="113"/>
    </row>
    <row r="20" spans="1:4" x14ac:dyDescent="0.2">
      <c r="A20" s="99"/>
      <c r="B20" s="110"/>
      <c r="C20" s="100"/>
      <c r="D20"/>
    </row>
    <row r="21" spans="1:4" x14ac:dyDescent="0.2">
      <c r="A21" s="101" t="s">
        <v>113</v>
      </c>
      <c r="B21" s="111">
        <v>43490</v>
      </c>
      <c r="C21" s="102" t="s">
        <v>102</v>
      </c>
      <c r="D21"/>
    </row>
    <row r="22" spans="1:4" x14ac:dyDescent="0.2">
      <c r="A22" s="103" t="s">
        <v>100</v>
      </c>
      <c r="B22" s="111"/>
      <c r="C22" s="104" t="s">
        <v>103</v>
      </c>
      <c r="D22"/>
    </row>
    <row r="23" spans="1:4" ht="30" x14ac:dyDescent="0.2">
      <c r="A23" s="101" t="s">
        <v>113</v>
      </c>
      <c r="B23" s="111"/>
      <c r="C23" s="104" t="s">
        <v>114</v>
      </c>
      <c r="D23"/>
    </row>
    <row r="24" spans="1:4" x14ac:dyDescent="0.2">
      <c r="A24" s="101" t="s">
        <v>99</v>
      </c>
      <c r="B24" s="111"/>
      <c r="C24" s="104"/>
      <c r="D24"/>
    </row>
    <row r="25" spans="1:4" x14ac:dyDescent="0.2">
      <c r="A25" s="105"/>
      <c r="B25" s="112"/>
      <c r="C25" s="106"/>
      <c r="D25"/>
    </row>
    <row r="26" spans="1:4" x14ac:dyDescent="0.2">
      <c r="A26" s="113" t="s">
        <v>101</v>
      </c>
      <c r="B26" s="113"/>
      <c r="C26" s="113"/>
      <c r="D26" s="113"/>
    </row>
    <row r="27" spans="1:4" x14ac:dyDescent="0.2">
      <c r="A27" s="99"/>
      <c r="B27" s="110"/>
      <c r="C27" s="100"/>
      <c r="D27"/>
    </row>
    <row r="28" spans="1:4" x14ac:dyDescent="0.2">
      <c r="A28" s="101" t="s">
        <v>115</v>
      </c>
      <c r="B28" s="111">
        <v>43489</v>
      </c>
      <c r="C28" s="102" t="s">
        <v>102</v>
      </c>
      <c r="D28"/>
    </row>
    <row r="29" spans="1:4" x14ac:dyDescent="0.2">
      <c r="A29" s="103" t="s">
        <v>99</v>
      </c>
      <c r="B29" s="111"/>
      <c r="C29" s="104" t="s">
        <v>116</v>
      </c>
      <c r="D29"/>
    </row>
    <row r="30" spans="1:4" ht="30" x14ac:dyDescent="0.2">
      <c r="A30" s="101" t="s">
        <v>115</v>
      </c>
      <c r="B30" s="111"/>
      <c r="C30" s="104" t="s">
        <v>117</v>
      </c>
      <c r="D30"/>
    </row>
    <row r="31" spans="1:4" x14ac:dyDescent="0.2">
      <c r="A31" s="101" t="s">
        <v>100</v>
      </c>
      <c r="B31" s="111"/>
      <c r="C31" s="104"/>
      <c r="D31"/>
    </row>
    <row r="32" spans="1:4" x14ac:dyDescent="0.2">
      <c r="A32" s="105"/>
      <c r="B32" s="112"/>
      <c r="C32" s="106"/>
      <c r="D32"/>
    </row>
    <row r="33" spans="1:4" x14ac:dyDescent="0.2">
      <c r="A33" s="113" t="s">
        <v>101</v>
      </c>
      <c r="B33" s="113"/>
      <c r="C33" s="113"/>
      <c r="D33" s="113"/>
    </row>
    <row r="34" spans="1:4" x14ac:dyDescent="0.2">
      <c r="A34" s="99"/>
      <c r="B34" s="110"/>
      <c r="C34" s="100"/>
      <c r="D34"/>
    </row>
    <row r="35" spans="1:4" x14ac:dyDescent="0.2">
      <c r="A35" s="101" t="s">
        <v>118</v>
      </c>
      <c r="B35" s="111">
        <v>43488</v>
      </c>
      <c r="C35" s="102" t="s">
        <v>102</v>
      </c>
      <c r="D35"/>
    </row>
    <row r="36" spans="1:4" x14ac:dyDescent="0.2">
      <c r="A36" s="103" t="s">
        <v>100</v>
      </c>
      <c r="B36" s="111"/>
      <c r="C36" s="104" t="s">
        <v>116</v>
      </c>
      <c r="D36"/>
    </row>
    <row r="37" spans="1:4" ht="30" x14ac:dyDescent="0.2">
      <c r="A37" s="101" t="s">
        <v>118</v>
      </c>
      <c r="B37" s="111"/>
      <c r="C37" s="104" t="s">
        <v>119</v>
      </c>
      <c r="D37"/>
    </row>
    <row r="38" spans="1:4" x14ac:dyDescent="0.2">
      <c r="A38" s="101" t="s">
        <v>99</v>
      </c>
      <c r="B38" s="111"/>
      <c r="C38" s="104"/>
      <c r="D38"/>
    </row>
    <row r="39" spans="1:4" x14ac:dyDescent="0.2">
      <c r="A39" s="105"/>
      <c r="B39" s="112"/>
      <c r="C39" s="106"/>
      <c r="D39"/>
    </row>
    <row r="40" spans="1:4" x14ac:dyDescent="0.2">
      <c r="A40" s="113" t="s">
        <v>101</v>
      </c>
      <c r="B40" s="113"/>
      <c r="C40" s="113"/>
      <c r="D40" s="113"/>
    </row>
    <row r="41" spans="1:4" x14ac:dyDescent="0.2">
      <c r="A41" s="99" t="s">
        <v>120</v>
      </c>
      <c r="B41" s="110">
        <v>43486</v>
      </c>
      <c r="C41" s="100" t="s">
        <v>102</v>
      </c>
      <c r="D41" s="113"/>
    </row>
    <row r="42" spans="1:4" x14ac:dyDescent="0.2">
      <c r="A42" s="101" t="s">
        <v>100</v>
      </c>
      <c r="B42" s="111"/>
      <c r="C42" s="102" t="s">
        <v>103</v>
      </c>
      <c r="D42"/>
    </row>
    <row r="43" spans="1:4" ht="30" x14ac:dyDescent="0.2">
      <c r="A43" s="103" t="s">
        <v>120</v>
      </c>
      <c r="B43" s="111"/>
      <c r="C43" s="104" t="s">
        <v>121</v>
      </c>
      <c r="D43"/>
    </row>
    <row r="44" spans="1:4" x14ac:dyDescent="0.2">
      <c r="A44" s="101" t="s">
        <v>99</v>
      </c>
      <c r="B44" s="111"/>
      <c r="C44" s="104"/>
      <c r="D44"/>
    </row>
    <row r="45" spans="1:4" x14ac:dyDescent="0.2">
      <c r="A45" s="101"/>
      <c r="B45" s="111"/>
      <c r="C45" s="104"/>
      <c r="D45"/>
    </row>
    <row r="46" spans="1:4" x14ac:dyDescent="0.2">
      <c r="A46" s="105" t="s">
        <v>101</v>
      </c>
      <c r="B46" s="112"/>
      <c r="C46" s="106"/>
      <c r="D46"/>
    </row>
    <row r="47" spans="1:4" x14ac:dyDescent="0.2">
      <c r="A47" s="113"/>
      <c r="B47" s="113"/>
      <c r="C47" s="113"/>
      <c r="D47"/>
    </row>
    <row r="48" spans="1:4" x14ac:dyDescent="0.2">
      <c r="A48" s="99" t="s">
        <v>122</v>
      </c>
      <c r="B48" s="110">
        <v>43479</v>
      </c>
      <c r="C48" s="100" t="s">
        <v>102</v>
      </c>
      <c r="D48" s="113"/>
    </row>
    <row r="49" spans="1:4" x14ac:dyDescent="0.2">
      <c r="A49" s="101" t="s">
        <v>100</v>
      </c>
      <c r="B49" s="111"/>
      <c r="C49" s="102" t="s">
        <v>123</v>
      </c>
      <c r="D49"/>
    </row>
    <row r="50" spans="1:4" ht="30" x14ac:dyDescent="0.2">
      <c r="A50" s="103" t="s">
        <v>122</v>
      </c>
      <c r="B50" s="111"/>
      <c r="C50" s="104" t="s">
        <v>104</v>
      </c>
      <c r="D50"/>
    </row>
    <row r="51" spans="1:4" x14ac:dyDescent="0.2">
      <c r="A51" s="101" t="s">
        <v>99</v>
      </c>
      <c r="B51" s="111"/>
      <c r="C51" s="104"/>
      <c r="D51"/>
    </row>
    <row r="52" spans="1:4" x14ac:dyDescent="0.2">
      <c r="A52" s="101"/>
      <c r="B52" s="111"/>
      <c r="C52" s="104"/>
      <c r="D52"/>
    </row>
    <row r="53" spans="1:4" x14ac:dyDescent="0.2">
      <c r="A53" s="105" t="s">
        <v>101</v>
      </c>
      <c r="B53" s="112"/>
      <c r="C53" s="106"/>
      <c r="D53"/>
    </row>
    <row r="54" spans="1:4" x14ac:dyDescent="0.2">
      <c r="A54" s="113"/>
      <c r="B54" s="113"/>
      <c r="C54" s="113"/>
      <c r="D54"/>
    </row>
    <row r="55" spans="1:4" x14ac:dyDescent="0.2">
      <c r="A55" s="99"/>
      <c r="B55" s="110"/>
      <c r="C55" s="100"/>
      <c r="D55"/>
    </row>
    <row r="56" spans="1:4" x14ac:dyDescent="0.2">
      <c r="A56" s="101" t="s">
        <v>124</v>
      </c>
      <c r="B56" s="111">
        <v>43473</v>
      </c>
      <c r="C56" s="102" t="s">
        <v>102</v>
      </c>
      <c r="D56"/>
    </row>
    <row r="57" spans="1:4" x14ac:dyDescent="0.2">
      <c r="A57" s="103" t="s">
        <v>100</v>
      </c>
      <c r="B57" s="111"/>
      <c r="C57" s="104" t="s">
        <v>116</v>
      </c>
      <c r="D57"/>
    </row>
    <row r="58" spans="1:4" ht="30" x14ac:dyDescent="0.2">
      <c r="A58" s="101" t="s">
        <v>124</v>
      </c>
      <c r="B58" s="111"/>
      <c r="C58" s="104" t="s">
        <v>125</v>
      </c>
      <c r="D58" s="113"/>
    </row>
    <row r="59" spans="1:4" x14ac:dyDescent="0.2">
      <c r="A59" s="101" t="s">
        <v>99</v>
      </c>
      <c r="B59" s="111"/>
      <c r="C59" s="104"/>
      <c r="D59"/>
    </row>
    <row r="60" spans="1:4" x14ac:dyDescent="0.2">
      <c r="A60" s="105"/>
      <c r="B60" s="112"/>
      <c r="C60" s="106"/>
      <c r="D60"/>
    </row>
    <row r="61" spans="1:4" x14ac:dyDescent="0.2">
      <c r="A61" s="101"/>
      <c r="B61" s="111"/>
      <c r="C61" s="143"/>
      <c r="D61" s="142"/>
    </row>
    <row r="62" spans="1:4" x14ac:dyDescent="0.2">
      <c r="A62" s="144"/>
      <c r="B62" s="111"/>
      <c r="C62" s="143"/>
    </row>
    <row r="63" spans="1:4" x14ac:dyDescent="0.2">
      <c r="A63" s="492"/>
      <c r="B63" s="492"/>
      <c r="C63" s="492"/>
      <c r="D63" s="492"/>
    </row>
    <row r="66" spans="1:4" x14ac:dyDescent="0.2">
      <c r="A66" s="249" t="s">
        <v>280</v>
      </c>
      <c r="B66" s="493">
        <v>43581</v>
      </c>
      <c r="C66" s="250" t="s">
        <v>102</v>
      </c>
      <c r="D66"/>
    </row>
    <row r="67" spans="1:4" x14ac:dyDescent="0.2">
      <c r="A67" s="248" t="s">
        <v>99</v>
      </c>
      <c r="B67" s="493"/>
      <c r="C67" s="248" t="s">
        <v>281</v>
      </c>
      <c r="D67"/>
    </row>
    <row r="68" spans="1:4" ht="30" x14ac:dyDescent="0.2">
      <c r="A68" s="249" t="s">
        <v>280</v>
      </c>
      <c r="B68" s="493"/>
      <c r="C68" s="251" t="s">
        <v>282</v>
      </c>
      <c r="D68"/>
    </row>
    <row r="69" spans="1:4" x14ac:dyDescent="0.2">
      <c r="A69" s="248" t="s">
        <v>100</v>
      </c>
      <c r="B69" s="493"/>
      <c r="C69" s="251"/>
      <c r="D69"/>
    </row>
    <row r="70" spans="1:4" x14ac:dyDescent="0.2">
      <c r="A70" s="492"/>
      <c r="B70" s="492"/>
      <c r="C70" s="492"/>
      <c r="D70" s="492"/>
    </row>
    <row r="71" spans="1:4" x14ac:dyDescent="0.2">
      <c r="A71" s="249" t="s">
        <v>283</v>
      </c>
      <c r="B71" s="493">
        <v>43579</v>
      </c>
      <c r="C71" s="250" t="s">
        <v>102</v>
      </c>
      <c r="D71"/>
    </row>
    <row r="72" spans="1:4" x14ac:dyDescent="0.2">
      <c r="A72" s="248" t="s">
        <v>99</v>
      </c>
      <c r="B72" s="493"/>
      <c r="C72" s="248" t="s">
        <v>116</v>
      </c>
      <c r="D72"/>
    </row>
    <row r="73" spans="1:4" ht="30" x14ac:dyDescent="0.2">
      <c r="A73" s="249" t="s">
        <v>283</v>
      </c>
      <c r="B73" s="493"/>
      <c r="C73" s="251" t="s">
        <v>284</v>
      </c>
      <c r="D73"/>
    </row>
    <row r="74" spans="1:4" x14ac:dyDescent="0.2">
      <c r="A74" s="248" t="s">
        <v>100</v>
      </c>
      <c r="B74" s="493"/>
      <c r="C74" s="251"/>
      <c r="D74"/>
    </row>
    <row r="75" spans="1:4" x14ac:dyDescent="0.2">
      <c r="A75" s="492"/>
      <c r="B75" s="492"/>
      <c r="C75" s="492"/>
      <c r="D75" s="492"/>
    </row>
    <row r="76" spans="1:4" x14ac:dyDescent="0.2">
      <c r="A76" s="249" t="s">
        <v>285</v>
      </c>
      <c r="B76" s="493">
        <v>43577</v>
      </c>
      <c r="C76" s="250" t="s">
        <v>286</v>
      </c>
      <c r="D76"/>
    </row>
    <row r="77" spans="1:4" x14ac:dyDescent="0.2">
      <c r="A77" s="248" t="s">
        <v>100</v>
      </c>
      <c r="B77" s="493"/>
      <c r="C77" s="248" t="s">
        <v>287</v>
      </c>
      <c r="D77"/>
    </row>
    <row r="78" spans="1:4" ht="30" x14ac:dyDescent="0.2">
      <c r="A78" s="248"/>
      <c r="B78" s="493"/>
      <c r="C78" s="251" t="s">
        <v>288</v>
      </c>
      <c r="D78"/>
    </row>
    <row r="79" spans="1:4" x14ac:dyDescent="0.2">
      <c r="A79" s="492"/>
      <c r="B79" s="492"/>
      <c r="C79" s="492"/>
      <c r="D79" s="492"/>
    </row>
    <row r="80" spans="1:4" x14ac:dyDescent="0.2">
      <c r="A80" s="249" t="s">
        <v>289</v>
      </c>
      <c r="B80" s="493">
        <v>43571</v>
      </c>
      <c r="C80" s="250" t="s">
        <v>102</v>
      </c>
      <c r="D80"/>
    </row>
    <row r="81" spans="1:4" x14ac:dyDescent="0.2">
      <c r="A81" s="248" t="s">
        <v>100</v>
      </c>
      <c r="B81" s="493"/>
      <c r="C81" s="248" t="s">
        <v>290</v>
      </c>
      <c r="D81"/>
    </row>
    <row r="82" spans="1:4" ht="30" x14ac:dyDescent="0.2">
      <c r="A82" s="249" t="s">
        <v>289</v>
      </c>
      <c r="B82" s="493"/>
      <c r="C82" s="251" t="s">
        <v>121</v>
      </c>
      <c r="D82"/>
    </row>
    <row r="83" spans="1:4" x14ac:dyDescent="0.2">
      <c r="A83" s="248" t="s">
        <v>99</v>
      </c>
      <c r="B83" s="493"/>
      <c r="C83" s="251"/>
      <c r="D83"/>
    </row>
    <row r="84" spans="1:4" x14ac:dyDescent="0.2">
      <c r="A84" s="492"/>
      <c r="B84" s="492"/>
      <c r="C84" s="492"/>
      <c r="D84" s="492"/>
    </row>
    <row r="85" spans="1:4" x14ac:dyDescent="0.2">
      <c r="A85" s="249" t="s">
        <v>291</v>
      </c>
      <c r="B85" s="493">
        <v>43571</v>
      </c>
      <c r="C85" s="250" t="s">
        <v>102</v>
      </c>
      <c r="D85"/>
    </row>
    <row r="86" spans="1:4" x14ac:dyDescent="0.2">
      <c r="A86" s="248" t="s">
        <v>100</v>
      </c>
      <c r="B86" s="493"/>
      <c r="C86" s="248" t="s">
        <v>292</v>
      </c>
      <c r="D86"/>
    </row>
    <row r="87" spans="1:4" ht="30" x14ac:dyDescent="0.2">
      <c r="A87" s="249" t="s">
        <v>291</v>
      </c>
      <c r="B87" s="493"/>
      <c r="C87" s="251" t="s">
        <v>293</v>
      </c>
      <c r="D87"/>
    </row>
    <row r="88" spans="1:4" x14ac:dyDescent="0.2">
      <c r="A88" s="248" t="s">
        <v>99</v>
      </c>
      <c r="B88" s="493"/>
      <c r="C88" s="251"/>
      <c r="D88"/>
    </row>
    <row r="89" spans="1:4" x14ac:dyDescent="0.2">
      <c r="A89" s="492"/>
      <c r="B89" s="492"/>
      <c r="C89" s="492"/>
      <c r="D89" s="492"/>
    </row>
    <row r="90" spans="1:4" x14ac:dyDescent="0.2">
      <c r="A90" s="249" t="s">
        <v>294</v>
      </c>
      <c r="B90" s="493">
        <v>43565</v>
      </c>
      <c r="C90" s="250" t="s">
        <v>102</v>
      </c>
      <c r="D90"/>
    </row>
    <row r="91" spans="1:4" x14ac:dyDescent="0.2">
      <c r="A91" s="248" t="s">
        <v>99</v>
      </c>
      <c r="B91" s="493"/>
      <c r="C91" s="248" t="s">
        <v>103</v>
      </c>
      <c r="D91"/>
    </row>
    <row r="92" spans="1:4" ht="30" x14ac:dyDescent="0.2">
      <c r="A92" s="249" t="s">
        <v>294</v>
      </c>
      <c r="B92" s="493"/>
      <c r="C92" s="251" t="s">
        <v>295</v>
      </c>
      <c r="D92"/>
    </row>
    <row r="93" spans="1:4" x14ac:dyDescent="0.2">
      <c r="A93" s="248" t="s">
        <v>100</v>
      </c>
      <c r="B93" s="493"/>
      <c r="C93" s="251"/>
      <c r="D93"/>
    </row>
    <row r="94" spans="1:4" x14ac:dyDescent="0.2">
      <c r="A94" s="492"/>
      <c r="B94" s="492"/>
      <c r="C94" s="492"/>
      <c r="D94" s="492"/>
    </row>
    <row r="95" spans="1:4" x14ac:dyDescent="0.2">
      <c r="A95" s="249" t="s">
        <v>296</v>
      </c>
      <c r="B95" s="493">
        <v>43558</v>
      </c>
      <c r="C95" s="250" t="s">
        <v>102</v>
      </c>
      <c r="D95"/>
    </row>
    <row r="96" spans="1:4" x14ac:dyDescent="0.2">
      <c r="A96" s="248" t="s">
        <v>100</v>
      </c>
      <c r="B96" s="493"/>
      <c r="C96" s="248" t="s">
        <v>297</v>
      </c>
      <c r="D96"/>
    </row>
    <row r="97" spans="1:4" ht="30" x14ac:dyDescent="0.2">
      <c r="A97" s="249" t="s">
        <v>296</v>
      </c>
      <c r="B97" s="493"/>
      <c r="C97" s="251" t="s">
        <v>298</v>
      </c>
      <c r="D97"/>
    </row>
    <row r="98" spans="1:4" x14ac:dyDescent="0.2">
      <c r="A98" s="248" t="s">
        <v>99</v>
      </c>
      <c r="B98" s="493"/>
      <c r="C98" s="251"/>
      <c r="D98"/>
    </row>
    <row r="99" spans="1:4" x14ac:dyDescent="0.2">
      <c r="A99" s="492"/>
      <c r="B99" s="492"/>
      <c r="C99" s="492"/>
      <c r="D99" s="492"/>
    </row>
    <row r="100" spans="1:4" x14ac:dyDescent="0.2">
      <c r="A100" s="249" t="s">
        <v>299</v>
      </c>
      <c r="B100" s="493">
        <v>43551</v>
      </c>
      <c r="C100" s="250" t="s">
        <v>102</v>
      </c>
      <c r="D100"/>
    </row>
    <row r="101" spans="1:4" x14ac:dyDescent="0.2">
      <c r="A101" s="248" t="s">
        <v>100</v>
      </c>
      <c r="B101" s="493"/>
      <c r="C101" s="248" t="s">
        <v>300</v>
      </c>
      <c r="D101"/>
    </row>
    <row r="102" spans="1:4" ht="30" x14ac:dyDescent="0.2">
      <c r="A102" s="249" t="s">
        <v>299</v>
      </c>
      <c r="B102" s="493"/>
      <c r="C102" s="251" t="s">
        <v>301</v>
      </c>
      <c r="D102"/>
    </row>
    <row r="103" spans="1:4" x14ac:dyDescent="0.2">
      <c r="A103" s="248" t="s">
        <v>99</v>
      </c>
      <c r="B103" s="493"/>
      <c r="C103" s="251"/>
      <c r="D103"/>
    </row>
    <row r="104" spans="1:4" x14ac:dyDescent="0.2">
      <c r="A104" s="492"/>
      <c r="B104" s="492"/>
      <c r="C104" s="492"/>
      <c r="D104" s="492"/>
    </row>
    <row r="105" spans="1:4" x14ac:dyDescent="0.2">
      <c r="A105" s="249" t="s">
        <v>302</v>
      </c>
      <c r="B105" s="493">
        <v>43542</v>
      </c>
      <c r="C105" s="250" t="s">
        <v>102</v>
      </c>
      <c r="D105"/>
    </row>
    <row r="106" spans="1:4" x14ac:dyDescent="0.2">
      <c r="A106" s="248" t="s">
        <v>100</v>
      </c>
      <c r="B106" s="493"/>
      <c r="C106" s="248" t="s">
        <v>103</v>
      </c>
      <c r="D106"/>
    </row>
    <row r="107" spans="1:4" ht="30" x14ac:dyDescent="0.2">
      <c r="A107" s="249" t="s">
        <v>302</v>
      </c>
      <c r="B107" s="493"/>
      <c r="C107" s="251" t="s">
        <v>121</v>
      </c>
      <c r="D107"/>
    </row>
    <row r="108" spans="1:4" x14ac:dyDescent="0.2">
      <c r="A108" s="248" t="s">
        <v>99</v>
      </c>
      <c r="B108" s="493"/>
      <c r="C108" s="251"/>
      <c r="D108"/>
    </row>
    <row r="109" spans="1:4" x14ac:dyDescent="0.2">
      <c r="A109" s="492"/>
      <c r="B109" s="492"/>
      <c r="C109" s="492"/>
      <c r="D109" s="492"/>
    </row>
    <row r="110" spans="1:4" x14ac:dyDescent="0.2">
      <c r="A110" s="249" t="s">
        <v>303</v>
      </c>
      <c r="B110" s="493">
        <v>43537</v>
      </c>
      <c r="C110" s="250" t="s">
        <v>102</v>
      </c>
      <c r="D110"/>
    </row>
    <row r="111" spans="1:4" x14ac:dyDescent="0.2">
      <c r="A111" s="248" t="s">
        <v>99</v>
      </c>
      <c r="B111" s="493"/>
      <c r="C111" s="248" t="s">
        <v>304</v>
      </c>
      <c r="D111"/>
    </row>
    <row r="112" spans="1:4" ht="30" x14ac:dyDescent="0.2">
      <c r="A112" s="249" t="s">
        <v>303</v>
      </c>
      <c r="B112" s="493"/>
      <c r="C112" s="251" t="s">
        <v>305</v>
      </c>
      <c r="D112"/>
    </row>
    <row r="113" spans="1:4" x14ac:dyDescent="0.2">
      <c r="A113" s="248" t="s">
        <v>100</v>
      </c>
      <c r="B113" s="493"/>
      <c r="C113" s="251"/>
      <c r="D113"/>
    </row>
    <row r="114" spans="1:4" x14ac:dyDescent="0.2">
      <c r="A114" s="492"/>
      <c r="B114" s="492"/>
      <c r="C114" s="492"/>
      <c r="D114" s="492"/>
    </row>
    <row r="115" spans="1:4" x14ac:dyDescent="0.2">
      <c r="A115" s="249" t="s">
        <v>306</v>
      </c>
      <c r="B115" s="493">
        <v>43536</v>
      </c>
      <c r="C115" s="250" t="s">
        <v>102</v>
      </c>
      <c r="D115"/>
    </row>
    <row r="116" spans="1:4" x14ac:dyDescent="0.2">
      <c r="A116" s="248" t="s">
        <v>99</v>
      </c>
      <c r="B116" s="493"/>
      <c r="C116" s="248" t="s">
        <v>116</v>
      </c>
      <c r="D116"/>
    </row>
    <row r="117" spans="1:4" ht="30" x14ac:dyDescent="0.2">
      <c r="A117" s="249" t="s">
        <v>306</v>
      </c>
      <c r="B117" s="493"/>
      <c r="C117" s="251" t="s">
        <v>307</v>
      </c>
      <c r="D117"/>
    </row>
    <row r="118" spans="1:4" x14ac:dyDescent="0.2">
      <c r="A118" s="248" t="s">
        <v>100</v>
      </c>
      <c r="B118" s="493"/>
      <c r="C118" s="251"/>
      <c r="D118"/>
    </row>
    <row r="119" spans="1:4" x14ac:dyDescent="0.2">
      <c r="A119" s="492"/>
      <c r="B119" s="492"/>
      <c r="C119" s="492"/>
      <c r="D119" s="492"/>
    </row>
    <row r="120" spans="1:4" x14ac:dyDescent="0.2">
      <c r="A120" s="249" t="s">
        <v>422</v>
      </c>
      <c r="B120" s="493">
        <v>43675</v>
      </c>
      <c r="C120" s="250" t="s">
        <v>102</v>
      </c>
    </row>
    <row r="121" spans="1:4" x14ac:dyDescent="0.2">
      <c r="A121" s="248" t="s">
        <v>100</v>
      </c>
      <c r="B121" s="493"/>
      <c r="C121" s="248" t="s">
        <v>423</v>
      </c>
    </row>
    <row r="122" spans="1:4" ht="30" x14ac:dyDescent="0.2">
      <c r="A122" s="249" t="s">
        <v>422</v>
      </c>
      <c r="B122" s="493"/>
      <c r="C122" s="251" t="s">
        <v>424</v>
      </c>
    </row>
    <row r="123" spans="1:4" x14ac:dyDescent="0.2">
      <c r="A123" s="248" t="s">
        <v>99</v>
      </c>
      <c r="B123" s="493"/>
      <c r="C123" s="251"/>
    </row>
    <row r="125" spans="1:4" x14ac:dyDescent="0.2">
      <c r="A125" s="249" t="s">
        <v>425</v>
      </c>
      <c r="B125" s="493">
        <v>43671</v>
      </c>
      <c r="C125" s="250" t="s">
        <v>102</v>
      </c>
    </row>
    <row r="126" spans="1:4" x14ac:dyDescent="0.2">
      <c r="A126" s="248" t="s">
        <v>100</v>
      </c>
      <c r="B126" s="493"/>
      <c r="C126" s="248" t="s">
        <v>426</v>
      </c>
    </row>
    <row r="127" spans="1:4" ht="30" x14ac:dyDescent="0.2">
      <c r="A127" s="249" t="s">
        <v>425</v>
      </c>
      <c r="B127" s="493"/>
      <c r="C127" s="251" t="s">
        <v>427</v>
      </c>
    </row>
    <row r="128" spans="1:4" x14ac:dyDescent="0.2">
      <c r="A128" s="248" t="s">
        <v>99</v>
      </c>
      <c r="B128" s="493"/>
      <c r="C128" s="251"/>
    </row>
    <row r="130" spans="1:3" x14ac:dyDescent="0.2">
      <c r="A130" s="249" t="s">
        <v>428</v>
      </c>
      <c r="B130" s="493">
        <v>43668</v>
      </c>
      <c r="C130" s="250" t="s">
        <v>102</v>
      </c>
    </row>
    <row r="131" spans="1:3" x14ac:dyDescent="0.2">
      <c r="A131" s="248" t="s">
        <v>99</v>
      </c>
      <c r="B131" s="493"/>
      <c r="C131" s="248" t="s">
        <v>103</v>
      </c>
    </row>
    <row r="132" spans="1:3" ht="30" x14ac:dyDescent="0.2">
      <c r="A132" s="249" t="s">
        <v>428</v>
      </c>
      <c r="B132" s="493"/>
      <c r="C132" s="251" t="s">
        <v>121</v>
      </c>
    </row>
    <row r="133" spans="1:3" x14ac:dyDescent="0.2">
      <c r="A133" s="248" t="s">
        <v>100</v>
      </c>
      <c r="B133" s="493"/>
      <c r="C133" s="251"/>
    </row>
    <row r="135" spans="1:3" x14ac:dyDescent="0.2">
      <c r="A135" s="249" t="s">
        <v>429</v>
      </c>
      <c r="B135" s="493">
        <v>43668</v>
      </c>
      <c r="C135" s="250" t="s">
        <v>102</v>
      </c>
    </row>
    <row r="136" spans="1:3" x14ac:dyDescent="0.2">
      <c r="A136" s="248" t="s">
        <v>100</v>
      </c>
      <c r="B136" s="493"/>
      <c r="C136" s="248" t="s">
        <v>423</v>
      </c>
    </row>
    <row r="137" spans="1:3" ht="30" x14ac:dyDescent="0.2">
      <c r="A137" s="249" t="s">
        <v>429</v>
      </c>
      <c r="B137" s="493"/>
      <c r="C137" s="251" t="s">
        <v>430</v>
      </c>
    </row>
    <row r="138" spans="1:3" x14ac:dyDescent="0.2">
      <c r="A138" s="248" t="s">
        <v>99</v>
      </c>
      <c r="B138" s="493"/>
      <c r="C138" s="251"/>
    </row>
    <row r="140" spans="1:3" x14ac:dyDescent="0.2">
      <c r="A140" s="249" t="s">
        <v>431</v>
      </c>
      <c r="B140" s="493">
        <v>43663</v>
      </c>
      <c r="C140" s="250" t="s">
        <v>102</v>
      </c>
    </row>
    <row r="141" spans="1:3" x14ac:dyDescent="0.2">
      <c r="A141" s="248" t="s">
        <v>99</v>
      </c>
      <c r="B141" s="493"/>
      <c r="C141" s="248" t="s">
        <v>281</v>
      </c>
    </row>
    <row r="142" spans="1:3" ht="30" x14ac:dyDescent="0.2">
      <c r="A142" s="249" t="s">
        <v>431</v>
      </c>
      <c r="B142" s="493"/>
      <c r="C142" s="251" t="s">
        <v>432</v>
      </c>
    </row>
    <row r="143" spans="1:3" x14ac:dyDescent="0.2">
      <c r="A143" s="248" t="s">
        <v>100</v>
      </c>
      <c r="B143" s="493"/>
      <c r="C143" s="251"/>
    </row>
    <row r="145" spans="1:4" x14ac:dyDescent="0.2">
      <c r="A145" s="249" t="s">
        <v>433</v>
      </c>
      <c r="B145" s="493">
        <v>43656</v>
      </c>
      <c r="C145" s="250" t="s">
        <v>102</v>
      </c>
    </row>
    <row r="146" spans="1:4" x14ac:dyDescent="0.2">
      <c r="A146" s="248" t="s">
        <v>100</v>
      </c>
      <c r="B146" s="493"/>
      <c r="C146" s="248" t="s">
        <v>423</v>
      </c>
    </row>
    <row r="147" spans="1:4" ht="30" x14ac:dyDescent="0.2">
      <c r="A147" s="249" t="s">
        <v>433</v>
      </c>
      <c r="B147" s="493"/>
      <c r="C147" s="251" t="s">
        <v>434</v>
      </c>
    </row>
    <row r="148" spans="1:4" x14ac:dyDescent="0.2">
      <c r="A148" s="248" t="s">
        <v>99</v>
      </c>
      <c r="B148" s="493"/>
      <c r="C148" s="251"/>
    </row>
    <row r="150" spans="1:4" x14ac:dyDescent="0.2">
      <c r="A150" s="249" t="s">
        <v>435</v>
      </c>
      <c r="B150" s="493">
        <v>43651</v>
      </c>
      <c r="C150" s="250" t="s">
        <v>102</v>
      </c>
    </row>
    <row r="151" spans="1:4" x14ac:dyDescent="0.2">
      <c r="A151" s="248" t="s">
        <v>100</v>
      </c>
      <c r="B151" s="493"/>
      <c r="C151" s="248" t="s">
        <v>436</v>
      </c>
    </row>
    <row r="152" spans="1:4" ht="30" x14ac:dyDescent="0.2">
      <c r="A152" s="249" t="s">
        <v>435</v>
      </c>
      <c r="B152" s="493"/>
      <c r="C152" s="251" t="s">
        <v>437</v>
      </c>
    </row>
    <row r="153" spans="1:4" x14ac:dyDescent="0.2">
      <c r="A153" s="248" t="s">
        <v>99</v>
      </c>
      <c r="B153" s="493"/>
      <c r="C153" s="251"/>
    </row>
    <row r="156" spans="1:4" x14ac:dyDescent="0.2">
      <c r="A156" s="249" t="s">
        <v>459</v>
      </c>
      <c r="B156" s="493">
        <v>43692</v>
      </c>
      <c r="C156" s="250" t="s">
        <v>102</v>
      </c>
      <c r="D156"/>
    </row>
    <row r="157" spans="1:4" x14ac:dyDescent="0.2">
      <c r="A157" s="248" t="s">
        <v>100</v>
      </c>
      <c r="B157" s="493"/>
      <c r="C157" s="248" t="s">
        <v>460</v>
      </c>
      <c r="D157"/>
    </row>
    <row r="158" spans="1:4" ht="30" x14ac:dyDescent="0.2">
      <c r="A158" s="249" t="s">
        <v>459</v>
      </c>
      <c r="B158" s="493"/>
      <c r="C158" s="251" t="s">
        <v>461</v>
      </c>
      <c r="D158"/>
    </row>
    <row r="159" spans="1:4" x14ac:dyDescent="0.2">
      <c r="A159" s="248" t="s">
        <v>99</v>
      </c>
      <c r="B159" s="493"/>
      <c r="C159" s="251"/>
      <c r="D159"/>
    </row>
    <row r="160" spans="1:4" x14ac:dyDescent="0.2">
      <c r="A160" s="492"/>
      <c r="B160" s="492"/>
      <c r="C160" s="492"/>
      <c r="D160" s="492"/>
    </row>
    <row r="161" spans="1:4" x14ac:dyDescent="0.2">
      <c r="A161" s="249" t="s">
        <v>462</v>
      </c>
      <c r="B161" s="493">
        <v>43684</v>
      </c>
      <c r="C161" s="250" t="s">
        <v>102</v>
      </c>
      <c r="D161"/>
    </row>
    <row r="162" spans="1:4" x14ac:dyDescent="0.2">
      <c r="A162" s="248" t="s">
        <v>100</v>
      </c>
      <c r="B162" s="493"/>
      <c r="C162" s="248" t="s">
        <v>103</v>
      </c>
      <c r="D162"/>
    </row>
    <row r="163" spans="1:4" ht="30" x14ac:dyDescent="0.2">
      <c r="A163" s="249" t="s">
        <v>462</v>
      </c>
      <c r="B163" s="493"/>
      <c r="C163" s="251" t="s">
        <v>121</v>
      </c>
      <c r="D163"/>
    </row>
    <row r="164" spans="1:4" x14ac:dyDescent="0.2">
      <c r="A164" s="248" t="s">
        <v>99</v>
      </c>
      <c r="B164" s="493"/>
      <c r="C164" s="251"/>
      <c r="D164"/>
    </row>
    <row r="165" spans="1:4" x14ac:dyDescent="0.2">
      <c r="A165" s="492"/>
      <c r="B165" s="492"/>
      <c r="C165" s="492"/>
      <c r="D165" s="492"/>
    </row>
    <row r="166" spans="1:4" x14ac:dyDescent="0.2">
      <c r="A166" s="249" t="s">
        <v>463</v>
      </c>
      <c r="B166" s="493">
        <v>43682</v>
      </c>
      <c r="C166" s="250" t="s">
        <v>102</v>
      </c>
      <c r="D166"/>
    </row>
    <row r="167" spans="1:4" x14ac:dyDescent="0.2">
      <c r="A167" s="248" t="s">
        <v>99</v>
      </c>
      <c r="B167" s="493"/>
      <c r="C167" s="248" t="s">
        <v>103</v>
      </c>
      <c r="D167"/>
    </row>
    <row r="168" spans="1:4" ht="30" x14ac:dyDescent="0.2">
      <c r="A168" s="249" t="s">
        <v>463</v>
      </c>
      <c r="B168" s="493"/>
      <c r="C168" s="251" t="s">
        <v>464</v>
      </c>
      <c r="D168"/>
    </row>
    <row r="169" spans="1:4" x14ac:dyDescent="0.2">
      <c r="A169" s="248" t="s">
        <v>100</v>
      </c>
      <c r="B169" s="493"/>
      <c r="C169" s="251"/>
      <c r="D169"/>
    </row>
    <row r="170" spans="1:4" x14ac:dyDescent="0.2">
      <c r="A170" s="492"/>
      <c r="B170" s="492"/>
      <c r="C170" s="492"/>
      <c r="D170" s="492"/>
    </row>
    <row r="172" spans="1:4" x14ac:dyDescent="0.2">
      <c r="A172" s="249" t="s">
        <v>469</v>
      </c>
      <c r="B172" s="493">
        <v>43693</v>
      </c>
      <c r="C172" s="250" t="s">
        <v>102</v>
      </c>
    </row>
    <row r="173" spans="1:4" x14ac:dyDescent="0.2">
      <c r="A173" s="248" t="s">
        <v>100</v>
      </c>
      <c r="B173" s="493"/>
      <c r="C173" s="248" t="s">
        <v>116</v>
      </c>
    </row>
    <row r="174" spans="1:4" ht="30" x14ac:dyDescent="0.2">
      <c r="A174" s="249" t="s">
        <v>469</v>
      </c>
      <c r="B174" s="493"/>
      <c r="C174" s="251" t="s">
        <v>470</v>
      </c>
    </row>
    <row r="175" spans="1:4" x14ac:dyDescent="0.2">
      <c r="A175" s="248" t="s">
        <v>99</v>
      </c>
      <c r="B175" s="493"/>
      <c r="C175" s="251"/>
    </row>
    <row r="177" spans="1:4" x14ac:dyDescent="0.2">
      <c r="A177" s="249" t="s">
        <v>472</v>
      </c>
      <c r="B177" s="493">
        <v>43703</v>
      </c>
      <c r="C177" s="250" t="s">
        <v>102</v>
      </c>
    </row>
    <row r="178" spans="1:4" x14ac:dyDescent="0.2">
      <c r="A178" s="248" t="s">
        <v>99</v>
      </c>
      <c r="B178" s="493"/>
      <c r="C178" s="248" t="s">
        <v>103</v>
      </c>
    </row>
    <row r="179" spans="1:4" ht="30" x14ac:dyDescent="0.2">
      <c r="A179" s="249" t="s">
        <v>472</v>
      </c>
      <c r="B179" s="493"/>
      <c r="C179" s="251" t="s">
        <v>473</v>
      </c>
    </row>
    <row r="180" spans="1:4" x14ac:dyDescent="0.2">
      <c r="A180" s="248" t="s">
        <v>100</v>
      </c>
      <c r="B180" s="493"/>
      <c r="C180" s="251"/>
    </row>
    <row r="182" spans="1:4" x14ac:dyDescent="0.2">
      <c r="A182" s="249" t="s">
        <v>478</v>
      </c>
      <c r="B182" s="493">
        <v>43706</v>
      </c>
      <c r="C182" s="250" t="s">
        <v>102</v>
      </c>
    </row>
    <row r="183" spans="1:4" x14ac:dyDescent="0.2">
      <c r="A183" s="248" t="s">
        <v>479</v>
      </c>
      <c r="B183" s="493"/>
      <c r="C183" s="248" t="s">
        <v>480</v>
      </c>
    </row>
    <row r="184" spans="1:4" ht="30" x14ac:dyDescent="0.2">
      <c r="A184" s="248"/>
      <c r="B184" s="493"/>
      <c r="C184" s="251" t="s">
        <v>481</v>
      </c>
    </row>
    <row r="185" spans="1:4" x14ac:dyDescent="0.2">
      <c r="A185" s="248"/>
      <c r="B185" s="336"/>
      <c r="C185" s="251"/>
    </row>
    <row r="186" spans="1:4" x14ac:dyDescent="0.2">
      <c r="A186" s="249" t="s">
        <v>551</v>
      </c>
      <c r="B186" s="493">
        <v>43724</v>
      </c>
      <c r="C186" s="250" t="s">
        <v>102</v>
      </c>
    </row>
    <row r="187" spans="1:4" x14ac:dyDescent="0.2">
      <c r="A187" s="248" t="s">
        <v>99</v>
      </c>
      <c r="B187" s="493"/>
      <c r="C187" s="248" t="s">
        <v>103</v>
      </c>
    </row>
    <row r="188" spans="1:4" ht="30" x14ac:dyDescent="0.2">
      <c r="A188" s="249" t="s">
        <v>551</v>
      </c>
      <c r="B188" s="493"/>
      <c r="C188" s="251" t="s">
        <v>552</v>
      </c>
    </row>
    <row r="189" spans="1:4" x14ac:dyDescent="0.2">
      <c r="A189" s="248" t="s">
        <v>100</v>
      </c>
      <c r="B189" s="493"/>
      <c r="C189" s="251"/>
    </row>
    <row r="191" spans="1:4" x14ac:dyDescent="0.2">
      <c r="A191" s="249" t="s">
        <v>553</v>
      </c>
      <c r="B191" s="493">
        <v>43725</v>
      </c>
      <c r="C191" s="250" t="s">
        <v>102</v>
      </c>
      <c r="D191"/>
    </row>
    <row r="192" spans="1:4" x14ac:dyDescent="0.2">
      <c r="A192" s="248" t="s">
        <v>99</v>
      </c>
      <c r="B192" s="493"/>
      <c r="C192" s="248" t="s">
        <v>103</v>
      </c>
      <c r="D192"/>
    </row>
    <row r="193" spans="1:4" ht="30" x14ac:dyDescent="0.2">
      <c r="A193" s="249" t="s">
        <v>553</v>
      </c>
      <c r="B193" s="493"/>
      <c r="C193" s="251" t="s">
        <v>121</v>
      </c>
      <c r="D193"/>
    </row>
    <row r="194" spans="1:4" x14ac:dyDescent="0.2">
      <c r="A194" s="248" t="s">
        <v>100</v>
      </c>
      <c r="B194" s="493"/>
      <c r="C194" s="251"/>
      <c r="D194"/>
    </row>
    <row r="195" spans="1:4" x14ac:dyDescent="0.2">
      <c r="A195" s="492"/>
      <c r="B195" s="492"/>
      <c r="C195" s="492"/>
      <c r="D195" s="492"/>
    </row>
    <row r="197" spans="1:4" x14ac:dyDescent="0.2">
      <c r="A197" s="249" t="s">
        <v>641</v>
      </c>
      <c r="B197" s="493">
        <v>43738</v>
      </c>
      <c r="C197" s="250" t="s">
        <v>102</v>
      </c>
    </row>
    <row r="198" spans="1:4" x14ac:dyDescent="0.2">
      <c r="A198" s="248" t="s">
        <v>100</v>
      </c>
      <c r="B198" s="493"/>
      <c r="C198" s="248" t="s">
        <v>642</v>
      </c>
    </row>
    <row r="199" spans="1:4" ht="30" x14ac:dyDescent="0.2">
      <c r="A199" s="249" t="s">
        <v>641</v>
      </c>
      <c r="B199" s="493"/>
      <c r="C199" s="251" t="s">
        <v>643</v>
      </c>
    </row>
    <row r="200" spans="1:4" x14ac:dyDescent="0.2">
      <c r="A200" s="248" t="s">
        <v>99</v>
      </c>
      <c r="B200" s="493"/>
      <c r="C200" s="251"/>
    </row>
    <row r="202" spans="1:4" x14ac:dyDescent="0.2">
      <c r="A202" s="249" t="s">
        <v>644</v>
      </c>
      <c r="B202" s="493">
        <v>43756</v>
      </c>
      <c r="C202" s="250" t="s">
        <v>102</v>
      </c>
    </row>
    <row r="203" spans="1:4" x14ac:dyDescent="0.2">
      <c r="A203" s="248" t="s">
        <v>100</v>
      </c>
      <c r="B203" s="493"/>
      <c r="C203" s="248" t="s">
        <v>281</v>
      </c>
    </row>
    <row r="204" spans="1:4" ht="30" x14ac:dyDescent="0.2">
      <c r="A204" s="249" t="s">
        <v>644</v>
      </c>
      <c r="B204" s="493"/>
      <c r="C204" s="251" t="s">
        <v>645</v>
      </c>
    </row>
    <row r="205" spans="1:4" x14ac:dyDescent="0.2">
      <c r="A205" s="248" t="s">
        <v>99</v>
      </c>
      <c r="B205" s="493"/>
      <c r="C205" s="251"/>
    </row>
    <row r="207" spans="1:4" x14ac:dyDescent="0.2">
      <c r="A207" s="249" t="s">
        <v>646</v>
      </c>
      <c r="B207" s="493">
        <v>43761</v>
      </c>
      <c r="C207" s="250" t="s">
        <v>102</v>
      </c>
    </row>
    <row r="208" spans="1:4" x14ac:dyDescent="0.2">
      <c r="A208" s="248" t="s">
        <v>100</v>
      </c>
      <c r="B208" s="493"/>
      <c r="C208" s="248" t="s">
        <v>281</v>
      </c>
    </row>
    <row r="209" spans="1:3" ht="30" x14ac:dyDescent="0.2">
      <c r="A209" s="249" t="s">
        <v>646</v>
      </c>
      <c r="B209" s="493"/>
      <c r="C209" s="251" t="s">
        <v>647</v>
      </c>
    </row>
    <row r="210" spans="1:3" x14ac:dyDescent="0.2">
      <c r="A210" s="248" t="s">
        <v>99</v>
      </c>
      <c r="B210" s="493"/>
      <c r="C210" s="251"/>
    </row>
    <row r="212" spans="1:3" x14ac:dyDescent="0.2">
      <c r="A212" s="249" t="s">
        <v>648</v>
      </c>
      <c r="B212" s="493">
        <v>43761</v>
      </c>
      <c r="C212" s="250" t="s">
        <v>102</v>
      </c>
    </row>
    <row r="213" spans="1:3" x14ac:dyDescent="0.2">
      <c r="A213" s="248" t="s">
        <v>99</v>
      </c>
      <c r="B213" s="493"/>
      <c r="C213" s="248" t="s">
        <v>649</v>
      </c>
    </row>
    <row r="214" spans="1:3" ht="30" x14ac:dyDescent="0.2">
      <c r="A214" s="249" t="s">
        <v>648</v>
      </c>
      <c r="B214" s="493"/>
      <c r="C214" s="251" t="s">
        <v>650</v>
      </c>
    </row>
    <row r="215" spans="1:3" x14ac:dyDescent="0.2">
      <c r="A215" s="248" t="s">
        <v>100</v>
      </c>
      <c r="B215" s="493"/>
      <c r="C215" s="251"/>
    </row>
    <row r="217" spans="1:3" x14ac:dyDescent="0.2">
      <c r="A217" s="249" t="s">
        <v>651</v>
      </c>
      <c r="B217" s="493">
        <v>43762</v>
      </c>
      <c r="C217" s="250" t="s">
        <v>286</v>
      </c>
    </row>
    <row r="218" spans="1:3" x14ac:dyDescent="0.2">
      <c r="A218" s="248" t="s">
        <v>100</v>
      </c>
      <c r="B218" s="493"/>
      <c r="C218" s="248" t="s">
        <v>649</v>
      </c>
    </row>
    <row r="219" spans="1:3" ht="30" x14ac:dyDescent="0.2">
      <c r="A219" s="248"/>
      <c r="B219" s="493"/>
      <c r="C219" s="251" t="s">
        <v>652</v>
      </c>
    </row>
    <row r="220" spans="1:3" x14ac:dyDescent="0.2">
      <c r="A220" s="249" t="s">
        <v>653</v>
      </c>
      <c r="B220" s="493">
        <v>43769</v>
      </c>
      <c r="C220" s="250" t="s">
        <v>102</v>
      </c>
    </row>
    <row r="221" spans="1:3" x14ac:dyDescent="0.2">
      <c r="A221" s="248" t="s">
        <v>99</v>
      </c>
      <c r="B221" s="493"/>
      <c r="C221" s="248" t="s">
        <v>654</v>
      </c>
    </row>
    <row r="222" spans="1:3" ht="30" x14ac:dyDescent="0.2">
      <c r="A222" s="249" t="s">
        <v>653</v>
      </c>
      <c r="B222" s="493"/>
      <c r="C222" s="251" t="s">
        <v>655</v>
      </c>
    </row>
    <row r="223" spans="1:3" x14ac:dyDescent="0.2">
      <c r="A223" s="248" t="s">
        <v>100</v>
      </c>
      <c r="B223" s="493"/>
      <c r="C223" s="251"/>
    </row>
    <row r="225" spans="1:4" x14ac:dyDescent="0.2">
      <c r="A225" s="249" t="s">
        <v>656</v>
      </c>
      <c r="B225" s="493">
        <v>43774</v>
      </c>
      <c r="C225" s="250" t="s">
        <v>102</v>
      </c>
    </row>
    <row r="226" spans="1:4" x14ac:dyDescent="0.2">
      <c r="A226" s="248" t="s">
        <v>99</v>
      </c>
      <c r="B226" s="493"/>
      <c r="C226" s="248" t="s">
        <v>103</v>
      </c>
    </row>
    <row r="227" spans="1:4" ht="30" x14ac:dyDescent="0.2">
      <c r="A227" s="249" t="s">
        <v>656</v>
      </c>
      <c r="B227" s="493"/>
      <c r="C227" s="251" t="s">
        <v>657</v>
      </c>
    </row>
    <row r="228" spans="1:4" x14ac:dyDescent="0.2">
      <c r="A228" s="248" t="s">
        <v>100</v>
      </c>
      <c r="B228" s="493"/>
      <c r="C228" s="251"/>
    </row>
    <row r="230" spans="1:4" x14ac:dyDescent="0.2">
      <c r="A230" s="414" t="s">
        <v>97</v>
      </c>
      <c r="B230" s="98" t="s">
        <v>81</v>
      </c>
      <c r="C230" s="98" t="s">
        <v>98</v>
      </c>
    </row>
    <row r="231" spans="1:4" x14ac:dyDescent="0.2">
      <c r="A231" s="249" t="s">
        <v>658</v>
      </c>
      <c r="B231" s="493">
        <v>43776</v>
      </c>
      <c r="C231" s="250" t="s">
        <v>102</v>
      </c>
    </row>
    <row r="232" spans="1:4" x14ac:dyDescent="0.2">
      <c r="A232" s="248" t="s">
        <v>100</v>
      </c>
      <c r="B232" s="493"/>
      <c r="C232" s="248" t="s">
        <v>642</v>
      </c>
    </row>
    <row r="233" spans="1:4" ht="30" x14ac:dyDescent="0.2">
      <c r="A233" s="249" t="s">
        <v>658</v>
      </c>
      <c r="B233" s="493"/>
      <c r="C233" s="251" t="s">
        <v>659</v>
      </c>
    </row>
    <row r="234" spans="1:4" x14ac:dyDescent="0.2">
      <c r="A234" s="248" t="s">
        <v>99</v>
      </c>
      <c r="B234" s="493"/>
      <c r="C234" s="251"/>
    </row>
    <row r="236" spans="1:4" x14ac:dyDescent="0.2">
      <c r="A236" s="492"/>
      <c r="B236" s="492"/>
      <c r="C236" s="492"/>
      <c r="D236" s="492"/>
    </row>
    <row r="237" spans="1:4" x14ac:dyDescent="0.2">
      <c r="A237" s="249" t="s">
        <v>719</v>
      </c>
      <c r="B237" s="493">
        <v>43791</v>
      </c>
      <c r="C237" s="250" t="s">
        <v>102</v>
      </c>
      <c r="D237"/>
    </row>
    <row r="238" spans="1:4" x14ac:dyDescent="0.2">
      <c r="A238" s="248" t="s">
        <v>99</v>
      </c>
      <c r="B238" s="493"/>
      <c r="C238" s="248" t="s">
        <v>111</v>
      </c>
      <c r="D238"/>
    </row>
    <row r="239" spans="1:4" ht="30" x14ac:dyDescent="0.2">
      <c r="A239" s="249" t="s">
        <v>719</v>
      </c>
      <c r="B239" s="493"/>
      <c r="C239" s="251" t="s">
        <v>720</v>
      </c>
      <c r="D239"/>
    </row>
    <row r="240" spans="1:4" x14ac:dyDescent="0.2">
      <c r="A240" s="248" t="s">
        <v>100</v>
      </c>
      <c r="B240" s="493"/>
      <c r="C240" s="251"/>
      <c r="D240"/>
    </row>
    <row r="242" spans="1:3" x14ac:dyDescent="0.2">
      <c r="A242" s="249" t="s">
        <v>721</v>
      </c>
      <c r="B242" s="493">
        <v>43796</v>
      </c>
      <c r="C242" s="250" t="s">
        <v>102</v>
      </c>
    </row>
    <row r="243" spans="1:3" x14ac:dyDescent="0.2">
      <c r="A243" s="248" t="s">
        <v>99</v>
      </c>
      <c r="B243" s="493"/>
      <c r="C243" s="248" t="s">
        <v>111</v>
      </c>
    </row>
    <row r="244" spans="1:3" ht="30" x14ac:dyDescent="0.2">
      <c r="A244" s="249" t="s">
        <v>721</v>
      </c>
      <c r="B244" s="493"/>
      <c r="C244" s="251" t="s">
        <v>720</v>
      </c>
    </row>
    <row r="245" spans="1:3" x14ac:dyDescent="0.2">
      <c r="A245" s="248" t="s">
        <v>100</v>
      </c>
      <c r="B245" s="493"/>
      <c r="C245" s="251"/>
    </row>
    <row r="247" spans="1:3" x14ac:dyDescent="0.2">
      <c r="A247" s="249" t="s">
        <v>722</v>
      </c>
      <c r="B247" s="493">
        <v>43801</v>
      </c>
      <c r="C247" s="250" t="s">
        <v>102</v>
      </c>
    </row>
    <row r="248" spans="1:3" x14ac:dyDescent="0.2">
      <c r="A248" s="248" t="s">
        <v>100</v>
      </c>
      <c r="B248" s="493"/>
      <c r="C248" s="248" t="s">
        <v>103</v>
      </c>
    </row>
    <row r="249" spans="1:3" ht="30" x14ac:dyDescent="0.2">
      <c r="A249" s="249" t="s">
        <v>722</v>
      </c>
      <c r="B249" s="493"/>
      <c r="C249" s="251" t="s">
        <v>723</v>
      </c>
    </row>
    <row r="250" spans="1:3" x14ac:dyDescent="0.2">
      <c r="A250" s="248" t="s">
        <v>99</v>
      </c>
      <c r="B250" s="493"/>
      <c r="C250" s="251"/>
    </row>
    <row r="253" spans="1:3" x14ac:dyDescent="0.2">
      <c r="A253" s="249" t="s">
        <v>724</v>
      </c>
      <c r="B253" s="493">
        <v>43822</v>
      </c>
      <c r="C253" s="250" t="s">
        <v>102</v>
      </c>
    </row>
    <row r="254" spans="1:3" x14ac:dyDescent="0.2">
      <c r="A254" s="248" t="s">
        <v>100</v>
      </c>
      <c r="B254" s="493"/>
      <c r="C254" s="248" t="s">
        <v>103</v>
      </c>
    </row>
    <row r="255" spans="1:3" x14ac:dyDescent="0.2">
      <c r="A255" s="249" t="s">
        <v>724</v>
      </c>
      <c r="B255" s="493"/>
      <c r="C255" s="251" t="s">
        <v>725</v>
      </c>
    </row>
    <row r="256" spans="1:3" x14ac:dyDescent="0.2">
      <c r="A256" s="248" t="s">
        <v>99</v>
      </c>
      <c r="B256" s="493"/>
      <c r="C256" s="251"/>
    </row>
    <row r="259" spans="1:3" x14ac:dyDescent="0.2">
      <c r="A259" s="249" t="s">
        <v>124</v>
      </c>
      <c r="B259" s="493">
        <v>43826</v>
      </c>
      <c r="C259" s="250" t="s">
        <v>102</v>
      </c>
    </row>
    <row r="260" spans="1:3" x14ac:dyDescent="0.2">
      <c r="A260" s="248" t="s">
        <v>100</v>
      </c>
      <c r="B260" s="493"/>
      <c r="C260" s="248" t="s">
        <v>103</v>
      </c>
    </row>
    <row r="261" spans="1:3" ht="30" x14ac:dyDescent="0.2">
      <c r="A261" s="249" t="s">
        <v>124</v>
      </c>
      <c r="B261" s="493"/>
      <c r="C261" s="251" t="s">
        <v>726</v>
      </c>
    </row>
    <row r="262" spans="1:3" x14ac:dyDescent="0.2">
      <c r="A262" s="248" t="s">
        <v>99</v>
      </c>
      <c r="B262" s="493"/>
      <c r="C262" s="251"/>
    </row>
    <row r="265" spans="1:3" x14ac:dyDescent="0.2">
      <c r="A265" s="249" t="s">
        <v>727</v>
      </c>
      <c r="B265" s="493">
        <v>43829</v>
      </c>
      <c r="C265" s="250" t="s">
        <v>102</v>
      </c>
    </row>
    <row r="266" spans="1:3" x14ac:dyDescent="0.2">
      <c r="A266" s="248" t="s">
        <v>99</v>
      </c>
      <c r="B266" s="493"/>
      <c r="C266" s="248" t="s">
        <v>423</v>
      </c>
    </row>
    <row r="267" spans="1:3" ht="30" x14ac:dyDescent="0.2">
      <c r="A267" s="249" t="s">
        <v>727</v>
      </c>
      <c r="B267" s="493"/>
      <c r="C267" s="251" t="s">
        <v>728</v>
      </c>
    </row>
    <row r="268" spans="1:3" x14ac:dyDescent="0.2">
      <c r="A268" s="248" t="s">
        <v>100</v>
      </c>
      <c r="B268" s="493"/>
      <c r="C268" s="251"/>
    </row>
    <row r="270" spans="1:3" x14ac:dyDescent="0.2">
      <c r="A270" s="249" t="s">
        <v>122</v>
      </c>
      <c r="B270" s="493">
        <v>43829</v>
      </c>
      <c r="C270" s="250" t="s">
        <v>102</v>
      </c>
    </row>
    <row r="271" spans="1:3" x14ac:dyDescent="0.2">
      <c r="A271" s="248" t="s">
        <v>100</v>
      </c>
      <c r="B271" s="493"/>
      <c r="C271" s="248" t="s">
        <v>423</v>
      </c>
    </row>
    <row r="272" spans="1:3" ht="30" x14ac:dyDescent="0.2">
      <c r="A272" s="249" t="s">
        <v>122</v>
      </c>
      <c r="B272" s="493"/>
      <c r="C272" s="251" t="s">
        <v>720</v>
      </c>
    </row>
    <row r="273" spans="1:3" x14ac:dyDescent="0.2">
      <c r="A273" s="248" t="s">
        <v>99</v>
      </c>
      <c r="B273" s="493"/>
      <c r="C273" s="251"/>
    </row>
    <row r="275" spans="1:3" x14ac:dyDescent="0.2">
      <c r="A275" s="249" t="s">
        <v>120</v>
      </c>
      <c r="B275" s="493">
        <v>43832</v>
      </c>
      <c r="C275" s="250" t="s">
        <v>102</v>
      </c>
    </row>
    <row r="276" spans="1:3" x14ac:dyDescent="0.2">
      <c r="A276" s="248" t="s">
        <v>100</v>
      </c>
      <c r="B276" s="493"/>
      <c r="C276" s="248" t="s">
        <v>116</v>
      </c>
    </row>
    <row r="277" spans="1:3" ht="30" x14ac:dyDescent="0.2">
      <c r="A277" s="249" t="s">
        <v>120</v>
      </c>
      <c r="B277" s="493"/>
      <c r="C277" s="251" t="s">
        <v>730</v>
      </c>
    </row>
    <row r="278" spans="1:3" x14ac:dyDescent="0.2">
      <c r="A278" s="248" t="s">
        <v>99</v>
      </c>
      <c r="B278" s="493"/>
      <c r="C278" s="251"/>
    </row>
  </sheetData>
  <autoFilter ref="A1:Q1"/>
  <mergeCells count="59">
    <mergeCell ref="B156:B159"/>
    <mergeCell ref="A160:D160"/>
    <mergeCell ref="B161:B164"/>
    <mergeCell ref="A165:D165"/>
    <mergeCell ref="B166:B169"/>
    <mergeCell ref="B145:B148"/>
    <mergeCell ref="B150:B153"/>
    <mergeCell ref="B120:B123"/>
    <mergeCell ref="B125:B128"/>
    <mergeCell ref="B130:B133"/>
    <mergeCell ref="B135:B138"/>
    <mergeCell ref="B140:B143"/>
    <mergeCell ref="B115:B118"/>
    <mergeCell ref="A119:D119"/>
    <mergeCell ref="B100:B103"/>
    <mergeCell ref="A104:D104"/>
    <mergeCell ref="B105:B108"/>
    <mergeCell ref="A109:D109"/>
    <mergeCell ref="B110:B113"/>
    <mergeCell ref="A114:D114"/>
    <mergeCell ref="A63:D63"/>
    <mergeCell ref="B66:B69"/>
    <mergeCell ref="A70:D70"/>
    <mergeCell ref="A99:D99"/>
    <mergeCell ref="B71:B74"/>
    <mergeCell ref="A75:D75"/>
    <mergeCell ref="B76:B78"/>
    <mergeCell ref="A79:D79"/>
    <mergeCell ref="B80:B83"/>
    <mergeCell ref="A84:D84"/>
    <mergeCell ref="B85:B88"/>
    <mergeCell ref="A89:D89"/>
    <mergeCell ref="B90:B93"/>
    <mergeCell ref="A94:D94"/>
    <mergeCell ref="B95:B98"/>
    <mergeCell ref="A170:D170"/>
    <mergeCell ref="B177:B180"/>
    <mergeCell ref="B172:B175"/>
    <mergeCell ref="B275:B278"/>
    <mergeCell ref="B220:B223"/>
    <mergeCell ref="B225:B228"/>
    <mergeCell ref="B231:B234"/>
    <mergeCell ref="B197:B200"/>
    <mergeCell ref="B202:B205"/>
    <mergeCell ref="B207:B210"/>
    <mergeCell ref="B212:B215"/>
    <mergeCell ref="B217:B219"/>
    <mergeCell ref="B259:B262"/>
    <mergeCell ref="B265:B268"/>
    <mergeCell ref="B270:B273"/>
    <mergeCell ref="B253:B256"/>
    <mergeCell ref="A236:D236"/>
    <mergeCell ref="B237:B240"/>
    <mergeCell ref="B242:B245"/>
    <mergeCell ref="B247:B250"/>
    <mergeCell ref="B182:B184"/>
    <mergeCell ref="B186:B189"/>
    <mergeCell ref="B191:B194"/>
    <mergeCell ref="A195:D195"/>
  </mergeCells>
  <hyperlinks>
    <hyperlink ref="A66" r:id="rId1" display="http://servicios.infoleg.gob.ar/infolegInternet/verNorma.do?id=322508"/>
    <hyperlink ref="A68" r:id="rId2" display="http://servicios.infoleg.gob.ar/infolegInternet/verNorma.do?id=322508"/>
    <hyperlink ref="B66" r:id="rId3" display="http://servicios.infoleg.gob.ar/infolegInternet/verBoletin.do?fechaNro=nro&amp;id=34102"/>
    <hyperlink ref="A71" r:id="rId4" display="http://servicios.infoleg.gob.ar/infolegInternet/verNorma.do?id=322395"/>
    <hyperlink ref="A73" r:id="rId5" display="http://servicios.infoleg.gob.ar/infolegInternet/verNorma.do?id=322395"/>
    <hyperlink ref="B71" r:id="rId6" display="http://servicios.infoleg.gob.ar/infolegInternet/verBoletin.do?fechaNro=nro&amp;id=34100"/>
    <hyperlink ref="A76" r:id="rId7" display="http://servicios.infoleg.gob.ar/infolegInternet/verNorma.do?id=322255"/>
    <hyperlink ref="B76" r:id="rId8" display="http://servicios.infoleg.gob.ar/infolegInternet/verBoletin.do?fechaNro=nro&amp;id=34098"/>
    <hyperlink ref="A80" r:id="rId9" display="http://servicios.infoleg.gob.ar/infolegInternet/verNorma.do?id=322170"/>
    <hyperlink ref="A82" r:id="rId10" display="http://servicios.infoleg.gob.ar/infolegInternet/verNorma.do?id=322170"/>
    <hyperlink ref="B80" r:id="rId11" display="http://servicios.infoleg.gob.ar/infolegInternet/verBoletin.do?fechaNro=nro&amp;id=34096"/>
    <hyperlink ref="A85" r:id="rId12" display="http://servicios.infoleg.gob.ar/infolegInternet/verNorma.do?id=322171"/>
    <hyperlink ref="A87" r:id="rId13" display="http://servicios.infoleg.gob.ar/infolegInternet/verNorma.do?id=322171"/>
    <hyperlink ref="B85" r:id="rId14" display="http://servicios.infoleg.gob.ar/infolegInternet/verBoletin.do?fechaNro=nro&amp;id=34096"/>
    <hyperlink ref="A90" r:id="rId15" display="http://servicios.infoleg.gob.ar/infolegInternet/verNorma.do?id=321988"/>
    <hyperlink ref="A92" r:id="rId16" display="http://servicios.infoleg.gob.ar/infolegInternet/verNorma.do?id=321988"/>
    <hyperlink ref="B90" r:id="rId17" display="http://servicios.infoleg.gob.ar/infolegInternet/verBoletin.do?fechaNro=nro&amp;id=34092"/>
    <hyperlink ref="A95" r:id="rId18" display="http://servicios.infoleg.gob.ar/infolegInternet/verNorma.do?id=321732"/>
    <hyperlink ref="A97" r:id="rId19" display="http://servicios.infoleg.gob.ar/infolegInternet/verNorma.do?id=321732"/>
    <hyperlink ref="B95" r:id="rId20" display="http://servicios.infoleg.gob.ar/infolegInternet/verBoletin.do?fechaNro=nro&amp;id=34087"/>
    <hyperlink ref="A100" r:id="rId21" display="http://servicios.infoleg.gob.ar/infolegInternet/verNorma.do?id=321477"/>
    <hyperlink ref="A102" r:id="rId22" display="http://servicios.infoleg.gob.ar/infolegInternet/verNorma.do?id=321477"/>
    <hyperlink ref="B100" r:id="rId23" display="http://servicios.infoleg.gob.ar/infolegInternet/verBoletin.do?fechaNro=nro&amp;id=34083"/>
    <hyperlink ref="A105" r:id="rId24" display="http://servicios.infoleg.gob.ar/infolegInternet/verNorma.do?id=320996"/>
    <hyperlink ref="A107" r:id="rId25" display="http://servicios.infoleg.gob.ar/infolegInternet/verNorma.do?id=320996"/>
    <hyperlink ref="B105" r:id="rId26" display="http://servicios.infoleg.gob.ar/infolegInternet/verBoletin.do?fechaNro=nro&amp;id=34076"/>
    <hyperlink ref="A110" r:id="rId27" display="http://servicios.infoleg.gob.ar/infolegInternet/verNorma.do?id=320823"/>
    <hyperlink ref="A112" r:id="rId28" display="http://servicios.infoleg.gob.ar/infolegInternet/verNorma.do?id=320823"/>
    <hyperlink ref="B110" r:id="rId29" display="http://servicios.infoleg.gob.ar/infolegInternet/verBoletin.do?fechaNro=nro&amp;id=34073"/>
    <hyperlink ref="A115" r:id="rId30" display="http://servicios.infoleg.gob.ar/infolegInternet/verNorma.do?id=320773"/>
    <hyperlink ref="A117" r:id="rId31" display="http://servicios.infoleg.gob.ar/infolegInternet/verNorma.do?id=320773"/>
    <hyperlink ref="B115" r:id="rId32" display="http://servicios.infoleg.gob.ar/infolegInternet/verBoletin.do?fechaNro=nro&amp;id=34072"/>
    <hyperlink ref="A120" r:id="rId33" display="http://servicios.infoleg.gob.ar/infolegInternet/verNorma.do?id=325794"/>
    <hyperlink ref="A122" r:id="rId34" display="http://servicios.infoleg.gob.ar/infolegInternet/verNorma.do?id=325794"/>
    <hyperlink ref="B120" r:id="rId35" display="http://servicios.infoleg.gob.ar/infolegInternet/verBoletin.do?fechaNro=nro&amp;id=34163"/>
    <hyperlink ref="A125" r:id="rId36" display="http://servicios.infoleg.gob.ar/infolegInternet/verNorma.do?id=325647"/>
    <hyperlink ref="A127" r:id="rId37" display="http://servicios.infoleg.gob.ar/infolegInternet/verNorma.do?id=325647"/>
    <hyperlink ref="B125" r:id="rId38" display="http://servicios.infoleg.gob.ar/infolegInternet/verBoletin.do?fechaNro=nro&amp;id=34161"/>
    <hyperlink ref="A130" r:id="rId39" display="http://servicios.infoleg.gob.ar/infolegInternet/verNorma.do?id=325412"/>
    <hyperlink ref="A132" r:id="rId40" display="http://servicios.infoleg.gob.ar/infolegInternet/verNorma.do?id=325412"/>
    <hyperlink ref="B130" r:id="rId41" display="http://servicios.infoleg.gob.ar/infolegInternet/verBoletin.do?fechaNro=nro&amp;id=34158"/>
    <hyperlink ref="A135" r:id="rId42" display="http://servicios.infoleg.gob.ar/infolegInternet/verNorma.do?id=325413"/>
    <hyperlink ref="A137" r:id="rId43" display="http://servicios.infoleg.gob.ar/infolegInternet/verNorma.do?id=325413"/>
    <hyperlink ref="B135" r:id="rId44" display="http://servicios.infoleg.gob.ar/infolegInternet/verBoletin.do?fechaNro=nro&amp;id=34158"/>
    <hyperlink ref="A140" r:id="rId45" display="http://servicios.infoleg.gob.ar/infolegInternet/verNorma.do?id=325236"/>
    <hyperlink ref="A142" r:id="rId46" display="http://servicios.infoleg.gob.ar/infolegInternet/verNorma.do?id=325236"/>
    <hyperlink ref="B140" r:id="rId47" display="http://servicios.infoleg.gob.ar/infolegInternet/verBoletin.do?fechaNro=nro&amp;id=34155"/>
    <hyperlink ref="A145" r:id="rId48" display="http://servicios.infoleg.gob.ar/infolegInternet/verNorma.do?id=324982"/>
    <hyperlink ref="A147" r:id="rId49" display="http://servicios.infoleg.gob.ar/infolegInternet/verNorma.do?id=324982"/>
    <hyperlink ref="B145" r:id="rId50" display="http://servicios.infoleg.gob.ar/infolegInternet/verBoletin.do?fechaNro=nro&amp;id=34150"/>
    <hyperlink ref="A150" r:id="rId51" display="http://servicios.infoleg.gob.ar/infolegInternet/verNorma.do?id=324917"/>
    <hyperlink ref="A152" r:id="rId52" display="http://servicios.infoleg.gob.ar/infolegInternet/verNorma.do?id=324917"/>
    <hyperlink ref="B150" r:id="rId53" display="http://servicios.infoleg.gob.ar/infolegInternet/verBoletin.do?fechaNro=nro&amp;id=34149"/>
    <hyperlink ref="A156" r:id="rId54" display="http://servicios.infoleg.gob.ar/infolegInternet/verNorma.do?id=326692"/>
    <hyperlink ref="A158" r:id="rId55" display="http://servicios.infoleg.gob.ar/infolegInternet/verNorma.do?id=326692"/>
    <hyperlink ref="B156" r:id="rId56" display="http://servicios.infoleg.gob.ar/infolegInternet/verBoletin.do?fechaNro=nro&amp;id=34176"/>
    <hyperlink ref="A161" r:id="rId57" display="http://servicios.infoleg.gob.ar/infolegInternet/verNorma.do?id=326342"/>
    <hyperlink ref="A163" r:id="rId58" display="http://servicios.infoleg.gob.ar/infolegInternet/verNorma.do?id=326342"/>
    <hyperlink ref="B161" r:id="rId59" display="http://servicios.infoleg.gob.ar/infolegInternet/verBoletin.do?fechaNro=nro&amp;id=34170"/>
    <hyperlink ref="A166" r:id="rId60" display="http://servicios.infoleg.gob.ar/infolegInternet/verNorma.do?id=326204"/>
    <hyperlink ref="A168" r:id="rId61" display="http://servicios.infoleg.gob.ar/infolegInternet/verNorma.do?id=326204"/>
    <hyperlink ref="B166" r:id="rId62" display="http://servicios.infoleg.gob.ar/infolegInternet/verBoletin.do?fechaNro=nro&amp;id=34168"/>
    <hyperlink ref="A172" r:id="rId63" display="http://servicios.infoleg.gob.ar/infolegInternet/verNorma.do?id=326757"/>
    <hyperlink ref="A174" r:id="rId64" display="http://servicios.infoleg.gob.ar/infolegInternet/verNorma.do?id=326757"/>
    <hyperlink ref="B172" r:id="rId65" display="http://servicios.infoleg.gob.ar/infolegInternet/verBoletin.do?fechaNro=nro&amp;id=34177"/>
    <hyperlink ref="A177" r:id="rId66" display="http://servicios.infoleg.gob.ar/infolegInternet/verNorma.do?id=327111"/>
    <hyperlink ref="A179" r:id="rId67" display="http://servicios.infoleg.gob.ar/infolegInternet/verNorma.do?id=327111"/>
    <hyperlink ref="B177" r:id="rId68" display="http://servicios.infoleg.gob.ar/infolegInternet/verBoletin.do?fechaNro=nro&amp;id=34182"/>
    <hyperlink ref="A182" r:id="rId69" display="http://servicios.infoleg.gob.ar/infolegInternet/verNorma.do?id=327357"/>
    <hyperlink ref="B182" r:id="rId70" display="http://servicios.infoleg.gob.ar/infolegInternet/verBoletin.do?fechaNro=nro&amp;id=34185"/>
    <hyperlink ref="A186" r:id="rId71" display="http://servicios.infoleg.gob.ar/infolegInternet/verNorma.do?id=328468"/>
    <hyperlink ref="A188" r:id="rId72" display="http://servicios.infoleg.gob.ar/infolegInternet/verNorma.do?id=328468"/>
    <hyperlink ref="B186" r:id="rId73" display="http://servicios.infoleg.gob.ar/infolegInternet/verBoletin.do?fechaNro=nro&amp;id=34198"/>
    <hyperlink ref="A191" r:id="rId74" display="http://servicios.infoleg.gob.ar/infolegInternet/verNorma.do?id=328552"/>
    <hyperlink ref="A193" r:id="rId75" display="http://servicios.infoleg.gob.ar/infolegInternet/verNorma.do?id=328552"/>
    <hyperlink ref="B191" r:id="rId76" display="http://servicios.infoleg.gob.ar/infolegInternet/verBoletin.do?fechaNro=nro&amp;id=34199"/>
    <hyperlink ref="A197" r:id="rId77" display="http://servicios.infoleg.gob.ar/infolegInternet/verNorma.do?id=329263"/>
    <hyperlink ref="A199" r:id="rId78" display="http://servicios.infoleg.gob.ar/infolegInternet/verNorma.do?id=329263"/>
    <hyperlink ref="B197" r:id="rId79" display="http://servicios.infoleg.gob.ar/infolegInternet/verBoletin.do?fechaNro=nro&amp;id=34208"/>
    <hyperlink ref="A202" r:id="rId80" display="http://servicios.infoleg.gob.ar/infolegInternet/verNorma.do?id=330233"/>
    <hyperlink ref="A204" r:id="rId81" display="http://servicios.infoleg.gob.ar/infolegInternet/verNorma.do?id=330233"/>
    <hyperlink ref="B202" r:id="rId82" display="http://servicios.infoleg.gob.ar/infolegInternet/verBoletin.do?fechaNro=nro&amp;id=34221"/>
    <hyperlink ref="A207" r:id="rId83" display="http://servicios.infoleg.gob.ar/infolegInternet/verNorma.do?id=330506"/>
    <hyperlink ref="A209" r:id="rId84" display="http://servicios.infoleg.gob.ar/infolegInternet/verNorma.do?id=330506"/>
    <hyperlink ref="B207" r:id="rId85" display="http://servicios.infoleg.gob.ar/infolegInternet/verBoletin.do?fechaNro=nro&amp;id=34224"/>
    <hyperlink ref="A212" r:id="rId86" display="http://servicios.infoleg.gob.ar/infolegInternet/verNorma.do?id=330505"/>
    <hyperlink ref="A214" r:id="rId87" display="http://servicios.infoleg.gob.ar/infolegInternet/verNorma.do?id=330505"/>
    <hyperlink ref="B212" r:id="rId88" display="http://servicios.infoleg.gob.ar/infolegInternet/verBoletin.do?fechaNro=nro&amp;id=34224"/>
    <hyperlink ref="A217" r:id="rId89" display="http://servicios.infoleg.gob.ar/infolegInternet/verNorma.do?id=330592"/>
    <hyperlink ref="B217" r:id="rId90" display="http://servicios.infoleg.gob.ar/infolegInternet/verBoletin.do?fechaNro=nro&amp;id=34225"/>
    <hyperlink ref="A220" r:id="rId91" display="http://servicios.infoleg.gob.ar/infolegInternet/verNorma.do?id=331054"/>
    <hyperlink ref="A222" r:id="rId92" display="http://servicios.infoleg.gob.ar/infolegInternet/verNorma.do?id=331054"/>
    <hyperlink ref="B220" r:id="rId93" display="http://servicios.infoleg.gob.ar/infolegInternet/verBoletin.do?fechaNro=nro&amp;id=34230"/>
    <hyperlink ref="A225" r:id="rId94" display="http://servicios.infoleg.gob.ar/infolegInternet/verNorma.do?id=331319"/>
    <hyperlink ref="A227" r:id="rId95" display="http://servicios.infoleg.gob.ar/infolegInternet/verNorma.do?id=331319"/>
    <hyperlink ref="B225" r:id="rId96" display="http://servicios.infoleg.gob.ar/infolegInternet/verBoletin.do?fechaNro=nro&amp;id=34233"/>
    <hyperlink ref="A231" r:id="rId97" display="http://servicios.infoleg.gob.ar/infolegInternet/verNorma.do?id=331466"/>
    <hyperlink ref="A233" r:id="rId98" display="http://servicios.infoleg.gob.ar/infolegInternet/verNorma.do?id=331466"/>
    <hyperlink ref="B231" r:id="rId99" display="http://servicios.infoleg.gob.ar/infolegInternet/verBoletin.do?fechaNro=nro&amp;id=34235"/>
    <hyperlink ref="A237" r:id="rId100" display="http://servicios.infoleg.gob.ar/infolegInternet/verNorma.do?id=332043"/>
    <hyperlink ref="A239" r:id="rId101" display="http://servicios.infoleg.gob.ar/infolegInternet/verNorma.do?id=332043"/>
    <hyperlink ref="B237" r:id="rId102" display="http://servicios.infoleg.gob.ar/infolegInternet/verBoletin.do?fechaNro=nro&amp;id=34245"/>
    <hyperlink ref="A242" r:id="rId103" display="http://servicios.infoleg.gob.ar/infolegInternet/verNorma.do?id=332255"/>
    <hyperlink ref="A244" r:id="rId104" display="http://servicios.infoleg.gob.ar/infolegInternet/verNorma.do?id=332255"/>
    <hyperlink ref="B242" r:id="rId105" display="http://servicios.infoleg.gob.ar/infolegInternet/verBoletin.do?fechaNro=nro&amp;id=34248"/>
    <hyperlink ref="A247" r:id="rId106" display="http://servicios.infoleg.gob.ar/infolegInternet/verNorma.do?id=332512"/>
    <hyperlink ref="A249" r:id="rId107" display="http://servicios.infoleg.gob.ar/infolegInternet/verNorma.do?id=332512"/>
    <hyperlink ref="B247" r:id="rId108" display="http://servicios.infoleg.gob.ar/infolegInternet/verBoletin.do?fechaNro=nro&amp;id=34251"/>
    <hyperlink ref="A253" r:id="rId109" display="http://servicios.infoleg.gob.ar/infolegInternet/verNorma.do?id=333560"/>
    <hyperlink ref="A255" r:id="rId110" display="http://servicios.infoleg.gob.ar/infolegInternet/verNorma.do?id=333560"/>
    <hyperlink ref="B253" r:id="rId111" display="http://servicios.infoleg.gob.ar/infolegInternet/verBoletin.do?fechaNro=nro&amp;id=34268"/>
    <hyperlink ref="A259" r:id="rId112" display="http://servicios.infoleg.gob.ar/infolegInternet/verNorma.do?id=333612"/>
    <hyperlink ref="A261" r:id="rId113" display="http://servicios.infoleg.gob.ar/infolegInternet/verNorma.do?id=333612"/>
    <hyperlink ref="B259" r:id="rId114" display="http://servicios.infoleg.gob.ar/infolegInternet/verBoletin.do?fechaNro=nro&amp;id=34271"/>
    <hyperlink ref="A265" r:id="rId115" display="http://servicios.infoleg.gob.ar/infolegInternet/verNorma.do?id=333670"/>
    <hyperlink ref="A267" r:id="rId116" display="http://servicios.infoleg.gob.ar/infolegInternet/verNorma.do?id=333670"/>
    <hyperlink ref="B265" r:id="rId117" display="http://servicios.infoleg.gob.ar/infolegInternet/verBoletin.do?fechaNro=nro&amp;id=34273"/>
    <hyperlink ref="A270" r:id="rId118" display="http://servicios.infoleg.gob.ar/infolegInternet/verNorma.do?id=333667"/>
    <hyperlink ref="A272" r:id="rId119" display="http://servicios.infoleg.gob.ar/infolegInternet/verNorma.do?id=333667"/>
    <hyperlink ref="B270" r:id="rId120" display="http://servicios.infoleg.gob.ar/infolegInternet/verBoletin.do?fechaNro=nro&amp;id=34273"/>
    <hyperlink ref="A275" r:id="rId121" display="http://servicios.infoleg.gob.ar/infolegInternet/verNorma.do?id=333709"/>
    <hyperlink ref="A277" r:id="rId122" display="http://servicios.infoleg.gob.ar/infolegInternet/verNorma.do?id=333709"/>
    <hyperlink ref="B275" r:id="rId123" display="http://servicios.infoleg.gob.ar/infolegInternet/verBoletin.do?fechaNro=nro&amp;id=34275"/>
  </hyperlinks>
  <pageMargins left="0.7" right="0.7" top="0.75" bottom="0.75" header="0.3" footer="0.3"/>
  <pageSetup orientation="portrait" horizontalDpi="4294967294" verticalDpi="4294967294" r:id="rId1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showGridLines="0" zoomScale="70" zoomScaleNormal="70" workbookViewId="0">
      <selection activeCell="AI137" sqref="AI137"/>
    </sheetView>
  </sheetViews>
  <sheetFormatPr baseColWidth="10" defaultColWidth="13" defaultRowHeight="14" x14ac:dyDescent="0.2"/>
  <cols>
    <col min="1" max="1" width="9.5" style="66" bestFit="1" customWidth="1"/>
    <col min="2" max="2" width="10.5" style="66" bestFit="1" customWidth="1"/>
    <col min="3" max="3" width="35.83203125" style="66" customWidth="1"/>
    <col min="4" max="4" width="9.1640625" style="66" customWidth="1"/>
    <col min="5" max="5" width="9.83203125" style="66" customWidth="1"/>
    <col min="6" max="6" width="17.83203125" style="66" bestFit="1" customWidth="1"/>
    <col min="7" max="7" width="24.1640625" style="66" customWidth="1"/>
    <col min="8" max="8" width="14" style="74" customWidth="1"/>
    <col min="9" max="9" width="11.1640625" style="74" customWidth="1"/>
    <col min="10" max="10" width="13.83203125" style="74" customWidth="1"/>
    <col min="11" max="11" width="16.1640625" style="66" customWidth="1"/>
    <col min="12" max="12" width="18.1640625" style="66" customWidth="1"/>
    <col min="13" max="13" width="13.83203125" style="66" customWidth="1"/>
    <col min="14" max="14" width="9.83203125" style="66" customWidth="1"/>
    <col min="15" max="15" width="10.83203125" style="66" bestFit="1" customWidth="1"/>
    <col min="16" max="16" width="11.83203125" style="66" bestFit="1" customWidth="1"/>
    <col min="17" max="17" width="7.5" style="66" customWidth="1"/>
    <col min="18" max="18" width="14.5" style="66" bestFit="1" customWidth="1"/>
    <col min="19" max="19" width="6.83203125" style="74" bestFit="1" customWidth="1"/>
    <col min="20" max="20" width="10.83203125" style="66" bestFit="1" customWidth="1"/>
    <col min="21" max="21" width="10.83203125" style="74" customWidth="1"/>
    <col min="22" max="22" width="10.83203125" style="66" customWidth="1"/>
    <col min="23" max="24" width="13" style="66"/>
    <col min="25" max="25" width="20.83203125" style="66" bestFit="1" customWidth="1"/>
    <col min="26" max="16384" width="13" style="66"/>
  </cols>
  <sheetData>
    <row r="1" spans="1:24" x14ac:dyDescent="0.2">
      <c r="B1" s="497" t="s">
        <v>59</v>
      </c>
      <c r="C1" s="498"/>
      <c r="D1" s="498"/>
      <c r="E1" s="498"/>
      <c r="F1" s="498"/>
      <c r="G1" s="498"/>
      <c r="H1" s="498"/>
      <c r="I1" s="498"/>
      <c r="J1" s="498"/>
      <c r="K1" s="498"/>
      <c r="L1" s="498"/>
      <c r="M1" s="498"/>
      <c r="N1" s="498"/>
      <c r="O1" s="498"/>
      <c r="P1" s="498"/>
      <c r="Q1" s="498"/>
      <c r="R1" s="67"/>
      <c r="S1" s="67"/>
      <c r="T1" s="494" t="s">
        <v>60</v>
      </c>
      <c r="U1" s="495"/>
      <c r="V1" s="495"/>
      <c r="W1" s="495"/>
      <c r="X1" s="496"/>
    </row>
    <row r="2" spans="1:24" s="73" customFormat="1" ht="28" x14ac:dyDescent="0.2">
      <c r="A2" s="68" t="s">
        <v>22</v>
      </c>
      <c r="B2" s="69" t="s">
        <v>59</v>
      </c>
      <c r="C2" s="70" t="s">
        <v>62</v>
      </c>
      <c r="D2" s="70" t="s">
        <v>61</v>
      </c>
      <c r="E2" s="70" t="s">
        <v>69</v>
      </c>
      <c r="F2" s="70" t="s">
        <v>10</v>
      </c>
      <c r="G2" s="70" t="s">
        <v>66</v>
      </c>
      <c r="H2" s="70" t="s">
        <v>6</v>
      </c>
      <c r="I2" s="70" t="s">
        <v>67</v>
      </c>
      <c r="J2" s="70" t="s">
        <v>63</v>
      </c>
      <c r="K2" s="70" t="s">
        <v>13</v>
      </c>
      <c r="L2" s="70" t="s">
        <v>41</v>
      </c>
      <c r="M2" s="70" t="s">
        <v>8</v>
      </c>
      <c r="N2" s="70" t="s">
        <v>11</v>
      </c>
      <c r="O2" s="70" t="s">
        <v>17</v>
      </c>
      <c r="P2" s="70" t="s">
        <v>16</v>
      </c>
      <c r="Q2" s="71" t="s">
        <v>70</v>
      </c>
      <c r="R2" s="70" t="s">
        <v>83</v>
      </c>
      <c r="S2" s="70" t="s">
        <v>84</v>
      </c>
      <c r="T2" s="69" t="s">
        <v>71</v>
      </c>
      <c r="U2" s="70" t="s">
        <v>74</v>
      </c>
      <c r="V2" s="70" t="s">
        <v>73</v>
      </c>
      <c r="W2" s="70" t="s">
        <v>72</v>
      </c>
      <c r="X2" s="72" t="s">
        <v>93</v>
      </c>
    </row>
    <row r="3" spans="1:24" s="125" customFormat="1" x14ac:dyDescent="0.2">
      <c r="A3" s="125">
        <v>81173047</v>
      </c>
      <c r="B3" s="107">
        <v>43468</v>
      </c>
      <c r="C3" s="114" t="s">
        <v>126</v>
      </c>
      <c r="D3" s="115" t="s">
        <v>127</v>
      </c>
      <c r="E3" s="114" t="s">
        <v>85</v>
      </c>
      <c r="F3" s="116" t="s">
        <v>21</v>
      </c>
      <c r="G3" s="118" t="s">
        <v>126</v>
      </c>
      <c r="H3" s="117">
        <v>43476</v>
      </c>
      <c r="I3" s="117" t="s">
        <v>68</v>
      </c>
      <c r="J3" s="117">
        <v>43693</v>
      </c>
      <c r="K3" s="114" t="s">
        <v>14</v>
      </c>
      <c r="L3" s="118" t="s">
        <v>64</v>
      </c>
      <c r="M3" s="116" t="s">
        <v>21</v>
      </c>
      <c r="N3" s="116" t="s">
        <v>21</v>
      </c>
      <c r="O3" s="116" t="s">
        <v>18</v>
      </c>
      <c r="P3" s="116" t="s">
        <v>65</v>
      </c>
      <c r="Q3" s="119">
        <v>1000</v>
      </c>
      <c r="R3" s="119"/>
      <c r="S3" s="120"/>
      <c r="T3" s="121">
        <v>949.99999000000003</v>
      </c>
      <c r="U3" s="122" t="s">
        <v>21</v>
      </c>
      <c r="V3" s="123">
        <v>972.54</v>
      </c>
      <c r="W3" s="124">
        <v>4.7500000000000001E-2</v>
      </c>
      <c r="X3" s="124">
        <v>4.7899999999999998E-2</v>
      </c>
    </row>
    <row r="4" spans="1:24" s="125" customFormat="1" x14ac:dyDescent="0.2">
      <c r="A4" s="125">
        <v>81173049</v>
      </c>
      <c r="B4" s="107">
        <v>43482</v>
      </c>
      <c r="C4" s="114" t="s">
        <v>128</v>
      </c>
      <c r="D4" s="115" t="s">
        <v>129</v>
      </c>
      <c r="E4" s="114" t="s">
        <v>85</v>
      </c>
      <c r="F4" s="116" t="s">
        <v>21</v>
      </c>
      <c r="G4" s="118" t="s">
        <v>128</v>
      </c>
      <c r="H4" s="117">
        <v>43490</v>
      </c>
      <c r="I4" s="117" t="s">
        <v>68</v>
      </c>
      <c r="J4" s="117">
        <v>43707</v>
      </c>
      <c r="K4" s="114" t="s">
        <v>14</v>
      </c>
      <c r="L4" s="118" t="s">
        <v>64</v>
      </c>
      <c r="M4" s="116" t="s">
        <v>21</v>
      </c>
      <c r="N4" s="116" t="s">
        <v>21</v>
      </c>
      <c r="O4" s="116" t="s">
        <v>18</v>
      </c>
      <c r="P4" s="116" t="s">
        <v>65</v>
      </c>
      <c r="Q4" s="119">
        <v>1000</v>
      </c>
      <c r="R4" s="119"/>
      <c r="S4" s="120"/>
      <c r="T4" s="121">
        <v>1050</v>
      </c>
      <c r="U4" s="122" t="s">
        <v>21</v>
      </c>
      <c r="V4" s="123">
        <v>973.94</v>
      </c>
      <c r="W4" s="124">
        <v>4.4999999999999998E-2</v>
      </c>
      <c r="X4" s="125">
        <v>4.54</v>
      </c>
    </row>
    <row r="5" spans="1:24" x14ac:dyDescent="0.2">
      <c r="A5" s="66">
        <v>70752017</v>
      </c>
      <c r="B5" s="107">
        <v>43489</v>
      </c>
      <c r="C5" s="66" t="s">
        <v>134</v>
      </c>
      <c r="D5" s="145">
        <v>43493</v>
      </c>
      <c r="E5" s="114" t="s">
        <v>85</v>
      </c>
      <c r="F5" s="74" t="s">
        <v>12</v>
      </c>
      <c r="G5" s="163" t="s">
        <v>131</v>
      </c>
      <c r="H5" s="146">
        <v>43392</v>
      </c>
      <c r="I5" s="146">
        <v>43496</v>
      </c>
      <c r="J5" s="146">
        <v>43585</v>
      </c>
      <c r="K5" s="66" t="s">
        <v>14</v>
      </c>
      <c r="L5" s="66" t="s">
        <v>132</v>
      </c>
      <c r="M5" s="74" t="s">
        <v>9</v>
      </c>
      <c r="N5" s="74" t="s">
        <v>9</v>
      </c>
      <c r="O5" s="116" t="s">
        <v>18</v>
      </c>
      <c r="P5" s="116" t="s">
        <v>65</v>
      </c>
      <c r="Q5" s="148">
        <v>10000</v>
      </c>
      <c r="S5" s="149"/>
      <c r="T5" s="66">
        <v>25000</v>
      </c>
      <c r="U5" s="74" t="s">
        <v>9</v>
      </c>
      <c r="V5" s="150">
        <v>1167.5</v>
      </c>
      <c r="W5" s="151">
        <v>0.39789999999999998</v>
      </c>
      <c r="X5" s="151">
        <v>0.46139999999999998</v>
      </c>
    </row>
    <row r="6" spans="1:24" x14ac:dyDescent="0.2">
      <c r="A6" s="66">
        <v>2032</v>
      </c>
      <c r="B6" s="107">
        <v>43489</v>
      </c>
      <c r="C6" s="66" t="s">
        <v>130</v>
      </c>
      <c r="D6" s="145">
        <v>43493</v>
      </c>
      <c r="E6" s="114" t="s">
        <v>85</v>
      </c>
      <c r="F6" s="74" t="s">
        <v>12</v>
      </c>
      <c r="G6" s="147" t="s">
        <v>133</v>
      </c>
      <c r="H6" s="146">
        <v>43496</v>
      </c>
      <c r="I6" s="74" t="s">
        <v>68</v>
      </c>
      <c r="J6" s="146">
        <v>44043</v>
      </c>
      <c r="K6" s="66" t="s">
        <v>14</v>
      </c>
      <c r="L6" s="66" t="s">
        <v>135</v>
      </c>
      <c r="M6" s="74" t="s">
        <v>9</v>
      </c>
      <c r="N6" s="74" t="s">
        <v>9</v>
      </c>
      <c r="O6" s="116" t="s">
        <v>18</v>
      </c>
      <c r="P6" s="116" t="s">
        <v>65</v>
      </c>
      <c r="Q6" s="148">
        <v>10000</v>
      </c>
      <c r="S6" s="149"/>
      <c r="T6" s="66">
        <v>25000</v>
      </c>
      <c r="U6" s="74" t="s">
        <v>9</v>
      </c>
      <c r="V6" s="66">
        <v>996.46</v>
      </c>
      <c r="W6" s="151">
        <v>0.40460000000000002</v>
      </c>
      <c r="X6" s="151">
        <v>0.37190000000000001</v>
      </c>
    </row>
    <row r="8" spans="1:24" x14ac:dyDescent="0.2">
      <c r="A8" s="132" t="s">
        <v>109</v>
      </c>
    </row>
  </sheetData>
  <mergeCells count="2">
    <mergeCell ref="T1:X1"/>
    <mergeCell ref="B1:Q1"/>
  </mergeCells>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2"/>
  <sheetViews>
    <sheetView showGridLines="0" topLeftCell="U120" workbookViewId="0">
      <selection activeCell="AI137" sqref="AI137"/>
    </sheetView>
  </sheetViews>
  <sheetFormatPr baseColWidth="10" defaultRowHeight="15" x14ac:dyDescent="0.2"/>
  <cols>
    <col min="3" max="3" width="21.1640625" customWidth="1"/>
  </cols>
  <sheetData>
    <row r="1" spans="1:14" ht="16" thickBot="1" x14ac:dyDescent="0.25">
      <c r="A1" s="175" t="s">
        <v>183</v>
      </c>
      <c r="F1" s="175" t="s">
        <v>183</v>
      </c>
      <c r="G1" s="216"/>
      <c r="H1" s="216"/>
      <c r="I1" s="216"/>
      <c r="K1" s="175" t="s">
        <v>183</v>
      </c>
      <c r="L1" s="216"/>
      <c r="M1" s="216"/>
      <c r="N1" s="216"/>
    </row>
    <row r="2" spans="1:14" x14ac:dyDescent="0.2">
      <c r="A2" s="166">
        <v>43476</v>
      </c>
      <c r="B2" s="167"/>
      <c r="C2" s="167">
        <v>100</v>
      </c>
      <c r="D2" s="168"/>
      <c r="F2" s="166">
        <v>43524</v>
      </c>
      <c r="G2" s="167"/>
      <c r="H2" s="167">
        <v>100</v>
      </c>
      <c r="I2" s="168"/>
      <c r="K2" s="166">
        <v>43565</v>
      </c>
      <c r="L2" s="167"/>
      <c r="M2" s="167">
        <v>100</v>
      </c>
      <c r="N2" s="168"/>
    </row>
    <row r="3" spans="1:14" x14ac:dyDescent="0.2">
      <c r="A3" s="169">
        <v>43592</v>
      </c>
      <c r="B3" s="174">
        <v>16.66</v>
      </c>
      <c r="C3" s="174">
        <f t="shared" ref="C3:C10" si="0">+C2-B3</f>
        <v>83.34</v>
      </c>
      <c r="D3" s="172">
        <f>YEARFRAC(A3,A2)*C2</f>
        <v>32.222222222222221</v>
      </c>
      <c r="F3" s="169">
        <v>43592</v>
      </c>
      <c r="G3" s="174">
        <v>16.66</v>
      </c>
      <c r="H3" s="174">
        <f t="shared" ref="H3:H10" si="1">+H2-G3</f>
        <v>83.34</v>
      </c>
      <c r="I3" s="172">
        <f>YEARFRAC(F3,F2)*H2</f>
        <v>18.611111111111111</v>
      </c>
      <c r="K3" s="169">
        <v>43592</v>
      </c>
      <c r="L3" s="174">
        <v>16.66</v>
      </c>
      <c r="M3" s="174">
        <f t="shared" ref="M3:M10" si="2">+M2-L3</f>
        <v>83.34</v>
      </c>
      <c r="N3" s="172">
        <f>YEARFRAC(K3,K2)*M2</f>
        <v>7.5</v>
      </c>
    </row>
    <row r="4" spans="1:14" x14ac:dyDescent="0.2">
      <c r="A4" s="169">
        <v>43776</v>
      </c>
      <c r="B4" s="174"/>
      <c r="C4" s="174">
        <f t="shared" si="0"/>
        <v>83.34</v>
      </c>
      <c r="D4" s="172">
        <f t="shared" ref="D4:D13" si="3">YEARFRAC(A4,A3)*C3</f>
        <v>41.67</v>
      </c>
      <c r="F4" s="169">
        <v>43776</v>
      </c>
      <c r="G4" s="174"/>
      <c r="H4" s="174">
        <f t="shared" si="1"/>
        <v>83.34</v>
      </c>
      <c r="I4" s="172">
        <f t="shared" ref="I4:I13" si="4">YEARFRAC(F4,F3)*H3</f>
        <v>41.67</v>
      </c>
      <c r="K4" s="169">
        <v>43776</v>
      </c>
      <c r="L4" s="174"/>
      <c r="M4" s="174">
        <f t="shared" si="2"/>
        <v>83.34</v>
      </c>
      <c r="N4" s="172">
        <f t="shared" ref="N4:N13" si="5">YEARFRAC(K4,K3)*M3</f>
        <v>41.67</v>
      </c>
    </row>
    <row r="5" spans="1:14" x14ac:dyDescent="0.2">
      <c r="A5" s="169">
        <v>43958</v>
      </c>
      <c r="B5" s="174">
        <v>16.66</v>
      </c>
      <c r="C5" s="174">
        <f t="shared" si="0"/>
        <v>66.680000000000007</v>
      </c>
      <c r="D5" s="172">
        <f t="shared" si="3"/>
        <v>41.67</v>
      </c>
      <c r="F5" s="169">
        <v>43958</v>
      </c>
      <c r="G5" s="174">
        <v>16.66</v>
      </c>
      <c r="H5" s="174">
        <f t="shared" si="1"/>
        <v>66.680000000000007</v>
      </c>
      <c r="I5" s="172">
        <f t="shared" si="4"/>
        <v>41.67</v>
      </c>
      <c r="K5" s="169">
        <v>43958</v>
      </c>
      <c r="L5" s="174">
        <v>16.66</v>
      </c>
      <c r="M5" s="174">
        <f t="shared" si="2"/>
        <v>66.680000000000007</v>
      </c>
      <c r="N5" s="172">
        <f t="shared" si="5"/>
        <v>41.67</v>
      </c>
    </row>
    <row r="6" spans="1:14" x14ac:dyDescent="0.2">
      <c r="A6" s="169">
        <v>44142</v>
      </c>
      <c r="B6" s="174"/>
      <c r="C6" s="174">
        <f t="shared" si="0"/>
        <v>66.680000000000007</v>
      </c>
      <c r="D6" s="172">
        <f t="shared" si="3"/>
        <v>33.340000000000003</v>
      </c>
      <c r="F6" s="169">
        <v>44142</v>
      </c>
      <c r="G6" s="174"/>
      <c r="H6" s="174">
        <f t="shared" si="1"/>
        <v>66.680000000000007</v>
      </c>
      <c r="I6" s="172">
        <f t="shared" si="4"/>
        <v>33.340000000000003</v>
      </c>
      <c r="K6" s="169">
        <v>44142</v>
      </c>
      <c r="L6" s="174"/>
      <c r="M6" s="174">
        <f t="shared" si="2"/>
        <v>66.680000000000007</v>
      </c>
      <c r="N6" s="172">
        <f t="shared" si="5"/>
        <v>33.340000000000003</v>
      </c>
    </row>
    <row r="7" spans="1:14" x14ac:dyDescent="0.2">
      <c r="A7" s="169">
        <v>44323</v>
      </c>
      <c r="B7" s="174">
        <v>16.66</v>
      </c>
      <c r="C7" s="174">
        <f t="shared" si="0"/>
        <v>50.02000000000001</v>
      </c>
      <c r="D7" s="172">
        <f t="shared" si="3"/>
        <v>33.340000000000003</v>
      </c>
      <c r="F7" s="169">
        <v>44323</v>
      </c>
      <c r="G7" s="174">
        <v>16.66</v>
      </c>
      <c r="H7" s="174">
        <f t="shared" si="1"/>
        <v>50.02000000000001</v>
      </c>
      <c r="I7" s="172">
        <f t="shared" si="4"/>
        <v>33.340000000000003</v>
      </c>
      <c r="K7" s="169">
        <v>44323</v>
      </c>
      <c r="L7" s="174">
        <v>16.66</v>
      </c>
      <c r="M7" s="174">
        <f t="shared" si="2"/>
        <v>50.02000000000001</v>
      </c>
      <c r="N7" s="172">
        <f t="shared" si="5"/>
        <v>33.340000000000003</v>
      </c>
    </row>
    <row r="8" spans="1:14" x14ac:dyDescent="0.2">
      <c r="A8" s="169">
        <v>44507</v>
      </c>
      <c r="B8" s="174"/>
      <c r="C8" s="174">
        <f t="shared" si="0"/>
        <v>50.02000000000001</v>
      </c>
      <c r="D8" s="172">
        <f t="shared" si="3"/>
        <v>25.010000000000005</v>
      </c>
      <c r="F8" s="169">
        <v>44507</v>
      </c>
      <c r="G8" s="174"/>
      <c r="H8" s="174">
        <f t="shared" si="1"/>
        <v>50.02000000000001</v>
      </c>
      <c r="I8" s="172">
        <f t="shared" si="4"/>
        <v>25.010000000000005</v>
      </c>
      <c r="K8" s="169">
        <v>44507</v>
      </c>
      <c r="L8" s="174"/>
      <c r="M8" s="174">
        <f t="shared" si="2"/>
        <v>50.02000000000001</v>
      </c>
      <c r="N8" s="172">
        <f t="shared" si="5"/>
        <v>25.010000000000005</v>
      </c>
    </row>
    <row r="9" spans="1:14" x14ac:dyDescent="0.2">
      <c r="A9" s="169">
        <v>44688</v>
      </c>
      <c r="B9" s="174">
        <v>16.66</v>
      </c>
      <c r="C9" s="174">
        <f t="shared" si="0"/>
        <v>33.360000000000014</v>
      </c>
      <c r="D9" s="172">
        <f t="shared" si="3"/>
        <v>25.010000000000005</v>
      </c>
      <c r="F9" s="169">
        <v>44688</v>
      </c>
      <c r="G9" s="174">
        <v>16.66</v>
      </c>
      <c r="H9" s="174">
        <f t="shared" si="1"/>
        <v>33.360000000000014</v>
      </c>
      <c r="I9" s="172">
        <f t="shared" si="4"/>
        <v>25.010000000000005</v>
      </c>
      <c r="K9" s="169">
        <v>44688</v>
      </c>
      <c r="L9" s="174">
        <v>16.66</v>
      </c>
      <c r="M9" s="174">
        <f t="shared" si="2"/>
        <v>33.360000000000014</v>
      </c>
      <c r="N9" s="172">
        <f t="shared" si="5"/>
        <v>25.010000000000005</v>
      </c>
    </row>
    <row r="10" spans="1:14" x14ac:dyDescent="0.2">
      <c r="A10" s="169">
        <v>44872</v>
      </c>
      <c r="B10" s="174"/>
      <c r="C10" s="174">
        <f t="shared" si="0"/>
        <v>33.360000000000014</v>
      </c>
      <c r="D10" s="172">
        <f t="shared" si="3"/>
        <v>16.680000000000007</v>
      </c>
      <c r="F10" s="169">
        <v>44872</v>
      </c>
      <c r="G10" s="174"/>
      <c r="H10" s="174">
        <f t="shared" si="1"/>
        <v>33.360000000000014</v>
      </c>
      <c r="I10" s="172">
        <f t="shared" si="4"/>
        <v>16.680000000000007</v>
      </c>
      <c r="K10" s="169">
        <v>44872</v>
      </c>
      <c r="L10" s="174"/>
      <c r="M10" s="174">
        <f t="shared" si="2"/>
        <v>33.360000000000014</v>
      </c>
      <c r="N10" s="172">
        <f t="shared" si="5"/>
        <v>16.680000000000007</v>
      </c>
    </row>
    <row r="11" spans="1:14" x14ac:dyDescent="0.2">
      <c r="A11" s="169">
        <v>45053</v>
      </c>
      <c r="B11" s="174">
        <v>16.66</v>
      </c>
      <c r="C11" s="174">
        <f>+C10-B11</f>
        <v>16.700000000000014</v>
      </c>
      <c r="D11" s="172">
        <f t="shared" si="3"/>
        <v>16.680000000000007</v>
      </c>
      <c r="F11" s="169">
        <v>45053</v>
      </c>
      <c r="G11" s="174">
        <v>16.66</v>
      </c>
      <c r="H11" s="174">
        <f>+H10-G11</f>
        <v>16.700000000000014</v>
      </c>
      <c r="I11" s="172">
        <f t="shared" si="4"/>
        <v>16.680000000000007</v>
      </c>
      <c r="K11" s="169">
        <v>45053</v>
      </c>
      <c r="L11" s="174">
        <v>16.66</v>
      </c>
      <c r="M11" s="174">
        <f>+M10-L11</f>
        <v>16.700000000000014</v>
      </c>
      <c r="N11" s="172">
        <f t="shared" si="5"/>
        <v>16.680000000000007</v>
      </c>
    </row>
    <row r="12" spans="1:14" x14ac:dyDescent="0.2">
      <c r="A12" s="169">
        <v>45237</v>
      </c>
      <c r="B12" s="174"/>
      <c r="C12" s="174">
        <f>+C11-B12</f>
        <v>16.700000000000014</v>
      </c>
      <c r="D12" s="172">
        <f t="shared" si="3"/>
        <v>8.3500000000000068</v>
      </c>
      <c r="F12" s="169">
        <v>45237</v>
      </c>
      <c r="G12" s="174"/>
      <c r="H12" s="174">
        <f>+H11-G12</f>
        <v>16.700000000000014</v>
      </c>
      <c r="I12" s="172">
        <f t="shared" si="4"/>
        <v>8.3500000000000068</v>
      </c>
      <c r="K12" s="169">
        <v>45237</v>
      </c>
      <c r="L12" s="174"/>
      <c r="M12" s="174">
        <f>+M11-L12</f>
        <v>16.700000000000014</v>
      </c>
      <c r="N12" s="172">
        <f t="shared" si="5"/>
        <v>8.3500000000000068</v>
      </c>
    </row>
    <row r="13" spans="1:14" x14ac:dyDescent="0.2">
      <c r="A13" s="169">
        <v>45419</v>
      </c>
      <c r="B13" s="174">
        <v>16.7</v>
      </c>
      <c r="C13" s="174">
        <f>+C12-B13</f>
        <v>0</v>
      </c>
      <c r="D13" s="172">
        <f t="shared" si="3"/>
        <v>8.3500000000000068</v>
      </c>
      <c r="F13" s="169">
        <v>45419</v>
      </c>
      <c r="G13" s="174">
        <v>16.7</v>
      </c>
      <c r="H13" s="174">
        <f>+H12-G13</f>
        <v>0</v>
      </c>
      <c r="I13" s="172">
        <f t="shared" si="4"/>
        <v>8.3500000000000068</v>
      </c>
      <c r="K13" s="169">
        <v>45419</v>
      </c>
      <c r="L13" s="174">
        <v>16.7</v>
      </c>
      <c r="M13" s="174">
        <f>+M12-L13</f>
        <v>0</v>
      </c>
      <c r="N13" s="172">
        <f t="shared" si="5"/>
        <v>8.3500000000000068</v>
      </c>
    </row>
    <row r="14" spans="1:14" ht="16" thickBot="1" x14ac:dyDescent="0.25">
      <c r="A14" s="170"/>
      <c r="B14" s="171"/>
      <c r="C14" s="171"/>
      <c r="D14" s="173">
        <f>+SUM(D3:D13)/C2</f>
        <v>2.8232222222222232</v>
      </c>
      <c r="F14" s="170"/>
      <c r="G14" s="171"/>
      <c r="H14" s="171"/>
      <c r="I14" s="173">
        <f>+SUM(I3:I13)/H2</f>
        <v>2.6871111111111117</v>
      </c>
      <c r="K14" s="170"/>
      <c r="L14" s="171"/>
      <c r="M14" s="171"/>
      <c r="N14" s="173">
        <f>+SUM(N3:N13)/M2</f>
        <v>2.5760000000000001</v>
      </c>
    </row>
    <row r="19" spans="1:4" ht="16" thickBot="1" x14ac:dyDescent="0.25">
      <c r="A19" s="175" t="s">
        <v>255</v>
      </c>
      <c r="B19" s="216"/>
      <c r="C19" s="216"/>
      <c r="D19" s="216"/>
    </row>
    <row r="20" spans="1:4" x14ac:dyDescent="0.2">
      <c r="A20" s="166">
        <v>43524</v>
      </c>
      <c r="B20" s="167"/>
      <c r="C20" s="167">
        <v>100</v>
      </c>
      <c r="D20" s="168"/>
    </row>
    <row r="21" spans="1:4" x14ac:dyDescent="0.2">
      <c r="A21" s="169">
        <v>43573</v>
      </c>
      <c r="B21" s="174"/>
      <c r="C21" s="174">
        <f t="shared" ref="C21:C28" si="6">+C20-B21</f>
        <v>100</v>
      </c>
      <c r="D21" s="172">
        <f>YEARFRAC(A21,A20)*C20</f>
        <v>13.333333333333334</v>
      </c>
    </row>
    <row r="22" spans="1:4" x14ac:dyDescent="0.2">
      <c r="A22" s="169">
        <v>43756</v>
      </c>
      <c r="B22" s="174"/>
      <c r="C22" s="174">
        <f t="shared" si="6"/>
        <v>100</v>
      </c>
      <c r="D22" s="172">
        <f t="shared" ref="D22:D56" si="7">YEARFRAC(A22,A21)*C21</f>
        <v>50</v>
      </c>
    </row>
    <row r="23" spans="1:4" x14ac:dyDescent="0.2">
      <c r="A23" s="169">
        <v>43939</v>
      </c>
      <c r="B23" s="174"/>
      <c r="C23" s="174">
        <f t="shared" si="6"/>
        <v>100</v>
      </c>
      <c r="D23" s="172">
        <f t="shared" si="7"/>
        <v>50</v>
      </c>
    </row>
    <row r="24" spans="1:4" x14ac:dyDescent="0.2">
      <c r="A24" s="169">
        <v>44122</v>
      </c>
      <c r="B24" s="174"/>
      <c r="C24" s="174">
        <f t="shared" si="6"/>
        <v>100</v>
      </c>
      <c r="D24" s="172">
        <f t="shared" si="7"/>
        <v>50</v>
      </c>
    </row>
    <row r="25" spans="1:4" x14ac:dyDescent="0.2">
      <c r="A25" s="169">
        <v>44304</v>
      </c>
      <c r="B25" s="174"/>
      <c r="C25" s="174">
        <f t="shared" si="6"/>
        <v>100</v>
      </c>
      <c r="D25" s="172">
        <f t="shared" si="7"/>
        <v>50</v>
      </c>
    </row>
    <row r="26" spans="1:4" x14ac:dyDescent="0.2">
      <c r="A26" s="169">
        <v>44487</v>
      </c>
      <c r="B26" s="174"/>
      <c r="C26" s="174">
        <f t="shared" si="6"/>
        <v>100</v>
      </c>
      <c r="D26" s="172">
        <f t="shared" si="7"/>
        <v>50</v>
      </c>
    </row>
    <row r="27" spans="1:4" x14ac:dyDescent="0.2">
      <c r="A27" s="169">
        <v>44669</v>
      </c>
      <c r="B27" s="174"/>
      <c r="C27" s="174">
        <f t="shared" si="6"/>
        <v>100</v>
      </c>
      <c r="D27" s="172">
        <f t="shared" si="7"/>
        <v>50</v>
      </c>
    </row>
    <row r="28" spans="1:4" x14ac:dyDescent="0.2">
      <c r="A28" s="169">
        <v>44852</v>
      </c>
      <c r="B28" s="174"/>
      <c r="C28" s="174">
        <f t="shared" si="6"/>
        <v>100</v>
      </c>
      <c r="D28" s="172">
        <f t="shared" si="7"/>
        <v>50</v>
      </c>
    </row>
    <row r="29" spans="1:4" x14ac:dyDescent="0.2">
      <c r="A29" s="169">
        <v>45034</v>
      </c>
      <c r="B29" s="174"/>
      <c r="C29" s="174">
        <f>+C28-B29</f>
        <v>100</v>
      </c>
      <c r="D29" s="172">
        <f t="shared" si="7"/>
        <v>50</v>
      </c>
    </row>
    <row r="30" spans="1:4" x14ac:dyDescent="0.2">
      <c r="A30" s="169">
        <v>45217</v>
      </c>
      <c r="B30" s="174"/>
      <c r="C30" s="174">
        <f>+C29-B30</f>
        <v>100</v>
      </c>
      <c r="D30" s="172">
        <f t="shared" si="7"/>
        <v>50</v>
      </c>
    </row>
    <row r="31" spans="1:4" x14ac:dyDescent="0.2">
      <c r="A31" s="169">
        <v>45400</v>
      </c>
      <c r="B31" s="174"/>
      <c r="C31" s="174">
        <f>+C30-B31</f>
        <v>100</v>
      </c>
      <c r="D31" s="172">
        <f t="shared" si="7"/>
        <v>50</v>
      </c>
    </row>
    <row r="32" spans="1:4" x14ac:dyDescent="0.2">
      <c r="A32" s="169">
        <v>45583</v>
      </c>
      <c r="B32" s="223"/>
      <c r="C32" s="174">
        <f t="shared" ref="C32:C57" si="8">+C31-B32</f>
        <v>100</v>
      </c>
      <c r="D32" s="172">
        <f t="shared" si="7"/>
        <v>50</v>
      </c>
    </row>
    <row r="33" spans="1:4" x14ac:dyDescent="0.2">
      <c r="A33" s="169">
        <v>45765</v>
      </c>
      <c r="B33" s="217"/>
      <c r="C33" s="174">
        <f t="shared" si="8"/>
        <v>100</v>
      </c>
      <c r="D33" s="172">
        <f t="shared" si="7"/>
        <v>50</v>
      </c>
    </row>
    <row r="34" spans="1:4" x14ac:dyDescent="0.2">
      <c r="A34" s="169">
        <v>45948</v>
      </c>
      <c r="B34" s="217"/>
      <c r="C34" s="174">
        <f t="shared" si="8"/>
        <v>100</v>
      </c>
      <c r="D34" s="172">
        <f t="shared" si="7"/>
        <v>50</v>
      </c>
    </row>
    <row r="35" spans="1:4" x14ac:dyDescent="0.2">
      <c r="A35" s="169">
        <v>46130</v>
      </c>
      <c r="B35" s="217"/>
      <c r="C35" s="174">
        <f t="shared" si="8"/>
        <v>100</v>
      </c>
      <c r="D35" s="172">
        <f t="shared" si="7"/>
        <v>50</v>
      </c>
    </row>
    <row r="36" spans="1:4" x14ac:dyDescent="0.2">
      <c r="A36" s="169">
        <v>46313</v>
      </c>
      <c r="B36" s="217"/>
      <c r="C36" s="174">
        <f t="shared" si="8"/>
        <v>100</v>
      </c>
      <c r="D36" s="172">
        <f t="shared" si="7"/>
        <v>50</v>
      </c>
    </row>
    <row r="37" spans="1:4" x14ac:dyDescent="0.2">
      <c r="A37" s="169">
        <v>46495</v>
      </c>
      <c r="B37" s="217"/>
      <c r="C37" s="174">
        <f t="shared" si="8"/>
        <v>100</v>
      </c>
      <c r="D37" s="172">
        <f t="shared" si="7"/>
        <v>50</v>
      </c>
    </row>
    <row r="38" spans="1:4" x14ac:dyDescent="0.2">
      <c r="A38" s="169">
        <v>46678</v>
      </c>
      <c r="B38" s="217"/>
      <c r="C38" s="174">
        <f t="shared" si="8"/>
        <v>100</v>
      </c>
      <c r="D38" s="172">
        <f t="shared" si="7"/>
        <v>50</v>
      </c>
    </row>
    <row r="39" spans="1:4" x14ac:dyDescent="0.2">
      <c r="A39" s="169">
        <v>46861</v>
      </c>
      <c r="B39" s="217"/>
      <c r="C39" s="174">
        <f t="shared" si="8"/>
        <v>100</v>
      </c>
      <c r="D39" s="172">
        <f t="shared" si="7"/>
        <v>50</v>
      </c>
    </row>
    <row r="40" spans="1:4" x14ac:dyDescent="0.2">
      <c r="A40" s="169">
        <v>47044</v>
      </c>
      <c r="B40" s="217"/>
      <c r="C40" s="174">
        <f t="shared" si="8"/>
        <v>100</v>
      </c>
      <c r="D40" s="172">
        <f t="shared" si="7"/>
        <v>50</v>
      </c>
    </row>
    <row r="41" spans="1:4" x14ac:dyDescent="0.2">
      <c r="A41" s="169">
        <v>47226</v>
      </c>
      <c r="B41" s="217"/>
      <c r="C41" s="174">
        <f t="shared" si="8"/>
        <v>100</v>
      </c>
      <c r="D41" s="172">
        <f t="shared" si="7"/>
        <v>50</v>
      </c>
    </row>
    <row r="42" spans="1:4" x14ac:dyDescent="0.2">
      <c r="A42" s="169">
        <v>47409</v>
      </c>
      <c r="B42" s="217"/>
      <c r="C42" s="174">
        <f t="shared" si="8"/>
        <v>100</v>
      </c>
      <c r="D42" s="172">
        <f t="shared" si="7"/>
        <v>50</v>
      </c>
    </row>
    <row r="43" spans="1:4" x14ac:dyDescent="0.2">
      <c r="A43" s="169">
        <v>47591</v>
      </c>
      <c r="B43" s="217"/>
      <c r="C43" s="174">
        <f t="shared" si="8"/>
        <v>100</v>
      </c>
      <c r="D43" s="172">
        <f t="shared" si="7"/>
        <v>50</v>
      </c>
    </row>
    <row r="44" spans="1:4" x14ac:dyDescent="0.2">
      <c r="A44" s="169">
        <v>47774</v>
      </c>
      <c r="B44" s="217"/>
      <c r="C44" s="174">
        <f t="shared" si="8"/>
        <v>100</v>
      </c>
      <c r="D44" s="172">
        <f t="shared" si="7"/>
        <v>50</v>
      </c>
    </row>
    <row r="45" spans="1:4" x14ac:dyDescent="0.2">
      <c r="A45" s="169">
        <v>47956</v>
      </c>
      <c r="B45" s="217"/>
      <c r="C45" s="174">
        <f t="shared" si="8"/>
        <v>100</v>
      </c>
      <c r="D45" s="172">
        <f t="shared" si="7"/>
        <v>50</v>
      </c>
    </row>
    <row r="46" spans="1:4" x14ac:dyDescent="0.2">
      <c r="A46" s="169">
        <v>48139</v>
      </c>
      <c r="B46" s="217"/>
      <c r="C46" s="174">
        <f t="shared" si="8"/>
        <v>100</v>
      </c>
      <c r="D46" s="172">
        <f t="shared" si="7"/>
        <v>50</v>
      </c>
    </row>
    <row r="47" spans="1:4" x14ac:dyDescent="0.2">
      <c r="A47" s="169">
        <v>48322</v>
      </c>
      <c r="B47" s="217"/>
      <c r="C47" s="174">
        <f t="shared" si="8"/>
        <v>100</v>
      </c>
      <c r="D47" s="172">
        <f t="shared" si="7"/>
        <v>50</v>
      </c>
    </row>
    <row r="48" spans="1:4" x14ac:dyDescent="0.2">
      <c r="A48" s="169">
        <v>48505</v>
      </c>
      <c r="B48" s="217"/>
      <c r="C48" s="174">
        <f t="shared" si="8"/>
        <v>100</v>
      </c>
      <c r="D48" s="172">
        <f t="shared" si="7"/>
        <v>50</v>
      </c>
    </row>
    <row r="49" spans="1:14" x14ac:dyDescent="0.2">
      <c r="A49" s="169">
        <v>48687</v>
      </c>
      <c r="B49" s="217"/>
      <c r="C49" s="174">
        <f t="shared" si="8"/>
        <v>100</v>
      </c>
      <c r="D49" s="172">
        <f t="shared" si="7"/>
        <v>50</v>
      </c>
    </row>
    <row r="50" spans="1:14" x14ac:dyDescent="0.2">
      <c r="A50" s="169">
        <v>48870</v>
      </c>
      <c r="B50" s="217"/>
      <c r="C50" s="174">
        <f t="shared" si="8"/>
        <v>100</v>
      </c>
      <c r="D50" s="172">
        <f t="shared" si="7"/>
        <v>50</v>
      </c>
    </row>
    <row r="51" spans="1:14" x14ac:dyDescent="0.2">
      <c r="A51" s="169">
        <v>49052</v>
      </c>
      <c r="B51" s="217"/>
      <c r="C51" s="174">
        <f t="shared" si="8"/>
        <v>100</v>
      </c>
      <c r="D51" s="172">
        <f t="shared" si="7"/>
        <v>50</v>
      </c>
    </row>
    <row r="52" spans="1:14" x14ac:dyDescent="0.2">
      <c r="A52" s="169">
        <v>49235</v>
      </c>
      <c r="B52" s="217"/>
      <c r="C52" s="174">
        <f t="shared" si="8"/>
        <v>100</v>
      </c>
      <c r="D52" s="172">
        <f t="shared" si="7"/>
        <v>50</v>
      </c>
    </row>
    <row r="53" spans="1:14" x14ac:dyDescent="0.2">
      <c r="A53" s="169">
        <v>49417</v>
      </c>
      <c r="B53" s="217">
        <v>33</v>
      </c>
      <c r="C53" s="174">
        <f t="shared" si="8"/>
        <v>67</v>
      </c>
      <c r="D53" s="172">
        <f t="shared" si="7"/>
        <v>50</v>
      </c>
    </row>
    <row r="54" spans="1:14" x14ac:dyDescent="0.2">
      <c r="A54" s="169">
        <v>49600</v>
      </c>
      <c r="B54" s="217"/>
      <c r="C54" s="174">
        <f t="shared" si="8"/>
        <v>67</v>
      </c>
      <c r="D54" s="172">
        <f t="shared" si="7"/>
        <v>33.5</v>
      </c>
    </row>
    <row r="55" spans="1:14" x14ac:dyDescent="0.2">
      <c r="A55" s="169">
        <v>49783</v>
      </c>
      <c r="B55" s="217">
        <v>33</v>
      </c>
      <c r="C55" s="174">
        <f t="shared" si="8"/>
        <v>34</v>
      </c>
      <c r="D55" s="172">
        <f t="shared" si="7"/>
        <v>33.5</v>
      </c>
    </row>
    <row r="56" spans="1:14" x14ac:dyDescent="0.2">
      <c r="A56" s="169">
        <v>49966</v>
      </c>
      <c r="B56" s="217"/>
      <c r="C56" s="174">
        <f t="shared" si="8"/>
        <v>34</v>
      </c>
      <c r="D56" s="172">
        <f t="shared" si="7"/>
        <v>17</v>
      </c>
    </row>
    <row r="57" spans="1:14" x14ac:dyDescent="0.2">
      <c r="A57" s="169">
        <v>50148</v>
      </c>
      <c r="B57" s="217">
        <v>34</v>
      </c>
      <c r="C57" s="174">
        <f t="shared" si="8"/>
        <v>0</v>
      </c>
      <c r="D57" s="172">
        <f>YEARFRAC(A57,A56)*C56</f>
        <v>17</v>
      </c>
    </row>
    <row r="58" spans="1:14" ht="16" thickBot="1" x14ac:dyDescent="0.25">
      <c r="A58" s="224"/>
      <c r="B58" s="225"/>
      <c r="C58" s="225"/>
      <c r="D58" s="173">
        <f>+SUM(D21:D57)/C20</f>
        <v>17.143333333333334</v>
      </c>
    </row>
    <row r="61" spans="1:14" ht="16" thickBot="1" x14ac:dyDescent="0.25">
      <c r="A61" s="175" t="s">
        <v>258</v>
      </c>
      <c r="B61" s="216"/>
      <c r="C61" s="216"/>
      <c r="D61" s="216"/>
      <c r="F61" s="175" t="s">
        <v>258</v>
      </c>
      <c r="G61" s="269"/>
      <c r="H61" s="269"/>
      <c r="I61" s="269"/>
      <c r="K61" s="175" t="s">
        <v>258</v>
      </c>
      <c r="L61" s="269"/>
      <c r="M61" s="269"/>
      <c r="N61" s="269"/>
    </row>
    <row r="62" spans="1:14" x14ac:dyDescent="0.2">
      <c r="A62" s="166">
        <v>43504</v>
      </c>
      <c r="B62" s="167"/>
      <c r="C62" s="167">
        <v>100</v>
      </c>
      <c r="D62" s="168"/>
      <c r="F62" s="166">
        <v>43570</v>
      </c>
      <c r="G62" s="167"/>
      <c r="H62" s="167">
        <v>100</v>
      </c>
      <c r="I62" s="168"/>
      <c r="K62" s="166">
        <v>43626</v>
      </c>
      <c r="L62" s="167"/>
      <c r="M62" s="167">
        <v>100</v>
      </c>
      <c r="N62" s="168"/>
    </row>
    <row r="63" spans="1:14" x14ac:dyDescent="0.2">
      <c r="A63" s="169">
        <v>43949</v>
      </c>
      <c r="B63" s="174">
        <v>100</v>
      </c>
      <c r="C63" s="174">
        <f>+C62-B63</f>
        <v>0</v>
      </c>
      <c r="D63" s="172">
        <f>YEARFRAC(A63,A62)*C62</f>
        <v>122.22222222222223</v>
      </c>
      <c r="F63" s="169">
        <v>43949</v>
      </c>
      <c r="G63" s="174">
        <v>100</v>
      </c>
      <c r="H63" s="174">
        <f>+H62-G63</f>
        <v>0</v>
      </c>
      <c r="I63" s="172">
        <f>YEARFRAC(F63,F62)*H62</f>
        <v>103.61111111111111</v>
      </c>
      <c r="K63" s="169">
        <v>43949</v>
      </c>
      <c r="L63" s="174">
        <v>100</v>
      </c>
      <c r="M63" s="174">
        <f>+M62-L63</f>
        <v>0</v>
      </c>
      <c r="N63" s="172">
        <f>YEARFRAC(K63,K62)*M62</f>
        <v>88.333333333333329</v>
      </c>
    </row>
    <row r="64" spans="1:14" ht="16" thickBot="1" x14ac:dyDescent="0.25">
      <c r="A64" s="169"/>
      <c r="B64" s="174"/>
      <c r="C64" s="174"/>
      <c r="D64" s="173">
        <f>+SUM(D63)/C62</f>
        <v>1.2222222222222223</v>
      </c>
      <c r="F64" s="169"/>
      <c r="G64" s="174"/>
      <c r="H64" s="174"/>
      <c r="I64" s="173">
        <f>+SUM(I63)/H62</f>
        <v>1.0361111111111112</v>
      </c>
      <c r="K64" s="169"/>
      <c r="L64" s="174"/>
      <c r="M64" s="174"/>
      <c r="N64" s="173">
        <f>+SUM(N63)/M62</f>
        <v>0.8833333333333333</v>
      </c>
    </row>
    <row r="65" spans="1:14" x14ac:dyDescent="0.2">
      <c r="A65" s="169"/>
      <c r="B65" s="174"/>
      <c r="C65" s="174"/>
      <c r="D65" s="172"/>
      <c r="F65" s="169"/>
      <c r="G65" s="174"/>
      <c r="H65" s="174"/>
      <c r="I65" s="172"/>
      <c r="K65" s="169"/>
      <c r="L65" s="174"/>
      <c r="M65" s="174"/>
      <c r="N65" s="172"/>
    </row>
    <row r="66" spans="1:14" x14ac:dyDescent="0.2">
      <c r="A66" s="169"/>
      <c r="B66" s="174"/>
      <c r="C66" s="174"/>
      <c r="D66" s="172"/>
    </row>
    <row r="67" spans="1:14" ht="16" thickBot="1" x14ac:dyDescent="0.25">
      <c r="A67" s="175" t="s">
        <v>261</v>
      </c>
      <c r="B67" s="216"/>
      <c r="C67" s="216"/>
      <c r="D67" s="216"/>
      <c r="F67" s="175" t="s">
        <v>261</v>
      </c>
      <c r="G67" s="269"/>
      <c r="H67" s="269"/>
      <c r="I67" s="269"/>
    </row>
    <row r="68" spans="1:14" x14ac:dyDescent="0.2">
      <c r="A68" s="166">
        <v>43504</v>
      </c>
      <c r="B68" s="167"/>
      <c r="C68" s="167">
        <v>100</v>
      </c>
      <c r="D68" s="168"/>
      <c r="F68" s="166">
        <v>43539</v>
      </c>
      <c r="G68" s="167"/>
      <c r="H68" s="167">
        <v>100</v>
      </c>
      <c r="I68" s="168"/>
    </row>
    <row r="69" spans="1:14" x14ac:dyDescent="0.2">
      <c r="A69" s="169">
        <v>44235</v>
      </c>
      <c r="B69" s="174">
        <v>100</v>
      </c>
      <c r="C69" s="174">
        <f>+C68-B69</f>
        <v>0</v>
      </c>
      <c r="D69" s="172">
        <f>YEARFRAC(A69,A68)*C68</f>
        <v>200</v>
      </c>
      <c r="F69" s="169">
        <v>44235</v>
      </c>
      <c r="G69" s="174">
        <v>100</v>
      </c>
      <c r="H69" s="174">
        <f>+H68-G69</f>
        <v>0</v>
      </c>
      <c r="I69" s="172">
        <f>YEARFRAC(F69,F68)*H68</f>
        <v>189.72222222222223</v>
      </c>
    </row>
    <row r="70" spans="1:14" ht="16" thickBot="1" x14ac:dyDescent="0.25">
      <c r="A70" s="169"/>
      <c r="B70" s="174"/>
      <c r="C70" s="174"/>
      <c r="D70" s="173">
        <f>+SUM(D69)/C68</f>
        <v>2</v>
      </c>
      <c r="F70" s="169"/>
      <c r="G70" s="174"/>
      <c r="H70" s="174"/>
      <c r="I70" s="173">
        <f>+SUM(I69)/H68</f>
        <v>1.8972222222222224</v>
      </c>
    </row>
    <row r="71" spans="1:14" x14ac:dyDescent="0.2">
      <c r="A71" s="169"/>
      <c r="B71" s="174"/>
      <c r="C71" s="174"/>
      <c r="D71" s="172"/>
    </row>
    <row r="72" spans="1:14" x14ac:dyDescent="0.2">
      <c r="A72" s="169"/>
      <c r="B72" s="174"/>
      <c r="C72" s="174"/>
      <c r="D72" s="172"/>
    </row>
    <row r="74" spans="1:14" ht="16" thickBot="1" x14ac:dyDescent="0.25">
      <c r="A74" s="175" t="s">
        <v>360</v>
      </c>
      <c r="B74" s="269"/>
      <c r="C74" s="269"/>
      <c r="D74" s="269"/>
    </row>
    <row r="75" spans="1:14" x14ac:dyDescent="0.2">
      <c r="A75" s="166">
        <v>43612</v>
      </c>
      <c r="B75" s="167"/>
      <c r="C75" s="167">
        <v>100</v>
      </c>
      <c r="D75" s="168"/>
    </row>
    <row r="76" spans="1:14" x14ac:dyDescent="0.2">
      <c r="A76" s="169">
        <v>44156</v>
      </c>
      <c r="B76" s="174">
        <v>100</v>
      </c>
      <c r="C76" s="174">
        <f>+C75-B76</f>
        <v>0</v>
      </c>
      <c r="D76" s="172">
        <f>YEARFRAC(A76,A75)*C75</f>
        <v>148.33333333333334</v>
      </c>
    </row>
    <row r="77" spans="1:14" ht="16" thickBot="1" x14ac:dyDescent="0.25">
      <c r="A77" s="169"/>
      <c r="B77" s="174"/>
      <c r="C77" s="174"/>
      <c r="D77" s="173">
        <f>+SUM(D76)/C75</f>
        <v>1.4833333333333334</v>
      </c>
    </row>
    <row r="78" spans="1:14" x14ac:dyDescent="0.2">
      <c r="A78" s="169"/>
      <c r="B78" s="174"/>
      <c r="C78" s="174"/>
      <c r="D78" s="172"/>
    </row>
    <row r="83" spans="1:4" x14ac:dyDescent="0.2">
      <c r="A83" s="269" t="s">
        <v>368</v>
      </c>
      <c r="B83" s="269"/>
      <c r="C83" s="269"/>
      <c r="D83" s="269"/>
    </row>
    <row r="84" spans="1:4" x14ac:dyDescent="0.2">
      <c r="A84" s="217" t="s">
        <v>2</v>
      </c>
      <c r="B84" s="217" t="s">
        <v>369</v>
      </c>
      <c r="C84" s="217" t="s">
        <v>370</v>
      </c>
      <c r="D84" s="217" t="s">
        <v>47</v>
      </c>
    </row>
    <row r="85" spans="1:4" x14ac:dyDescent="0.2">
      <c r="A85" s="280" t="e">
        <f>+Colocaciones!#REF!</f>
        <v>#REF!</v>
      </c>
      <c r="B85" s="217"/>
      <c r="C85" s="217">
        <v>100</v>
      </c>
      <c r="D85" s="217"/>
    </row>
    <row r="86" spans="1:4" x14ac:dyDescent="0.2">
      <c r="A86" s="280">
        <v>45473</v>
      </c>
      <c r="B86" s="217">
        <v>5</v>
      </c>
      <c r="C86" s="217">
        <f>+C85-B86</f>
        <v>95</v>
      </c>
      <c r="D86" s="217" t="e">
        <f>YEARFRAC(A86,A85)*C85</f>
        <v>#REF!</v>
      </c>
    </row>
    <row r="87" spans="1:4" x14ac:dyDescent="0.2">
      <c r="A87" s="280">
        <v>45657</v>
      </c>
      <c r="B87" s="217">
        <v>5</v>
      </c>
      <c r="C87" s="217">
        <f t="shared" ref="C87:C105" si="9">+C86-B87</f>
        <v>90</v>
      </c>
      <c r="D87" s="217">
        <f>YEARFRAC(A87,A86)*C86</f>
        <v>47.5</v>
      </c>
    </row>
    <row r="88" spans="1:4" x14ac:dyDescent="0.2">
      <c r="A88" s="280">
        <v>45838</v>
      </c>
      <c r="B88" s="217">
        <v>5</v>
      </c>
      <c r="C88" s="217">
        <f t="shared" si="9"/>
        <v>85</v>
      </c>
      <c r="D88" s="217">
        <f t="shared" ref="D88:D105" si="10">YEARFRAC(A88,A87)*C87</f>
        <v>45</v>
      </c>
    </row>
    <row r="89" spans="1:4" x14ac:dyDescent="0.2">
      <c r="A89" s="280">
        <v>46022</v>
      </c>
      <c r="B89" s="217">
        <v>5</v>
      </c>
      <c r="C89" s="217">
        <f t="shared" si="9"/>
        <v>80</v>
      </c>
      <c r="D89" s="217">
        <f t="shared" si="10"/>
        <v>42.5</v>
      </c>
    </row>
    <row r="90" spans="1:4" x14ac:dyDescent="0.2">
      <c r="A90" s="280">
        <v>46203</v>
      </c>
      <c r="B90" s="217">
        <v>5</v>
      </c>
      <c r="C90" s="217">
        <f t="shared" si="9"/>
        <v>75</v>
      </c>
      <c r="D90" s="217">
        <f t="shared" si="10"/>
        <v>40</v>
      </c>
    </row>
    <row r="91" spans="1:4" x14ac:dyDescent="0.2">
      <c r="A91" s="280">
        <v>46387</v>
      </c>
      <c r="B91" s="217">
        <v>5</v>
      </c>
      <c r="C91" s="217">
        <f t="shared" si="9"/>
        <v>70</v>
      </c>
      <c r="D91" s="217">
        <f t="shared" si="10"/>
        <v>37.5</v>
      </c>
    </row>
    <row r="92" spans="1:4" x14ac:dyDescent="0.2">
      <c r="A92" s="280">
        <v>46568</v>
      </c>
      <c r="B92" s="217">
        <v>5</v>
      </c>
      <c r="C92" s="217">
        <f t="shared" si="9"/>
        <v>65</v>
      </c>
      <c r="D92" s="217">
        <f t="shared" si="10"/>
        <v>35</v>
      </c>
    </row>
    <row r="93" spans="1:4" x14ac:dyDescent="0.2">
      <c r="A93" s="280">
        <v>46752</v>
      </c>
      <c r="B93" s="217">
        <v>5</v>
      </c>
      <c r="C93" s="217">
        <f t="shared" si="9"/>
        <v>60</v>
      </c>
      <c r="D93" s="217">
        <f t="shared" si="10"/>
        <v>32.5</v>
      </c>
    </row>
    <row r="94" spans="1:4" x14ac:dyDescent="0.2">
      <c r="A94" s="280">
        <v>46934</v>
      </c>
      <c r="B94" s="217">
        <v>5</v>
      </c>
      <c r="C94" s="217">
        <f t="shared" si="9"/>
        <v>55</v>
      </c>
      <c r="D94" s="217">
        <f t="shared" si="10"/>
        <v>30</v>
      </c>
    </row>
    <row r="95" spans="1:4" x14ac:dyDescent="0.2">
      <c r="A95" s="280">
        <v>47118</v>
      </c>
      <c r="B95" s="217">
        <v>5</v>
      </c>
      <c r="C95" s="217">
        <f t="shared" si="9"/>
        <v>50</v>
      </c>
      <c r="D95" s="217">
        <f t="shared" si="10"/>
        <v>27.5</v>
      </c>
    </row>
    <row r="96" spans="1:4" x14ac:dyDescent="0.2">
      <c r="A96" s="280">
        <v>47299</v>
      </c>
      <c r="B96" s="217">
        <v>5</v>
      </c>
      <c r="C96" s="217">
        <f t="shared" si="9"/>
        <v>45</v>
      </c>
      <c r="D96" s="217">
        <f t="shared" si="10"/>
        <v>25</v>
      </c>
    </row>
    <row r="97" spans="1:9" x14ac:dyDescent="0.2">
      <c r="A97" s="280">
        <v>47483</v>
      </c>
      <c r="B97" s="217">
        <v>5</v>
      </c>
      <c r="C97" s="217">
        <f t="shared" si="9"/>
        <v>40</v>
      </c>
      <c r="D97" s="217">
        <f t="shared" si="10"/>
        <v>22.5</v>
      </c>
    </row>
    <row r="98" spans="1:9" x14ac:dyDescent="0.2">
      <c r="A98" s="280">
        <v>47664</v>
      </c>
      <c r="B98" s="217">
        <v>5</v>
      </c>
      <c r="C98" s="217">
        <f t="shared" si="9"/>
        <v>35</v>
      </c>
      <c r="D98" s="217">
        <f t="shared" si="10"/>
        <v>20</v>
      </c>
    </row>
    <row r="99" spans="1:9" x14ac:dyDescent="0.2">
      <c r="A99" s="280">
        <v>47848</v>
      </c>
      <c r="B99" s="217">
        <v>5</v>
      </c>
      <c r="C99" s="217">
        <f t="shared" si="9"/>
        <v>30</v>
      </c>
      <c r="D99" s="217">
        <f t="shared" si="10"/>
        <v>17.5</v>
      </c>
    </row>
    <row r="100" spans="1:9" x14ac:dyDescent="0.2">
      <c r="A100" s="280">
        <v>48029</v>
      </c>
      <c r="B100" s="217">
        <v>5</v>
      </c>
      <c r="C100" s="217">
        <f t="shared" si="9"/>
        <v>25</v>
      </c>
      <c r="D100" s="217">
        <f t="shared" si="10"/>
        <v>15</v>
      </c>
    </row>
    <row r="101" spans="1:9" x14ac:dyDescent="0.2">
      <c r="A101" s="280">
        <v>48213</v>
      </c>
      <c r="B101" s="217">
        <v>5</v>
      </c>
      <c r="C101" s="217">
        <f t="shared" si="9"/>
        <v>20</v>
      </c>
      <c r="D101" s="217">
        <f t="shared" si="10"/>
        <v>12.5</v>
      </c>
    </row>
    <row r="102" spans="1:9" x14ac:dyDescent="0.2">
      <c r="A102" s="280">
        <v>48395</v>
      </c>
      <c r="B102" s="217">
        <v>5</v>
      </c>
      <c r="C102" s="217">
        <f t="shared" si="9"/>
        <v>15</v>
      </c>
      <c r="D102" s="217">
        <f t="shared" si="10"/>
        <v>10</v>
      </c>
    </row>
    <row r="103" spans="1:9" x14ac:dyDescent="0.2">
      <c r="A103" s="280">
        <v>48579</v>
      </c>
      <c r="B103" s="217">
        <v>5</v>
      </c>
      <c r="C103" s="217">
        <f t="shared" si="9"/>
        <v>10</v>
      </c>
      <c r="D103" s="217">
        <f t="shared" si="10"/>
        <v>7.5</v>
      </c>
    </row>
    <row r="104" spans="1:9" x14ac:dyDescent="0.2">
      <c r="A104" s="280">
        <v>48760</v>
      </c>
      <c r="B104" s="217">
        <v>5</v>
      </c>
      <c r="C104" s="217">
        <f t="shared" si="9"/>
        <v>5</v>
      </c>
      <c r="D104" s="217">
        <f t="shared" si="10"/>
        <v>5</v>
      </c>
    </row>
    <row r="105" spans="1:9" x14ac:dyDescent="0.2">
      <c r="A105" s="280">
        <v>48944</v>
      </c>
      <c r="B105" s="217">
        <v>5</v>
      </c>
      <c r="C105" s="217">
        <f t="shared" si="9"/>
        <v>0</v>
      </c>
      <c r="D105" s="217">
        <f t="shared" si="10"/>
        <v>2.5</v>
      </c>
    </row>
    <row r="106" spans="1:9" x14ac:dyDescent="0.2">
      <c r="A106" s="269"/>
      <c r="B106" s="269"/>
      <c r="C106" s="269"/>
      <c r="D106" s="256" t="e">
        <f>+SUM(D86:D105)/C85</f>
        <v>#REF!</v>
      </c>
    </row>
    <row r="109" spans="1:9" x14ac:dyDescent="0.2">
      <c r="F109" s="287"/>
    </row>
    <row r="110" spans="1:9" x14ac:dyDescent="0.2">
      <c r="A110" t="s">
        <v>374</v>
      </c>
      <c r="B110" s="217" t="s">
        <v>369</v>
      </c>
      <c r="C110" s="217" t="s">
        <v>370</v>
      </c>
      <c r="D110" s="217" t="s">
        <v>47</v>
      </c>
      <c r="F110" s="269"/>
      <c r="G110" s="217"/>
      <c r="H110" s="217"/>
      <c r="I110" s="217"/>
    </row>
    <row r="111" spans="1:9" x14ac:dyDescent="0.2">
      <c r="A111" s="287">
        <v>43523</v>
      </c>
      <c r="C111">
        <v>100</v>
      </c>
      <c r="F111" s="287"/>
      <c r="G111" s="269"/>
      <c r="H111" s="269"/>
      <c r="I111" s="269"/>
    </row>
    <row r="112" spans="1:9" x14ac:dyDescent="0.2">
      <c r="A112" s="287">
        <v>43524</v>
      </c>
      <c r="B112" s="289">
        <f>+C111*0.0666</f>
        <v>6.660000000000001</v>
      </c>
      <c r="C112">
        <f>+C111-B112</f>
        <v>93.34</v>
      </c>
      <c r="D112" s="292">
        <f>+YEARFRAC(A112,A111)*C111</f>
        <v>0.27777777777777779</v>
      </c>
      <c r="F112" s="287"/>
      <c r="G112" s="289"/>
      <c r="H112" s="269"/>
      <c r="I112" s="292"/>
    </row>
    <row r="113" spans="1:35" x14ac:dyDescent="0.2">
      <c r="A113" s="287">
        <v>43552</v>
      </c>
      <c r="B113" s="289">
        <f>+$C$111*0.0333</f>
        <v>3.3300000000000005</v>
      </c>
      <c r="C113" s="269">
        <f>+C112-B113</f>
        <v>90.01</v>
      </c>
      <c r="D113" s="292">
        <f t="shared" ref="D113:D140" si="11">+YEARFRAC(A113,A112)*C112</f>
        <v>7.2597777777777779</v>
      </c>
      <c r="F113" s="287"/>
      <c r="G113" s="287">
        <v>43565</v>
      </c>
      <c r="H113" s="287"/>
      <c r="I113" s="290">
        <f>+C113</f>
        <v>90.01</v>
      </c>
      <c r="J113" s="292"/>
      <c r="L113" s="287">
        <f>+'Otras Operaciones'!G8</f>
        <v>43566</v>
      </c>
      <c r="M113" s="287"/>
      <c r="N113" s="290">
        <f>+I113</f>
        <v>90.01</v>
      </c>
      <c r="O113" s="292"/>
      <c r="Q113" s="287">
        <f>+'Otras Operaciones'!G10</f>
        <v>43658</v>
      </c>
      <c r="R113" s="287"/>
      <c r="S113" s="290">
        <f>+N116</f>
        <v>80.02000000000001</v>
      </c>
      <c r="T113" s="292"/>
      <c r="V113" s="287">
        <f>+'Otras Operaciones'!G11</f>
        <v>43661</v>
      </c>
      <c r="W113" s="287"/>
      <c r="X113" s="290">
        <f>+S113</f>
        <v>80.02000000000001</v>
      </c>
      <c r="Y113" s="292"/>
      <c r="AA113" s="287">
        <f>+'Otras Operaciones'!G12</f>
        <v>43670</v>
      </c>
      <c r="AB113" s="287"/>
      <c r="AC113" s="290">
        <f>+X113</f>
        <v>80.02000000000001</v>
      </c>
      <c r="AD113" s="292"/>
      <c r="AF113" s="287">
        <f>+'Otras Operaciones'!G14</f>
        <v>43805</v>
      </c>
      <c r="AG113" s="287"/>
      <c r="AH113" s="290">
        <f>+C117</f>
        <v>76.690000000000012</v>
      </c>
      <c r="AI113" s="292"/>
    </row>
    <row r="114" spans="1:35" x14ac:dyDescent="0.2">
      <c r="A114" s="287">
        <v>43583</v>
      </c>
      <c r="B114" s="289">
        <f t="shared" ref="B114:B130" si="12">+$C$111*0.0333</f>
        <v>3.3300000000000005</v>
      </c>
      <c r="C114" s="269">
        <f t="shared" ref="C114:C140" si="13">+C113-B114</f>
        <v>86.68</v>
      </c>
      <c r="D114" s="292">
        <f t="shared" si="11"/>
        <v>7.5008333333333335</v>
      </c>
      <c r="F114" s="287"/>
      <c r="G114" s="287">
        <v>43583</v>
      </c>
      <c r="H114" s="289">
        <f t="shared" ref="H114:H130" si="14">+$C$111*0.0333</f>
        <v>3.3300000000000005</v>
      </c>
      <c r="I114" s="269">
        <f t="shared" ref="I114:I140" si="15">+I113-H114</f>
        <v>86.68</v>
      </c>
      <c r="J114" s="292">
        <f t="shared" ref="J114:J140" si="16">+YEARFRAC(G114,G113)*I113</f>
        <v>4.5005000000000006</v>
      </c>
      <c r="L114" s="287">
        <v>43583</v>
      </c>
      <c r="M114" s="289">
        <f t="shared" ref="M114:M130" si="17">+$C$111*0.0333</f>
        <v>3.3300000000000005</v>
      </c>
      <c r="N114" s="269">
        <f t="shared" ref="N114:N140" si="18">+N113-M114</f>
        <v>86.68</v>
      </c>
      <c r="O114" s="292">
        <f t="shared" ref="O114:O140" si="19">+YEARFRAC(L114,L113)*N113</f>
        <v>4.2504722222222222</v>
      </c>
      <c r="Q114" s="287">
        <v>43674</v>
      </c>
      <c r="R114" s="289">
        <f t="shared" ref="R114:R127" si="20">+$C$111*0.0333</f>
        <v>3.3300000000000005</v>
      </c>
      <c r="S114" s="269">
        <f>+S113-R114</f>
        <v>76.690000000000012</v>
      </c>
      <c r="T114" s="311">
        <f t="shared" ref="T114:T137" si="21">+YEARFRAC(Q114,Q113)*S113</f>
        <v>3.5564444444444452</v>
      </c>
      <c r="V114" s="287">
        <v>43674</v>
      </c>
      <c r="W114" s="289">
        <f t="shared" ref="W114:W127" si="22">+$C$111*0.0333</f>
        <v>3.3300000000000005</v>
      </c>
      <c r="X114" s="269">
        <f>+X113-W114</f>
        <v>76.690000000000012</v>
      </c>
      <c r="Y114" s="311">
        <f t="shared" ref="Y114:Y137" si="23">+YEARFRAC(V114,V113)*X113</f>
        <v>2.8896111111111114</v>
      </c>
      <c r="AA114" s="287">
        <v>43674</v>
      </c>
      <c r="AB114" s="289">
        <f t="shared" ref="AB114:AB127" si="24">+$C$111*0.0333</f>
        <v>3.3300000000000005</v>
      </c>
      <c r="AC114" s="269">
        <f>+AC113-AB114</f>
        <v>76.690000000000012</v>
      </c>
      <c r="AD114" s="311">
        <f t="shared" ref="AD114:AD137" si="25">+YEARFRAC(AA114,AA113)*AC113</f>
        <v>0.8891111111111113</v>
      </c>
      <c r="AF114" s="287">
        <v>43827</v>
      </c>
      <c r="AG114" s="289">
        <f t="shared" ref="AG114:AG122" si="26">+$C$111*0.0333</f>
        <v>3.3300000000000005</v>
      </c>
      <c r="AH114" s="269">
        <f>+AH113-AG114</f>
        <v>73.360000000000014</v>
      </c>
      <c r="AI114" s="311">
        <f t="shared" ref="AI114" si="27">+YEARFRAC(AF114,AF113)*AH113</f>
        <v>4.6866111111111115</v>
      </c>
    </row>
    <row r="115" spans="1:35" x14ac:dyDescent="0.2">
      <c r="A115" s="287">
        <v>43613</v>
      </c>
      <c r="B115" s="289">
        <f t="shared" si="12"/>
        <v>3.3300000000000005</v>
      </c>
      <c r="C115" s="269">
        <f t="shared" si="13"/>
        <v>83.350000000000009</v>
      </c>
      <c r="D115" s="292">
        <f t="shared" si="11"/>
        <v>7.2233333333333336</v>
      </c>
      <c r="F115" s="287"/>
      <c r="G115" s="287">
        <v>43613</v>
      </c>
      <c r="H115" s="289">
        <f t="shared" si="14"/>
        <v>3.3300000000000005</v>
      </c>
      <c r="I115" s="269">
        <f t="shared" si="15"/>
        <v>83.350000000000009</v>
      </c>
      <c r="J115" s="292">
        <f t="shared" si="16"/>
        <v>7.2233333333333336</v>
      </c>
      <c r="L115" s="287">
        <v>43613</v>
      </c>
      <c r="M115" s="289">
        <f t="shared" si="17"/>
        <v>3.3300000000000005</v>
      </c>
      <c r="N115" s="269">
        <f t="shared" si="18"/>
        <v>83.350000000000009</v>
      </c>
      <c r="O115" s="292">
        <f t="shared" si="19"/>
        <v>7.2233333333333336</v>
      </c>
      <c r="Q115" s="287">
        <v>43705</v>
      </c>
      <c r="R115" s="289">
        <f t="shared" si="20"/>
        <v>3.3300000000000005</v>
      </c>
      <c r="S115" s="269">
        <f t="shared" ref="S115:S137" si="28">+S114-R115</f>
        <v>73.360000000000014</v>
      </c>
      <c r="T115" s="311">
        <f t="shared" si="21"/>
        <v>6.390833333333334</v>
      </c>
      <c r="V115" s="287">
        <v>43705</v>
      </c>
      <c r="W115" s="289">
        <f t="shared" si="22"/>
        <v>3.3300000000000005</v>
      </c>
      <c r="X115" s="269">
        <f t="shared" ref="X115:X137" si="29">+X114-W115</f>
        <v>73.360000000000014</v>
      </c>
      <c r="Y115" s="311">
        <f t="shared" si="23"/>
        <v>6.390833333333334</v>
      </c>
      <c r="AA115" s="287">
        <v>43705</v>
      </c>
      <c r="AB115" s="289">
        <f t="shared" si="24"/>
        <v>3.3300000000000005</v>
      </c>
      <c r="AC115" s="269">
        <f t="shared" ref="AC115:AC137" si="30">+AC114-AB115</f>
        <v>73.360000000000014</v>
      </c>
      <c r="AD115" s="311">
        <f t="shared" si="25"/>
        <v>6.390833333333334</v>
      </c>
      <c r="AF115" s="287">
        <v>43858</v>
      </c>
      <c r="AG115" s="289">
        <f t="shared" si="26"/>
        <v>3.3300000000000005</v>
      </c>
      <c r="AH115" s="269">
        <f t="shared" ref="AH115:AH132" si="31">+AH114-AG115</f>
        <v>70.030000000000015</v>
      </c>
      <c r="AI115" s="292">
        <f t="shared" ref="AI115:AI132" si="32">+YEARFRAC(AF115,AF114)*AH114</f>
        <v>6.1133333333333342</v>
      </c>
    </row>
    <row r="116" spans="1:35" x14ac:dyDescent="0.2">
      <c r="A116" s="287">
        <v>43644</v>
      </c>
      <c r="B116" s="289">
        <f t="shared" si="12"/>
        <v>3.3300000000000005</v>
      </c>
      <c r="C116" s="269">
        <f t="shared" si="13"/>
        <v>80.02000000000001</v>
      </c>
      <c r="D116" s="292">
        <f t="shared" si="11"/>
        <v>6.9458333333333337</v>
      </c>
      <c r="F116" s="287"/>
      <c r="G116" s="287">
        <v>43644</v>
      </c>
      <c r="H116" s="289">
        <f t="shared" si="14"/>
        <v>3.3300000000000005</v>
      </c>
      <c r="I116" s="269">
        <f t="shared" si="15"/>
        <v>80.02000000000001</v>
      </c>
      <c r="J116" s="292">
        <f t="shared" si="16"/>
        <v>6.9458333333333337</v>
      </c>
      <c r="L116" s="287">
        <v>43644</v>
      </c>
      <c r="M116" s="289">
        <f t="shared" si="17"/>
        <v>3.3300000000000005</v>
      </c>
      <c r="N116" s="269">
        <f t="shared" si="18"/>
        <v>80.02000000000001</v>
      </c>
      <c r="O116" s="292">
        <f t="shared" si="19"/>
        <v>6.9458333333333337</v>
      </c>
      <c r="Q116" s="287">
        <v>43736</v>
      </c>
      <c r="R116" s="289">
        <f t="shared" si="20"/>
        <v>3.3300000000000005</v>
      </c>
      <c r="S116" s="269">
        <f t="shared" si="28"/>
        <v>70.030000000000015</v>
      </c>
      <c r="T116" s="311">
        <f t="shared" si="21"/>
        <v>6.1133333333333342</v>
      </c>
      <c r="V116" s="287">
        <v>43736</v>
      </c>
      <c r="W116" s="289">
        <f t="shared" si="22"/>
        <v>3.3300000000000005</v>
      </c>
      <c r="X116" s="269">
        <f t="shared" si="29"/>
        <v>70.030000000000015</v>
      </c>
      <c r="Y116" s="311">
        <f t="shared" si="23"/>
        <v>6.1133333333333342</v>
      </c>
      <c r="AA116" s="287">
        <v>43736</v>
      </c>
      <c r="AB116" s="289">
        <f t="shared" si="24"/>
        <v>3.3300000000000005</v>
      </c>
      <c r="AC116" s="269">
        <f t="shared" si="30"/>
        <v>70.030000000000015</v>
      </c>
      <c r="AD116" s="311">
        <f t="shared" si="25"/>
        <v>6.1133333333333342</v>
      </c>
      <c r="AF116" s="287">
        <v>43889</v>
      </c>
      <c r="AG116" s="289">
        <f t="shared" si="26"/>
        <v>3.3300000000000005</v>
      </c>
      <c r="AH116" s="269">
        <f t="shared" si="31"/>
        <v>66.700000000000017</v>
      </c>
      <c r="AI116" s="292">
        <f t="shared" si="32"/>
        <v>5.8358333333333343</v>
      </c>
    </row>
    <row r="117" spans="1:35" x14ac:dyDescent="0.2">
      <c r="A117" s="287">
        <v>43674</v>
      </c>
      <c r="B117" s="289">
        <f t="shared" si="12"/>
        <v>3.3300000000000005</v>
      </c>
      <c r="C117" s="269">
        <f t="shared" si="13"/>
        <v>76.690000000000012</v>
      </c>
      <c r="D117" s="292">
        <f t="shared" si="11"/>
        <v>6.6683333333333339</v>
      </c>
      <c r="F117" s="287"/>
      <c r="G117" s="287">
        <v>43674</v>
      </c>
      <c r="H117" s="289">
        <f t="shared" si="14"/>
        <v>3.3300000000000005</v>
      </c>
      <c r="I117" s="269">
        <f t="shared" si="15"/>
        <v>76.690000000000012</v>
      </c>
      <c r="J117" s="292">
        <f t="shared" si="16"/>
        <v>6.6683333333333339</v>
      </c>
      <c r="L117" s="287">
        <v>43674</v>
      </c>
      <c r="M117" s="289">
        <f t="shared" si="17"/>
        <v>3.3300000000000005</v>
      </c>
      <c r="N117" s="269">
        <f t="shared" si="18"/>
        <v>76.690000000000012</v>
      </c>
      <c r="O117" s="292">
        <f t="shared" si="19"/>
        <v>6.6683333333333339</v>
      </c>
      <c r="Q117" s="287">
        <v>43766</v>
      </c>
      <c r="R117" s="289">
        <f t="shared" si="20"/>
        <v>3.3300000000000005</v>
      </c>
      <c r="S117" s="269">
        <f t="shared" si="28"/>
        <v>66.700000000000017</v>
      </c>
      <c r="T117" s="292">
        <f t="shared" si="21"/>
        <v>5.8358333333333343</v>
      </c>
      <c r="V117" s="287">
        <v>43766</v>
      </c>
      <c r="W117" s="289">
        <f t="shared" si="22"/>
        <v>3.3300000000000005</v>
      </c>
      <c r="X117" s="269">
        <f t="shared" si="29"/>
        <v>66.700000000000017</v>
      </c>
      <c r="Y117" s="292">
        <f t="shared" si="23"/>
        <v>5.8358333333333343</v>
      </c>
      <c r="AA117" s="287">
        <v>43766</v>
      </c>
      <c r="AB117" s="289">
        <f t="shared" si="24"/>
        <v>3.3300000000000005</v>
      </c>
      <c r="AC117" s="269">
        <f t="shared" si="30"/>
        <v>66.700000000000017</v>
      </c>
      <c r="AD117" s="292">
        <f t="shared" si="25"/>
        <v>5.8358333333333343</v>
      </c>
      <c r="AF117" s="287">
        <v>43918</v>
      </c>
      <c r="AG117" s="289">
        <f t="shared" si="26"/>
        <v>3.3300000000000005</v>
      </c>
      <c r="AH117" s="269">
        <f t="shared" si="31"/>
        <v>63.370000000000019</v>
      </c>
      <c r="AI117" s="292">
        <f t="shared" si="32"/>
        <v>5.5583333333333345</v>
      </c>
    </row>
    <row r="118" spans="1:35" x14ac:dyDescent="0.2">
      <c r="A118" s="287">
        <v>43705</v>
      </c>
      <c r="B118" s="289">
        <f t="shared" si="12"/>
        <v>3.3300000000000005</v>
      </c>
      <c r="C118" s="269">
        <f t="shared" si="13"/>
        <v>73.360000000000014</v>
      </c>
      <c r="D118" s="292">
        <f t="shared" si="11"/>
        <v>6.390833333333334</v>
      </c>
      <c r="F118" s="287"/>
      <c r="G118" s="287">
        <v>43705</v>
      </c>
      <c r="H118" s="289">
        <f t="shared" si="14"/>
        <v>3.3300000000000005</v>
      </c>
      <c r="I118" s="269">
        <f t="shared" si="15"/>
        <v>73.360000000000014</v>
      </c>
      <c r="J118" s="292">
        <f t="shared" si="16"/>
        <v>6.390833333333334</v>
      </c>
      <c r="L118" s="287">
        <v>43705</v>
      </c>
      <c r="M118" s="289">
        <f t="shared" si="17"/>
        <v>3.3300000000000005</v>
      </c>
      <c r="N118" s="269">
        <f t="shared" si="18"/>
        <v>73.360000000000014</v>
      </c>
      <c r="O118" s="292">
        <f t="shared" si="19"/>
        <v>6.390833333333334</v>
      </c>
      <c r="Q118" s="287">
        <v>43797</v>
      </c>
      <c r="R118" s="289">
        <f t="shared" si="20"/>
        <v>3.3300000000000005</v>
      </c>
      <c r="S118" s="269">
        <f t="shared" si="28"/>
        <v>63.370000000000019</v>
      </c>
      <c r="T118" s="292">
        <f t="shared" si="21"/>
        <v>5.5583333333333345</v>
      </c>
      <c r="V118" s="287">
        <v>43797</v>
      </c>
      <c r="W118" s="289">
        <f t="shared" si="22"/>
        <v>3.3300000000000005</v>
      </c>
      <c r="X118" s="269">
        <f t="shared" si="29"/>
        <v>63.370000000000019</v>
      </c>
      <c r="Y118" s="292">
        <f t="shared" si="23"/>
        <v>5.5583333333333345</v>
      </c>
      <c r="AA118" s="287">
        <v>43797</v>
      </c>
      <c r="AB118" s="289">
        <f t="shared" si="24"/>
        <v>3.3300000000000005</v>
      </c>
      <c r="AC118" s="269">
        <f t="shared" si="30"/>
        <v>63.370000000000019</v>
      </c>
      <c r="AD118" s="292">
        <f t="shared" si="25"/>
        <v>5.5583333333333345</v>
      </c>
      <c r="AF118" s="287">
        <v>43949</v>
      </c>
      <c r="AG118" s="289">
        <f t="shared" si="26"/>
        <v>3.3300000000000005</v>
      </c>
      <c r="AH118" s="269">
        <f t="shared" si="31"/>
        <v>60.04000000000002</v>
      </c>
      <c r="AI118" s="292">
        <f t="shared" si="32"/>
        <v>5.2808333333333346</v>
      </c>
    </row>
    <row r="119" spans="1:35" x14ac:dyDescent="0.2">
      <c r="A119" s="287">
        <v>43736</v>
      </c>
      <c r="B119" s="289">
        <f t="shared" si="12"/>
        <v>3.3300000000000005</v>
      </c>
      <c r="C119" s="269">
        <f t="shared" si="13"/>
        <v>70.030000000000015</v>
      </c>
      <c r="D119" s="292">
        <f t="shared" si="11"/>
        <v>6.1133333333333342</v>
      </c>
      <c r="F119" s="287"/>
      <c r="G119" s="287">
        <v>43736</v>
      </c>
      <c r="H119" s="289">
        <f t="shared" si="14"/>
        <v>3.3300000000000005</v>
      </c>
      <c r="I119" s="269">
        <f t="shared" si="15"/>
        <v>70.030000000000015</v>
      </c>
      <c r="J119" s="292">
        <f t="shared" si="16"/>
        <v>6.1133333333333342</v>
      </c>
      <c r="L119" s="287">
        <v>43736</v>
      </c>
      <c r="M119" s="289">
        <f t="shared" si="17"/>
        <v>3.3300000000000005</v>
      </c>
      <c r="N119" s="269">
        <f t="shared" si="18"/>
        <v>70.030000000000015</v>
      </c>
      <c r="O119" s="292">
        <f t="shared" si="19"/>
        <v>6.1133333333333342</v>
      </c>
      <c r="Q119" s="287">
        <v>43827</v>
      </c>
      <c r="R119" s="289">
        <f t="shared" si="20"/>
        <v>3.3300000000000005</v>
      </c>
      <c r="S119" s="269">
        <f t="shared" si="28"/>
        <v>60.04000000000002</v>
      </c>
      <c r="T119" s="292">
        <f t="shared" si="21"/>
        <v>5.2808333333333346</v>
      </c>
      <c r="V119" s="287">
        <v>43827</v>
      </c>
      <c r="W119" s="289">
        <f t="shared" si="22"/>
        <v>3.3300000000000005</v>
      </c>
      <c r="X119" s="269">
        <f t="shared" si="29"/>
        <v>60.04000000000002</v>
      </c>
      <c r="Y119" s="292">
        <f t="shared" si="23"/>
        <v>5.2808333333333346</v>
      </c>
      <c r="AA119" s="287">
        <v>43827</v>
      </c>
      <c r="AB119" s="289">
        <f t="shared" si="24"/>
        <v>3.3300000000000005</v>
      </c>
      <c r="AC119" s="269">
        <f t="shared" si="30"/>
        <v>60.04000000000002</v>
      </c>
      <c r="AD119" s="292">
        <f t="shared" si="25"/>
        <v>5.2808333333333346</v>
      </c>
      <c r="AF119" s="287">
        <v>43979</v>
      </c>
      <c r="AG119" s="289">
        <f t="shared" si="26"/>
        <v>3.3300000000000005</v>
      </c>
      <c r="AH119" s="269">
        <f t="shared" si="31"/>
        <v>56.710000000000022</v>
      </c>
      <c r="AI119" s="292">
        <f t="shared" si="32"/>
        <v>5.0033333333333347</v>
      </c>
    </row>
    <row r="120" spans="1:35" x14ac:dyDescent="0.2">
      <c r="A120" s="287">
        <v>43766</v>
      </c>
      <c r="B120" s="289">
        <f t="shared" si="12"/>
        <v>3.3300000000000005</v>
      </c>
      <c r="C120" s="269">
        <f t="shared" si="13"/>
        <v>66.700000000000017</v>
      </c>
      <c r="D120" s="292">
        <f t="shared" si="11"/>
        <v>5.8358333333333343</v>
      </c>
      <c r="F120" s="287"/>
      <c r="G120" s="287">
        <v>43766</v>
      </c>
      <c r="H120" s="289">
        <f t="shared" si="14"/>
        <v>3.3300000000000005</v>
      </c>
      <c r="I120" s="269">
        <f t="shared" si="15"/>
        <v>66.700000000000017</v>
      </c>
      <c r="J120" s="292">
        <f t="shared" si="16"/>
        <v>5.8358333333333343</v>
      </c>
      <c r="L120" s="287">
        <v>43766</v>
      </c>
      <c r="M120" s="289">
        <f t="shared" si="17"/>
        <v>3.3300000000000005</v>
      </c>
      <c r="N120" s="269">
        <f t="shared" si="18"/>
        <v>66.700000000000017</v>
      </c>
      <c r="O120" s="292">
        <f t="shared" si="19"/>
        <v>5.8358333333333343</v>
      </c>
      <c r="Q120" s="287">
        <v>43858</v>
      </c>
      <c r="R120" s="289">
        <f t="shared" si="20"/>
        <v>3.3300000000000005</v>
      </c>
      <c r="S120" s="269">
        <f t="shared" si="28"/>
        <v>56.710000000000022</v>
      </c>
      <c r="T120" s="292">
        <f t="shared" si="21"/>
        <v>5.0033333333333347</v>
      </c>
      <c r="V120" s="287">
        <v>43858</v>
      </c>
      <c r="W120" s="289">
        <f t="shared" si="22"/>
        <v>3.3300000000000005</v>
      </c>
      <c r="X120" s="269">
        <f t="shared" si="29"/>
        <v>56.710000000000022</v>
      </c>
      <c r="Y120" s="292">
        <f t="shared" si="23"/>
        <v>5.0033333333333347</v>
      </c>
      <c r="AA120" s="287">
        <v>43858</v>
      </c>
      <c r="AB120" s="289">
        <f t="shared" si="24"/>
        <v>3.3300000000000005</v>
      </c>
      <c r="AC120" s="269">
        <f t="shared" si="30"/>
        <v>56.710000000000022</v>
      </c>
      <c r="AD120" s="292">
        <f t="shared" si="25"/>
        <v>5.0033333333333347</v>
      </c>
      <c r="AF120" s="287">
        <v>44010</v>
      </c>
      <c r="AG120" s="289">
        <f t="shared" si="26"/>
        <v>3.3300000000000005</v>
      </c>
      <c r="AH120" s="269">
        <f t="shared" si="31"/>
        <v>53.380000000000024</v>
      </c>
      <c r="AI120" s="292">
        <f t="shared" si="32"/>
        <v>4.7258333333333349</v>
      </c>
    </row>
    <row r="121" spans="1:35" x14ac:dyDescent="0.2">
      <c r="A121" s="287">
        <v>43797</v>
      </c>
      <c r="B121" s="289">
        <f t="shared" si="12"/>
        <v>3.3300000000000005</v>
      </c>
      <c r="C121" s="269">
        <f t="shared" si="13"/>
        <v>63.370000000000019</v>
      </c>
      <c r="D121" s="292">
        <f t="shared" si="11"/>
        <v>5.5583333333333345</v>
      </c>
      <c r="F121" s="287"/>
      <c r="G121" s="287">
        <v>43797</v>
      </c>
      <c r="H121" s="289">
        <f t="shared" si="14"/>
        <v>3.3300000000000005</v>
      </c>
      <c r="I121" s="269">
        <f t="shared" si="15"/>
        <v>63.370000000000019</v>
      </c>
      <c r="J121" s="292">
        <f t="shared" si="16"/>
        <v>5.5583333333333345</v>
      </c>
      <c r="L121" s="287">
        <v>43797</v>
      </c>
      <c r="M121" s="289">
        <f t="shared" si="17"/>
        <v>3.3300000000000005</v>
      </c>
      <c r="N121" s="269">
        <f t="shared" si="18"/>
        <v>63.370000000000019</v>
      </c>
      <c r="O121" s="292">
        <f t="shared" si="19"/>
        <v>5.5583333333333345</v>
      </c>
      <c r="Q121" s="287">
        <v>43889</v>
      </c>
      <c r="R121" s="289">
        <f t="shared" si="20"/>
        <v>3.3300000000000005</v>
      </c>
      <c r="S121" s="269">
        <f t="shared" si="28"/>
        <v>53.380000000000024</v>
      </c>
      <c r="T121" s="292">
        <f t="shared" si="21"/>
        <v>4.7258333333333349</v>
      </c>
      <c r="V121" s="287">
        <v>43889</v>
      </c>
      <c r="W121" s="289">
        <f t="shared" si="22"/>
        <v>3.3300000000000005</v>
      </c>
      <c r="X121" s="269">
        <f t="shared" si="29"/>
        <v>53.380000000000024</v>
      </c>
      <c r="Y121" s="292">
        <f t="shared" si="23"/>
        <v>4.7258333333333349</v>
      </c>
      <c r="AA121" s="287">
        <v>43889</v>
      </c>
      <c r="AB121" s="289">
        <f t="shared" si="24"/>
        <v>3.3300000000000005</v>
      </c>
      <c r="AC121" s="269">
        <f t="shared" si="30"/>
        <v>53.380000000000024</v>
      </c>
      <c r="AD121" s="292">
        <f t="shared" si="25"/>
        <v>4.7258333333333349</v>
      </c>
      <c r="AF121" s="287">
        <v>44040</v>
      </c>
      <c r="AG121" s="289">
        <f t="shared" si="26"/>
        <v>3.3300000000000005</v>
      </c>
      <c r="AH121" s="269">
        <f t="shared" si="31"/>
        <v>50.050000000000026</v>
      </c>
      <c r="AI121" s="292">
        <f t="shared" si="32"/>
        <v>4.448333333333335</v>
      </c>
    </row>
    <row r="122" spans="1:35" x14ac:dyDescent="0.2">
      <c r="A122" s="287">
        <v>43827</v>
      </c>
      <c r="B122" s="289">
        <f t="shared" si="12"/>
        <v>3.3300000000000005</v>
      </c>
      <c r="C122" s="269">
        <f t="shared" si="13"/>
        <v>60.04000000000002</v>
      </c>
      <c r="D122" s="292">
        <f t="shared" si="11"/>
        <v>5.2808333333333346</v>
      </c>
      <c r="F122" s="287"/>
      <c r="G122" s="287">
        <v>43827</v>
      </c>
      <c r="H122" s="289">
        <f t="shared" si="14"/>
        <v>3.3300000000000005</v>
      </c>
      <c r="I122" s="269">
        <f t="shared" si="15"/>
        <v>60.04000000000002</v>
      </c>
      <c r="J122" s="292">
        <f t="shared" si="16"/>
        <v>5.2808333333333346</v>
      </c>
      <c r="L122" s="287">
        <v>43827</v>
      </c>
      <c r="M122" s="289">
        <f t="shared" si="17"/>
        <v>3.3300000000000005</v>
      </c>
      <c r="N122" s="269">
        <f t="shared" si="18"/>
        <v>60.04000000000002</v>
      </c>
      <c r="O122" s="292">
        <f t="shared" si="19"/>
        <v>5.2808333333333346</v>
      </c>
      <c r="Q122" s="287">
        <v>43918</v>
      </c>
      <c r="R122" s="289">
        <f t="shared" si="20"/>
        <v>3.3300000000000005</v>
      </c>
      <c r="S122" s="269">
        <f t="shared" si="28"/>
        <v>50.050000000000026</v>
      </c>
      <c r="T122" s="292">
        <f t="shared" si="21"/>
        <v>4.448333333333335</v>
      </c>
      <c r="V122" s="287">
        <v>43918</v>
      </c>
      <c r="W122" s="289">
        <f t="shared" si="22"/>
        <v>3.3300000000000005</v>
      </c>
      <c r="X122" s="269">
        <f t="shared" si="29"/>
        <v>50.050000000000026</v>
      </c>
      <c r="Y122" s="292">
        <f t="shared" si="23"/>
        <v>4.448333333333335</v>
      </c>
      <c r="AA122" s="287">
        <v>43918</v>
      </c>
      <c r="AB122" s="289">
        <f t="shared" si="24"/>
        <v>3.3300000000000005</v>
      </c>
      <c r="AC122" s="269">
        <f t="shared" si="30"/>
        <v>50.050000000000026</v>
      </c>
      <c r="AD122" s="292">
        <f t="shared" si="25"/>
        <v>4.448333333333335</v>
      </c>
      <c r="AF122" s="287">
        <v>44071</v>
      </c>
      <c r="AG122" s="289">
        <f t="shared" si="26"/>
        <v>3.3300000000000005</v>
      </c>
      <c r="AH122" s="269">
        <f t="shared" si="31"/>
        <v>46.720000000000027</v>
      </c>
      <c r="AI122" s="292">
        <f t="shared" si="32"/>
        <v>4.1708333333333352</v>
      </c>
    </row>
    <row r="123" spans="1:35" x14ac:dyDescent="0.2">
      <c r="A123" s="287">
        <v>43858</v>
      </c>
      <c r="B123" s="289">
        <f t="shared" si="12"/>
        <v>3.3300000000000005</v>
      </c>
      <c r="C123" s="269">
        <f t="shared" si="13"/>
        <v>56.710000000000022</v>
      </c>
      <c r="D123" s="292">
        <f t="shared" si="11"/>
        <v>5.0033333333333347</v>
      </c>
      <c r="F123" s="287"/>
      <c r="G123" s="287">
        <v>43858</v>
      </c>
      <c r="H123" s="289">
        <f t="shared" si="14"/>
        <v>3.3300000000000005</v>
      </c>
      <c r="I123" s="269">
        <f t="shared" si="15"/>
        <v>56.710000000000022</v>
      </c>
      <c r="J123" s="292">
        <f t="shared" si="16"/>
        <v>5.0033333333333347</v>
      </c>
      <c r="L123" s="287">
        <v>43858</v>
      </c>
      <c r="M123" s="289">
        <f t="shared" si="17"/>
        <v>3.3300000000000005</v>
      </c>
      <c r="N123" s="269">
        <f t="shared" si="18"/>
        <v>56.710000000000022</v>
      </c>
      <c r="O123" s="292">
        <f t="shared" si="19"/>
        <v>5.0033333333333347</v>
      </c>
      <c r="Q123" s="287">
        <v>43949</v>
      </c>
      <c r="R123" s="289">
        <f t="shared" si="20"/>
        <v>3.3300000000000005</v>
      </c>
      <c r="S123" s="269">
        <f t="shared" si="28"/>
        <v>46.720000000000027</v>
      </c>
      <c r="T123" s="292">
        <f t="shared" si="21"/>
        <v>4.1708333333333352</v>
      </c>
      <c r="V123" s="287">
        <v>43949</v>
      </c>
      <c r="W123" s="289">
        <f t="shared" si="22"/>
        <v>3.3300000000000005</v>
      </c>
      <c r="X123" s="269">
        <f t="shared" si="29"/>
        <v>46.720000000000027</v>
      </c>
      <c r="Y123" s="292">
        <f t="shared" si="23"/>
        <v>4.1708333333333352</v>
      </c>
      <c r="AA123" s="287">
        <v>43949</v>
      </c>
      <c r="AB123" s="289">
        <f t="shared" si="24"/>
        <v>3.3300000000000005</v>
      </c>
      <c r="AC123" s="269">
        <f t="shared" si="30"/>
        <v>46.720000000000027</v>
      </c>
      <c r="AD123" s="292">
        <f t="shared" si="25"/>
        <v>4.1708333333333352</v>
      </c>
      <c r="AF123" s="287">
        <v>44102</v>
      </c>
      <c r="AG123" s="289">
        <f>+$C$111*0.0334</f>
        <v>3.34</v>
      </c>
      <c r="AH123" s="269">
        <f t="shared" si="31"/>
        <v>43.380000000000024</v>
      </c>
      <c r="AI123" s="292">
        <f t="shared" si="32"/>
        <v>3.8933333333333353</v>
      </c>
    </row>
    <row r="124" spans="1:35" x14ac:dyDescent="0.2">
      <c r="A124" s="287">
        <v>43889</v>
      </c>
      <c r="B124" s="289">
        <f t="shared" si="12"/>
        <v>3.3300000000000005</v>
      </c>
      <c r="C124" s="269">
        <f t="shared" si="13"/>
        <v>53.380000000000024</v>
      </c>
      <c r="D124" s="292">
        <f t="shared" si="11"/>
        <v>4.7258333333333349</v>
      </c>
      <c r="F124" s="287"/>
      <c r="G124" s="287">
        <v>43889</v>
      </c>
      <c r="H124" s="289">
        <f t="shared" si="14"/>
        <v>3.3300000000000005</v>
      </c>
      <c r="I124" s="269">
        <f t="shared" si="15"/>
        <v>53.380000000000024</v>
      </c>
      <c r="J124" s="292">
        <f t="shared" si="16"/>
        <v>4.7258333333333349</v>
      </c>
      <c r="L124" s="287">
        <v>43889</v>
      </c>
      <c r="M124" s="289">
        <f t="shared" si="17"/>
        <v>3.3300000000000005</v>
      </c>
      <c r="N124" s="269">
        <f t="shared" si="18"/>
        <v>53.380000000000024</v>
      </c>
      <c r="O124" s="292">
        <f t="shared" si="19"/>
        <v>4.7258333333333349</v>
      </c>
      <c r="Q124" s="287">
        <v>43979</v>
      </c>
      <c r="R124" s="289">
        <f t="shared" si="20"/>
        <v>3.3300000000000005</v>
      </c>
      <c r="S124" s="269">
        <f t="shared" si="28"/>
        <v>43.390000000000029</v>
      </c>
      <c r="T124" s="292">
        <f t="shared" si="21"/>
        <v>3.8933333333333353</v>
      </c>
      <c r="V124" s="287">
        <v>43979</v>
      </c>
      <c r="W124" s="289">
        <f t="shared" si="22"/>
        <v>3.3300000000000005</v>
      </c>
      <c r="X124" s="269">
        <f t="shared" si="29"/>
        <v>43.390000000000029</v>
      </c>
      <c r="Y124" s="292">
        <f t="shared" si="23"/>
        <v>3.8933333333333353</v>
      </c>
      <c r="AA124" s="287">
        <v>43979</v>
      </c>
      <c r="AB124" s="289">
        <f t="shared" si="24"/>
        <v>3.3300000000000005</v>
      </c>
      <c r="AC124" s="269">
        <f t="shared" si="30"/>
        <v>43.390000000000029</v>
      </c>
      <c r="AD124" s="292">
        <f t="shared" si="25"/>
        <v>3.8933333333333353</v>
      </c>
      <c r="AF124" s="287">
        <v>44132</v>
      </c>
      <c r="AG124" s="289">
        <f t="shared" ref="AG124:AG132" si="33">+$C$111*0.0334</f>
        <v>3.34</v>
      </c>
      <c r="AH124" s="269">
        <f t="shared" si="31"/>
        <v>40.04000000000002</v>
      </c>
      <c r="AI124" s="292">
        <f t="shared" si="32"/>
        <v>3.615000000000002</v>
      </c>
    </row>
    <row r="125" spans="1:35" x14ac:dyDescent="0.2">
      <c r="A125" s="287">
        <v>43918</v>
      </c>
      <c r="B125" s="289">
        <f t="shared" si="12"/>
        <v>3.3300000000000005</v>
      </c>
      <c r="C125" s="269">
        <f t="shared" si="13"/>
        <v>50.050000000000026</v>
      </c>
      <c r="D125" s="292">
        <f t="shared" si="11"/>
        <v>4.448333333333335</v>
      </c>
      <c r="F125" s="287"/>
      <c r="G125" s="287">
        <v>43918</v>
      </c>
      <c r="H125" s="289">
        <f t="shared" si="14"/>
        <v>3.3300000000000005</v>
      </c>
      <c r="I125" s="269">
        <f t="shared" si="15"/>
        <v>50.050000000000026</v>
      </c>
      <c r="J125" s="292">
        <f t="shared" si="16"/>
        <v>4.448333333333335</v>
      </c>
      <c r="L125" s="287">
        <v>43918</v>
      </c>
      <c r="M125" s="289">
        <f t="shared" si="17"/>
        <v>3.3300000000000005</v>
      </c>
      <c r="N125" s="269">
        <f t="shared" si="18"/>
        <v>50.050000000000026</v>
      </c>
      <c r="O125" s="292">
        <f t="shared" si="19"/>
        <v>4.448333333333335</v>
      </c>
      <c r="Q125" s="287">
        <v>44010</v>
      </c>
      <c r="R125" s="289">
        <f t="shared" si="20"/>
        <v>3.3300000000000005</v>
      </c>
      <c r="S125" s="269">
        <f t="shared" si="28"/>
        <v>40.060000000000031</v>
      </c>
      <c r="T125" s="292">
        <f t="shared" si="21"/>
        <v>3.6158333333333355</v>
      </c>
      <c r="V125" s="287">
        <v>44010</v>
      </c>
      <c r="W125" s="289">
        <f t="shared" si="22"/>
        <v>3.3300000000000005</v>
      </c>
      <c r="X125" s="269">
        <f t="shared" si="29"/>
        <v>40.060000000000031</v>
      </c>
      <c r="Y125" s="292">
        <f t="shared" si="23"/>
        <v>3.6158333333333355</v>
      </c>
      <c r="AA125" s="287">
        <v>44010</v>
      </c>
      <c r="AB125" s="289">
        <f t="shared" si="24"/>
        <v>3.3300000000000005</v>
      </c>
      <c r="AC125" s="269">
        <f t="shared" si="30"/>
        <v>40.060000000000031</v>
      </c>
      <c r="AD125" s="292">
        <f t="shared" si="25"/>
        <v>3.6158333333333355</v>
      </c>
      <c r="AF125" s="287">
        <v>44163</v>
      </c>
      <c r="AG125" s="289">
        <f t="shared" si="33"/>
        <v>3.34</v>
      </c>
      <c r="AH125" s="269">
        <f t="shared" si="31"/>
        <v>36.700000000000017</v>
      </c>
      <c r="AI125" s="292">
        <f t="shared" si="32"/>
        <v>3.3366666666666682</v>
      </c>
    </row>
    <row r="126" spans="1:35" x14ac:dyDescent="0.2">
      <c r="A126" s="287">
        <v>43949</v>
      </c>
      <c r="B126" s="289">
        <f t="shared" si="12"/>
        <v>3.3300000000000005</v>
      </c>
      <c r="C126" s="269">
        <f t="shared" si="13"/>
        <v>46.720000000000027</v>
      </c>
      <c r="D126" s="292">
        <f t="shared" si="11"/>
        <v>4.1708333333333352</v>
      </c>
      <c r="F126" s="287"/>
      <c r="G126" s="287">
        <v>43949</v>
      </c>
      <c r="H126" s="289">
        <f t="shared" si="14"/>
        <v>3.3300000000000005</v>
      </c>
      <c r="I126" s="269">
        <f t="shared" si="15"/>
        <v>46.720000000000027</v>
      </c>
      <c r="J126" s="292">
        <f t="shared" si="16"/>
        <v>4.1708333333333352</v>
      </c>
      <c r="L126" s="287">
        <v>43949</v>
      </c>
      <c r="M126" s="289">
        <f t="shared" si="17"/>
        <v>3.3300000000000005</v>
      </c>
      <c r="N126" s="269">
        <f t="shared" si="18"/>
        <v>46.720000000000027</v>
      </c>
      <c r="O126" s="292">
        <f t="shared" si="19"/>
        <v>4.1708333333333352</v>
      </c>
      <c r="Q126" s="287">
        <v>44040</v>
      </c>
      <c r="R126" s="289">
        <f t="shared" si="20"/>
        <v>3.3300000000000005</v>
      </c>
      <c r="S126" s="269">
        <f t="shared" si="28"/>
        <v>36.730000000000032</v>
      </c>
      <c r="T126" s="292">
        <f t="shared" si="21"/>
        <v>3.3383333333333356</v>
      </c>
      <c r="V126" s="287">
        <v>44040</v>
      </c>
      <c r="W126" s="289">
        <f t="shared" si="22"/>
        <v>3.3300000000000005</v>
      </c>
      <c r="X126" s="269">
        <f t="shared" si="29"/>
        <v>36.730000000000032</v>
      </c>
      <c r="Y126" s="292">
        <f t="shared" si="23"/>
        <v>3.3383333333333356</v>
      </c>
      <c r="AA126" s="287">
        <v>44040</v>
      </c>
      <c r="AB126" s="289">
        <f t="shared" si="24"/>
        <v>3.3300000000000005</v>
      </c>
      <c r="AC126" s="269">
        <f t="shared" si="30"/>
        <v>36.730000000000032</v>
      </c>
      <c r="AD126" s="292">
        <f t="shared" si="25"/>
        <v>3.3383333333333356</v>
      </c>
      <c r="AF126" s="287">
        <v>44193</v>
      </c>
      <c r="AG126" s="289">
        <f t="shared" si="33"/>
        <v>3.34</v>
      </c>
      <c r="AH126" s="269">
        <f t="shared" si="31"/>
        <v>33.360000000000014</v>
      </c>
      <c r="AI126" s="292">
        <f t="shared" si="32"/>
        <v>3.0583333333333345</v>
      </c>
    </row>
    <row r="127" spans="1:35" x14ac:dyDescent="0.2">
      <c r="A127" s="287">
        <v>43979</v>
      </c>
      <c r="B127" s="289">
        <f t="shared" si="12"/>
        <v>3.3300000000000005</v>
      </c>
      <c r="C127" s="269">
        <f t="shared" si="13"/>
        <v>43.390000000000029</v>
      </c>
      <c r="D127" s="292">
        <f t="shared" si="11"/>
        <v>3.8933333333333353</v>
      </c>
      <c r="F127" s="287"/>
      <c r="G127" s="287">
        <v>43979</v>
      </c>
      <c r="H127" s="289">
        <f t="shared" si="14"/>
        <v>3.3300000000000005</v>
      </c>
      <c r="I127" s="269">
        <f t="shared" si="15"/>
        <v>43.390000000000029</v>
      </c>
      <c r="J127" s="292">
        <f t="shared" si="16"/>
        <v>3.8933333333333353</v>
      </c>
      <c r="L127" s="287">
        <v>43979</v>
      </c>
      <c r="M127" s="289">
        <f t="shared" si="17"/>
        <v>3.3300000000000005</v>
      </c>
      <c r="N127" s="269">
        <f t="shared" si="18"/>
        <v>43.390000000000029</v>
      </c>
      <c r="O127" s="292">
        <f t="shared" si="19"/>
        <v>3.8933333333333353</v>
      </c>
      <c r="Q127" s="287">
        <v>44071</v>
      </c>
      <c r="R127" s="289">
        <f t="shared" si="20"/>
        <v>3.3300000000000005</v>
      </c>
      <c r="S127" s="269">
        <f t="shared" si="28"/>
        <v>33.400000000000034</v>
      </c>
      <c r="T127" s="292">
        <f t="shared" si="21"/>
        <v>3.0608333333333357</v>
      </c>
      <c r="V127" s="287">
        <v>44071</v>
      </c>
      <c r="W127" s="289">
        <f t="shared" si="22"/>
        <v>3.3300000000000005</v>
      </c>
      <c r="X127" s="269">
        <f t="shared" si="29"/>
        <v>33.400000000000034</v>
      </c>
      <c r="Y127" s="292">
        <f t="shared" si="23"/>
        <v>3.0608333333333357</v>
      </c>
      <c r="AA127" s="287">
        <v>44071</v>
      </c>
      <c r="AB127" s="289">
        <f t="shared" si="24"/>
        <v>3.3300000000000005</v>
      </c>
      <c r="AC127" s="269">
        <f t="shared" si="30"/>
        <v>33.400000000000034</v>
      </c>
      <c r="AD127" s="292">
        <f t="shared" si="25"/>
        <v>3.0608333333333357</v>
      </c>
      <c r="AF127" s="287">
        <v>44224</v>
      </c>
      <c r="AG127" s="289">
        <f t="shared" si="33"/>
        <v>3.34</v>
      </c>
      <c r="AH127" s="269">
        <f t="shared" si="31"/>
        <v>30.020000000000014</v>
      </c>
      <c r="AI127" s="292">
        <f t="shared" si="32"/>
        <v>2.7800000000000011</v>
      </c>
    </row>
    <row r="128" spans="1:35" x14ac:dyDescent="0.2">
      <c r="A128" s="287">
        <v>44010</v>
      </c>
      <c r="B128" s="289">
        <f t="shared" si="12"/>
        <v>3.3300000000000005</v>
      </c>
      <c r="C128" s="269">
        <f t="shared" si="13"/>
        <v>40.060000000000031</v>
      </c>
      <c r="D128" s="292">
        <f t="shared" si="11"/>
        <v>3.6158333333333355</v>
      </c>
      <c r="F128" s="287"/>
      <c r="G128" s="287">
        <v>44010</v>
      </c>
      <c r="H128" s="289">
        <f t="shared" si="14"/>
        <v>3.3300000000000005</v>
      </c>
      <c r="I128" s="269">
        <f t="shared" si="15"/>
        <v>40.060000000000031</v>
      </c>
      <c r="J128" s="292">
        <f t="shared" si="16"/>
        <v>3.6158333333333355</v>
      </c>
      <c r="L128" s="287">
        <v>44010</v>
      </c>
      <c r="M128" s="289">
        <f t="shared" si="17"/>
        <v>3.3300000000000005</v>
      </c>
      <c r="N128" s="269">
        <f t="shared" si="18"/>
        <v>40.060000000000031</v>
      </c>
      <c r="O128" s="292">
        <f t="shared" si="19"/>
        <v>3.6158333333333355</v>
      </c>
      <c r="Q128" s="287">
        <v>44102</v>
      </c>
      <c r="R128" s="289">
        <f>+$C$111*0.0334</f>
        <v>3.34</v>
      </c>
      <c r="S128" s="269">
        <f t="shared" si="28"/>
        <v>30.060000000000034</v>
      </c>
      <c r="T128" s="292">
        <f t="shared" si="21"/>
        <v>2.7833333333333359</v>
      </c>
      <c r="V128" s="287">
        <v>44102</v>
      </c>
      <c r="W128" s="289">
        <f>+$C$111*0.0334</f>
        <v>3.34</v>
      </c>
      <c r="X128" s="269">
        <f t="shared" si="29"/>
        <v>30.060000000000034</v>
      </c>
      <c r="Y128" s="292">
        <f t="shared" si="23"/>
        <v>2.7833333333333359</v>
      </c>
      <c r="AA128" s="287">
        <v>44102</v>
      </c>
      <c r="AB128" s="289">
        <f>+$C$111*0.0334</f>
        <v>3.34</v>
      </c>
      <c r="AC128" s="269">
        <f t="shared" si="30"/>
        <v>30.060000000000034</v>
      </c>
      <c r="AD128" s="292">
        <f t="shared" si="25"/>
        <v>2.7833333333333359</v>
      </c>
      <c r="AF128" s="287">
        <v>44255</v>
      </c>
      <c r="AG128" s="289">
        <f t="shared" si="33"/>
        <v>3.34</v>
      </c>
      <c r="AH128" s="269">
        <f t="shared" si="31"/>
        <v>26.680000000000014</v>
      </c>
      <c r="AI128" s="292">
        <f t="shared" si="32"/>
        <v>2.5016666666666678</v>
      </c>
    </row>
    <row r="129" spans="1:35" x14ac:dyDescent="0.2">
      <c r="A129" s="287">
        <v>44040</v>
      </c>
      <c r="B129" s="289">
        <f t="shared" si="12"/>
        <v>3.3300000000000005</v>
      </c>
      <c r="C129" s="269">
        <f t="shared" si="13"/>
        <v>36.730000000000032</v>
      </c>
      <c r="D129" s="292">
        <f t="shared" si="11"/>
        <v>3.3383333333333356</v>
      </c>
      <c r="F129" s="287"/>
      <c r="G129" s="287">
        <v>44040</v>
      </c>
      <c r="H129" s="289">
        <f t="shared" si="14"/>
        <v>3.3300000000000005</v>
      </c>
      <c r="I129" s="269">
        <f t="shared" si="15"/>
        <v>36.730000000000032</v>
      </c>
      <c r="J129" s="292">
        <f t="shared" si="16"/>
        <v>3.3383333333333356</v>
      </c>
      <c r="L129" s="287">
        <v>44040</v>
      </c>
      <c r="M129" s="289">
        <f t="shared" si="17"/>
        <v>3.3300000000000005</v>
      </c>
      <c r="N129" s="269">
        <f t="shared" si="18"/>
        <v>36.730000000000032</v>
      </c>
      <c r="O129" s="292">
        <f t="shared" si="19"/>
        <v>3.3383333333333356</v>
      </c>
      <c r="Q129" s="287">
        <v>44132</v>
      </c>
      <c r="R129" s="289">
        <f t="shared" ref="R129:R137" si="34">+$C$111*0.0334</f>
        <v>3.34</v>
      </c>
      <c r="S129" s="269">
        <f t="shared" si="28"/>
        <v>26.720000000000034</v>
      </c>
      <c r="T129" s="292">
        <f t="shared" si="21"/>
        <v>2.5050000000000026</v>
      </c>
      <c r="V129" s="287">
        <v>44132</v>
      </c>
      <c r="W129" s="289">
        <f t="shared" ref="W129:W137" si="35">+$C$111*0.0334</f>
        <v>3.34</v>
      </c>
      <c r="X129" s="269">
        <f t="shared" si="29"/>
        <v>26.720000000000034</v>
      </c>
      <c r="Y129" s="292">
        <f t="shared" si="23"/>
        <v>2.5050000000000026</v>
      </c>
      <c r="AA129" s="287">
        <v>44132</v>
      </c>
      <c r="AB129" s="289">
        <f t="shared" ref="AB129:AB137" si="36">+$C$111*0.0334</f>
        <v>3.34</v>
      </c>
      <c r="AC129" s="269">
        <f t="shared" si="30"/>
        <v>26.720000000000034</v>
      </c>
      <c r="AD129" s="292">
        <f t="shared" si="25"/>
        <v>2.5050000000000026</v>
      </c>
      <c r="AF129" s="287">
        <v>44283</v>
      </c>
      <c r="AG129" s="289">
        <f t="shared" si="33"/>
        <v>3.34</v>
      </c>
      <c r="AH129" s="269">
        <f t="shared" si="31"/>
        <v>23.340000000000014</v>
      </c>
      <c r="AI129" s="292">
        <f t="shared" si="32"/>
        <v>2.075111111111112</v>
      </c>
    </row>
    <row r="130" spans="1:35" x14ac:dyDescent="0.2">
      <c r="A130" s="287">
        <v>44071</v>
      </c>
      <c r="B130" s="289">
        <f t="shared" si="12"/>
        <v>3.3300000000000005</v>
      </c>
      <c r="C130" s="269">
        <f t="shared" si="13"/>
        <v>33.400000000000034</v>
      </c>
      <c r="D130" s="292">
        <f t="shared" si="11"/>
        <v>3.0608333333333357</v>
      </c>
      <c r="F130" s="287"/>
      <c r="G130" s="287">
        <v>44071</v>
      </c>
      <c r="H130" s="289">
        <f t="shared" si="14"/>
        <v>3.3300000000000005</v>
      </c>
      <c r="I130" s="269">
        <f t="shared" si="15"/>
        <v>33.400000000000034</v>
      </c>
      <c r="J130" s="292">
        <f t="shared" si="16"/>
        <v>3.0608333333333357</v>
      </c>
      <c r="L130" s="287">
        <v>44071</v>
      </c>
      <c r="M130" s="289">
        <f t="shared" si="17"/>
        <v>3.3300000000000005</v>
      </c>
      <c r="N130" s="269">
        <f t="shared" si="18"/>
        <v>33.400000000000034</v>
      </c>
      <c r="O130" s="292">
        <f t="shared" si="19"/>
        <v>3.0608333333333357</v>
      </c>
      <c r="Q130" s="287">
        <v>44163</v>
      </c>
      <c r="R130" s="289">
        <f t="shared" si="34"/>
        <v>3.34</v>
      </c>
      <c r="S130" s="269">
        <f t="shared" si="28"/>
        <v>23.380000000000035</v>
      </c>
      <c r="T130" s="292">
        <f t="shared" si="21"/>
        <v>2.2266666666666692</v>
      </c>
      <c r="V130" s="287">
        <v>44163</v>
      </c>
      <c r="W130" s="289">
        <f t="shared" si="35"/>
        <v>3.34</v>
      </c>
      <c r="X130" s="269">
        <f t="shared" si="29"/>
        <v>23.380000000000035</v>
      </c>
      <c r="Y130" s="292">
        <f t="shared" si="23"/>
        <v>2.2266666666666692</v>
      </c>
      <c r="AA130" s="287">
        <v>44163</v>
      </c>
      <c r="AB130" s="289">
        <f t="shared" si="36"/>
        <v>3.34</v>
      </c>
      <c r="AC130" s="269">
        <f t="shared" si="30"/>
        <v>23.380000000000035</v>
      </c>
      <c r="AD130" s="292">
        <f t="shared" si="25"/>
        <v>2.2266666666666692</v>
      </c>
      <c r="AF130" s="287">
        <v>44314</v>
      </c>
      <c r="AG130" s="289">
        <f t="shared" si="33"/>
        <v>3.34</v>
      </c>
      <c r="AH130" s="269">
        <f t="shared" si="31"/>
        <v>20.000000000000014</v>
      </c>
      <c r="AI130" s="292">
        <f t="shared" si="32"/>
        <v>1.9450000000000012</v>
      </c>
    </row>
    <row r="131" spans="1:35" x14ac:dyDescent="0.2">
      <c r="A131" s="287">
        <v>44102</v>
      </c>
      <c r="B131" s="289">
        <f>+$C$111*0.0334</f>
        <v>3.34</v>
      </c>
      <c r="C131" s="269">
        <f t="shared" si="13"/>
        <v>30.060000000000034</v>
      </c>
      <c r="D131" s="292">
        <f t="shared" si="11"/>
        <v>2.7833333333333359</v>
      </c>
      <c r="F131" s="287"/>
      <c r="G131" s="287">
        <v>44102</v>
      </c>
      <c r="H131" s="289">
        <f>+$C$111*0.0334</f>
        <v>3.34</v>
      </c>
      <c r="I131" s="269">
        <f t="shared" si="15"/>
        <v>30.060000000000034</v>
      </c>
      <c r="J131" s="292">
        <f t="shared" si="16"/>
        <v>2.7833333333333359</v>
      </c>
      <c r="L131" s="287">
        <v>44102</v>
      </c>
      <c r="M131" s="289">
        <f>+$C$111*0.0334</f>
        <v>3.34</v>
      </c>
      <c r="N131" s="269">
        <f t="shared" si="18"/>
        <v>30.060000000000034</v>
      </c>
      <c r="O131" s="292">
        <f t="shared" si="19"/>
        <v>2.7833333333333359</v>
      </c>
      <c r="Q131" s="287">
        <v>44193</v>
      </c>
      <c r="R131" s="289">
        <f t="shared" si="34"/>
        <v>3.34</v>
      </c>
      <c r="S131" s="269">
        <f t="shared" si="28"/>
        <v>20.040000000000035</v>
      </c>
      <c r="T131" s="292">
        <f t="shared" si="21"/>
        <v>1.9483333333333361</v>
      </c>
      <c r="V131" s="287">
        <v>44193</v>
      </c>
      <c r="W131" s="289">
        <f t="shared" si="35"/>
        <v>3.34</v>
      </c>
      <c r="X131" s="269">
        <f t="shared" si="29"/>
        <v>20.040000000000035</v>
      </c>
      <c r="Y131" s="292">
        <f t="shared" si="23"/>
        <v>1.9483333333333361</v>
      </c>
      <c r="AA131" s="287">
        <v>44193</v>
      </c>
      <c r="AB131" s="289">
        <f t="shared" si="36"/>
        <v>3.34</v>
      </c>
      <c r="AC131" s="269">
        <f t="shared" si="30"/>
        <v>20.040000000000035</v>
      </c>
      <c r="AD131" s="292">
        <f t="shared" si="25"/>
        <v>1.9483333333333361</v>
      </c>
      <c r="AF131" s="287">
        <v>44344</v>
      </c>
      <c r="AG131" s="289">
        <f t="shared" si="33"/>
        <v>3.34</v>
      </c>
      <c r="AH131" s="269">
        <f t="shared" si="31"/>
        <v>16.660000000000014</v>
      </c>
      <c r="AI131" s="292">
        <f t="shared" si="32"/>
        <v>1.6666666666666679</v>
      </c>
    </row>
    <row r="132" spans="1:35" x14ac:dyDescent="0.2">
      <c r="A132" s="287">
        <v>44132</v>
      </c>
      <c r="B132" s="289">
        <f t="shared" ref="B132:B140" si="37">+$C$111*0.0334</f>
        <v>3.34</v>
      </c>
      <c r="C132" s="269">
        <f t="shared" si="13"/>
        <v>26.720000000000034</v>
      </c>
      <c r="D132" s="292">
        <f t="shared" si="11"/>
        <v>2.5050000000000026</v>
      </c>
      <c r="F132" s="287"/>
      <c r="G132" s="287">
        <v>44132</v>
      </c>
      <c r="H132" s="289">
        <f t="shared" ref="H132:H140" si="38">+$C$111*0.0334</f>
        <v>3.34</v>
      </c>
      <c r="I132" s="269">
        <f t="shared" si="15"/>
        <v>26.720000000000034</v>
      </c>
      <c r="J132" s="292">
        <f t="shared" si="16"/>
        <v>2.5050000000000026</v>
      </c>
      <c r="L132" s="287">
        <v>44132</v>
      </c>
      <c r="M132" s="289">
        <f t="shared" ref="M132:M140" si="39">+$C$111*0.0334</f>
        <v>3.34</v>
      </c>
      <c r="N132" s="269">
        <f t="shared" si="18"/>
        <v>26.720000000000034</v>
      </c>
      <c r="O132" s="292">
        <f t="shared" si="19"/>
        <v>2.5050000000000026</v>
      </c>
      <c r="Q132" s="287">
        <v>44224</v>
      </c>
      <c r="R132" s="289">
        <f t="shared" si="34"/>
        <v>3.34</v>
      </c>
      <c r="S132" s="269">
        <f t="shared" si="28"/>
        <v>16.700000000000035</v>
      </c>
      <c r="T132" s="292">
        <f t="shared" si="21"/>
        <v>1.6700000000000028</v>
      </c>
      <c r="V132" s="287">
        <v>44224</v>
      </c>
      <c r="W132" s="289">
        <f t="shared" si="35"/>
        <v>3.34</v>
      </c>
      <c r="X132" s="269">
        <f t="shared" si="29"/>
        <v>16.700000000000035</v>
      </c>
      <c r="Y132" s="292">
        <f t="shared" si="23"/>
        <v>1.6700000000000028</v>
      </c>
      <c r="AA132" s="287">
        <v>44224</v>
      </c>
      <c r="AB132" s="289">
        <f t="shared" si="36"/>
        <v>3.34</v>
      </c>
      <c r="AC132" s="269">
        <f t="shared" si="30"/>
        <v>16.700000000000035</v>
      </c>
      <c r="AD132" s="292">
        <f t="shared" si="25"/>
        <v>1.6700000000000028</v>
      </c>
      <c r="AF132" s="287">
        <v>44375</v>
      </c>
      <c r="AG132" s="289">
        <f t="shared" si="33"/>
        <v>3.34</v>
      </c>
      <c r="AH132" s="291">
        <f t="shared" si="31"/>
        <v>13.320000000000014</v>
      </c>
      <c r="AI132" s="292">
        <f t="shared" si="32"/>
        <v>1.3883333333333345</v>
      </c>
    </row>
    <row r="133" spans="1:35" x14ac:dyDescent="0.2">
      <c r="A133" s="287">
        <v>44163</v>
      </c>
      <c r="B133" s="289">
        <f t="shared" si="37"/>
        <v>3.34</v>
      </c>
      <c r="C133" s="269">
        <f t="shared" si="13"/>
        <v>23.380000000000035</v>
      </c>
      <c r="D133" s="292">
        <f t="shared" si="11"/>
        <v>2.2266666666666692</v>
      </c>
      <c r="F133" s="287"/>
      <c r="G133" s="287">
        <v>44163</v>
      </c>
      <c r="H133" s="289">
        <f t="shared" si="38"/>
        <v>3.34</v>
      </c>
      <c r="I133" s="269">
        <f t="shared" si="15"/>
        <v>23.380000000000035</v>
      </c>
      <c r="J133" s="292">
        <f t="shared" si="16"/>
        <v>2.2266666666666692</v>
      </c>
      <c r="L133" s="287">
        <v>44163</v>
      </c>
      <c r="M133" s="289">
        <f t="shared" si="39"/>
        <v>3.34</v>
      </c>
      <c r="N133" s="269">
        <f t="shared" si="18"/>
        <v>23.380000000000035</v>
      </c>
      <c r="O133" s="292">
        <f t="shared" si="19"/>
        <v>2.2266666666666692</v>
      </c>
      <c r="Q133" s="287">
        <v>44255</v>
      </c>
      <c r="R133" s="289">
        <f t="shared" si="34"/>
        <v>3.34</v>
      </c>
      <c r="S133" s="269">
        <f t="shared" si="28"/>
        <v>13.360000000000035</v>
      </c>
      <c r="T133" s="292">
        <f t="shared" si="21"/>
        <v>1.3916666666666695</v>
      </c>
      <c r="V133" s="287">
        <v>44255</v>
      </c>
      <c r="W133" s="289">
        <f t="shared" si="35"/>
        <v>3.34</v>
      </c>
      <c r="X133" s="269">
        <f t="shared" si="29"/>
        <v>13.360000000000035</v>
      </c>
      <c r="Y133" s="292">
        <f t="shared" si="23"/>
        <v>1.3916666666666695</v>
      </c>
      <c r="AA133" s="287">
        <v>44255</v>
      </c>
      <c r="AB133" s="289">
        <f t="shared" si="36"/>
        <v>3.34</v>
      </c>
      <c r="AC133" s="269">
        <f t="shared" si="30"/>
        <v>13.360000000000035</v>
      </c>
      <c r="AD133" s="292">
        <f t="shared" si="25"/>
        <v>1.3916666666666695</v>
      </c>
      <c r="AF133" s="287"/>
      <c r="AG133" s="289"/>
      <c r="AH133" s="291"/>
      <c r="AI133" s="292"/>
    </row>
    <row r="134" spans="1:35" x14ac:dyDescent="0.2">
      <c r="A134" s="287">
        <v>44193</v>
      </c>
      <c r="B134" s="289">
        <f t="shared" si="37"/>
        <v>3.34</v>
      </c>
      <c r="C134" s="269">
        <f t="shared" si="13"/>
        <v>20.040000000000035</v>
      </c>
      <c r="D134" s="292">
        <f t="shared" si="11"/>
        <v>1.9483333333333361</v>
      </c>
      <c r="F134" s="287"/>
      <c r="G134" s="287">
        <v>44193</v>
      </c>
      <c r="H134" s="289">
        <f t="shared" si="38"/>
        <v>3.34</v>
      </c>
      <c r="I134" s="269">
        <f t="shared" si="15"/>
        <v>20.040000000000035</v>
      </c>
      <c r="J134" s="292">
        <f t="shared" si="16"/>
        <v>1.9483333333333361</v>
      </c>
      <c r="L134" s="287">
        <v>44193</v>
      </c>
      <c r="M134" s="289">
        <f t="shared" si="39"/>
        <v>3.34</v>
      </c>
      <c r="N134" s="269">
        <f t="shared" si="18"/>
        <v>20.040000000000035</v>
      </c>
      <c r="O134" s="292">
        <f t="shared" si="19"/>
        <v>1.9483333333333361</v>
      </c>
      <c r="Q134" s="287">
        <v>44283</v>
      </c>
      <c r="R134" s="289">
        <f t="shared" si="34"/>
        <v>3.34</v>
      </c>
      <c r="S134" s="269">
        <f t="shared" si="28"/>
        <v>10.020000000000035</v>
      </c>
      <c r="T134" s="292">
        <f t="shared" si="21"/>
        <v>1.0391111111111138</v>
      </c>
      <c r="V134" s="287">
        <v>44283</v>
      </c>
      <c r="W134" s="289">
        <f t="shared" si="35"/>
        <v>3.34</v>
      </c>
      <c r="X134" s="269">
        <f t="shared" si="29"/>
        <v>10.020000000000035</v>
      </c>
      <c r="Y134" s="292">
        <f t="shared" si="23"/>
        <v>1.0391111111111138</v>
      </c>
      <c r="AA134" s="287">
        <v>44283</v>
      </c>
      <c r="AB134" s="289">
        <f t="shared" si="36"/>
        <v>3.34</v>
      </c>
      <c r="AC134" s="269">
        <f t="shared" si="30"/>
        <v>10.020000000000035</v>
      </c>
      <c r="AD134" s="292">
        <f t="shared" si="25"/>
        <v>1.0391111111111138</v>
      </c>
      <c r="AF134" s="269"/>
      <c r="AG134" s="269"/>
      <c r="AH134" s="269"/>
      <c r="AI134" s="269"/>
    </row>
    <row r="135" spans="1:35" x14ac:dyDescent="0.2">
      <c r="A135" s="287">
        <v>44224</v>
      </c>
      <c r="B135" s="289">
        <f t="shared" si="37"/>
        <v>3.34</v>
      </c>
      <c r="C135" s="269">
        <f t="shared" si="13"/>
        <v>16.700000000000035</v>
      </c>
      <c r="D135" s="292">
        <f t="shared" si="11"/>
        <v>1.6700000000000028</v>
      </c>
      <c r="F135" s="287"/>
      <c r="G135" s="287">
        <v>44224</v>
      </c>
      <c r="H135" s="289">
        <f t="shared" si="38"/>
        <v>3.34</v>
      </c>
      <c r="I135" s="269">
        <f t="shared" si="15"/>
        <v>16.700000000000035</v>
      </c>
      <c r="J135" s="292">
        <f t="shared" si="16"/>
        <v>1.6700000000000028</v>
      </c>
      <c r="L135" s="287">
        <v>44224</v>
      </c>
      <c r="M135" s="289">
        <f t="shared" si="39"/>
        <v>3.34</v>
      </c>
      <c r="N135" s="269">
        <f t="shared" si="18"/>
        <v>16.700000000000035</v>
      </c>
      <c r="O135" s="292">
        <f t="shared" si="19"/>
        <v>1.6700000000000028</v>
      </c>
      <c r="Q135" s="287">
        <v>44314</v>
      </c>
      <c r="R135" s="289">
        <f t="shared" si="34"/>
        <v>3.34</v>
      </c>
      <c r="S135" s="269">
        <f t="shared" si="28"/>
        <v>6.6800000000000352</v>
      </c>
      <c r="T135" s="292">
        <f t="shared" si="21"/>
        <v>0.83500000000000285</v>
      </c>
      <c r="V135" s="287">
        <v>44314</v>
      </c>
      <c r="W135" s="289">
        <f t="shared" si="35"/>
        <v>3.34</v>
      </c>
      <c r="X135" s="269">
        <f t="shared" si="29"/>
        <v>6.6800000000000352</v>
      </c>
      <c r="Y135" s="292">
        <f t="shared" si="23"/>
        <v>0.83500000000000285</v>
      </c>
      <c r="AA135" s="287">
        <v>44314</v>
      </c>
      <c r="AB135" s="289">
        <f t="shared" si="36"/>
        <v>3.34</v>
      </c>
      <c r="AC135" s="269">
        <f t="shared" si="30"/>
        <v>6.6800000000000352</v>
      </c>
      <c r="AD135" s="292">
        <f t="shared" si="25"/>
        <v>0.83500000000000285</v>
      </c>
      <c r="AF135" s="269"/>
      <c r="AG135" s="269"/>
      <c r="AH135" s="269"/>
      <c r="AI135" s="269"/>
    </row>
    <row r="136" spans="1:35" x14ac:dyDescent="0.2">
      <c r="A136" s="287">
        <v>44255</v>
      </c>
      <c r="B136" s="289">
        <f t="shared" si="37"/>
        <v>3.34</v>
      </c>
      <c r="C136" s="269">
        <f t="shared" si="13"/>
        <v>13.360000000000035</v>
      </c>
      <c r="D136" s="292">
        <f t="shared" si="11"/>
        <v>1.3916666666666695</v>
      </c>
      <c r="F136" s="287"/>
      <c r="G136" s="287">
        <v>44255</v>
      </c>
      <c r="H136" s="289">
        <f t="shared" si="38"/>
        <v>3.34</v>
      </c>
      <c r="I136" s="269">
        <f t="shared" si="15"/>
        <v>13.360000000000035</v>
      </c>
      <c r="J136" s="292">
        <f t="shared" si="16"/>
        <v>1.3916666666666695</v>
      </c>
      <c r="L136" s="287">
        <v>44255</v>
      </c>
      <c r="M136" s="289">
        <f t="shared" si="39"/>
        <v>3.34</v>
      </c>
      <c r="N136" s="269">
        <f t="shared" si="18"/>
        <v>13.360000000000035</v>
      </c>
      <c r="O136" s="292">
        <f t="shared" si="19"/>
        <v>1.3916666666666695</v>
      </c>
      <c r="Q136" s="287">
        <v>44344</v>
      </c>
      <c r="R136" s="289">
        <f t="shared" si="34"/>
        <v>3.34</v>
      </c>
      <c r="S136" s="269">
        <f t="shared" si="28"/>
        <v>3.3400000000000354</v>
      </c>
      <c r="T136" s="292">
        <f t="shared" si="21"/>
        <v>0.55666666666666953</v>
      </c>
      <c r="V136" s="287">
        <v>44344</v>
      </c>
      <c r="W136" s="289">
        <f t="shared" si="35"/>
        <v>3.34</v>
      </c>
      <c r="X136" s="269">
        <f t="shared" si="29"/>
        <v>3.3400000000000354</v>
      </c>
      <c r="Y136" s="292">
        <f t="shared" si="23"/>
        <v>0.55666666666666953</v>
      </c>
      <c r="AA136" s="287">
        <v>44344</v>
      </c>
      <c r="AB136" s="289">
        <f t="shared" si="36"/>
        <v>3.34</v>
      </c>
      <c r="AC136" s="269">
        <f t="shared" si="30"/>
        <v>3.3400000000000354</v>
      </c>
      <c r="AD136" s="292">
        <f t="shared" si="25"/>
        <v>0.55666666666666953</v>
      </c>
      <c r="AF136" s="269"/>
      <c r="AG136" s="269"/>
      <c r="AH136" s="269"/>
      <c r="AI136" s="269"/>
    </row>
    <row r="137" spans="1:35" x14ac:dyDescent="0.2">
      <c r="A137" s="287">
        <v>44283</v>
      </c>
      <c r="B137" s="289">
        <f t="shared" si="37"/>
        <v>3.34</v>
      </c>
      <c r="C137" s="269">
        <f t="shared" si="13"/>
        <v>10.020000000000035</v>
      </c>
      <c r="D137" s="292">
        <f t="shared" si="11"/>
        <v>1.0391111111111138</v>
      </c>
      <c r="F137" s="287"/>
      <c r="G137" s="287">
        <v>44283</v>
      </c>
      <c r="H137" s="289">
        <f t="shared" si="38"/>
        <v>3.34</v>
      </c>
      <c r="I137" s="269">
        <f t="shared" si="15"/>
        <v>10.020000000000035</v>
      </c>
      <c r="J137" s="292">
        <f t="shared" si="16"/>
        <v>1.0391111111111138</v>
      </c>
      <c r="L137" s="287">
        <v>44283</v>
      </c>
      <c r="M137" s="289">
        <f t="shared" si="39"/>
        <v>3.34</v>
      </c>
      <c r="N137" s="269">
        <f t="shared" si="18"/>
        <v>10.020000000000035</v>
      </c>
      <c r="O137" s="292">
        <f t="shared" si="19"/>
        <v>1.0391111111111138</v>
      </c>
      <c r="Q137" s="287">
        <v>44375</v>
      </c>
      <c r="R137" s="289">
        <f t="shared" si="34"/>
        <v>3.34</v>
      </c>
      <c r="S137" s="291">
        <f t="shared" si="28"/>
        <v>3.5527136788005009E-14</v>
      </c>
      <c r="T137" s="292">
        <f t="shared" si="21"/>
        <v>0.27833333333333626</v>
      </c>
      <c r="V137" s="287">
        <v>44375</v>
      </c>
      <c r="W137" s="289">
        <f t="shared" si="35"/>
        <v>3.34</v>
      </c>
      <c r="X137" s="291">
        <f t="shared" si="29"/>
        <v>3.5527136788005009E-14</v>
      </c>
      <c r="Y137" s="292">
        <f t="shared" si="23"/>
        <v>0.27833333333333626</v>
      </c>
      <c r="AA137" s="287">
        <v>44375</v>
      </c>
      <c r="AB137" s="289">
        <f t="shared" si="36"/>
        <v>3.34</v>
      </c>
      <c r="AC137" s="291">
        <f t="shared" si="30"/>
        <v>3.5527136788005009E-14</v>
      </c>
      <c r="AD137" s="292">
        <f t="shared" si="25"/>
        <v>0.27833333333333626</v>
      </c>
      <c r="AF137" s="269"/>
      <c r="AG137" s="269"/>
      <c r="AH137" s="269"/>
      <c r="AI137" s="288">
        <f>+SUM(AI113:AI136)/AH113</f>
        <v>0.93993204966604416</v>
      </c>
    </row>
    <row r="138" spans="1:35" x14ac:dyDescent="0.2">
      <c r="A138" s="287">
        <v>44314</v>
      </c>
      <c r="B138" s="289">
        <f t="shared" si="37"/>
        <v>3.34</v>
      </c>
      <c r="C138" s="269">
        <f t="shared" si="13"/>
        <v>6.6800000000000352</v>
      </c>
      <c r="D138" s="292">
        <f t="shared" si="11"/>
        <v>0.83500000000000285</v>
      </c>
      <c r="F138" s="287"/>
      <c r="G138" s="287">
        <v>44314</v>
      </c>
      <c r="H138" s="289">
        <f t="shared" si="38"/>
        <v>3.34</v>
      </c>
      <c r="I138" s="269">
        <f t="shared" si="15"/>
        <v>6.6800000000000352</v>
      </c>
      <c r="J138" s="292">
        <f t="shared" si="16"/>
        <v>0.83500000000000285</v>
      </c>
      <c r="L138" s="287">
        <v>44314</v>
      </c>
      <c r="M138" s="289">
        <f t="shared" si="39"/>
        <v>3.34</v>
      </c>
      <c r="N138" s="269">
        <f t="shared" si="18"/>
        <v>6.6800000000000352</v>
      </c>
      <c r="O138" s="292">
        <f t="shared" si="19"/>
        <v>0.83500000000000285</v>
      </c>
      <c r="Q138" s="287"/>
      <c r="R138" s="289"/>
      <c r="S138" s="269"/>
      <c r="T138" s="292"/>
    </row>
    <row r="139" spans="1:35" x14ac:dyDescent="0.2">
      <c r="A139" s="287">
        <v>44344</v>
      </c>
      <c r="B139" s="289">
        <f t="shared" si="37"/>
        <v>3.34</v>
      </c>
      <c r="C139" s="269">
        <f t="shared" si="13"/>
        <v>3.3400000000000354</v>
      </c>
      <c r="D139" s="292">
        <f t="shared" si="11"/>
        <v>0.55666666666666953</v>
      </c>
      <c r="F139" s="287"/>
      <c r="G139" s="287">
        <v>44344</v>
      </c>
      <c r="H139" s="289">
        <f t="shared" si="38"/>
        <v>3.34</v>
      </c>
      <c r="I139" s="269">
        <f t="shared" si="15"/>
        <v>3.3400000000000354</v>
      </c>
      <c r="J139" s="292">
        <f t="shared" si="16"/>
        <v>0.55666666666666953</v>
      </c>
      <c r="L139" s="287">
        <v>44344</v>
      </c>
      <c r="M139" s="289">
        <f t="shared" si="39"/>
        <v>3.34</v>
      </c>
      <c r="N139" s="269">
        <f t="shared" si="18"/>
        <v>3.3400000000000354</v>
      </c>
      <c r="O139" s="292">
        <f t="shared" si="19"/>
        <v>0.55666666666666953</v>
      </c>
      <c r="Q139" s="287"/>
      <c r="R139" s="289"/>
      <c r="S139" s="269"/>
      <c r="T139" s="292"/>
    </row>
    <row r="140" spans="1:35" x14ac:dyDescent="0.2">
      <c r="A140" s="287">
        <v>44375</v>
      </c>
      <c r="B140" s="289">
        <f t="shared" si="37"/>
        <v>3.34</v>
      </c>
      <c r="C140" s="291">
        <f t="shared" si="13"/>
        <v>3.5527136788005009E-14</v>
      </c>
      <c r="D140" s="292">
        <f t="shared" si="11"/>
        <v>0.27833333333333626</v>
      </c>
      <c r="F140" s="287"/>
      <c r="G140" s="287">
        <v>44375</v>
      </c>
      <c r="H140" s="289">
        <f t="shared" si="38"/>
        <v>3.34</v>
      </c>
      <c r="I140" s="291">
        <f t="shared" si="15"/>
        <v>3.5527136788005009E-14</v>
      </c>
      <c r="J140" s="292">
        <f t="shared" si="16"/>
        <v>0.27833333333333626</v>
      </c>
      <c r="L140" s="287">
        <v>44375</v>
      </c>
      <c r="M140" s="289">
        <f t="shared" si="39"/>
        <v>3.34</v>
      </c>
      <c r="N140" s="291">
        <f t="shared" si="18"/>
        <v>3.5527136788005009E-14</v>
      </c>
      <c r="O140" s="292">
        <f t="shared" si="19"/>
        <v>0.27833333333333626</v>
      </c>
      <c r="Q140" s="287"/>
      <c r="R140" s="289"/>
      <c r="S140" s="291"/>
      <c r="T140" s="292"/>
    </row>
    <row r="141" spans="1:35" x14ac:dyDescent="0.2">
      <c r="A141" s="287"/>
      <c r="D141" s="288">
        <f>+SUM(D112:D140)/C111</f>
        <v>1.1254583333333341</v>
      </c>
      <c r="F141" s="287"/>
      <c r="G141" s="287"/>
      <c r="H141" s="269"/>
      <c r="I141" s="269"/>
      <c r="J141" s="288">
        <f>+SUM(J113:J140)/I113</f>
        <v>1.1332956831956951</v>
      </c>
      <c r="L141" s="287"/>
      <c r="M141" s="269"/>
      <c r="N141" s="269"/>
      <c r="O141" s="288">
        <f>+SUM(O113:O140)/N113</f>
        <v>1.1305179054179171</v>
      </c>
      <c r="Q141" s="287"/>
      <c r="R141" s="269"/>
      <c r="S141" s="269"/>
      <c r="T141" s="288">
        <f>+SUM(T113:T140)/S113</f>
        <v>1.0025792163070351</v>
      </c>
      <c r="Y141" s="288">
        <f>+SUM(Y113:Y140)/X113</f>
        <v>0.99424588297370164</v>
      </c>
      <c r="AD141" s="288">
        <f>+SUM(AD113:AD140)/AC113</f>
        <v>0.96924588297370151</v>
      </c>
    </row>
    <row r="142" spans="1:35" x14ac:dyDescent="0.2">
      <c r="A142" s="287"/>
    </row>
    <row r="143" spans="1:35" x14ac:dyDescent="0.2">
      <c r="A143" s="287"/>
    </row>
    <row r="144" spans="1:35" ht="16" thickBot="1" x14ac:dyDescent="0.25">
      <c r="A144" s="175" t="s">
        <v>408</v>
      </c>
      <c r="B144" s="269"/>
      <c r="C144" s="269"/>
      <c r="D144" s="269"/>
    </row>
    <row r="145" spans="1:4" x14ac:dyDescent="0.2">
      <c r="A145" s="166">
        <v>43637</v>
      </c>
      <c r="B145" s="167"/>
      <c r="C145" s="167">
        <v>100</v>
      </c>
      <c r="D145" s="168"/>
    </row>
    <row r="146" spans="1:4" x14ac:dyDescent="0.2">
      <c r="A146" s="169">
        <v>44003</v>
      </c>
      <c r="B146" s="174">
        <v>100</v>
      </c>
      <c r="C146" s="174">
        <f>+C145-B146</f>
        <v>0</v>
      </c>
      <c r="D146" s="172">
        <f>YEARFRAC(A146,A145)*C145</f>
        <v>100</v>
      </c>
    </row>
    <row r="147" spans="1:4" ht="16" thickBot="1" x14ac:dyDescent="0.25">
      <c r="A147" s="169"/>
      <c r="B147" s="174"/>
      <c r="C147" s="174"/>
      <c r="D147" s="173">
        <f>+SUM(D146)/C145</f>
        <v>1</v>
      </c>
    </row>
    <row r="148" spans="1:4" x14ac:dyDescent="0.2">
      <c r="A148" s="287"/>
    </row>
    <row r="149" spans="1:4" ht="16" thickBot="1" x14ac:dyDescent="0.25">
      <c r="A149" s="175" t="s">
        <v>639</v>
      </c>
      <c r="B149" s="269"/>
      <c r="C149" s="269"/>
      <c r="D149" s="269"/>
    </row>
    <row r="150" spans="1:4" x14ac:dyDescent="0.2">
      <c r="A150" s="166">
        <v>43763</v>
      </c>
      <c r="B150" s="167"/>
      <c r="C150" s="167">
        <v>100</v>
      </c>
      <c r="D150" s="168"/>
    </row>
    <row r="151" spans="1:4" x14ac:dyDescent="0.2">
      <c r="A151" s="169">
        <v>43946</v>
      </c>
      <c r="B151" s="174">
        <v>100</v>
      </c>
      <c r="C151" s="174">
        <f>+C150-B151</f>
        <v>0</v>
      </c>
      <c r="D151" s="172">
        <f>YEARFRAC(A151,A150)*C150</f>
        <v>50</v>
      </c>
    </row>
    <row r="152" spans="1:4" x14ac:dyDescent="0.2">
      <c r="A152" s="169"/>
      <c r="B152" s="174"/>
      <c r="C152" s="174"/>
      <c r="D152" s="172">
        <f>+SUM(D151)/C150</f>
        <v>0.5</v>
      </c>
    </row>
    <row r="153" spans="1:4" x14ac:dyDescent="0.2">
      <c r="A153" s="169"/>
      <c r="B153" s="174"/>
      <c r="C153" s="174"/>
      <c r="D153" s="172"/>
    </row>
    <row r="154" spans="1:4" x14ac:dyDescent="0.2">
      <c r="A154" s="169"/>
      <c r="B154" s="174"/>
      <c r="C154" s="174"/>
      <c r="D154" s="172"/>
    </row>
    <row r="155" spans="1:4" x14ac:dyDescent="0.2">
      <c r="A155" s="169"/>
      <c r="B155" s="174"/>
      <c r="C155" s="174"/>
      <c r="D155" s="172"/>
    </row>
    <row r="156" spans="1:4" x14ac:dyDescent="0.2">
      <c r="A156" s="169"/>
      <c r="B156" s="174"/>
      <c r="C156" s="174"/>
      <c r="D156" s="172"/>
    </row>
    <row r="157" spans="1:4" x14ac:dyDescent="0.2">
      <c r="A157" s="169"/>
      <c r="B157" s="174"/>
      <c r="C157" s="174"/>
      <c r="D157" s="172"/>
    </row>
    <row r="158" spans="1:4" x14ac:dyDescent="0.2">
      <c r="A158" s="169"/>
      <c r="B158" s="174"/>
      <c r="C158" s="174"/>
      <c r="D158" s="172"/>
    </row>
    <row r="159" spans="1:4" x14ac:dyDescent="0.2">
      <c r="A159" s="169"/>
      <c r="B159" s="174"/>
      <c r="C159" s="174"/>
      <c r="D159" s="172"/>
    </row>
    <row r="160" spans="1:4" x14ac:dyDescent="0.2">
      <c r="A160" s="169"/>
      <c r="B160" s="174"/>
      <c r="C160" s="174"/>
      <c r="D160" s="172"/>
    </row>
    <row r="161" spans="1:4" x14ac:dyDescent="0.2">
      <c r="A161" s="169"/>
      <c r="B161" s="174"/>
      <c r="C161" s="174"/>
      <c r="D161" s="172"/>
    </row>
    <row r="162" spans="1:4" ht="16" thickBot="1" x14ac:dyDescent="0.25">
      <c r="A162" s="170"/>
      <c r="B162" s="171"/>
      <c r="C162" s="171"/>
      <c r="D162" s="173"/>
    </row>
    <row r="163" spans="1:4" x14ac:dyDescent="0.2">
      <c r="A163" s="287"/>
    </row>
    <row r="164" spans="1:4" x14ac:dyDescent="0.2">
      <c r="A164" s="287"/>
    </row>
    <row r="165" spans="1:4" x14ac:dyDescent="0.2">
      <c r="A165" s="287"/>
    </row>
    <row r="166" spans="1:4" x14ac:dyDescent="0.2">
      <c r="A166" s="287"/>
    </row>
    <row r="167" spans="1:4" x14ac:dyDescent="0.2">
      <c r="A167" s="287"/>
    </row>
    <row r="168" spans="1:4" x14ac:dyDescent="0.2">
      <c r="A168" s="287"/>
    </row>
    <row r="169" spans="1:4" x14ac:dyDescent="0.2">
      <c r="A169" s="287"/>
    </row>
    <row r="170" spans="1:4" x14ac:dyDescent="0.2">
      <c r="A170" s="287"/>
    </row>
    <row r="171" spans="1:4" x14ac:dyDescent="0.2">
      <c r="A171" s="287"/>
    </row>
    <row r="172" spans="1:4" x14ac:dyDescent="0.2">
      <c r="A172" s="287"/>
    </row>
    <row r="173" spans="1:4" x14ac:dyDescent="0.2">
      <c r="A173" s="287"/>
    </row>
    <row r="174" spans="1:4" x14ac:dyDescent="0.2">
      <c r="A174" s="287"/>
    </row>
    <row r="175" spans="1:4" x14ac:dyDescent="0.2">
      <c r="A175" s="287"/>
    </row>
    <row r="176" spans="1:4" x14ac:dyDescent="0.2">
      <c r="A176" s="287"/>
    </row>
    <row r="177" spans="1:1" x14ac:dyDescent="0.2">
      <c r="A177" s="287"/>
    </row>
    <row r="178" spans="1:1" x14ac:dyDescent="0.2">
      <c r="A178" s="287"/>
    </row>
    <row r="179" spans="1:1" x14ac:dyDescent="0.2">
      <c r="A179" s="287"/>
    </row>
    <row r="180" spans="1:1" x14ac:dyDescent="0.2">
      <c r="A180" s="287"/>
    </row>
    <row r="181" spans="1:1" x14ac:dyDescent="0.2">
      <c r="A181" s="287"/>
    </row>
    <row r="182" spans="1:1" x14ac:dyDescent="0.2">
      <c r="A182" s="287"/>
    </row>
    <row r="183" spans="1:1" x14ac:dyDescent="0.2">
      <c r="A183" s="287"/>
    </row>
    <row r="184" spans="1:1" x14ac:dyDescent="0.2">
      <c r="A184" s="287"/>
    </row>
    <row r="185" spans="1:1" x14ac:dyDescent="0.2">
      <c r="A185" s="287"/>
    </row>
    <row r="186" spans="1:1" x14ac:dyDescent="0.2">
      <c r="A186" s="287"/>
    </row>
    <row r="187" spans="1:1" x14ac:dyDescent="0.2">
      <c r="A187" s="287"/>
    </row>
    <row r="188" spans="1:1" x14ac:dyDescent="0.2">
      <c r="A188" s="287"/>
    </row>
    <row r="189" spans="1:1" x14ac:dyDescent="0.2">
      <c r="A189" s="287"/>
    </row>
    <row r="190" spans="1:1" x14ac:dyDescent="0.2">
      <c r="A190" s="287"/>
    </row>
    <row r="191" spans="1:1" x14ac:dyDescent="0.2">
      <c r="A191" s="287"/>
    </row>
    <row r="192" spans="1:1" x14ac:dyDescent="0.2">
      <c r="A192" s="287"/>
    </row>
    <row r="193" spans="1:1" x14ac:dyDescent="0.2">
      <c r="A193" s="287"/>
    </row>
    <row r="194" spans="1:1" x14ac:dyDescent="0.2">
      <c r="A194" s="287"/>
    </row>
    <row r="195" spans="1:1" x14ac:dyDescent="0.2">
      <c r="A195" s="287"/>
    </row>
    <row r="196" spans="1:1" x14ac:dyDescent="0.2">
      <c r="A196" s="287"/>
    </row>
    <row r="197" spans="1:1" x14ac:dyDescent="0.2">
      <c r="A197" s="287"/>
    </row>
    <row r="198" spans="1:1" x14ac:dyDescent="0.2">
      <c r="A198" s="287"/>
    </row>
    <row r="199" spans="1:1" x14ac:dyDescent="0.2">
      <c r="A199" s="287"/>
    </row>
    <row r="200" spans="1:1" x14ac:dyDescent="0.2">
      <c r="A200" s="287"/>
    </row>
    <row r="201" spans="1:1" x14ac:dyDescent="0.2">
      <c r="A201" s="287"/>
    </row>
    <row r="202" spans="1:1" x14ac:dyDescent="0.2">
      <c r="A202" s="287"/>
    </row>
    <row r="203" spans="1:1" x14ac:dyDescent="0.2">
      <c r="A203" s="287"/>
    </row>
    <row r="204" spans="1:1" x14ac:dyDescent="0.2">
      <c r="A204" s="287"/>
    </row>
    <row r="205" spans="1:1" x14ac:dyDescent="0.2">
      <c r="A205" s="287"/>
    </row>
    <row r="206" spans="1:1" x14ac:dyDescent="0.2">
      <c r="A206" s="287"/>
    </row>
    <row r="207" spans="1:1" x14ac:dyDescent="0.2">
      <c r="A207" s="287"/>
    </row>
    <row r="208" spans="1:1" x14ac:dyDescent="0.2">
      <c r="A208" s="287"/>
    </row>
    <row r="209" spans="1:1" x14ac:dyDescent="0.2">
      <c r="A209" s="287"/>
    </row>
    <row r="210" spans="1:1" x14ac:dyDescent="0.2">
      <c r="A210" s="287"/>
    </row>
    <row r="211" spans="1:1" x14ac:dyDescent="0.2">
      <c r="A211" s="287"/>
    </row>
    <row r="212" spans="1:1" x14ac:dyDescent="0.2">
      <c r="A212" s="287"/>
    </row>
    <row r="213" spans="1:1" x14ac:dyDescent="0.2">
      <c r="A213" s="287"/>
    </row>
    <row r="214" spans="1:1" x14ac:dyDescent="0.2">
      <c r="A214" s="287"/>
    </row>
    <row r="215" spans="1:1" x14ac:dyDescent="0.2">
      <c r="A215" s="287"/>
    </row>
    <row r="216" spans="1:1" x14ac:dyDescent="0.2">
      <c r="A216" s="287"/>
    </row>
    <row r="217" spans="1:1" x14ac:dyDescent="0.2">
      <c r="A217" s="287"/>
    </row>
    <row r="218" spans="1:1" x14ac:dyDescent="0.2">
      <c r="A218" s="287"/>
    </row>
    <row r="219" spans="1:1" x14ac:dyDescent="0.2">
      <c r="A219" s="287"/>
    </row>
    <row r="220" spans="1:1" x14ac:dyDescent="0.2">
      <c r="A220" s="287"/>
    </row>
    <row r="221" spans="1:1" x14ac:dyDescent="0.2">
      <c r="A221" s="287"/>
    </row>
    <row r="222" spans="1:1" x14ac:dyDescent="0.2">
      <c r="A222" s="287"/>
    </row>
    <row r="223" spans="1:1" x14ac:dyDescent="0.2">
      <c r="A223" s="287"/>
    </row>
    <row r="224" spans="1:1" x14ac:dyDescent="0.2">
      <c r="A224" s="287"/>
    </row>
    <row r="225" spans="1:1" x14ac:dyDescent="0.2">
      <c r="A225" s="287"/>
    </row>
    <row r="226" spans="1:1" x14ac:dyDescent="0.2">
      <c r="A226" s="287"/>
    </row>
    <row r="227" spans="1:1" x14ac:dyDescent="0.2">
      <c r="A227" s="287"/>
    </row>
    <row r="228" spans="1:1" x14ac:dyDescent="0.2">
      <c r="A228" s="287"/>
    </row>
    <row r="229" spans="1:1" x14ac:dyDescent="0.2">
      <c r="A229" s="287"/>
    </row>
    <row r="230" spans="1:1" x14ac:dyDescent="0.2">
      <c r="A230" s="287"/>
    </row>
    <row r="231" spans="1:1" x14ac:dyDescent="0.2">
      <c r="A231" s="287"/>
    </row>
    <row r="232" spans="1:1" x14ac:dyDescent="0.2">
      <c r="A232" s="287"/>
    </row>
    <row r="233" spans="1:1" x14ac:dyDescent="0.2">
      <c r="A233" s="287"/>
    </row>
    <row r="234" spans="1:1" x14ac:dyDescent="0.2">
      <c r="A234" s="287"/>
    </row>
    <row r="235" spans="1:1" x14ac:dyDescent="0.2">
      <c r="A235" s="287"/>
    </row>
    <row r="236" spans="1:1" x14ac:dyDescent="0.2">
      <c r="A236" s="287"/>
    </row>
    <row r="237" spans="1:1" x14ac:dyDescent="0.2">
      <c r="A237" s="287"/>
    </row>
    <row r="238" spans="1:1" x14ac:dyDescent="0.2">
      <c r="A238" s="287"/>
    </row>
    <row r="239" spans="1:1" x14ac:dyDescent="0.2">
      <c r="A239" s="287"/>
    </row>
    <row r="240" spans="1:1" x14ac:dyDescent="0.2">
      <c r="A240" s="287"/>
    </row>
    <row r="241" spans="1:1" x14ac:dyDescent="0.2">
      <c r="A241" s="287"/>
    </row>
    <row r="242" spans="1:1" x14ac:dyDescent="0.2">
      <c r="A242" s="287"/>
    </row>
    <row r="243" spans="1:1" x14ac:dyDescent="0.2">
      <c r="A243" s="287"/>
    </row>
    <row r="244" spans="1:1" x14ac:dyDescent="0.2">
      <c r="A244" s="287"/>
    </row>
    <row r="245" spans="1:1" x14ac:dyDescent="0.2">
      <c r="A245" s="287"/>
    </row>
    <row r="246" spans="1:1" x14ac:dyDescent="0.2">
      <c r="A246" s="287"/>
    </row>
    <row r="247" spans="1:1" x14ac:dyDescent="0.2">
      <c r="A247" s="287"/>
    </row>
    <row r="248" spans="1:1" x14ac:dyDescent="0.2">
      <c r="A248" s="287"/>
    </row>
    <row r="249" spans="1:1" x14ac:dyDescent="0.2">
      <c r="A249" s="287"/>
    </row>
    <row r="250" spans="1:1" x14ac:dyDescent="0.2">
      <c r="A250" s="287"/>
    </row>
    <row r="251" spans="1:1" x14ac:dyDescent="0.2">
      <c r="A251" s="287"/>
    </row>
    <row r="252" spans="1:1" x14ac:dyDescent="0.2">
      <c r="A252" s="28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pageSetUpPr autoPageBreaks="0"/>
  </sheetPr>
  <dimension ref="A1:R43"/>
  <sheetViews>
    <sheetView showGridLines="0" topLeftCell="A25" zoomScale="55" zoomScaleNormal="55" workbookViewId="0">
      <selection activeCell="K4" sqref="K4"/>
    </sheetView>
  </sheetViews>
  <sheetFormatPr baseColWidth="10" defaultColWidth="13" defaultRowHeight="16" x14ac:dyDescent="0.2"/>
  <cols>
    <col min="1" max="1" width="12.83203125" style="59" bestFit="1" customWidth="1"/>
    <col min="2" max="2" width="39.83203125" style="39" customWidth="1"/>
    <col min="3" max="4" width="25.83203125" style="39" customWidth="1"/>
    <col min="5" max="5" width="94.5" style="39" customWidth="1"/>
    <col min="6" max="13" width="25.83203125" style="39" customWidth="1"/>
    <col min="14" max="14" width="14.5" style="39" bestFit="1" customWidth="1"/>
    <col min="15" max="15" width="13.83203125" style="39" bestFit="1" customWidth="1"/>
    <col min="16" max="16384" width="13" style="39"/>
  </cols>
  <sheetData>
    <row r="1" spans="1:18" x14ac:dyDescent="0.2">
      <c r="B1" s="9" t="s">
        <v>37</v>
      </c>
      <c r="C1" s="5"/>
      <c r="D1" s="5"/>
      <c r="E1" s="5"/>
      <c r="F1" s="5"/>
      <c r="G1" s="5"/>
      <c r="H1" s="5"/>
      <c r="I1" s="6"/>
      <c r="J1" s="7"/>
      <c r="K1" s="5"/>
      <c r="L1" s="5"/>
      <c r="M1" s="5"/>
    </row>
    <row r="2" spans="1:18" x14ac:dyDescent="0.2">
      <c r="B2" s="10"/>
      <c r="C2" s="11"/>
      <c r="D2" s="12"/>
      <c r="E2" s="11"/>
      <c r="F2" s="11"/>
      <c r="G2" s="13"/>
      <c r="H2" s="11"/>
      <c r="I2" s="499" t="s">
        <v>38</v>
      </c>
      <c r="J2" s="499"/>
      <c r="K2" s="11"/>
      <c r="L2" s="5"/>
      <c r="M2" s="5"/>
    </row>
    <row r="3" spans="1:18" ht="32" x14ac:dyDescent="0.2">
      <c r="B3" s="79" t="s">
        <v>39</v>
      </c>
      <c r="C3" s="79" t="s">
        <v>6</v>
      </c>
      <c r="D3" s="79" t="s">
        <v>40</v>
      </c>
      <c r="E3" s="79" t="s">
        <v>41</v>
      </c>
      <c r="F3" s="79" t="s">
        <v>13</v>
      </c>
      <c r="G3" s="79" t="s">
        <v>42</v>
      </c>
      <c r="H3" s="79" t="s">
        <v>43</v>
      </c>
      <c r="I3" s="80" t="s">
        <v>44</v>
      </c>
      <c r="J3" s="81" t="s">
        <v>45</v>
      </c>
      <c r="K3" s="79" t="s">
        <v>46</v>
      </c>
      <c r="L3" s="79" t="s">
        <v>47</v>
      </c>
      <c r="M3" s="79" t="s">
        <v>3</v>
      </c>
      <c r="N3" s="81" t="s">
        <v>72</v>
      </c>
    </row>
    <row r="4" spans="1:18" s="43" customFormat="1" ht="80" x14ac:dyDescent="0.2">
      <c r="A4" s="60">
        <v>70563000</v>
      </c>
      <c r="B4" s="95" t="s">
        <v>174</v>
      </c>
      <c r="C4" s="85">
        <v>41766</v>
      </c>
      <c r="D4" s="204">
        <v>45419</v>
      </c>
      <c r="E4" s="94" t="s">
        <v>175</v>
      </c>
      <c r="F4" s="95" t="s">
        <v>176</v>
      </c>
      <c r="G4" s="205" t="s">
        <v>21</v>
      </c>
      <c r="H4" s="85">
        <v>43476</v>
      </c>
      <c r="I4" s="96">
        <v>1029.3572690000001</v>
      </c>
      <c r="J4" s="78">
        <v>500</v>
      </c>
      <c r="K4" s="96">
        <f>+I4/J4</f>
        <v>2.0587145380000003</v>
      </c>
      <c r="L4" s="96">
        <f>+'VIDA PROMEDIO'!D14</f>
        <v>2.8232222222222232</v>
      </c>
      <c r="M4" s="78" t="s">
        <v>177</v>
      </c>
      <c r="N4" s="93"/>
      <c r="O4" s="43" t="s">
        <v>148</v>
      </c>
    </row>
    <row r="5" spans="1:18" s="43" customFormat="1" x14ac:dyDescent="0.2">
      <c r="A5" s="60"/>
      <c r="B5" s="53"/>
      <c r="C5" s="53"/>
      <c r="D5" s="53"/>
      <c r="E5" s="53"/>
      <c r="F5" s="53"/>
      <c r="G5" s="53"/>
      <c r="H5" s="53"/>
      <c r="I5" s="54"/>
      <c r="J5" s="55"/>
      <c r="K5" s="53"/>
      <c r="L5" s="53"/>
      <c r="M5" s="53"/>
    </row>
    <row r="6" spans="1:18" s="43" customFormat="1" x14ac:dyDescent="0.2">
      <c r="A6" s="60"/>
      <c r="B6" s="53"/>
      <c r="C6" s="53"/>
      <c r="D6" s="53"/>
      <c r="E6" s="53"/>
      <c r="F6" s="53"/>
      <c r="G6" s="53"/>
      <c r="H6" s="53"/>
      <c r="I6" s="54"/>
      <c r="J6" s="55"/>
      <c r="K6" s="53"/>
      <c r="L6" s="53"/>
      <c r="M6" s="53"/>
    </row>
    <row r="7" spans="1:18" x14ac:dyDescent="0.2">
      <c r="A7" s="60"/>
      <c r="B7" s="9" t="s">
        <v>48</v>
      </c>
      <c r="C7" s="5"/>
      <c r="D7" s="5"/>
      <c r="E7" s="5"/>
      <c r="F7" s="5"/>
      <c r="G7" s="5"/>
      <c r="H7" s="15"/>
      <c r="I7" s="16"/>
      <c r="J7" s="7"/>
      <c r="K7" s="5"/>
      <c r="L7" s="5"/>
      <c r="M7" s="5"/>
    </row>
    <row r="8" spans="1:18" x14ac:dyDescent="0.2">
      <c r="A8" s="60"/>
      <c r="B8" s="9"/>
      <c r="C8" s="5"/>
      <c r="D8" s="5"/>
      <c r="E8" s="5"/>
      <c r="F8" s="5"/>
      <c r="G8" s="5"/>
      <c r="H8" s="499" t="s">
        <v>38</v>
      </c>
      <c r="I8" s="499"/>
      <c r="J8" s="7"/>
      <c r="K8" s="5"/>
      <c r="L8" s="5"/>
      <c r="M8" s="5"/>
    </row>
    <row r="9" spans="1:18" ht="32" x14ac:dyDescent="0.2">
      <c r="A9" s="60"/>
      <c r="B9" s="79" t="s">
        <v>39</v>
      </c>
      <c r="C9" s="79" t="s">
        <v>6</v>
      </c>
      <c r="D9" s="79" t="s">
        <v>40</v>
      </c>
      <c r="E9" s="79" t="s">
        <v>41</v>
      </c>
      <c r="F9" s="79" t="s">
        <v>13</v>
      </c>
      <c r="G9" s="79" t="s">
        <v>42</v>
      </c>
      <c r="H9" s="79" t="s">
        <v>49</v>
      </c>
      <c r="I9" s="80" t="s">
        <v>44</v>
      </c>
      <c r="J9" s="81" t="s">
        <v>50</v>
      </c>
      <c r="K9" s="79" t="s">
        <v>46</v>
      </c>
      <c r="L9" s="79" t="s">
        <v>47</v>
      </c>
      <c r="M9" s="79" t="s">
        <v>3</v>
      </c>
      <c r="N9" s="81" t="s">
        <v>72</v>
      </c>
    </row>
    <row r="10" spans="1:18" x14ac:dyDescent="0.2">
      <c r="A10" s="60"/>
      <c r="B10" s="152"/>
      <c r="C10" s="153"/>
      <c r="D10" s="153"/>
      <c r="E10" s="153"/>
      <c r="F10" s="85"/>
      <c r="G10" s="152"/>
      <c r="H10" s="153"/>
      <c r="I10" s="78"/>
      <c r="J10" s="78"/>
      <c r="K10" s="157"/>
      <c r="L10" s="206"/>
      <c r="M10" s="152"/>
      <c r="N10" s="207"/>
      <c r="O10" s="43"/>
      <c r="P10" s="43"/>
      <c r="Q10" s="43"/>
      <c r="R10" s="43"/>
    </row>
    <row r="11" spans="1:18" x14ac:dyDescent="0.2">
      <c r="A11" s="60"/>
      <c r="B11" s="86"/>
      <c r="C11" s="87"/>
      <c r="D11" s="87"/>
      <c r="E11" s="87"/>
      <c r="F11" s="88"/>
      <c r="G11" s="86"/>
      <c r="H11" s="87"/>
      <c r="I11" s="90"/>
      <c r="J11" s="90"/>
      <c r="K11" s="91"/>
      <c r="L11" s="92"/>
      <c r="M11" s="86"/>
      <c r="N11" s="89"/>
    </row>
    <row r="12" spans="1:18" s="43" customFormat="1" x14ac:dyDescent="0.2">
      <c r="A12" s="60"/>
      <c r="B12" s="53"/>
      <c r="C12" s="53"/>
      <c r="D12" s="53"/>
      <c r="E12" s="53"/>
      <c r="F12" s="53"/>
      <c r="G12" s="53"/>
      <c r="H12" s="53"/>
      <c r="I12" s="54"/>
      <c r="J12" s="55"/>
      <c r="K12" s="53"/>
      <c r="L12" s="53"/>
      <c r="M12" s="53"/>
    </row>
    <row r="13" spans="1:18" x14ac:dyDescent="0.2">
      <c r="A13" s="60"/>
      <c r="B13" s="18" t="s">
        <v>51</v>
      </c>
      <c r="C13" s="19"/>
      <c r="D13" s="20"/>
      <c r="E13" s="14"/>
      <c r="F13" s="21"/>
      <c r="G13" s="22"/>
      <c r="H13" s="22"/>
      <c r="I13" s="23"/>
      <c r="J13" s="24"/>
      <c r="K13" s="25"/>
      <c r="L13" s="26"/>
      <c r="M13" s="5"/>
    </row>
    <row r="14" spans="1:18" x14ac:dyDescent="0.2">
      <c r="A14" s="60"/>
      <c r="B14" s="17"/>
      <c r="C14" s="17"/>
      <c r="D14" s="17"/>
      <c r="E14" s="17"/>
      <c r="F14" s="17"/>
      <c r="G14" s="17"/>
      <c r="H14" s="27"/>
      <c r="I14" s="28"/>
      <c r="J14" s="29"/>
      <c r="K14" s="17"/>
      <c r="L14" s="17"/>
      <c r="M14" s="5"/>
    </row>
    <row r="15" spans="1:18" ht="32" x14ac:dyDescent="0.2">
      <c r="A15" s="60"/>
      <c r="B15" s="79" t="s">
        <v>52</v>
      </c>
      <c r="C15" s="79" t="s">
        <v>6</v>
      </c>
      <c r="D15" s="79" t="s">
        <v>53</v>
      </c>
      <c r="E15" s="79" t="s">
        <v>15</v>
      </c>
      <c r="F15" s="79" t="s">
        <v>13</v>
      </c>
      <c r="G15" s="79" t="s">
        <v>54</v>
      </c>
      <c r="H15" s="79" t="s">
        <v>42</v>
      </c>
      <c r="I15" s="80" t="s">
        <v>55</v>
      </c>
      <c r="J15" s="81" t="s">
        <v>56</v>
      </c>
      <c r="K15" s="81" t="s">
        <v>3</v>
      </c>
      <c r="L15" s="30"/>
      <c r="M15" s="31"/>
    </row>
    <row r="16" spans="1:18" s="43" customFormat="1" ht="42.75" customHeight="1" x14ac:dyDescent="0.2">
      <c r="A16" s="60">
        <v>81171048</v>
      </c>
      <c r="B16" s="152" t="s">
        <v>172</v>
      </c>
      <c r="C16" s="209">
        <v>43486</v>
      </c>
      <c r="D16" s="209">
        <v>43668</v>
      </c>
      <c r="E16" s="153" t="s">
        <v>173</v>
      </c>
      <c r="F16" s="152" t="s">
        <v>107</v>
      </c>
      <c r="G16" s="153">
        <v>43486</v>
      </c>
      <c r="H16" s="152" t="s">
        <v>9</v>
      </c>
      <c r="I16" s="208">
        <v>1000</v>
      </c>
      <c r="J16" s="154">
        <f>+D16-G16</f>
        <v>182</v>
      </c>
      <c r="K16" s="155" t="s">
        <v>169</v>
      </c>
      <c r="L16" s="75" t="s">
        <v>92</v>
      </c>
      <c r="M16" s="56"/>
    </row>
    <row r="17" spans="1:13" s="43" customFormat="1" ht="42.75" customHeight="1" x14ac:dyDescent="0.2">
      <c r="A17" s="60">
        <v>81154030</v>
      </c>
      <c r="B17" s="152" t="s">
        <v>171</v>
      </c>
      <c r="C17" s="209">
        <v>43493</v>
      </c>
      <c r="D17" s="209">
        <v>43675</v>
      </c>
      <c r="E17" s="153" t="s">
        <v>108</v>
      </c>
      <c r="F17" s="152" t="s">
        <v>107</v>
      </c>
      <c r="G17" s="153">
        <v>43493</v>
      </c>
      <c r="H17" s="152" t="s">
        <v>9</v>
      </c>
      <c r="I17" s="208">
        <v>10000</v>
      </c>
      <c r="J17" s="154">
        <f>+D17-G17</f>
        <v>182</v>
      </c>
      <c r="K17" s="155" t="s">
        <v>170</v>
      </c>
      <c r="L17" s="75" t="s">
        <v>92</v>
      </c>
      <c r="M17" s="56"/>
    </row>
    <row r="18" spans="1:13" s="43" customFormat="1" x14ac:dyDescent="0.2">
      <c r="A18" s="60"/>
      <c r="B18" s="53"/>
      <c r="C18" s="53"/>
      <c r="D18" s="53"/>
      <c r="E18" s="86"/>
      <c r="F18" s="53"/>
      <c r="G18" s="53"/>
      <c r="H18" s="53"/>
      <c r="I18" s="54"/>
      <c r="J18" s="55"/>
      <c r="K18" s="55"/>
      <c r="L18" s="53"/>
      <c r="M18" s="56"/>
    </row>
    <row r="19" spans="1:13" s="43" customFormat="1" x14ac:dyDescent="0.2">
      <c r="A19" s="60"/>
      <c r="B19" s="53"/>
      <c r="C19" s="53"/>
      <c r="D19" s="53"/>
      <c r="E19" s="53"/>
      <c r="F19" s="53"/>
      <c r="G19" s="53"/>
      <c r="H19" s="53"/>
      <c r="I19" s="54"/>
      <c r="J19" s="55"/>
      <c r="K19" s="55"/>
      <c r="L19" s="53"/>
      <c r="M19" s="56"/>
    </row>
    <row r="20" spans="1:13" x14ac:dyDescent="0.2">
      <c r="A20" s="60"/>
      <c r="B20" s="18" t="s">
        <v>57</v>
      </c>
      <c r="C20" s="5"/>
      <c r="D20" s="5"/>
      <c r="E20" s="5"/>
      <c r="F20" s="5"/>
      <c r="G20" s="5"/>
      <c r="H20" s="5"/>
      <c r="I20" s="6"/>
      <c r="J20" s="32"/>
      <c r="K20" s="5"/>
      <c r="L20" s="30"/>
      <c r="M20" s="30"/>
    </row>
    <row r="21" spans="1:13" x14ac:dyDescent="0.2">
      <c r="A21" s="60"/>
      <c r="B21" s="18"/>
      <c r="C21" s="5"/>
      <c r="D21" s="5"/>
      <c r="E21" s="5"/>
      <c r="F21" s="5"/>
      <c r="G21" s="5"/>
      <c r="H21" s="5"/>
      <c r="I21" s="6"/>
      <c r="J21" s="32"/>
      <c r="K21" s="5"/>
      <c r="L21" s="30"/>
      <c r="M21" s="30"/>
    </row>
    <row r="22" spans="1:13" ht="32" x14ac:dyDescent="0.2">
      <c r="A22" s="60"/>
      <c r="B22" s="79" t="s">
        <v>39</v>
      </c>
      <c r="C22" s="79" t="s">
        <v>6</v>
      </c>
      <c r="D22" s="79" t="s">
        <v>53</v>
      </c>
      <c r="E22" s="79" t="s">
        <v>15</v>
      </c>
      <c r="F22" s="79" t="s">
        <v>13</v>
      </c>
      <c r="G22" s="79" t="s">
        <v>54</v>
      </c>
      <c r="H22" s="79" t="s">
        <v>42</v>
      </c>
      <c r="I22" s="80" t="s">
        <v>55</v>
      </c>
      <c r="J22" s="81" t="s">
        <v>56</v>
      </c>
      <c r="K22" s="81" t="s">
        <v>3</v>
      </c>
      <c r="L22" s="165" t="s">
        <v>72</v>
      </c>
      <c r="M22" s="8"/>
    </row>
    <row r="23" spans="1:13" s="43" customFormat="1" x14ac:dyDescent="0.2">
      <c r="A23" s="61">
        <v>81173047</v>
      </c>
      <c r="B23" s="152" t="s">
        <v>162</v>
      </c>
      <c r="C23" s="153">
        <v>43476</v>
      </c>
      <c r="D23" s="153">
        <v>43693</v>
      </c>
      <c r="E23" s="152" t="s">
        <v>105</v>
      </c>
      <c r="F23" s="152" t="s">
        <v>107</v>
      </c>
      <c r="G23" s="153">
        <v>43476</v>
      </c>
      <c r="H23" s="152" t="s">
        <v>21</v>
      </c>
      <c r="I23" s="208">
        <v>949.99999000000003</v>
      </c>
      <c r="J23" s="154">
        <f>+D23-G23</f>
        <v>217</v>
      </c>
      <c r="K23" s="155" t="s">
        <v>164</v>
      </c>
      <c r="L23" s="156">
        <v>4.7500000000000001E-2</v>
      </c>
      <c r="M23" s="57" t="s">
        <v>90</v>
      </c>
    </row>
    <row r="24" spans="1:13" s="43" customFormat="1" ht="30" customHeight="1" x14ac:dyDescent="0.2">
      <c r="A24" s="61">
        <v>2030</v>
      </c>
      <c r="B24" s="152" t="s">
        <v>163</v>
      </c>
      <c r="C24" s="153">
        <v>43490</v>
      </c>
      <c r="D24" s="153">
        <v>43707</v>
      </c>
      <c r="E24" s="152" t="s">
        <v>105</v>
      </c>
      <c r="F24" s="152" t="s">
        <v>107</v>
      </c>
      <c r="G24" s="153">
        <v>43490</v>
      </c>
      <c r="H24" s="152" t="s">
        <v>21</v>
      </c>
      <c r="I24" s="208">
        <v>1050</v>
      </c>
      <c r="J24" s="154">
        <f>+D24-G24</f>
        <v>217</v>
      </c>
      <c r="K24" s="155" t="s">
        <v>165</v>
      </c>
      <c r="L24" s="156">
        <v>4.4999999999999998E-2</v>
      </c>
      <c r="M24" s="57" t="s">
        <v>90</v>
      </c>
    </row>
    <row r="25" spans="1:13" s="43" customFormat="1" ht="30" customHeight="1" x14ac:dyDescent="0.2">
      <c r="A25" s="61">
        <v>81173048</v>
      </c>
      <c r="B25" s="152" t="s">
        <v>166</v>
      </c>
      <c r="C25" s="153">
        <v>43488</v>
      </c>
      <c r="D25" s="153">
        <v>43626</v>
      </c>
      <c r="E25" s="152" t="s">
        <v>105</v>
      </c>
      <c r="F25" s="152" t="s">
        <v>107</v>
      </c>
      <c r="G25" s="153">
        <v>43488</v>
      </c>
      <c r="H25" s="152" t="s">
        <v>21</v>
      </c>
      <c r="I25" s="208">
        <v>500</v>
      </c>
      <c r="J25" s="154">
        <f>+D25-G25</f>
        <v>138</v>
      </c>
      <c r="K25" s="155" t="s">
        <v>168</v>
      </c>
      <c r="L25" s="156"/>
      <c r="M25" s="75" t="s">
        <v>167</v>
      </c>
    </row>
    <row r="26" spans="1:13" s="43" customFormat="1" x14ac:dyDescent="0.2">
      <c r="A26" s="60"/>
      <c r="B26" s="53"/>
      <c r="C26" s="53"/>
      <c r="D26" s="53"/>
      <c r="E26" s="53"/>
      <c r="F26" s="53"/>
      <c r="G26" s="53"/>
      <c r="H26" s="53"/>
      <c r="I26" s="54"/>
      <c r="J26" s="84"/>
      <c r="K26" s="55"/>
      <c r="L26" s="57"/>
      <c r="M26" s="58"/>
    </row>
    <row r="27" spans="1:13" x14ac:dyDescent="0.2">
      <c r="A27" s="60"/>
      <c r="B27" s="18" t="s">
        <v>58</v>
      </c>
      <c r="C27" s="5"/>
      <c r="D27" s="5"/>
      <c r="E27" s="5"/>
      <c r="F27" s="5"/>
      <c r="G27" s="5"/>
      <c r="H27" s="5"/>
      <c r="I27" s="6"/>
      <c r="J27" s="32"/>
      <c r="K27" s="5"/>
      <c r="L27" s="8"/>
      <c r="M27" s="8"/>
    </row>
    <row r="28" spans="1:13" x14ac:dyDescent="0.2">
      <c r="A28" s="60"/>
      <c r="B28" s="18"/>
      <c r="C28" s="5"/>
      <c r="D28" s="5"/>
      <c r="E28" s="5"/>
      <c r="F28" s="5"/>
      <c r="G28" s="5"/>
      <c r="H28" s="5"/>
      <c r="I28" s="6"/>
      <c r="J28" s="32"/>
      <c r="K28" s="5"/>
      <c r="L28" s="8"/>
      <c r="M28" s="8"/>
    </row>
    <row r="29" spans="1:13" ht="32" x14ac:dyDescent="0.2">
      <c r="A29" s="60"/>
      <c r="B29" s="79" t="s">
        <v>39</v>
      </c>
      <c r="C29" s="79" t="s">
        <v>6</v>
      </c>
      <c r="D29" s="79" t="s">
        <v>53</v>
      </c>
      <c r="E29" s="79" t="s">
        <v>15</v>
      </c>
      <c r="F29" s="79" t="s">
        <v>13</v>
      </c>
      <c r="G29" s="79" t="s">
        <v>54</v>
      </c>
      <c r="H29" s="79" t="s">
        <v>42</v>
      </c>
      <c r="I29" s="80" t="s">
        <v>55</v>
      </c>
      <c r="J29" s="81" t="s">
        <v>56</v>
      </c>
      <c r="K29" s="79" t="s">
        <v>3</v>
      </c>
      <c r="L29" s="165" t="s">
        <v>72</v>
      </c>
      <c r="M29" s="8"/>
    </row>
    <row r="30" spans="1:13" ht="42" customHeight="1" x14ac:dyDescent="0.2">
      <c r="A30" s="60">
        <v>2033</v>
      </c>
      <c r="B30" s="152" t="s">
        <v>179</v>
      </c>
      <c r="C30" s="85">
        <v>43392</v>
      </c>
      <c r="D30" s="158">
        <v>43585</v>
      </c>
      <c r="E30" s="159" t="s">
        <v>180</v>
      </c>
      <c r="F30" s="160" t="s">
        <v>107</v>
      </c>
      <c r="G30" s="85">
        <v>43496</v>
      </c>
      <c r="H30" s="160" t="s">
        <v>9</v>
      </c>
      <c r="I30" s="161">
        <v>25000</v>
      </c>
      <c r="J30" s="154">
        <f>+D30-G30</f>
        <v>89</v>
      </c>
      <c r="K30" s="155" t="s">
        <v>182</v>
      </c>
      <c r="L30" s="156">
        <v>0.39789999999999998</v>
      </c>
      <c r="M30" s="39" t="s">
        <v>80</v>
      </c>
    </row>
    <row r="31" spans="1:13" ht="42" customHeight="1" x14ac:dyDescent="0.2">
      <c r="A31" s="60">
        <v>2032</v>
      </c>
      <c r="B31" s="152" t="s">
        <v>178</v>
      </c>
      <c r="C31" s="210">
        <v>43496</v>
      </c>
      <c r="D31" s="211">
        <v>44043</v>
      </c>
      <c r="E31" s="159" t="s">
        <v>181</v>
      </c>
      <c r="F31" s="160" t="s">
        <v>107</v>
      </c>
      <c r="G31" s="85">
        <v>43496</v>
      </c>
      <c r="H31" s="160" t="s">
        <v>9</v>
      </c>
      <c r="I31" s="212">
        <v>25000</v>
      </c>
      <c r="J31" s="154">
        <f>+D31-G31</f>
        <v>547</v>
      </c>
      <c r="K31" s="155" t="s">
        <v>182</v>
      </c>
      <c r="L31" s="156">
        <v>0.40460000000000002</v>
      </c>
      <c r="M31" s="39" t="s">
        <v>90</v>
      </c>
    </row>
    <row r="32" spans="1:13" x14ac:dyDescent="0.2">
      <c r="A32" s="60"/>
    </row>
    <row r="33" spans="1:12" x14ac:dyDescent="0.2">
      <c r="A33" s="60"/>
    </row>
    <row r="34" spans="1:12" x14ac:dyDescent="0.2">
      <c r="A34" s="60"/>
      <c r="B34" s="18" t="s">
        <v>96</v>
      </c>
      <c r="C34" s="5"/>
      <c r="D34" s="5"/>
      <c r="E34" s="5"/>
      <c r="F34" s="5"/>
      <c r="G34" s="5"/>
      <c r="H34" s="5"/>
      <c r="I34" s="6"/>
      <c r="J34" s="32"/>
      <c r="K34" s="5"/>
    </row>
    <row r="35" spans="1:12" x14ac:dyDescent="0.2">
      <c r="A35" s="60"/>
      <c r="B35" s="18"/>
      <c r="C35" s="5"/>
      <c r="D35" s="5"/>
      <c r="E35" s="5"/>
      <c r="F35" s="5"/>
      <c r="G35" s="5"/>
      <c r="H35" s="5"/>
      <c r="I35" s="6"/>
      <c r="J35" s="32"/>
      <c r="K35" s="5"/>
    </row>
    <row r="36" spans="1:12" ht="32" x14ac:dyDescent="0.2">
      <c r="B36" s="79" t="s">
        <v>39</v>
      </c>
      <c r="C36" s="79" t="s">
        <v>6</v>
      </c>
      <c r="D36" s="79" t="s">
        <v>53</v>
      </c>
      <c r="E36" s="79" t="s">
        <v>15</v>
      </c>
      <c r="F36" s="79" t="s">
        <v>13</v>
      </c>
      <c r="G36" s="79" t="s">
        <v>54</v>
      </c>
      <c r="H36" s="79" t="s">
        <v>42</v>
      </c>
      <c r="I36" s="80" t="s">
        <v>55</v>
      </c>
      <c r="J36" s="81" t="s">
        <v>56</v>
      </c>
      <c r="K36" s="79" t="s">
        <v>3</v>
      </c>
      <c r="L36" s="81" t="s">
        <v>72</v>
      </c>
    </row>
    <row r="37" spans="1:12" x14ac:dyDescent="0.2">
      <c r="B37" s="152"/>
      <c r="C37" s="85"/>
      <c r="D37" s="158"/>
      <c r="E37" s="159"/>
      <c r="F37" s="152"/>
      <c r="G37" s="85"/>
      <c r="H37" s="160"/>
      <c r="I37" s="161"/>
      <c r="J37" s="154"/>
      <c r="K37" s="155"/>
      <c r="L37" s="156"/>
    </row>
    <row r="41" spans="1:12" x14ac:dyDescent="0.2">
      <c r="J41" s="108"/>
      <c r="K41" s="109"/>
    </row>
    <row r="42" spans="1:12" x14ac:dyDescent="0.2">
      <c r="J42" s="108"/>
      <c r="K42" s="109"/>
    </row>
    <row r="43" spans="1:12" x14ac:dyDescent="0.2">
      <c r="J43" s="108"/>
      <c r="K43" s="109"/>
    </row>
  </sheetData>
  <mergeCells count="2">
    <mergeCell ref="I2:J2"/>
    <mergeCell ref="H8:I8"/>
  </mergeCells>
  <pageMargins left="0.7" right="0.7" top="0.75" bottom="0.75" header="0.3" footer="0.3"/>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Y174"/>
  <sheetViews>
    <sheetView showGridLines="0" tabSelected="1" zoomScale="75" zoomScaleNormal="55" workbookViewId="0"/>
  </sheetViews>
  <sheetFormatPr baseColWidth="10" defaultColWidth="13" defaultRowHeight="16" x14ac:dyDescent="0.2"/>
  <cols>
    <col min="1" max="1" width="53.1640625" style="180" customWidth="1"/>
    <col min="2" max="2" width="17.5" style="180" customWidth="1"/>
    <col min="3" max="3" width="20.83203125" style="180" customWidth="1"/>
    <col min="4" max="4" width="81.6640625" style="180" customWidth="1"/>
    <col min="5" max="5" width="66.5" style="180" customWidth="1"/>
    <col min="6" max="6" width="17.83203125" style="180" customWidth="1"/>
    <col min="7" max="7" width="29.1640625" style="180" customWidth="1"/>
    <col min="8" max="8" width="20.5" style="185" customWidth="1"/>
    <col min="9" max="9" width="24" style="186" customWidth="1"/>
    <col min="10" max="10" width="38.5" style="180" customWidth="1"/>
    <col min="11" max="11" width="27.83203125" style="180" customWidth="1"/>
    <col min="12" max="12" width="33.5" style="180" customWidth="1"/>
    <col min="13" max="223" width="13" style="187" customWidth="1"/>
    <col min="224" max="16384" width="13" style="187"/>
  </cols>
  <sheetData>
    <row r="1" spans="1:12" ht="49.5" customHeight="1" x14ac:dyDescent="0.2">
      <c r="A1" s="184" t="s">
        <v>827</v>
      </c>
    </row>
    <row r="2" spans="1:12" ht="43.5" customHeight="1" x14ac:dyDescent="0.2">
      <c r="A2" s="188" t="s">
        <v>37</v>
      </c>
    </row>
    <row r="3" spans="1:12" ht="26.25" customHeight="1" x14ac:dyDescent="0.2">
      <c r="A3" s="189"/>
      <c r="B3" s="190"/>
      <c r="C3" s="191"/>
      <c r="D3" s="190"/>
      <c r="E3" s="190"/>
      <c r="F3" s="192"/>
      <c r="G3" s="190"/>
      <c r="H3" s="499" t="s">
        <v>38</v>
      </c>
      <c r="I3" s="499"/>
      <c r="J3" s="190"/>
      <c r="K3" s="190"/>
      <c r="L3" s="190"/>
    </row>
    <row r="4" spans="1:12" s="193" customFormat="1" ht="78" customHeight="1" x14ac:dyDescent="0.2">
      <c r="A4" s="79" t="s">
        <v>39</v>
      </c>
      <c r="B4" s="79" t="s">
        <v>6</v>
      </c>
      <c r="C4" s="79" t="s">
        <v>40</v>
      </c>
      <c r="D4" s="79" t="s">
        <v>41</v>
      </c>
      <c r="E4" s="79" t="s">
        <v>13</v>
      </c>
      <c r="F4" s="79" t="s">
        <v>42</v>
      </c>
      <c r="G4" s="79" t="s">
        <v>43</v>
      </c>
      <c r="H4" s="80" t="s">
        <v>44</v>
      </c>
      <c r="I4" s="81" t="s">
        <v>45</v>
      </c>
      <c r="J4" s="79" t="s">
        <v>46</v>
      </c>
      <c r="K4" s="79" t="s">
        <v>47</v>
      </c>
      <c r="L4" s="79" t="s">
        <v>3</v>
      </c>
    </row>
    <row r="5" spans="1:12" s="194" customFormat="1" ht="48" x14ac:dyDescent="0.2">
      <c r="A5" s="507" t="s">
        <v>174</v>
      </c>
      <c r="B5" s="514">
        <v>41766</v>
      </c>
      <c r="C5" s="521">
        <v>45419</v>
      </c>
      <c r="D5" s="505" t="s">
        <v>175</v>
      </c>
      <c r="E5" s="507" t="s">
        <v>176</v>
      </c>
      <c r="F5" s="509" t="s">
        <v>21</v>
      </c>
      <c r="G5" s="83">
        <v>43476</v>
      </c>
      <c r="H5" s="268">
        <v>1029.3572690000001</v>
      </c>
      <c r="I5" s="273">
        <v>500</v>
      </c>
      <c r="J5" s="97">
        <v>2.0587145380000003</v>
      </c>
      <c r="K5" s="97">
        <v>2.8232222222222232</v>
      </c>
      <c r="L5" s="82" t="s">
        <v>251</v>
      </c>
    </row>
    <row r="6" spans="1:12" s="194" customFormat="1" ht="18" customHeight="1" x14ac:dyDescent="0.2">
      <c r="A6" s="508"/>
      <c r="B6" s="515"/>
      <c r="C6" s="522"/>
      <c r="D6" s="506"/>
      <c r="E6" s="508"/>
      <c r="F6" s="510"/>
      <c r="G6" s="83">
        <v>43524</v>
      </c>
      <c r="H6" s="268">
        <v>509.45549299999999</v>
      </c>
      <c r="I6" s="273">
        <v>250</v>
      </c>
      <c r="J6" s="503">
        <v>2.0378219720000001</v>
      </c>
      <c r="K6" s="503">
        <v>2.6871111111111117</v>
      </c>
      <c r="L6" s="511" t="s">
        <v>821</v>
      </c>
    </row>
    <row r="7" spans="1:12" s="194" customFormat="1" ht="18" customHeight="1" x14ac:dyDescent="0.2">
      <c r="A7" s="508"/>
      <c r="B7" s="515"/>
      <c r="C7" s="522"/>
      <c r="D7" s="506"/>
      <c r="E7" s="508"/>
      <c r="F7" s="510"/>
      <c r="G7" s="329">
        <v>43524</v>
      </c>
      <c r="H7" s="268">
        <v>1017.873865</v>
      </c>
      <c r="I7" s="273">
        <v>500</v>
      </c>
      <c r="J7" s="504"/>
      <c r="K7" s="504"/>
      <c r="L7" s="512"/>
    </row>
    <row r="8" spans="1:12" s="194" customFormat="1" ht="18" customHeight="1" x14ac:dyDescent="0.2">
      <c r="A8" s="508"/>
      <c r="B8" s="515"/>
      <c r="C8" s="522"/>
      <c r="D8" s="506"/>
      <c r="E8" s="508"/>
      <c r="F8" s="510"/>
      <c r="G8" s="83">
        <v>43524</v>
      </c>
      <c r="H8" s="268">
        <v>764.18323999999996</v>
      </c>
      <c r="I8" s="273">
        <v>375</v>
      </c>
      <c r="J8" s="504"/>
      <c r="K8" s="504"/>
      <c r="L8" s="512"/>
    </row>
    <row r="9" spans="1:12" s="194" customFormat="1" ht="18" customHeight="1" x14ac:dyDescent="0.2">
      <c r="A9" s="507" t="s">
        <v>252</v>
      </c>
      <c r="B9" s="514">
        <v>42843</v>
      </c>
      <c r="C9" s="514">
        <v>50148</v>
      </c>
      <c r="D9" s="505" t="s">
        <v>253</v>
      </c>
      <c r="E9" s="507" t="s">
        <v>254</v>
      </c>
      <c r="F9" s="509" t="s">
        <v>21</v>
      </c>
      <c r="G9" s="83">
        <v>43524</v>
      </c>
      <c r="H9" s="268">
        <v>633.35233300000004</v>
      </c>
      <c r="I9" s="273">
        <v>250</v>
      </c>
      <c r="J9" s="503">
        <v>2.5334093320000002</v>
      </c>
      <c r="K9" s="503">
        <v>17.143333333333334</v>
      </c>
      <c r="L9" s="511" t="s">
        <v>822</v>
      </c>
    </row>
    <row r="10" spans="1:12" s="194" customFormat="1" ht="18" customHeight="1" x14ac:dyDescent="0.2">
      <c r="A10" s="508"/>
      <c r="B10" s="515"/>
      <c r="C10" s="515"/>
      <c r="D10" s="506"/>
      <c r="E10" s="508"/>
      <c r="F10" s="510"/>
      <c r="G10" s="83">
        <v>43524</v>
      </c>
      <c r="H10" s="268">
        <v>950.02850000000001</v>
      </c>
      <c r="I10" s="273">
        <v>375</v>
      </c>
      <c r="J10" s="504"/>
      <c r="K10" s="504"/>
      <c r="L10" s="512"/>
    </row>
    <row r="11" spans="1:12" s="194" customFormat="1" ht="18" customHeight="1" x14ac:dyDescent="0.2">
      <c r="A11" s="513"/>
      <c r="B11" s="516"/>
      <c r="C11" s="516"/>
      <c r="D11" s="517"/>
      <c r="E11" s="513"/>
      <c r="F11" s="518"/>
      <c r="G11" s="83">
        <v>43524</v>
      </c>
      <c r="H11" s="268">
        <v>1258.193988</v>
      </c>
      <c r="I11" s="273">
        <v>500</v>
      </c>
      <c r="J11" s="519"/>
      <c r="K11" s="519"/>
      <c r="L11" s="520"/>
    </row>
    <row r="12" spans="1:12" ht="21.75" customHeight="1" x14ac:dyDescent="0.2">
      <c r="A12" s="187"/>
      <c r="B12" s="187"/>
      <c r="C12" s="187"/>
      <c r="D12" s="187"/>
      <c r="E12" s="187"/>
      <c r="F12" s="187"/>
      <c r="G12" s="182" t="s">
        <v>184</v>
      </c>
      <c r="H12" s="490">
        <v>6162.4446880000005</v>
      </c>
      <c r="I12" s="490">
        <v>2750</v>
      </c>
      <c r="J12" s="187"/>
      <c r="K12" s="195"/>
      <c r="L12" s="187"/>
    </row>
    <row r="13" spans="1:12" ht="21.75" customHeight="1" x14ac:dyDescent="0.2">
      <c r="A13" s="187"/>
      <c r="B13" s="187"/>
      <c r="C13" s="187"/>
      <c r="D13" s="187"/>
      <c r="E13" s="187"/>
      <c r="F13" s="187"/>
      <c r="G13" s="15"/>
      <c r="H13" s="16"/>
      <c r="I13" s="16"/>
      <c r="J13" s="187"/>
      <c r="K13" s="195"/>
      <c r="L13" s="187"/>
    </row>
    <row r="14" spans="1:12" x14ac:dyDescent="0.2">
      <c r="A14" s="187"/>
      <c r="B14" s="187"/>
      <c r="C14" s="187"/>
      <c r="D14" s="187"/>
      <c r="E14" s="187"/>
      <c r="F14" s="187"/>
      <c r="G14" s="15"/>
      <c r="H14" s="16"/>
      <c r="I14" s="16"/>
      <c r="J14" s="187"/>
      <c r="K14" s="195"/>
      <c r="L14" s="187"/>
    </row>
    <row r="15" spans="1:12" ht="43.5" customHeight="1" x14ac:dyDescent="0.2">
      <c r="A15" s="188" t="s">
        <v>357</v>
      </c>
    </row>
    <row r="16" spans="1:12" ht="26.25" customHeight="1" x14ac:dyDescent="0.2">
      <c r="A16" s="189"/>
      <c r="B16" s="190"/>
      <c r="C16" s="191"/>
      <c r="D16" s="190"/>
      <c r="E16" s="190"/>
      <c r="F16" s="192"/>
      <c r="G16" s="190"/>
      <c r="H16" s="499" t="s">
        <v>38</v>
      </c>
      <c r="I16" s="499"/>
      <c r="J16" s="190"/>
      <c r="K16" s="190"/>
      <c r="L16" s="190"/>
    </row>
    <row r="17" spans="1:16352" s="193" customFormat="1" ht="78" customHeight="1" x14ac:dyDescent="0.2">
      <c r="A17" s="213" t="s">
        <v>39</v>
      </c>
      <c r="B17" s="213" t="s">
        <v>6</v>
      </c>
      <c r="C17" s="213" t="s">
        <v>40</v>
      </c>
      <c r="D17" s="213" t="s">
        <v>41</v>
      </c>
      <c r="E17" s="213" t="s">
        <v>13</v>
      </c>
      <c r="F17" s="213" t="s">
        <v>42</v>
      </c>
      <c r="G17" s="213" t="s">
        <v>43</v>
      </c>
      <c r="H17" s="80" t="s">
        <v>44</v>
      </c>
      <c r="I17" s="81" t="s">
        <v>45</v>
      </c>
      <c r="J17" s="213" t="s">
        <v>46</v>
      </c>
      <c r="K17" s="213" t="s">
        <v>47</v>
      </c>
      <c r="L17" s="213" t="s">
        <v>3</v>
      </c>
    </row>
    <row r="18" spans="1:16352" s="194" customFormat="1" ht="123" customHeight="1" x14ac:dyDescent="0.2">
      <c r="A18" s="220" t="s">
        <v>227</v>
      </c>
      <c r="B18" s="218">
        <v>42671</v>
      </c>
      <c r="C18" s="219">
        <v>43949</v>
      </c>
      <c r="D18" s="221" t="s">
        <v>256</v>
      </c>
      <c r="E18" s="220" t="s">
        <v>257</v>
      </c>
      <c r="F18" s="222" t="s">
        <v>9</v>
      </c>
      <c r="G18" s="83">
        <v>43504</v>
      </c>
      <c r="H18" s="268">
        <v>15000</v>
      </c>
      <c r="I18" s="273">
        <v>27021.032370209999</v>
      </c>
      <c r="J18" s="97">
        <v>1.8014021580140001</v>
      </c>
      <c r="K18" s="97">
        <v>1.2222222222222223</v>
      </c>
      <c r="L18" s="233" t="s">
        <v>823</v>
      </c>
    </row>
    <row r="19" spans="1:16352" s="234" customFormat="1" ht="71.25" customHeight="1" x14ac:dyDescent="0.2">
      <c r="A19" s="95" t="s">
        <v>225</v>
      </c>
      <c r="B19" s="227">
        <v>43504</v>
      </c>
      <c r="C19" s="227">
        <v>44235</v>
      </c>
      <c r="D19" s="94" t="s">
        <v>259</v>
      </c>
      <c r="E19" s="95" t="s">
        <v>260</v>
      </c>
      <c r="F19" s="205" t="s">
        <v>9</v>
      </c>
      <c r="G19" s="227">
        <v>43504</v>
      </c>
      <c r="H19" s="272">
        <v>40000</v>
      </c>
      <c r="I19" s="271">
        <v>40000</v>
      </c>
      <c r="J19" s="226">
        <v>1</v>
      </c>
      <c r="K19" s="96">
        <v>2</v>
      </c>
      <c r="L19" s="242" t="s">
        <v>824</v>
      </c>
    </row>
    <row r="20" spans="1:16352" s="194" customFormat="1" ht="71.25" customHeight="1" x14ac:dyDescent="0.2">
      <c r="A20" s="319" t="s">
        <v>278</v>
      </c>
      <c r="B20" s="320">
        <v>42573</v>
      </c>
      <c r="C20" s="320">
        <v>44399</v>
      </c>
      <c r="D20" s="321" t="s">
        <v>279</v>
      </c>
      <c r="E20" s="305" t="s">
        <v>107</v>
      </c>
      <c r="F20" s="322" t="s">
        <v>9</v>
      </c>
      <c r="G20" s="306">
        <v>43539</v>
      </c>
      <c r="H20" s="309">
        <v>30653</v>
      </c>
      <c r="I20" s="309">
        <v>56094.99</v>
      </c>
      <c r="J20" s="323">
        <v>1.8299999999999998</v>
      </c>
      <c r="K20" s="307">
        <v>1.8972222222222224</v>
      </c>
      <c r="L20" s="307" t="s">
        <v>825</v>
      </c>
    </row>
    <row r="21" spans="1:16352" s="194" customFormat="1" ht="71.25" customHeight="1" x14ac:dyDescent="0.2">
      <c r="A21" s="319" t="s">
        <v>227</v>
      </c>
      <c r="B21" s="320">
        <v>42671</v>
      </c>
      <c r="C21" s="320">
        <v>43949</v>
      </c>
      <c r="D21" s="321" t="s">
        <v>256</v>
      </c>
      <c r="E21" s="305" t="s">
        <v>107</v>
      </c>
      <c r="F21" s="322" t="s">
        <v>9</v>
      </c>
      <c r="G21" s="324">
        <v>43570</v>
      </c>
      <c r="H21" s="325">
        <v>29287.829612000001</v>
      </c>
      <c r="I21" s="325">
        <v>53602</v>
      </c>
      <c r="J21" s="323">
        <v>1.8301800000242365</v>
      </c>
      <c r="K21" s="307">
        <v>1.0361111111111112</v>
      </c>
      <c r="L21" s="307" t="s">
        <v>907</v>
      </c>
    </row>
    <row r="22" spans="1:16352" ht="60" customHeight="1" x14ac:dyDescent="0.2">
      <c r="A22" s="305" t="s">
        <v>358</v>
      </c>
      <c r="B22" s="306">
        <v>43272</v>
      </c>
      <c r="C22" s="306">
        <v>44156</v>
      </c>
      <c r="D22" s="306" t="s">
        <v>359</v>
      </c>
      <c r="E22" s="306" t="s">
        <v>107</v>
      </c>
      <c r="F22" s="305" t="s">
        <v>9</v>
      </c>
      <c r="G22" s="306">
        <v>43612</v>
      </c>
      <c r="H22" s="309">
        <v>5884.5869769999999</v>
      </c>
      <c r="I22" s="309">
        <v>5884.5869769999999</v>
      </c>
      <c r="J22" s="323">
        <v>1</v>
      </c>
      <c r="K22" s="326">
        <v>1.4833333333333334</v>
      </c>
      <c r="L22" s="308" t="s">
        <v>906</v>
      </c>
    </row>
    <row r="23" spans="1:16352" ht="60" customHeight="1" x14ac:dyDescent="0.2">
      <c r="A23" s="473" t="s">
        <v>227</v>
      </c>
      <c r="B23" s="474">
        <v>42573</v>
      </c>
      <c r="C23" s="474">
        <v>43949</v>
      </c>
      <c r="D23" s="321" t="s">
        <v>256</v>
      </c>
      <c r="E23" s="305" t="s">
        <v>107</v>
      </c>
      <c r="F23" s="322" t="s">
        <v>9</v>
      </c>
      <c r="G23" s="324">
        <v>43626</v>
      </c>
      <c r="H23" s="309">
        <v>10076.534177</v>
      </c>
      <c r="I23" s="309">
        <v>16784.986805337747</v>
      </c>
      <c r="J23" s="323">
        <v>1.6657499999999998</v>
      </c>
      <c r="K23" s="326">
        <v>0.8833333333333333</v>
      </c>
      <c r="L23" s="308" t="s">
        <v>891</v>
      </c>
    </row>
    <row r="24" spans="1:16352" ht="60" customHeight="1" x14ac:dyDescent="0.2">
      <c r="A24" s="319" t="s">
        <v>406</v>
      </c>
      <c r="B24" s="320">
        <v>42907</v>
      </c>
      <c r="C24" s="320">
        <v>44003</v>
      </c>
      <c r="D24" s="321" t="s">
        <v>407</v>
      </c>
      <c r="E24" s="305" t="s">
        <v>107</v>
      </c>
      <c r="F24" s="322" t="s">
        <v>9</v>
      </c>
      <c r="G24" s="324">
        <v>43637</v>
      </c>
      <c r="H24" s="309">
        <v>37978.836887999998</v>
      </c>
      <c r="I24" s="309">
        <v>37409.154334679995</v>
      </c>
      <c r="J24" s="323">
        <v>0.98499999999999999</v>
      </c>
      <c r="K24" s="326">
        <v>1</v>
      </c>
      <c r="L24" s="308" t="s">
        <v>904</v>
      </c>
    </row>
    <row r="25" spans="1:16352" ht="21.75" customHeight="1" x14ac:dyDescent="0.2">
      <c r="A25" s="187"/>
      <c r="B25" s="187"/>
      <c r="C25" s="187"/>
      <c r="D25" s="187"/>
      <c r="E25" s="187"/>
      <c r="F25" s="187"/>
      <c r="G25" s="15"/>
      <c r="H25" s="16"/>
      <c r="I25" s="16"/>
      <c r="J25" s="187"/>
      <c r="K25" s="195"/>
      <c r="L25" s="187"/>
    </row>
    <row r="26" spans="1:16352" ht="21.75" customHeight="1" x14ac:dyDescent="0.2">
      <c r="G26" s="15"/>
      <c r="H26" s="16"/>
      <c r="I26" s="181"/>
    </row>
    <row r="27" spans="1:16352" ht="37.5" customHeight="1" x14ac:dyDescent="0.2">
      <c r="A27" s="196" t="s">
        <v>51</v>
      </c>
      <c r="B27" s="19"/>
      <c r="C27" s="20"/>
      <c r="D27" s="176"/>
      <c r="E27" s="177"/>
      <c r="F27" s="22"/>
      <c r="G27" s="22"/>
      <c r="H27" s="23"/>
      <c r="I27" s="24"/>
      <c r="J27" s="25"/>
      <c r="K27" s="197"/>
    </row>
    <row r="28" spans="1:16352" ht="14.25" customHeight="1" x14ac:dyDescent="0.2">
      <c r="A28" s="179"/>
      <c r="B28" s="179"/>
      <c r="C28" s="179"/>
      <c r="D28" s="179"/>
      <c r="E28" s="179"/>
      <c r="F28" s="179"/>
      <c r="G28" s="198"/>
      <c r="H28" s="199"/>
      <c r="I28" s="200"/>
      <c r="J28" s="179"/>
      <c r="K28" s="179"/>
    </row>
    <row r="29" spans="1:16352" s="193" customFormat="1" ht="78" customHeight="1" x14ac:dyDescent="0.2">
      <c r="A29" s="79" t="s">
        <v>52</v>
      </c>
      <c r="B29" s="79" t="s">
        <v>6</v>
      </c>
      <c r="C29" s="79" t="s">
        <v>53</v>
      </c>
      <c r="D29" s="79" t="s">
        <v>15</v>
      </c>
      <c r="E29" s="79" t="s">
        <v>13</v>
      </c>
      <c r="F29" s="79" t="s">
        <v>54</v>
      </c>
      <c r="G29" s="79" t="s">
        <v>42</v>
      </c>
      <c r="H29" s="80" t="s">
        <v>55</v>
      </c>
      <c r="I29" s="81" t="s">
        <v>56</v>
      </c>
      <c r="J29" s="81" t="s">
        <v>3</v>
      </c>
      <c r="K29" s="30"/>
      <c r="L29" s="31"/>
      <c r="AJB29" s="193" t="s">
        <v>185</v>
      </c>
      <c r="AJC29" s="193" t="s">
        <v>185</v>
      </c>
      <c r="AJD29" s="193" t="s">
        <v>185</v>
      </c>
      <c r="AJE29" s="193" t="s">
        <v>185</v>
      </c>
      <c r="AJF29" s="193" t="s">
        <v>185</v>
      </c>
      <c r="AJG29" s="193" t="s">
        <v>185</v>
      </c>
      <c r="AJH29" s="193" t="s">
        <v>185</v>
      </c>
      <c r="AJI29" s="193" t="s">
        <v>185</v>
      </c>
      <c r="AJJ29" s="193" t="s">
        <v>185</v>
      </c>
      <c r="AJK29" s="193" t="s">
        <v>185</v>
      </c>
      <c r="AJL29" s="193" t="s">
        <v>185</v>
      </c>
      <c r="AJM29" s="193" t="s">
        <v>185</v>
      </c>
      <c r="AJN29" s="193" t="s">
        <v>185</v>
      </c>
      <c r="AJO29" s="193" t="s">
        <v>185</v>
      </c>
      <c r="AJP29" s="193" t="s">
        <v>185</v>
      </c>
      <c r="AJQ29" s="193" t="s">
        <v>185</v>
      </c>
      <c r="AJR29" s="193" t="s">
        <v>185</v>
      </c>
      <c r="AJS29" s="193" t="s">
        <v>185</v>
      </c>
      <c r="AJT29" s="193" t="s">
        <v>185</v>
      </c>
      <c r="AJU29" s="193" t="s">
        <v>185</v>
      </c>
      <c r="AJV29" s="193" t="s">
        <v>185</v>
      </c>
      <c r="AJW29" s="193" t="s">
        <v>185</v>
      </c>
      <c r="AJX29" s="193" t="s">
        <v>185</v>
      </c>
      <c r="AJY29" s="193" t="s">
        <v>185</v>
      </c>
      <c r="AJZ29" s="193" t="s">
        <v>185</v>
      </c>
      <c r="AKA29" s="193" t="s">
        <v>185</v>
      </c>
      <c r="AKB29" s="193" t="s">
        <v>185</v>
      </c>
      <c r="AKC29" s="193" t="s">
        <v>185</v>
      </c>
      <c r="AKD29" s="193" t="s">
        <v>185</v>
      </c>
      <c r="AKE29" s="193" t="s">
        <v>185</v>
      </c>
      <c r="AKF29" s="193" t="s">
        <v>185</v>
      </c>
      <c r="AKG29" s="193" t="s">
        <v>185</v>
      </c>
      <c r="AKH29" s="193" t="s">
        <v>185</v>
      </c>
      <c r="AKI29" s="193" t="s">
        <v>185</v>
      </c>
      <c r="AKJ29" s="193" t="s">
        <v>185</v>
      </c>
      <c r="AKK29" s="193" t="s">
        <v>185</v>
      </c>
      <c r="AKL29" s="193" t="s">
        <v>185</v>
      </c>
      <c r="AKM29" s="193" t="s">
        <v>185</v>
      </c>
      <c r="AKN29" s="193" t="s">
        <v>185</v>
      </c>
      <c r="AKO29" s="193" t="s">
        <v>185</v>
      </c>
      <c r="AKP29" s="193" t="s">
        <v>185</v>
      </c>
      <c r="AKQ29" s="193" t="s">
        <v>185</v>
      </c>
      <c r="AKR29" s="193" t="s">
        <v>185</v>
      </c>
      <c r="AKS29" s="193" t="s">
        <v>185</v>
      </c>
      <c r="AKT29" s="193" t="s">
        <v>185</v>
      </c>
      <c r="AKU29" s="193" t="s">
        <v>185</v>
      </c>
      <c r="AKV29" s="193" t="s">
        <v>185</v>
      </c>
      <c r="AKW29" s="193" t="s">
        <v>185</v>
      </c>
      <c r="AKX29" s="193" t="s">
        <v>185</v>
      </c>
      <c r="AKY29" s="193" t="s">
        <v>185</v>
      </c>
      <c r="AKZ29" s="193" t="s">
        <v>185</v>
      </c>
      <c r="ALA29" s="193" t="s">
        <v>185</v>
      </c>
      <c r="ALB29" s="193" t="s">
        <v>185</v>
      </c>
      <c r="ALC29" s="193" t="s">
        <v>185</v>
      </c>
      <c r="ALD29" s="193" t="s">
        <v>185</v>
      </c>
      <c r="ALE29" s="193" t="s">
        <v>185</v>
      </c>
      <c r="ALF29" s="193" t="s">
        <v>185</v>
      </c>
      <c r="ALG29" s="193" t="s">
        <v>185</v>
      </c>
      <c r="ALH29" s="193" t="s">
        <v>185</v>
      </c>
      <c r="ALI29" s="193" t="s">
        <v>185</v>
      </c>
      <c r="ALJ29" s="193" t="s">
        <v>185</v>
      </c>
      <c r="ALK29" s="193" t="s">
        <v>185</v>
      </c>
      <c r="ALL29" s="193" t="s">
        <v>185</v>
      </c>
      <c r="ALM29" s="193" t="s">
        <v>185</v>
      </c>
      <c r="ALN29" s="193" t="s">
        <v>185</v>
      </c>
      <c r="ALO29" s="193" t="s">
        <v>185</v>
      </c>
      <c r="ALP29" s="193" t="s">
        <v>185</v>
      </c>
      <c r="ALQ29" s="193" t="s">
        <v>185</v>
      </c>
      <c r="ALR29" s="193" t="s">
        <v>185</v>
      </c>
      <c r="ALS29" s="193" t="s">
        <v>185</v>
      </c>
      <c r="ALT29" s="193" t="s">
        <v>185</v>
      </c>
      <c r="ALU29" s="193" t="s">
        <v>185</v>
      </c>
      <c r="ALV29" s="193" t="s">
        <v>185</v>
      </c>
      <c r="ALW29" s="193" t="s">
        <v>185</v>
      </c>
      <c r="ALX29" s="193" t="s">
        <v>185</v>
      </c>
      <c r="ALY29" s="193" t="s">
        <v>185</v>
      </c>
      <c r="ALZ29" s="193" t="s">
        <v>185</v>
      </c>
      <c r="AMA29" s="193" t="s">
        <v>185</v>
      </c>
      <c r="AMB29" s="193" t="s">
        <v>185</v>
      </c>
      <c r="AMC29" s="193" t="s">
        <v>185</v>
      </c>
      <c r="AMD29" s="193" t="s">
        <v>185</v>
      </c>
      <c r="AME29" s="193" t="s">
        <v>185</v>
      </c>
      <c r="AMF29" s="193" t="s">
        <v>185</v>
      </c>
      <c r="AMG29" s="193" t="s">
        <v>185</v>
      </c>
      <c r="AMH29" s="193" t="s">
        <v>185</v>
      </c>
      <c r="AMI29" s="193" t="s">
        <v>185</v>
      </c>
      <c r="AMJ29" s="193" t="s">
        <v>185</v>
      </c>
      <c r="AMK29" s="193" t="s">
        <v>185</v>
      </c>
      <c r="AML29" s="193" t="s">
        <v>185</v>
      </c>
      <c r="AMM29" s="193" t="s">
        <v>185</v>
      </c>
      <c r="AMN29" s="193" t="s">
        <v>185</v>
      </c>
      <c r="AMO29" s="193" t="s">
        <v>185</v>
      </c>
      <c r="AMP29" s="193" t="s">
        <v>185</v>
      </c>
      <c r="AMQ29" s="193" t="s">
        <v>185</v>
      </c>
      <c r="AMR29" s="193" t="s">
        <v>185</v>
      </c>
      <c r="AMS29" s="193" t="s">
        <v>185</v>
      </c>
      <c r="AMT29" s="193" t="s">
        <v>185</v>
      </c>
      <c r="AMU29" s="193" t="s">
        <v>185</v>
      </c>
      <c r="AMV29" s="193" t="s">
        <v>185</v>
      </c>
      <c r="AMW29" s="193" t="s">
        <v>185</v>
      </c>
      <c r="AMX29" s="193" t="s">
        <v>185</v>
      </c>
      <c r="AMY29" s="193" t="s">
        <v>185</v>
      </c>
      <c r="AMZ29" s="193" t="s">
        <v>185</v>
      </c>
      <c r="ANA29" s="193" t="s">
        <v>185</v>
      </c>
      <c r="ANB29" s="193" t="s">
        <v>185</v>
      </c>
      <c r="ANC29" s="193" t="s">
        <v>185</v>
      </c>
      <c r="AND29" s="193" t="s">
        <v>185</v>
      </c>
      <c r="ANE29" s="193" t="s">
        <v>185</v>
      </c>
      <c r="ANF29" s="193" t="s">
        <v>185</v>
      </c>
      <c r="ANG29" s="193" t="s">
        <v>185</v>
      </c>
      <c r="ANH29" s="193" t="s">
        <v>185</v>
      </c>
      <c r="ANI29" s="193" t="s">
        <v>185</v>
      </c>
      <c r="ANJ29" s="193" t="s">
        <v>185</v>
      </c>
      <c r="ANK29" s="193" t="s">
        <v>185</v>
      </c>
      <c r="ANL29" s="193" t="s">
        <v>185</v>
      </c>
      <c r="ANM29" s="193" t="s">
        <v>185</v>
      </c>
      <c r="ANN29" s="193" t="s">
        <v>185</v>
      </c>
      <c r="ANO29" s="193" t="s">
        <v>185</v>
      </c>
      <c r="ANP29" s="193" t="s">
        <v>185</v>
      </c>
      <c r="ANQ29" s="193" t="s">
        <v>185</v>
      </c>
      <c r="ANR29" s="193" t="s">
        <v>185</v>
      </c>
      <c r="ANS29" s="193" t="s">
        <v>185</v>
      </c>
      <c r="ANT29" s="193" t="s">
        <v>185</v>
      </c>
      <c r="ANU29" s="193" t="s">
        <v>185</v>
      </c>
      <c r="ANV29" s="193" t="s">
        <v>185</v>
      </c>
      <c r="ANW29" s="193" t="s">
        <v>185</v>
      </c>
      <c r="ANX29" s="193" t="s">
        <v>185</v>
      </c>
      <c r="ANY29" s="193" t="s">
        <v>185</v>
      </c>
      <c r="ANZ29" s="193" t="s">
        <v>185</v>
      </c>
      <c r="AOA29" s="193" t="s">
        <v>185</v>
      </c>
      <c r="AOB29" s="193" t="s">
        <v>185</v>
      </c>
      <c r="AOC29" s="193" t="s">
        <v>185</v>
      </c>
      <c r="AOD29" s="193" t="s">
        <v>185</v>
      </c>
      <c r="AOE29" s="193" t="s">
        <v>185</v>
      </c>
      <c r="AOF29" s="193" t="s">
        <v>185</v>
      </c>
      <c r="AOG29" s="193" t="s">
        <v>185</v>
      </c>
      <c r="AOH29" s="193" t="s">
        <v>185</v>
      </c>
      <c r="AOI29" s="193" t="s">
        <v>185</v>
      </c>
      <c r="AOJ29" s="193" t="s">
        <v>185</v>
      </c>
      <c r="AOK29" s="193" t="s">
        <v>185</v>
      </c>
      <c r="AOL29" s="193" t="s">
        <v>185</v>
      </c>
      <c r="AOM29" s="193" t="s">
        <v>185</v>
      </c>
      <c r="AON29" s="193" t="s">
        <v>185</v>
      </c>
      <c r="AOO29" s="193" t="s">
        <v>185</v>
      </c>
      <c r="AOP29" s="193" t="s">
        <v>185</v>
      </c>
      <c r="AOQ29" s="193" t="s">
        <v>185</v>
      </c>
      <c r="AOR29" s="193" t="s">
        <v>185</v>
      </c>
      <c r="AOS29" s="193" t="s">
        <v>185</v>
      </c>
      <c r="AOT29" s="193" t="s">
        <v>185</v>
      </c>
      <c r="AOU29" s="193" t="s">
        <v>185</v>
      </c>
      <c r="AOV29" s="193" t="s">
        <v>185</v>
      </c>
      <c r="AOW29" s="193" t="s">
        <v>185</v>
      </c>
      <c r="AOX29" s="193" t="s">
        <v>185</v>
      </c>
      <c r="AOY29" s="193" t="s">
        <v>185</v>
      </c>
      <c r="AOZ29" s="193" t="s">
        <v>185</v>
      </c>
      <c r="APA29" s="193" t="s">
        <v>185</v>
      </c>
      <c r="APB29" s="193" t="s">
        <v>185</v>
      </c>
      <c r="APC29" s="193" t="s">
        <v>185</v>
      </c>
      <c r="APD29" s="193" t="s">
        <v>185</v>
      </c>
      <c r="APE29" s="193" t="s">
        <v>185</v>
      </c>
      <c r="APF29" s="193" t="s">
        <v>185</v>
      </c>
      <c r="APG29" s="193" t="s">
        <v>185</v>
      </c>
      <c r="APH29" s="193" t="s">
        <v>185</v>
      </c>
      <c r="API29" s="193" t="s">
        <v>185</v>
      </c>
      <c r="APJ29" s="193" t="s">
        <v>185</v>
      </c>
      <c r="APK29" s="193" t="s">
        <v>185</v>
      </c>
      <c r="APL29" s="193" t="s">
        <v>185</v>
      </c>
      <c r="APM29" s="193" t="s">
        <v>185</v>
      </c>
      <c r="APN29" s="193" t="s">
        <v>185</v>
      </c>
      <c r="APO29" s="193" t="s">
        <v>185</v>
      </c>
      <c r="APP29" s="193" t="s">
        <v>185</v>
      </c>
      <c r="APQ29" s="193" t="s">
        <v>185</v>
      </c>
      <c r="APR29" s="193" t="s">
        <v>185</v>
      </c>
      <c r="APS29" s="193" t="s">
        <v>185</v>
      </c>
      <c r="APT29" s="193" t="s">
        <v>185</v>
      </c>
      <c r="APU29" s="193" t="s">
        <v>185</v>
      </c>
      <c r="APV29" s="193" t="s">
        <v>185</v>
      </c>
      <c r="APW29" s="193" t="s">
        <v>185</v>
      </c>
      <c r="APX29" s="193" t="s">
        <v>185</v>
      </c>
      <c r="APY29" s="193" t="s">
        <v>185</v>
      </c>
      <c r="APZ29" s="193" t="s">
        <v>185</v>
      </c>
      <c r="AQA29" s="193" t="s">
        <v>185</v>
      </c>
      <c r="AQB29" s="193" t="s">
        <v>185</v>
      </c>
      <c r="AQC29" s="193" t="s">
        <v>185</v>
      </c>
      <c r="AQD29" s="193" t="s">
        <v>185</v>
      </c>
      <c r="AQE29" s="193" t="s">
        <v>185</v>
      </c>
      <c r="AQF29" s="193" t="s">
        <v>185</v>
      </c>
      <c r="AQG29" s="193" t="s">
        <v>185</v>
      </c>
      <c r="AQH29" s="193" t="s">
        <v>185</v>
      </c>
      <c r="AQI29" s="193" t="s">
        <v>185</v>
      </c>
      <c r="AQJ29" s="193" t="s">
        <v>185</v>
      </c>
      <c r="AQK29" s="193" t="s">
        <v>185</v>
      </c>
      <c r="AQL29" s="193" t="s">
        <v>185</v>
      </c>
      <c r="AQM29" s="193" t="s">
        <v>185</v>
      </c>
      <c r="AQN29" s="193" t="s">
        <v>185</v>
      </c>
      <c r="AQO29" s="193" t="s">
        <v>185</v>
      </c>
      <c r="AQP29" s="193" t="s">
        <v>185</v>
      </c>
      <c r="AQQ29" s="193" t="s">
        <v>185</v>
      </c>
      <c r="AQR29" s="193" t="s">
        <v>185</v>
      </c>
      <c r="AQS29" s="193" t="s">
        <v>185</v>
      </c>
      <c r="AQT29" s="193" t="s">
        <v>185</v>
      </c>
      <c r="AQU29" s="193" t="s">
        <v>185</v>
      </c>
      <c r="AQV29" s="193" t="s">
        <v>185</v>
      </c>
      <c r="AQW29" s="193" t="s">
        <v>185</v>
      </c>
      <c r="AQX29" s="193" t="s">
        <v>185</v>
      </c>
      <c r="AQY29" s="193" t="s">
        <v>185</v>
      </c>
      <c r="AQZ29" s="193" t="s">
        <v>185</v>
      </c>
      <c r="ARA29" s="193" t="s">
        <v>185</v>
      </c>
      <c r="ARB29" s="193" t="s">
        <v>185</v>
      </c>
      <c r="ARC29" s="193" t="s">
        <v>185</v>
      </c>
      <c r="ARD29" s="193" t="s">
        <v>185</v>
      </c>
      <c r="ARE29" s="193" t="s">
        <v>185</v>
      </c>
      <c r="ARF29" s="193" t="s">
        <v>185</v>
      </c>
      <c r="ARG29" s="193" t="s">
        <v>185</v>
      </c>
      <c r="ARH29" s="193" t="s">
        <v>185</v>
      </c>
      <c r="ARI29" s="193" t="s">
        <v>185</v>
      </c>
      <c r="ARJ29" s="193" t="s">
        <v>185</v>
      </c>
      <c r="ARK29" s="193" t="s">
        <v>185</v>
      </c>
      <c r="ARL29" s="193" t="s">
        <v>185</v>
      </c>
      <c r="ARM29" s="193" t="s">
        <v>185</v>
      </c>
      <c r="ARN29" s="193" t="s">
        <v>185</v>
      </c>
      <c r="ARO29" s="193" t="s">
        <v>185</v>
      </c>
      <c r="ARP29" s="193" t="s">
        <v>185</v>
      </c>
      <c r="ARQ29" s="193" t="s">
        <v>185</v>
      </c>
      <c r="ARR29" s="193" t="s">
        <v>185</v>
      </c>
      <c r="ARS29" s="193" t="s">
        <v>185</v>
      </c>
      <c r="ART29" s="193" t="s">
        <v>185</v>
      </c>
      <c r="ARU29" s="193" t="s">
        <v>185</v>
      </c>
      <c r="ARV29" s="193" t="s">
        <v>185</v>
      </c>
      <c r="ARW29" s="193" t="s">
        <v>185</v>
      </c>
      <c r="ARX29" s="193" t="s">
        <v>185</v>
      </c>
      <c r="ARY29" s="193" t="s">
        <v>185</v>
      </c>
      <c r="ARZ29" s="193" t="s">
        <v>185</v>
      </c>
      <c r="ASA29" s="193" t="s">
        <v>185</v>
      </c>
      <c r="ASB29" s="193" t="s">
        <v>185</v>
      </c>
      <c r="ASC29" s="193" t="s">
        <v>185</v>
      </c>
      <c r="ASD29" s="193" t="s">
        <v>185</v>
      </c>
      <c r="ASE29" s="193" t="s">
        <v>185</v>
      </c>
      <c r="ASF29" s="193" t="s">
        <v>185</v>
      </c>
      <c r="ASG29" s="193" t="s">
        <v>185</v>
      </c>
      <c r="ASH29" s="193" t="s">
        <v>185</v>
      </c>
      <c r="ASI29" s="193" t="s">
        <v>185</v>
      </c>
      <c r="ASJ29" s="193" t="s">
        <v>185</v>
      </c>
      <c r="ASK29" s="193" t="s">
        <v>185</v>
      </c>
      <c r="ASL29" s="193" t="s">
        <v>185</v>
      </c>
      <c r="ASM29" s="193" t="s">
        <v>185</v>
      </c>
      <c r="ASN29" s="193" t="s">
        <v>185</v>
      </c>
      <c r="ASO29" s="193" t="s">
        <v>185</v>
      </c>
      <c r="ASP29" s="193" t="s">
        <v>185</v>
      </c>
      <c r="ASQ29" s="193" t="s">
        <v>185</v>
      </c>
      <c r="ASR29" s="193" t="s">
        <v>185</v>
      </c>
      <c r="ASS29" s="193" t="s">
        <v>185</v>
      </c>
      <c r="AST29" s="193" t="s">
        <v>185</v>
      </c>
      <c r="ASU29" s="193" t="s">
        <v>185</v>
      </c>
      <c r="ASV29" s="193" t="s">
        <v>185</v>
      </c>
      <c r="ASW29" s="193" t="s">
        <v>185</v>
      </c>
      <c r="ASX29" s="193" t="s">
        <v>185</v>
      </c>
      <c r="ASY29" s="193" t="s">
        <v>185</v>
      </c>
      <c r="ASZ29" s="193" t="s">
        <v>185</v>
      </c>
      <c r="ATA29" s="193" t="s">
        <v>185</v>
      </c>
      <c r="ATB29" s="193" t="s">
        <v>185</v>
      </c>
      <c r="ATC29" s="193" t="s">
        <v>185</v>
      </c>
      <c r="ATD29" s="193" t="s">
        <v>185</v>
      </c>
      <c r="ATE29" s="193" t="s">
        <v>185</v>
      </c>
      <c r="ATF29" s="193" t="s">
        <v>185</v>
      </c>
      <c r="ATG29" s="193" t="s">
        <v>185</v>
      </c>
      <c r="ATH29" s="193" t="s">
        <v>185</v>
      </c>
      <c r="ATI29" s="193" t="s">
        <v>185</v>
      </c>
      <c r="ATJ29" s="193" t="s">
        <v>185</v>
      </c>
      <c r="ATK29" s="193" t="s">
        <v>185</v>
      </c>
      <c r="ATL29" s="193" t="s">
        <v>185</v>
      </c>
      <c r="ATM29" s="193" t="s">
        <v>185</v>
      </c>
      <c r="ATN29" s="193" t="s">
        <v>185</v>
      </c>
      <c r="ATO29" s="193" t="s">
        <v>185</v>
      </c>
      <c r="ATP29" s="193" t="s">
        <v>185</v>
      </c>
      <c r="ATQ29" s="193" t="s">
        <v>185</v>
      </c>
      <c r="ATR29" s="193" t="s">
        <v>185</v>
      </c>
      <c r="ATS29" s="193" t="s">
        <v>185</v>
      </c>
      <c r="ATT29" s="193" t="s">
        <v>185</v>
      </c>
      <c r="ATU29" s="193" t="s">
        <v>185</v>
      </c>
      <c r="ATV29" s="193" t="s">
        <v>185</v>
      </c>
      <c r="ATW29" s="193" t="s">
        <v>185</v>
      </c>
      <c r="ATX29" s="193" t="s">
        <v>185</v>
      </c>
      <c r="ATY29" s="193" t="s">
        <v>185</v>
      </c>
      <c r="ATZ29" s="193" t="s">
        <v>185</v>
      </c>
      <c r="AUA29" s="193" t="s">
        <v>185</v>
      </c>
      <c r="AUB29" s="193" t="s">
        <v>185</v>
      </c>
      <c r="AUC29" s="193" t="s">
        <v>185</v>
      </c>
      <c r="AUD29" s="193" t="s">
        <v>185</v>
      </c>
      <c r="AUE29" s="193" t="s">
        <v>185</v>
      </c>
      <c r="AUF29" s="193" t="s">
        <v>185</v>
      </c>
      <c r="AUG29" s="193" t="s">
        <v>185</v>
      </c>
      <c r="AUH29" s="193" t="s">
        <v>185</v>
      </c>
      <c r="AUI29" s="193" t="s">
        <v>185</v>
      </c>
      <c r="AUJ29" s="193" t="s">
        <v>185</v>
      </c>
      <c r="AUK29" s="193" t="s">
        <v>185</v>
      </c>
      <c r="AUL29" s="193" t="s">
        <v>185</v>
      </c>
      <c r="AUM29" s="193" t="s">
        <v>185</v>
      </c>
      <c r="AUN29" s="193" t="s">
        <v>185</v>
      </c>
      <c r="AUO29" s="193" t="s">
        <v>185</v>
      </c>
      <c r="AUP29" s="193" t="s">
        <v>185</v>
      </c>
      <c r="AUQ29" s="193" t="s">
        <v>185</v>
      </c>
      <c r="AUR29" s="193" t="s">
        <v>185</v>
      </c>
      <c r="AUS29" s="193" t="s">
        <v>185</v>
      </c>
      <c r="AUT29" s="193" t="s">
        <v>185</v>
      </c>
      <c r="AUU29" s="193" t="s">
        <v>185</v>
      </c>
      <c r="AUV29" s="193" t="s">
        <v>185</v>
      </c>
      <c r="AUW29" s="193" t="s">
        <v>185</v>
      </c>
      <c r="AUX29" s="193" t="s">
        <v>185</v>
      </c>
      <c r="AUY29" s="193" t="s">
        <v>185</v>
      </c>
      <c r="AUZ29" s="193" t="s">
        <v>185</v>
      </c>
      <c r="AVA29" s="193" t="s">
        <v>185</v>
      </c>
      <c r="AVB29" s="193" t="s">
        <v>185</v>
      </c>
      <c r="AVC29" s="193" t="s">
        <v>185</v>
      </c>
      <c r="AVD29" s="193" t="s">
        <v>185</v>
      </c>
      <c r="AVE29" s="193" t="s">
        <v>185</v>
      </c>
      <c r="AVF29" s="193" t="s">
        <v>185</v>
      </c>
      <c r="AVG29" s="193" t="s">
        <v>185</v>
      </c>
      <c r="AVH29" s="193" t="s">
        <v>185</v>
      </c>
      <c r="AVI29" s="193" t="s">
        <v>185</v>
      </c>
      <c r="AVJ29" s="193" t="s">
        <v>185</v>
      </c>
      <c r="AVK29" s="193" t="s">
        <v>185</v>
      </c>
      <c r="AVL29" s="193" t="s">
        <v>185</v>
      </c>
      <c r="AVM29" s="193" t="s">
        <v>185</v>
      </c>
      <c r="AVN29" s="193" t="s">
        <v>185</v>
      </c>
      <c r="AVO29" s="193" t="s">
        <v>185</v>
      </c>
      <c r="AVP29" s="193" t="s">
        <v>185</v>
      </c>
      <c r="AVQ29" s="193" t="s">
        <v>185</v>
      </c>
      <c r="AVR29" s="193" t="s">
        <v>185</v>
      </c>
      <c r="AVS29" s="193" t="s">
        <v>185</v>
      </c>
      <c r="AVT29" s="193" t="s">
        <v>185</v>
      </c>
      <c r="AVU29" s="193" t="s">
        <v>185</v>
      </c>
      <c r="AVV29" s="193" t="s">
        <v>185</v>
      </c>
      <c r="AVW29" s="193" t="s">
        <v>185</v>
      </c>
      <c r="AVX29" s="193" t="s">
        <v>185</v>
      </c>
      <c r="AVY29" s="193" t="s">
        <v>185</v>
      </c>
      <c r="AVZ29" s="193" t="s">
        <v>185</v>
      </c>
      <c r="AWA29" s="193" t="s">
        <v>185</v>
      </c>
      <c r="AWB29" s="193" t="s">
        <v>185</v>
      </c>
      <c r="AWC29" s="193" t="s">
        <v>185</v>
      </c>
      <c r="AWD29" s="193" t="s">
        <v>185</v>
      </c>
      <c r="AWE29" s="193" t="s">
        <v>185</v>
      </c>
      <c r="AWF29" s="193" t="s">
        <v>185</v>
      </c>
      <c r="AWG29" s="193" t="s">
        <v>185</v>
      </c>
      <c r="AWH29" s="193" t="s">
        <v>185</v>
      </c>
      <c r="AWI29" s="193" t="s">
        <v>185</v>
      </c>
      <c r="AWJ29" s="193" t="s">
        <v>185</v>
      </c>
      <c r="AWK29" s="193" t="s">
        <v>185</v>
      </c>
      <c r="AWL29" s="193" t="s">
        <v>185</v>
      </c>
      <c r="AWM29" s="193" t="s">
        <v>185</v>
      </c>
      <c r="AWN29" s="193" t="s">
        <v>185</v>
      </c>
      <c r="AWO29" s="193" t="s">
        <v>185</v>
      </c>
      <c r="AWP29" s="193" t="s">
        <v>185</v>
      </c>
      <c r="AWQ29" s="193" t="s">
        <v>185</v>
      </c>
      <c r="AWR29" s="193" t="s">
        <v>185</v>
      </c>
      <c r="AWS29" s="193" t="s">
        <v>185</v>
      </c>
      <c r="AWT29" s="193" t="s">
        <v>185</v>
      </c>
      <c r="AWU29" s="193" t="s">
        <v>185</v>
      </c>
      <c r="AWV29" s="193" t="s">
        <v>185</v>
      </c>
      <c r="AWW29" s="193" t="s">
        <v>185</v>
      </c>
      <c r="AWX29" s="193" t="s">
        <v>185</v>
      </c>
      <c r="AWY29" s="193" t="s">
        <v>185</v>
      </c>
      <c r="AWZ29" s="193" t="s">
        <v>185</v>
      </c>
      <c r="AXA29" s="193" t="s">
        <v>185</v>
      </c>
      <c r="AXB29" s="193" t="s">
        <v>185</v>
      </c>
      <c r="AXC29" s="193" t="s">
        <v>185</v>
      </c>
      <c r="AXD29" s="193" t="s">
        <v>185</v>
      </c>
      <c r="AXE29" s="193" t="s">
        <v>185</v>
      </c>
      <c r="AXF29" s="193" t="s">
        <v>185</v>
      </c>
      <c r="AXG29" s="193" t="s">
        <v>185</v>
      </c>
      <c r="AXH29" s="193" t="s">
        <v>185</v>
      </c>
      <c r="AXI29" s="193" t="s">
        <v>185</v>
      </c>
      <c r="AXJ29" s="193" t="s">
        <v>185</v>
      </c>
      <c r="AXK29" s="193" t="s">
        <v>185</v>
      </c>
      <c r="AXL29" s="193" t="s">
        <v>185</v>
      </c>
      <c r="AXM29" s="193" t="s">
        <v>185</v>
      </c>
      <c r="AXN29" s="193" t="s">
        <v>185</v>
      </c>
      <c r="AXO29" s="193" t="s">
        <v>185</v>
      </c>
      <c r="AXP29" s="193" t="s">
        <v>185</v>
      </c>
      <c r="AXQ29" s="193" t="s">
        <v>185</v>
      </c>
      <c r="AXR29" s="193" t="s">
        <v>185</v>
      </c>
      <c r="AXS29" s="193" t="s">
        <v>185</v>
      </c>
      <c r="AXT29" s="193" t="s">
        <v>185</v>
      </c>
      <c r="AXU29" s="193" t="s">
        <v>185</v>
      </c>
      <c r="AXV29" s="193" t="s">
        <v>185</v>
      </c>
      <c r="AXW29" s="193" t="s">
        <v>185</v>
      </c>
      <c r="AXX29" s="193" t="s">
        <v>185</v>
      </c>
      <c r="AXY29" s="193" t="s">
        <v>185</v>
      </c>
      <c r="AXZ29" s="193" t="s">
        <v>185</v>
      </c>
      <c r="AYA29" s="193" t="s">
        <v>185</v>
      </c>
      <c r="AYB29" s="193" t="s">
        <v>185</v>
      </c>
      <c r="AYC29" s="193" t="s">
        <v>185</v>
      </c>
      <c r="AYD29" s="193" t="s">
        <v>185</v>
      </c>
      <c r="AYE29" s="193" t="s">
        <v>185</v>
      </c>
      <c r="AYF29" s="193" t="s">
        <v>185</v>
      </c>
      <c r="AYG29" s="193" t="s">
        <v>185</v>
      </c>
      <c r="AYH29" s="193" t="s">
        <v>185</v>
      </c>
      <c r="AYI29" s="193" t="s">
        <v>185</v>
      </c>
      <c r="AYJ29" s="193" t="s">
        <v>185</v>
      </c>
      <c r="AYK29" s="193" t="s">
        <v>185</v>
      </c>
      <c r="AYL29" s="193" t="s">
        <v>185</v>
      </c>
      <c r="AYM29" s="193" t="s">
        <v>185</v>
      </c>
      <c r="AYN29" s="193" t="s">
        <v>185</v>
      </c>
      <c r="AYO29" s="193" t="s">
        <v>185</v>
      </c>
      <c r="AYP29" s="193" t="s">
        <v>185</v>
      </c>
      <c r="AYQ29" s="193" t="s">
        <v>185</v>
      </c>
      <c r="AYR29" s="193" t="s">
        <v>185</v>
      </c>
      <c r="AYS29" s="193" t="s">
        <v>185</v>
      </c>
      <c r="AYT29" s="193" t="s">
        <v>185</v>
      </c>
      <c r="AYU29" s="193" t="s">
        <v>185</v>
      </c>
      <c r="AYV29" s="193" t="s">
        <v>185</v>
      </c>
      <c r="AYW29" s="193" t="s">
        <v>185</v>
      </c>
      <c r="AYX29" s="193" t="s">
        <v>185</v>
      </c>
      <c r="AYY29" s="193" t="s">
        <v>185</v>
      </c>
      <c r="AYZ29" s="193" t="s">
        <v>185</v>
      </c>
      <c r="AZA29" s="193" t="s">
        <v>185</v>
      </c>
      <c r="AZB29" s="193" t="s">
        <v>185</v>
      </c>
      <c r="AZC29" s="193" t="s">
        <v>185</v>
      </c>
      <c r="AZD29" s="193" t="s">
        <v>185</v>
      </c>
      <c r="AZE29" s="193" t="s">
        <v>185</v>
      </c>
      <c r="AZF29" s="193" t="s">
        <v>185</v>
      </c>
      <c r="AZG29" s="193" t="s">
        <v>185</v>
      </c>
      <c r="AZH29" s="193" t="s">
        <v>185</v>
      </c>
      <c r="AZI29" s="193" t="s">
        <v>185</v>
      </c>
      <c r="AZJ29" s="193" t="s">
        <v>185</v>
      </c>
      <c r="AZK29" s="193" t="s">
        <v>185</v>
      </c>
      <c r="AZL29" s="193" t="s">
        <v>185</v>
      </c>
      <c r="AZM29" s="193" t="s">
        <v>185</v>
      </c>
      <c r="AZN29" s="193" t="s">
        <v>185</v>
      </c>
      <c r="AZO29" s="193" t="s">
        <v>185</v>
      </c>
      <c r="AZP29" s="193" t="s">
        <v>185</v>
      </c>
      <c r="AZQ29" s="193" t="s">
        <v>185</v>
      </c>
      <c r="AZR29" s="193" t="s">
        <v>185</v>
      </c>
      <c r="AZS29" s="193" t="s">
        <v>185</v>
      </c>
      <c r="AZT29" s="193" t="s">
        <v>185</v>
      </c>
      <c r="AZU29" s="193" t="s">
        <v>185</v>
      </c>
      <c r="AZV29" s="193" t="s">
        <v>185</v>
      </c>
      <c r="AZW29" s="193" t="s">
        <v>185</v>
      </c>
      <c r="AZX29" s="193" t="s">
        <v>185</v>
      </c>
      <c r="AZY29" s="193" t="s">
        <v>185</v>
      </c>
      <c r="AZZ29" s="193" t="s">
        <v>185</v>
      </c>
      <c r="BAA29" s="193" t="s">
        <v>185</v>
      </c>
      <c r="BAB29" s="193" t="s">
        <v>185</v>
      </c>
      <c r="BAC29" s="193" t="s">
        <v>185</v>
      </c>
      <c r="BAD29" s="193" t="s">
        <v>185</v>
      </c>
      <c r="BAE29" s="193" t="s">
        <v>185</v>
      </c>
      <c r="BAF29" s="193" t="s">
        <v>185</v>
      </c>
      <c r="BAG29" s="193" t="s">
        <v>185</v>
      </c>
      <c r="BAH29" s="193" t="s">
        <v>185</v>
      </c>
      <c r="BAI29" s="193" t="s">
        <v>185</v>
      </c>
      <c r="BAJ29" s="193" t="s">
        <v>185</v>
      </c>
      <c r="BAK29" s="193" t="s">
        <v>185</v>
      </c>
      <c r="BAL29" s="193" t="s">
        <v>185</v>
      </c>
      <c r="BAM29" s="193" t="s">
        <v>185</v>
      </c>
      <c r="BAN29" s="193" t="s">
        <v>185</v>
      </c>
      <c r="BAO29" s="193" t="s">
        <v>185</v>
      </c>
      <c r="BAP29" s="193" t="s">
        <v>185</v>
      </c>
      <c r="BAQ29" s="193" t="s">
        <v>185</v>
      </c>
      <c r="BAR29" s="193" t="s">
        <v>185</v>
      </c>
      <c r="BAS29" s="193" t="s">
        <v>185</v>
      </c>
      <c r="BAT29" s="193" t="s">
        <v>185</v>
      </c>
      <c r="BAU29" s="193" t="s">
        <v>185</v>
      </c>
      <c r="BAV29" s="193" t="s">
        <v>185</v>
      </c>
      <c r="BAW29" s="193" t="s">
        <v>185</v>
      </c>
      <c r="BAX29" s="193" t="s">
        <v>185</v>
      </c>
      <c r="BAY29" s="193" t="s">
        <v>185</v>
      </c>
      <c r="BAZ29" s="193" t="s">
        <v>185</v>
      </c>
      <c r="BBA29" s="193" t="s">
        <v>185</v>
      </c>
      <c r="BBB29" s="193" t="s">
        <v>185</v>
      </c>
      <c r="BBC29" s="193" t="s">
        <v>185</v>
      </c>
      <c r="BBD29" s="193" t="s">
        <v>185</v>
      </c>
      <c r="BBE29" s="193" t="s">
        <v>185</v>
      </c>
      <c r="BBF29" s="193" t="s">
        <v>185</v>
      </c>
      <c r="BBG29" s="193" t="s">
        <v>185</v>
      </c>
      <c r="BBH29" s="193" t="s">
        <v>185</v>
      </c>
      <c r="BBI29" s="193" t="s">
        <v>185</v>
      </c>
      <c r="BBJ29" s="193" t="s">
        <v>185</v>
      </c>
      <c r="BBK29" s="193" t="s">
        <v>185</v>
      </c>
      <c r="BBL29" s="193" t="s">
        <v>185</v>
      </c>
      <c r="BBM29" s="193" t="s">
        <v>185</v>
      </c>
      <c r="BBN29" s="193" t="s">
        <v>185</v>
      </c>
      <c r="BBO29" s="193" t="s">
        <v>185</v>
      </c>
      <c r="BBP29" s="193" t="s">
        <v>185</v>
      </c>
      <c r="BBQ29" s="193" t="s">
        <v>185</v>
      </c>
      <c r="BBR29" s="193" t="s">
        <v>185</v>
      </c>
      <c r="BBS29" s="193" t="s">
        <v>185</v>
      </c>
      <c r="BBT29" s="193" t="s">
        <v>185</v>
      </c>
      <c r="BBU29" s="193" t="s">
        <v>185</v>
      </c>
      <c r="BBV29" s="193" t="s">
        <v>185</v>
      </c>
      <c r="BBW29" s="193" t="s">
        <v>185</v>
      </c>
      <c r="BBX29" s="193" t="s">
        <v>185</v>
      </c>
      <c r="BBY29" s="193" t="s">
        <v>185</v>
      </c>
      <c r="BBZ29" s="193" t="s">
        <v>185</v>
      </c>
      <c r="BCA29" s="193" t="s">
        <v>185</v>
      </c>
      <c r="BCB29" s="193" t="s">
        <v>185</v>
      </c>
      <c r="BCC29" s="193" t="s">
        <v>185</v>
      </c>
      <c r="BCD29" s="193" t="s">
        <v>185</v>
      </c>
      <c r="BCE29" s="193" t="s">
        <v>185</v>
      </c>
      <c r="BCF29" s="193" t="s">
        <v>185</v>
      </c>
      <c r="BCG29" s="193" t="s">
        <v>185</v>
      </c>
      <c r="BCH29" s="193" t="s">
        <v>185</v>
      </c>
      <c r="BCI29" s="193" t="s">
        <v>185</v>
      </c>
      <c r="BCJ29" s="193" t="s">
        <v>185</v>
      </c>
      <c r="BCK29" s="193" t="s">
        <v>185</v>
      </c>
      <c r="BCL29" s="193" t="s">
        <v>185</v>
      </c>
      <c r="BCM29" s="193" t="s">
        <v>185</v>
      </c>
      <c r="BCN29" s="193" t="s">
        <v>185</v>
      </c>
      <c r="BCO29" s="193" t="s">
        <v>185</v>
      </c>
      <c r="BCP29" s="193" t="s">
        <v>185</v>
      </c>
      <c r="BCQ29" s="193" t="s">
        <v>185</v>
      </c>
      <c r="BCR29" s="193" t="s">
        <v>185</v>
      </c>
      <c r="BCS29" s="193" t="s">
        <v>185</v>
      </c>
      <c r="BCT29" s="193" t="s">
        <v>185</v>
      </c>
      <c r="BCU29" s="193" t="s">
        <v>185</v>
      </c>
      <c r="BCV29" s="193" t="s">
        <v>185</v>
      </c>
      <c r="BCW29" s="193" t="s">
        <v>185</v>
      </c>
      <c r="BCX29" s="193" t="s">
        <v>185</v>
      </c>
      <c r="BCY29" s="193" t="s">
        <v>185</v>
      </c>
      <c r="BCZ29" s="193" t="s">
        <v>185</v>
      </c>
      <c r="BDA29" s="193" t="s">
        <v>185</v>
      </c>
      <c r="BDB29" s="193" t="s">
        <v>185</v>
      </c>
      <c r="BDC29" s="193" t="s">
        <v>185</v>
      </c>
      <c r="BDD29" s="193" t="s">
        <v>185</v>
      </c>
      <c r="BDE29" s="193" t="s">
        <v>185</v>
      </c>
      <c r="BDF29" s="193" t="s">
        <v>185</v>
      </c>
      <c r="BDG29" s="193" t="s">
        <v>185</v>
      </c>
      <c r="BDH29" s="193" t="s">
        <v>185</v>
      </c>
      <c r="BDI29" s="193" t="s">
        <v>185</v>
      </c>
      <c r="BDJ29" s="193" t="s">
        <v>185</v>
      </c>
      <c r="BDK29" s="193" t="s">
        <v>185</v>
      </c>
      <c r="BDL29" s="193" t="s">
        <v>185</v>
      </c>
      <c r="BDM29" s="193" t="s">
        <v>185</v>
      </c>
      <c r="BDN29" s="193" t="s">
        <v>185</v>
      </c>
      <c r="BDO29" s="193" t="s">
        <v>185</v>
      </c>
      <c r="BDP29" s="193" t="s">
        <v>185</v>
      </c>
      <c r="BDQ29" s="193" t="s">
        <v>185</v>
      </c>
      <c r="BDR29" s="193" t="s">
        <v>185</v>
      </c>
      <c r="BDS29" s="193" t="s">
        <v>185</v>
      </c>
      <c r="BDT29" s="193" t="s">
        <v>185</v>
      </c>
      <c r="BDU29" s="193" t="s">
        <v>185</v>
      </c>
      <c r="BDV29" s="193" t="s">
        <v>185</v>
      </c>
      <c r="BDW29" s="193" t="s">
        <v>185</v>
      </c>
      <c r="BDX29" s="193" t="s">
        <v>185</v>
      </c>
      <c r="BDY29" s="193" t="s">
        <v>185</v>
      </c>
      <c r="BDZ29" s="193" t="s">
        <v>185</v>
      </c>
      <c r="BEA29" s="193" t="s">
        <v>185</v>
      </c>
      <c r="BEB29" s="193" t="s">
        <v>185</v>
      </c>
      <c r="BEC29" s="193" t="s">
        <v>185</v>
      </c>
      <c r="BED29" s="193" t="s">
        <v>185</v>
      </c>
      <c r="BEE29" s="193" t="s">
        <v>185</v>
      </c>
      <c r="BEF29" s="193" t="s">
        <v>185</v>
      </c>
      <c r="BEG29" s="193" t="s">
        <v>185</v>
      </c>
      <c r="BEH29" s="193" t="s">
        <v>185</v>
      </c>
      <c r="BEI29" s="193" t="s">
        <v>185</v>
      </c>
      <c r="BEJ29" s="193" t="s">
        <v>185</v>
      </c>
      <c r="BEK29" s="193" t="s">
        <v>185</v>
      </c>
      <c r="BEL29" s="193" t="s">
        <v>185</v>
      </c>
      <c r="BEM29" s="193" t="s">
        <v>185</v>
      </c>
      <c r="BEN29" s="193" t="s">
        <v>185</v>
      </c>
      <c r="BEO29" s="193" t="s">
        <v>185</v>
      </c>
      <c r="BEP29" s="193" t="s">
        <v>185</v>
      </c>
      <c r="BEQ29" s="193" t="s">
        <v>185</v>
      </c>
      <c r="BER29" s="193" t="s">
        <v>185</v>
      </c>
      <c r="BES29" s="193" t="s">
        <v>185</v>
      </c>
      <c r="BET29" s="193" t="s">
        <v>185</v>
      </c>
      <c r="BEU29" s="193" t="s">
        <v>185</v>
      </c>
      <c r="BEV29" s="193" t="s">
        <v>185</v>
      </c>
      <c r="BEW29" s="193" t="s">
        <v>185</v>
      </c>
      <c r="BEX29" s="193" t="s">
        <v>185</v>
      </c>
      <c r="BEY29" s="193" t="s">
        <v>185</v>
      </c>
      <c r="BEZ29" s="193" t="s">
        <v>185</v>
      </c>
      <c r="BFA29" s="193" t="s">
        <v>185</v>
      </c>
      <c r="BFB29" s="193" t="s">
        <v>185</v>
      </c>
      <c r="BFC29" s="193" t="s">
        <v>185</v>
      </c>
      <c r="BFD29" s="193" t="s">
        <v>185</v>
      </c>
      <c r="BFE29" s="193" t="s">
        <v>185</v>
      </c>
      <c r="BFF29" s="193" t="s">
        <v>185</v>
      </c>
      <c r="BFG29" s="193" t="s">
        <v>185</v>
      </c>
      <c r="BFH29" s="193" t="s">
        <v>185</v>
      </c>
      <c r="BFI29" s="193" t="s">
        <v>185</v>
      </c>
      <c r="BFJ29" s="193" t="s">
        <v>185</v>
      </c>
      <c r="BFK29" s="193" t="s">
        <v>185</v>
      </c>
      <c r="BFL29" s="193" t="s">
        <v>185</v>
      </c>
      <c r="BFM29" s="193" t="s">
        <v>185</v>
      </c>
      <c r="BFN29" s="193" t="s">
        <v>185</v>
      </c>
      <c r="BFO29" s="193" t="s">
        <v>185</v>
      </c>
      <c r="BFP29" s="193" t="s">
        <v>185</v>
      </c>
      <c r="BFQ29" s="193" t="s">
        <v>185</v>
      </c>
      <c r="BFR29" s="193" t="s">
        <v>185</v>
      </c>
      <c r="BFS29" s="193" t="s">
        <v>185</v>
      </c>
      <c r="BFT29" s="193" t="s">
        <v>185</v>
      </c>
      <c r="BFU29" s="193" t="s">
        <v>185</v>
      </c>
      <c r="BFV29" s="193" t="s">
        <v>185</v>
      </c>
      <c r="BFW29" s="193" t="s">
        <v>185</v>
      </c>
      <c r="BFX29" s="193" t="s">
        <v>185</v>
      </c>
      <c r="BFY29" s="193" t="s">
        <v>185</v>
      </c>
      <c r="BFZ29" s="193" t="s">
        <v>185</v>
      </c>
      <c r="BGA29" s="193" t="s">
        <v>185</v>
      </c>
      <c r="BGB29" s="193" t="s">
        <v>185</v>
      </c>
      <c r="BGC29" s="193" t="s">
        <v>185</v>
      </c>
      <c r="BGD29" s="193" t="s">
        <v>185</v>
      </c>
      <c r="BGE29" s="193" t="s">
        <v>185</v>
      </c>
      <c r="BGF29" s="193" t="s">
        <v>185</v>
      </c>
      <c r="BGG29" s="193" t="s">
        <v>185</v>
      </c>
      <c r="BGH29" s="193" t="s">
        <v>185</v>
      </c>
      <c r="BGI29" s="193" t="s">
        <v>185</v>
      </c>
      <c r="BGJ29" s="193" t="s">
        <v>185</v>
      </c>
      <c r="BGK29" s="193" t="s">
        <v>185</v>
      </c>
      <c r="BGL29" s="193" t="s">
        <v>185</v>
      </c>
      <c r="BGM29" s="193" t="s">
        <v>185</v>
      </c>
      <c r="BGN29" s="193" t="s">
        <v>185</v>
      </c>
      <c r="BGO29" s="193" t="s">
        <v>185</v>
      </c>
      <c r="BGP29" s="193" t="s">
        <v>185</v>
      </c>
      <c r="BGQ29" s="193" t="s">
        <v>185</v>
      </c>
      <c r="BGR29" s="193" t="s">
        <v>185</v>
      </c>
      <c r="BGS29" s="193" t="s">
        <v>185</v>
      </c>
      <c r="BGT29" s="193" t="s">
        <v>185</v>
      </c>
      <c r="BGU29" s="193" t="s">
        <v>185</v>
      </c>
      <c r="BGV29" s="193" t="s">
        <v>185</v>
      </c>
      <c r="BGW29" s="193" t="s">
        <v>185</v>
      </c>
      <c r="BGX29" s="193" t="s">
        <v>185</v>
      </c>
      <c r="BGY29" s="193" t="s">
        <v>185</v>
      </c>
      <c r="BGZ29" s="193" t="s">
        <v>185</v>
      </c>
      <c r="BHA29" s="193" t="s">
        <v>185</v>
      </c>
      <c r="BHB29" s="193" t="s">
        <v>185</v>
      </c>
      <c r="BHC29" s="193" t="s">
        <v>185</v>
      </c>
      <c r="BHD29" s="193" t="s">
        <v>185</v>
      </c>
      <c r="BHE29" s="193" t="s">
        <v>185</v>
      </c>
      <c r="BHF29" s="193" t="s">
        <v>185</v>
      </c>
      <c r="BHG29" s="193" t="s">
        <v>185</v>
      </c>
      <c r="BHH29" s="193" t="s">
        <v>185</v>
      </c>
      <c r="BHI29" s="193" t="s">
        <v>185</v>
      </c>
      <c r="BHJ29" s="193" t="s">
        <v>185</v>
      </c>
      <c r="BHK29" s="193" t="s">
        <v>185</v>
      </c>
      <c r="BHL29" s="193" t="s">
        <v>185</v>
      </c>
      <c r="BHM29" s="193" t="s">
        <v>185</v>
      </c>
      <c r="BHN29" s="193" t="s">
        <v>185</v>
      </c>
      <c r="BHO29" s="193" t="s">
        <v>185</v>
      </c>
      <c r="BHP29" s="193" t="s">
        <v>185</v>
      </c>
      <c r="BHQ29" s="193" t="s">
        <v>185</v>
      </c>
      <c r="BHR29" s="193" t="s">
        <v>185</v>
      </c>
      <c r="BHS29" s="193" t="s">
        <v>185</v>
      </c>
      <c r="BHT29" s="193" t="s">
        <v>185</v>
      </c>
      <c r="BHU29" s="193" t="s">
        <v>185</v>
      </c>
      <c r="BHV29" s="193" t="s">
        <v>185</v>
      </c>
      <c r="BHW29" s="193" t="s">
        <v>185</v>
      </c>
      <c r="BHX29" s="193" t="s">
        <v>185</v>
      </c>
      <c r="BHY29" s="193" t="s">
        <v>185</v>
      </c>
      <c r="BHZ29" s="193" t="s">
        <v>185</v>
      </c>
      <c r="BIA29" s="193" t="s">
        <v>185</v>
      </c>
      <c r="BIB29" s="193" t="s">
        <v>185</v>
      </c>
      <c r="BIC29" s="193" t="s">
        <v>185</v>
      </c>
      <c r="BID29" s="193" t="s">
        <v>185</v>
      </c>
      <c r="BIE29" s="193" t="s">
        <v>185</v>
      </c>
      <c r="BIF29" s="193" t="s">
        <v>185</v>
      </c>
      <c r="BIG29" s="193" t="s">
        <v>185</v>
      </c>
      <c r="BIH29" s="193" t="s">
        <v>185</v>
      </c>
      <c r="BII29" s="193" t="s">
        <v>185</v>
      </c>
      <c r="BIJ29" s="193" t="s">
        <v>185</v>
      </c>
      <c r="BIK29" s="193" t="s">
        <v>185</v>
      </c>
      <c r="BIL29" s="193" t="s">
        <v>185</v>
      </c>
      <c r="BIM29" s="193" t="s">
        <v>185</v>
      </c>
      <c r="BIN29" s="193" t="s">
        <v>185</v>
      </c>
      <c r="BIO29" s="193" t="s">
        <v>185</v>
      </c>
      <c r="BIP29" s="193" t="s">
        <v>185</v>
      </c>
      <c r="BIQ29" s="193" t="s">
        <v>185</v>
      </c>
      <c r="BIR29" s="193" t="s">
        <v>185</v>
      </c>
      <c r="BIS29" s="193" t="s">
        <v>185</v>
      </c>
      <c r="BIT29" s="193" t="s">
        <v>185</v>
      </c>
      <c r="BIU29" s="193" t="s">
        <v>185</v>
      </c>
      <c r="BIV29" s="193" t="s">
        <v>185</v>
      </c>
      <c r="BIW29" s="193" t="s">
        <v>185</v>
      </c>
      <c r="BIX29" s="193" t="s">
        <v>185</v>
      </c>
      <c r="BIY29" s="193" t="s">
        <v>185</v>
      </c>
      <c r="BIZ29" s="193" t="s">
        <v>185</v>
      </c>
      <c r="BJA29" s="193" t="s">
        <v>185</v>
      </c>
      <c r="BJB29" s="193" t="s">
        <v>185</v>
      </c>
      <c r="BJC29" s="193" t="s">
        <v>185</v>
      </c>
      <c r="BJD29" s="193" t="s">
        <v>185</v>
      </c>
      <c r="BJE29" s="193" t="s">
        <v>185</v>
      </c>
      <c r="BJF29" s="193" t="s">
        <v>185</v>
      </c>
      <c r="BJG29" s="193" t="s">
        <v>185</v>
      </c>
      <c r="BJH29" s="193" t="s">
        <v>185</v>
      </c>
      <c r="BJI29" s="193" t="s">
        <v>185</v>
      </c>
      <c r="BJJ29" s="193" t="s">
        <v>185</v>
      </c>
      <c r="BJK29" s="193" t="s">
        <v>185</v>
      </c>
      <c r="BJL29" s="193" t="s">
        <v>185</v>
      </c>
      <c r="BJM29" s="193" t="s">
        <v>185</v>
      </c>
      <c r="BJN29" s="193" t="s">
        <v>185</v>
      </c>
      <c r="BJO29" s="193" t="s">
        <v>185</v>
      </c>
      <c r="BJP29" s="193" t="s">
        <v>185</v>
      </c>
      <c r="BJQ29" s="193" t="s">
        <v>185</v>
      </c>
      <c r="BJR29" s="193" t="s">
        <v>185</v>
      </c>
      <c r="BJS29" s="193" t="s">
        <v>185</v>
      </c>
      <c r="BJT29" s="193" t="s">
        <v>185</v>
      </c>
      <c r="BJU29" s="193" t="s">
        <v>185</v>
      </c>
      <c r="BJV29" s="193" t="s">
        <v>185</v>
      </c>
      <c r="BJW29" s="193" t="s">
        <v>185</v>
      </c>
      <c r="BJX29" s="193" t="s">
        <v>185</v>
      </c>
      <c r="BJY29" s="193" t="s">
        <v>185</v>
      </c>
      <c r="BJZ29" s="193" t="s">
        <v>185</v>
      </c>
      <c r="BKA29" s="193" t="s">
        <v>185</v>
      </c>
      <c r="BKB29" s="193" t="s">
        <v>185</v>
      </c>
      <c r="BKC29" s="193" t="s">
        <v>185</v>
      </c>
      <c r="BKD29" s="193" t="s">
        <v>185</v>
      </c>
      <c r="BKE29" s="193" t="s">
        <v>185</v>
      </c>
      <c r="BKF29" s="193" t="s">
        <v>185</v>
      </c>
      <c r="BKG29" s="193" t="s">
        <v>185</v>
      </c>
      <c r="BKH29" s="193" t="s">
        <v>185</v>
      </c>
      <c r="BKI29" s="193" t="s">
        <v>185</v>
      </c>
      <c r="BKJ29" s="193" t="s">
        <v>185</v>
      </c>
      <c r="BKK29" s="193" t="s">
        <v>185</v>
      </c>
      <c r="BKL29" s="193" t="s">
        <v>185</v>
      </c>
      <c r="BKM29" s="193" t="s">
        <v>185</v>
      </c>
      <c r="BKN29" s="193" t="s">
        <v>185</v>
      </c>
      <c r="BKO29" s="193" t="s">
        <v>185</v>
      </c>
      <c r="BKP29" s="193" t="s">
        <v>185</v>
      </c>
      <c r="BKQ29" s="193" t="s">
        <v>185</v>
      </c>
      <c r="BKR29" s="193" t="s">
        <v>185</v>
      </c>
      <c r="BKS29" s="193" t="s">
        <v>185</v>
      </c>
      <c r="BKT29" s="193" t="s">
        <v>185</v>
      </c>
      <c r="BKU29" s="193" t="s">
        <v>185</v>
      </c>
      <c r="BKV29" s="193" t="s">
        <v>185</v>
      </c>
      <c r="BKW29" s="193" t="s">
        <v>185</v>
      </c>
      <c r="BKX29" s="193" t="s">
        <v>185</v>
      </c>
      <c r="BKY29" s="193" t="s">
        <v>185</v>
      </c>
      <c r="BKZ29" s="193" t="s">
        <v>185</v>
      </c>
      <c r="BLA29" s="193" t="s">
        <v>185</v>
      </c>
      <c r="BLB29" s="193" t="s">
        <v>185</v>
      </c>
      <c r="BLC29" s="193" t="s">
        <v>185</v>
      </c>
      <c r="BLD29" s="193" t="s">
        <v>185</v>
      </c>
      <c r="BLE29" s="193" t="s">
        <v>185</v>
      </c>
      <c r="BLF29" s="193" t="s">
        <v>185</v>
      </c>
      <c r="BLG29" s="193" t="s">
        <v>185</v>
      </c>
      <c r="BLH29" s="193" t="s">
        <v>185</v>
      </c>
      <c r="BLI29" s="193" t="s">
        <v>185</v>
      </c>
      <c r="BLJ29" s="193" t="s">
        <v>185</v>
      </c>
      <c r="BLK29" s="193" t="s">
        <v>185</v>
      </c>
      <c r="BLL29" s="193" t="s">
        <v>185</v>
      </c>
      <c r="BLM29" s="193" t="s">
        <v>185</v>
      </c>
      <c r="BLN29" s="193" t="s">
        <v>185</v>
      </c>
      <c r="BLO29" s="193" t="s">
        <v>185</v>
      </c>
      <c r="BLP29" s="193" t="s">
        <v>185</v>
      </c>
      <c r="BLQ29" s="193" t="s">
        <v>185</v>
      </c>
      <c r="BLR29" s="193" t="s">
        <v>185</v>
      </c>
      <c r="BLS29" s="193" t="s">
        <v>185</v>
      </c>
      <c r="BLT29" s="193" t="s">
        <v>185</v>
      </c>
      <c r="BLU29" s="193" t="s">
        <v>185</v>
      </c>
      <c r="BLV29" s="193" t="s">
        <v>185</v>
      </c>
      <c r="BLW29" s="193" t="s">
        <v>185</v>
      </c>
      <c r="BLX29" s="193" t="s">
        <v>185</v>
      </c>
      <c r="BLY29" s="193" t="s">
        <v>185</v>
      </c>
      <c r="BLZ29" s="193" t="s">
        <v>185</v>
      </c>
      <c r="BMA29" s="193" t="s">
        <v>185</v>
      </c>
      <c r="BMB29" s="193" t="s">
        <v>185</v>
      </c>
      <c r="BMC29" s="193" t="s">
        <v>185</v>
      </c>
      <c r="BMD29" s="193" t="s">
        <v>185</v>
      </c>
      <c r="BME29" s="193" t="s">
        <v>185</v>
      </c>
      <c r="BMF29" s="193" t="s">
        <v>185</v>
      </c>
      <c r="BMG29" s="193" t="s">
        <v>185</v>
      </c>
      <c r="BMH29" s="193" t="s">
        <v>185</v>
      </c>
      <c r="BMI29" s="193" t="s">
        <v>185</v>
      </c>
      <c r="BMJ29" s="193" t="s">
        <v>185</v>
      </c>
      <c r="BMK29" s="193" t="s">
        <v>185</v>
      </c>
      <c r="BML29" s="193" t="s">
        <v>185</v>
      </c>
      <c r="BMM29" s="193" t="s">
        <v>185</v>
      </c>
      <c r="BMN29" s="193" t="s">
        <v>185</v>
      </c>
      <c r="BMO29" s="193" t="s">
        <v>185</v>
      </c>
      <c r="BMP29" s="193" t="s">
        <v>185</v>
      </c>
      <c r="BMQ29" s="193" t="s">
        <v>185</v>
      </c>
      <c r="BMR29" s="193" t="s">
        <v>185</v>
      </c>
      <c r="BMS29" s="193" t="s">
        <v>185</v>
      </c>
      <c r="BMT29" s="193" t="s">
        <v>185</v>
      </c>
      <c r="BMU29" s="193" t="s">
        <v>185</v>
      </c>
      <c r="BMV29" s="193" t="s">
        <v>185</v>
      </c>
      <c r="BMW29" s="193" t="s">
        <v>185</v>
      </c>
      <c r="BMX29" s="193" t="s">
        <v>185</v>
      </c>
      <c r="BMY29" s="193" t="s">
        <v>185</v>
      </c>
      <c r="BMZ29" s="193" t="s">
        <v>185</v>
      </c>
      <c r="BNA29" s="193" t="s">
        <v>185</v>
      </c>
      <c r="BNB29" s="193" t="s">
        <v>185</v>
      </c>
      <c r="BNC29" s="193" t="s">
        <v>185</v>
      </c>
      <c r="BND29" s="193" t="s">
        <v>185</v>
      </c>
      <c r="BNE29" s="193" t="s">
        <v>185</v>
      </c>
      <c r="BNF29" s="193" t="s">
        <v>185</v>
      </c>
      <c r="BNG29" s="193" t="s">
        <v>185</v>
      </c>
      <c r="BNH29" s="193" t="s">
        <v>185</v>
      </c>
      <c r="BNI29" s="193" t="s">
        <v>185</v>
      </c>
      <c r="BNJ29" s="193" t="s">
        <v>185</v>
      </c>
      <c r="BNK29" s="193" t="s">
        <v>185</v>
      </c>
      <c r="BNL29" s="193" t="s">
        <v>185</v>
      </c>
      <c r="BNM29" s="193" t="s">
        <v>185</v>
      </c>
      <c r="BNN29" s="193" t="s">
        <v>185</v>
      </c>
      <c r="BNO29" s="193" t="s">
        <v>185</v>
      </c>
      <c r="BNP29" s="193" t="s">
        <v>185</v>
      </c>
      <c r="BNQ29" s="193" t="s">
        <v>185</v>
      </c>
      <c r="BNR29" s="193" t="s">
        <v>185</v>
      </c>
      <c r="BNS29" s="193" t="s">
        <v>185</v>
      </c>
      <c r="BNT29" s="193" t="s">
        <v>185</v>
      </c>
      <c r="BNU29" s="193" t="s">
        <v>185</v>
      </c>
      <c r="BNV29" s="193" t="s">
        <v>185</v>
      </c>
      <c r="BNW29" s="193" t="s">
        <v>185</v>
      </c>
      <c r="BNX29" s="193" t="s">
        <v>185</v>
      </c>
      <c r="BNY29" s="193" t="s">
        <v>185</v>
      </c>
      <c r="BNZ29" s="193" t="s">
        <v>185</v>
      </c>
      <c r="BOA29" s="193" t="s">
        <v>185</v>
      </c>
      <c r="BOB29" s="193" t="s">
        <v>185</v>
      </c>
      <c r="BOC29" s="193" t="s">
        <v>185</v>
      </c>
      <c r="BOD29" s="193" t="s">
        <v>185</v>
      </c>
      <c r="BOE29" s="193" t="s">
        <v>185</v>
      </c>
      <c r="BOF29" s="193" t="s">
        <v>185</v>
      </c>
      <c r="BOG29" s="193" t="s">
        <v>185</v>
      </c>
      <c r="BOH29" s="193" t="s">
        <v>185</v>
      </c>
      <c r="BOI29" s="193" t="s">
        <v>185</v>
      </c>
      <c r="BOJ29" s="193" t="s">
        <v>185</v>
      </c>
      <c r="BOK29" s="193" t="s">
        <v>185</v>
      </c>
      <c r="BOL29" s="193" t="s">
        <v>185</v>
      </c>
      <c r="BOM29" s="193" t="s">
        <v>185</v>
      </c>
      <c r="BON29" s="193" t="s">
        <v>185</v>
      </c>
      <c r="BOO29" s="193" t="s">
        <v>185</v>
      </c>
      <c r="BOP29" s="193" t="s">
        <v>185</v>
      </c>
      <c r="BOQ29" s="193" t="s">
        <v>185</v>
      </c>
      <c r="BOR29" s="193" t="s">
        <v>185</v>
      </c>
      <c r="BOS29" s="193" t="s">
        <v>185</v>
      </c>
      <c r="BOT29" s="193" t="s">
        <v>185</v>
      </c>
      <c r="BOU29" s="193" t="s">
        <v>185</v>
      </c>
      <c r="BOV29" s="193" t="s">
        <v>185</v>
      </c>
      <c r="BOW29" s="193" t="s">
        <v>185</v>
      </c>
      <c r="BOX29" s="193" t="s">
        <v>185</v>
      </c>
      <c r="BOY29" s="193" t="s">
        <v>185</v>
      </c>
      <c r="BOZ29" s="193" t="s">
        <v>185</v>
      </c>
      <c r="BPA29" s="193" t="s">
        <v>185</v>
      </c>
      <c r="BPB29" s="193" t="s">
        <v>185</v>
      </c>
      <c r="BPC29" s="193" t="s">
        <v>185</v>
      </c>
      <c r="BPD29" s="193" t="s">
        <v>185</v>
      </c>
      <c r="BPE29" s="193" t="s">
        <v>185</v>
      </c>
      <c r="BPF29" s="193" t="s">
        <v>185</v>
      </c>
      <c r="BPG29" s="193" t="s">
        <v>185</v>
      </c>
      <c r="BPH29" s="193" t="s">
        <v>185</v>
      </c>
      <c r="BPI29" s="193" t="s">
        <v>185</v>
      </c>
      <c r="BPJ29" s="193" t="s">
        <v>185</v>
      </c>
      <c r="BPK29" s="193" t="s">
        <v>185</v>
      </c>
      <c r="BPL29" s="193" t="s">
        <v>185</v>
      </c>
      <c r="BPM29" s="193" t="s">
        <v>185</v>
      </c>
      <c r="BPN29" s="193" t="s">
        <v>185</v>
      </c>
      <c r="BPO29" s="193" t="s">
        <v>185</v>
      </c>
      <c r="BPP29" s="193" t="s">
        <v>185</v>
      </c>
      <c r="BPQ29" s="193" t="s">
        <v>185</v>
      </c>
      <c r="BPR29" s="193" t="s">
        <v>185</v>
      </c>
      <c r="BPS29" s="193" t="s">
        <v>185</v>
      </c>
      <c r="BPT29" s="193" t="s">
        <v>185</v>
      </c>
      <c r="BPU29" s="193" t="s">
        <v>185</v>
      </c>
      <c r="BPV29" s="193" t="s">
        <v>185</v>
      </c>
      <c r="BPW29" s="193" t="s">
        <v>185</v>
      </c>
      <c r="BPX29" s="193" t="s">
        <v>185</v>
      </c>
      <c r="BPY29" s="193" t="s">
        <v>185</v>
      </c>
      <c r="BPZ29" s="193" t="s">
        <v>185</v>
      </c>
      <c r="BQA29" s="193" t="s">
        <v>185</v>
      </c>
      <c r="BQB29" s="193" t="s">
        <v>185</v>
      </c>
      <c r="BQC29" s="193" t="s">
        <v>185</v>
      </c>
      <c r="BQD29" s="193" t="s">
        <v>185</v>
      </c>
      <c r="BQE29" s="193" t="s">
        <v>185</v>
      </c>
      <c r="BQF29" s="193" t="s">
        <v>185</v>
      </c>
      <c r="BQG29" s="193" t="s">
        <v>185</v>
      </c>
      <c r="BQH29" s="193" t="s">
        <v>185</v>
      </c>
      <c r="BQI29" s="193" t="s">
        <v>185</v>
      </c>
      <c r="BQJ29" s="193" t="s">
        <v>185</v>
      </c>
      <c r="BQK29" s="193" t="s">
        <v>185</v>
      </c>
      <c r="BQL29" s="193" t="s">
        <v>185</v>
      </c>
      <c r="BQM29" s="193" t="s">
        <v>185</v>
      </c>
      <c r="BQN29" s="193" t="s">
        <v>185</v>
      </c>
      <c r="BQO29" s="193" t="s">
        <v>185</v>
      </c>
      <c r="BQP29" s="193" t="s">
        <v>185</v>
      </c>
      <c r="BQQ29" s="193" t="s">
        <v>185</v>
      </c>
      <c r="BQR29" s="193" t="s">
        <v>185</v>
      </c>
      <c r="BQS29" s="193" t="s">
        <v>185</v>
      </c>
      <c r="BQT29" s="193" t="s">
        <v>185</v>
      </c>
      <c r="BQU29" s="193" t="s">
        <v>185</v>
      </c>
      <c r="BQV29" s="193" t="s">
        <v>185</v>
      </c>
      <c r="BQW29" s="193" t="s">
        <v>185</v>
      </c>
      <c r="BQX29" s="193" t="s">
        <v>185</v>
      </c>
      <c r="BQY29" s="193" t="s">
        <v>185</v>
      </c>
      <c r="BQZ29" s="193" t="s">
        <v>185</v>
      </c>
      <c r="BRA29" s="193" t="s">
        <v>185</v>
      </c>
      <c r="BRB29" s="193" t="s">
        <v>185</v>
      </c>
      <c r="BRC29" s="193" t="s">
        <v>185</v>
      </c>
      <c r="BRD29" s="193" t="s">
        <v>185</v>
      </c>
      <c r="BRE29" s="193" t="s">
        <v>185</v>
      </c>
      <c r="BRF29" s="193" t="s">
        <v>185</v>
      </c>
      <c r="BRG29" s="193" t="s">
        <v>185</v>
      </c>
      <c r="BRH29" s="193" t="s">
        <v>185</v>
      </c>
      <c r="BRI29" s="193" t="s">
        <v>185</v>
      </c>
      <c r="BRJ29" s="193" t="s">
        <v>185</v>
      </c>
      <c r="BRK29" s="193" t="s">
        <v>185</v>
      </c>
      <c r="BRL29" s="193" t="s">
        <v>185</v>
      </c>
      <c r="BRM29" s="193" t="s">
        <v>185</v>
      </c>
      <c r="BRN29" s="193" t="s">
        <v>185</v>
      </c>
      <c r="BRO29" s="193" t="s">
        <v>185</v>
      </c>
      <c r="BRP29" s="193" t="s">
        <v>185</v>
      </c>
      <c r="BRQ29" s="193" t="s">
        <v>185</v>
      </c>
      <c r="BRR29" s="193" t="s">
        <v>185</v>
      </c>
      <c r="BRS29" s="193" t="s">
        <v>185</v>
      </c>
      <c r="BRT29" s="193" t="s">
        <v>185</v>
      </c>
      <c r="BRU29" s="193" t="s">
        <v>185</v>
      </c>
      <c r="BRV29" s="193" t="s">
        <v>185</v>
      </c>
      <c r="BRW29" s="193" t="s">
        <v>185</v>
      </c>
      <c r="BRX29" s="193" t="s">
        <v>185</v>
      </c>
      <c r="BRY29" s="193" t="s">
        <v>185</v>
      </c>
      <c r="BRZ29" s="193" t="s">
        <v>185</v>
      </c>
      <c r="BSA29" s="193" t="s">
        <v>185</v>
      </c>
      <c r="BSB29" s="193" t="s">
        <v>185</v>
      </c>
      <c r="BSC29" s="193" t="s">
        <v>185</v>
      </c>
      <c r="BSD29" s="193" t="s">
        <v>185</v>
      </c>
      <c r="BSE29" s="193" t="s">
        <v>185</v>
      </c>
      <c r="BSF29" s="193" t="s">
        <v>185</v>
      </c>
      <c r="BSG29" s="193" t="s">
        <v>185</v>
      </c>
      <c r="BSH29" s="193" t="s">
        <v>185</v>
      </c>
      <c r="BSI29" s="193" t="s">
        <v>185</v>
      </c>
      <c r="BSJ29" s="193" t="s">
        <v>185</v>
      </c>
      <c r="BSK29" s="193" t="s">
        <v>185</v>
      </c>
      <c r="BSL29" s="193" t="s">
        <v>185</v>
      </c>
      <c r="BSM29" s="193" t="s">
        <v>185</v>
      </c>
      <c r="BSN29" s="193" t="s">
        <v>185</v>
      </c>
      <c r="BSO29" s="193" t="s">
        <v>185</v>
      </c>
      <c r="BSP29" s="193" t="s">
        <v>185</v>
      </c>
      <c r="BSQ29" s="193" t="s">
        <v>185</v>
      </c>
      <c r="BSR29" s="193" t="s">
        <v>185</v>
      </c>
      <c r="BSS29" s="193" t="s">
        <v>185</v>
      </c>
      <c r="BST29" s="193" t="s">
        <v>185</v>
      </c>
      <c r="BSU29" s="193" t="s">
        <v>185</v>
      </c>
      <c r="BSV29" s="193" t="s">
        <v>185</v>
      </c>
      <c r="BSW29" s="193" t="s">
        <v>185</v>
      </c>
      <c r="BSX29" s="193" t="s">
        <v>185</v>
      </c>
      <c r="BSY29" s="193" t="s">
        <v>185</v>
      </c>
      <c r="BSZ29" s="193" t="s">
        <v>185</v>
      </c>
      <c r="BTA29" s="193" t="s">
        <v>185</v>
      </c>
      <c r="BTB29" s="193" t="s">
        <v>185</v>
      </c>
      <c r="BTC29" s="193" t="s">
        <v>185</v>
      </c>
      <c r="BTD29" s="193" t="s">
        <v>185</v>
      </c>
      <c r="BTE29" s="193" t="s">
        <v>185</v>
      </c>
      <c r="BTF29" s="193" t="s">
        <v>185</v>
      </c>
      <c r="BTG29" s="193" t="s">
        <v>185</v>
      </c>
      <c r="BTH29" s="193" t="s">
        <v>185</v>
      </c>
      <c r="BTI29" s="193" t="s">
        <v>185</v>
      </c>
      <c r="BTJ29" s="193" t="s">
        <v>185</v>
      </c>
      <c r="BTK29" s="193" t="s">
        <v>185</v>
      </c>
      <c r="BTL29" s="193" t="s">
        <v>185</v>
      </c>
      <c r="BTM29" s="193" t="s">
        <v>185</v>
      </c>
      <c r="BTN29" s="193" t="s">
        <v>185</v>
      </c>
      <c r="BTO29" s="193" t="s">
        <v>185</v>
      </c>
      <c r="BTP29" s="193" t="s">
        <v>185</v>
      </c>
      <c r="BTQ29" s="193" t="s">
        <v>185</v>
      </c>
      <c r="BTR29" s="193" t="s">
        <v>185</v>
      </c>
      <c r="BTS29" s="193" t="s">
        <v>185</v>
      </c>
      <c r="BTT29" s="193" t="s">
        <v>185</v>
      </c>
      <c r="BTU29" s="193" t="s">
        <v>185</v>
      </c>
      <c r="BTV29" s="193" t="s">
        <v>185</v>
      </c>
      <c r="BTW29" s="193" t="s">
        <v>185</v>
      </c>
      <c r="BTX29" s="193" t="s">
        <v>185</v>
      </c>
      <c r="BTY29" s="193" t="s">
        <v>185</v>
      </c>
      <c r="BTZ29" s="193" t="s">
        <v>185</v>
      </c>
      <c r="BUA29" s="193" t="s">
        <v>185</v>
      </c>
      <c r="BUB29" s="193" t="s">
        <v>185</v>
      </c>
      <c r="BUC29" s="193" t="s">
        <v>185</v>
      </c>
      <c r="BUD29" s="193" t="s">
        <v>185</v>
      </c>
      <c r="BUE29" s="193" t="s">
        <v>185</v>
      </c>
      <c r="BUF29" s="193" t="s">
        <v>185</v>
      </c>
      <c r="BUG29" s="193" t="s">
        <v>185</v>
      </c>
      <c r="BUH29" s="193" t="s">
        <v>185</v>
      </c>
      <c r="BUI29" s="193" t="s">
        <v>185</v>
      </c>
      <c r="BUJ29" s="193" t="s">
        <v>185</v>
      </c>
      <c r="BUK29" s="193" t="s">
        <v>185</v>
      </c>
      <c r="BUL29" s="193" t="s">
        <v>185</v>
      </c>
      <c r="BUM29" s="193" t="s">
        <v>185</v>
      </c>
      <c r="BUN29" s="193" t="s">
        <v>185</v>
      </c>
      <c r="BUO29" s="193" t="s">
        <v>185</v>
      </c>
      <c r="BUP29" s="193" t="s">
        <v>185</v>
      </c>
      <c r="BUQ29" s="193" t="s">
        <v>185</v>
      </c>
      <c r="BUR29" s="193" t="s">
        <v>185</v>
      </c>
      <c r="BUS29" s="193" t="s">
        <v>185</v>
      </c>
      <c r="BUT29" s="193" t="s">
        <v>185</v>
      </c>
      <c r="BUU29" s="193" t="s">
        <v>185</v>
      </c>
      <c r="BUV29" s="193" t="s">
        <v>185</v>
      </c>
      <c r="BUW29" s="193" t="s">
        <v>185</v>
      </c>
      <c r="BUX29" s="193" t="s">
        <v>185</v>
      </c>
      <c r="BUY29" s="193" t="s">
        <v>185</v>
      </c>
      <c r="BUZ29" s="193" t="s">
        <v>185</v>
      </c>
      <c r="BVA29" s="193" t="s">
        <v>185</v>
      </c>
      <c r="BVB29" s="193" t="s">
        <v>185</v>
      </c>
      <c r="BVC29" s="193" t="s">
        <v>185</v>
      </c>
      <c r="BVD29" s="193" t="s">
        <v>185</v>
      </c>
      <c r="BVE29" s="193" t="s">
        <v>185</v>
      </c>
      <c r="BVF29" s="193" t="s">
        <v>185</v>
      </c>
      <c r="BVG29" s="193" t="s">
        <v>185</v>
      </c>
      <c r="BVH29" s="193" t="s">
        <v>185</v>
      </c>
      <c r="BVI29" s="193" t="s">
        <v>185</v>
      </c>
      <c r="BVJ29" s="193" t="s">
        <v>185</v>
      </c>
      <c r="BVK29" s="193" t="s">
        <v>185</v>
      </c>
      <c r="BVL29" s="193" t="s">
        <v>185</v>
      </c>
      <c r="BVM29" s="193" t="s">
        <v>185</v>
      </c>
      <c r="BVN29" s="193" t="s">
        <v>185</v>
      </c>
      <c r="BVO29" s="193" t="s">
        <v>185</v>
      </c>
      <c r="BVP29" s="193" t="s">
        <v>185</v>
      </c>
      <c r="BVQ29" s="193" t="s">
        <v>185</v>
      </c>
      <c r="BVR29" s="193" t="s">
        <v>185</v>
      </c>
      <c r="BVS29" s="193" t="s">
        <v>185</v>
      </c>
      <c r="BVT29" s="193" t="s">
        <v>185</v>
      </c>
      <c r="BVU29" s="193" t="s">
        <v>185</v>
      </c>
      <c r="BVV29" s="193" t="s">
        <v>185</v>
      </c>
      <c r="BVW29" s="193" t="s">
        <v>185</v>
      </c>
      <c r="BVX29" s="193" t="s">
        <v>185</v>
      </c>
      <c r="BVY29" s="193" t="s">
        <v>185</v>
      </c>
      <c r="BVZ29" s="193" t="s">
        <v>185</v>
      </c>
      <c r="BWA29" s="193" t="s">
        <v>185</v>
      </c>
      <c r="BWB29" s="193" t="s">
        <v>185</v>
      </c>
      <c r="BWC29" s="193" t="s">
        <v>185</v>
      </c>
      <c r="BWD29" s="193" t="s">
        <v>185</v>
      </c>
      <c r="BWE29" s="193" t="s">
        <v>185</v>
      </c>
      <c r="BWF29" s="193" t="s">
        <v>185</v>
      </c>
      <c r="BWG29" s="193" t="s">
        <v>185</v>
      </c>
      <c r="BWH29" s="193" t="s">
        <v>185</v>
      </c>
      <c r="BWI29" s="193" t="s">
        <v>185</v>
      </c>
      <c r="BWJ29" s="193" t="s">
        <v>185</v>
      </c>
      <c r="BWK29" s="193" t="s">
        <v>185</v>
      </c>
      <c r="BWL29" s="193" t="s">
        <v>185</v>
      </c>
      <c r="BWM29" s="193" t="s">
        <v>185</v>
      </c>
      <c r="BWN29" s="193" t="s">
        <v>185</v>
      </c>
      <c r="BWO29" s="193" t="s">
        <v>185</v>
      </c>
      <c r="BWP29" s="193" t="s">
        <v>185</v>
      </c>
      <c r="BWQ29" s="193" t="s">
        <v>185</v>
      </c>
      <c r="BWR29" s="193" t="s">
        <v>185</v>
      </c>
      <c r="BWS29" s="193" t="s">
        <v>185</v>
      </c>
      <c r="BWT29" s="193" t="s">
        <v>185</v>
      </c>
      <c r="BWU29" s="193" t="s">
        <v>185</v>
      </c>
      <c r="BWV29" s="193" t="s">
        <v>185</v>
      </c>
      <c r="BWW29" s="193" t="s">
        <v>185</v>
      </c>
      <c r="BWX29" s="193" t="s">
        <v>185</v>
      </c>
      <c r="BWY29" s="193" t="s">
        <v>185</v>
      </c>
      <c r="BWZ29" s="193" t="s">
        <v>185</v>
      </c>
      <c r="BXA29" s="193" t="s">
        <v>185</v>
      </c>
      <c r="BXB29" s="193" t="s">
        <v>185</v>
      </c>
      <c r="BXC29" s="193" t="s">
        <v>185</v>
      </c>
      <c r="BXD29" s="193" t="s">
        <v>185</v>
      </c>
      <c r="BXE29" s="193" t="s">
        <v>185</v>
      </c>
      <c r="BXF29" s="193" t="s">
        <v>185</v>
      </c>
      <c r="BXG29" s="193" t="s">
        <v>185</v>
      </c>
      <c r="BXH29" s="193" t="s">
        <v>185</v>
      </c>
      <c r="BXI29" s="193" t="s">
        <v>185</v>
      </c>
      <c r="BXJ29" s="193" t="s">
        <v>185</v>
      </c>
      <c r="BXK29" s="193" t="s">
        <v>185</v>
      </c>
      <c r="BXL29" s="193" t="s">
        <v>185</v>
      </c>
      <c r="BXM29" s="193" t="s">
        <v>185</v>
      </c>
      <c r="BXN29" s="193" t="s">
        <v>185</v>
      </c>
      <c r="BXO29" s="193" t="s">
        <v>185</v>
      </c>
      <c r="BXP29" s="193" t="s">
        <v>185</v>
      </c>
      <c r="BXQ29" s="193" t="s">
        <v>185</v>
      </c>
      <c r="BXR29" s="193" t="s">
        <v>185</v>
      </c>
      <c r="BXS29" s="193" t="s">
        <v>185</v>
      </c>
      <c r="BXT29" s="193" t="s">
        <v>185</v>
      </c>
      <c r="BXU29" s="193" t="s">
        <v>185</v>
      </c>
      <c r="BXV29" s="193" t="s">
        <v>185</v>
      </c>
      <c r="BXW29" s="193" t="s">
        <v>185</v>
      </c>
      <c r="BXX29" s="193" t="s">
        <v>185</v>
      </c>
      <c r="BXY29" s="193" t="s">
        <v>185</v>
      </c>
      <c r="BXZ29" s="193" t="s">
        <v>185</v>
      </c>
      <c r="BYA29" s="193" t="s">
        <v>185</v>
      </c>
      <c r="BYB29" s="193" t="s">
        <v>185</v>
      </c>
      <c r="BYC29" s="193" t="s">
        <v>185</v>
      </c>
      <c r="BYD29" s="193" t="s">
        <v>185</v>
      </c>
      <c r="BYE29" s="193" t="s">
        <v>185</v>
      </c>
      <c r="BYF29" s="193" t="s">
        <v>185</v>
      </c>
      <c r="BYG29" s="193" t="s">
        <v>185</v>
      </c>
      <c r="BYH29" s="193" t="s">
        <v>185</v>
      </c>
      <c r="BYI29" s="193" t="s">
        <v>185</v>
      </c>
      <c r="BYJ29" s="193" t="s">
        <v>185</v>
      </c>
      <c r="BYK29" s="193" t="s">
        <v>185</v>
      </c>
      <c r="BYL29" s="193" t="s">
        <v>185</v>
      </c>
      <c r="BYM29" s="193" t="s">
        <v>185</v>
      </c>
      <c r="BYN29" s="193" t="s">
        <v>185</v>
      </c>
      <c r="BYO29" s="193" t="s">
        <v>185</v>
      </c>
      <c r="BYP29" s="193" t="s">
        <v>185</v>
      </c>
      <c r="BYQ29" s="193" t="s">
        <v>185</v>
      </c>
      <c r="BYR29" s="193" t="s">
        <v>185</v>
      </c>
      <c r="BYS29" s="193" t="s">
        <v>185</v>
      </c>
      <c r="BYT29" s="193" t="s">
        <v>185</v>
      </c>
      <c r="BYU29" s="193" t="s">
        <v>185</v>
      </c>
      <c r="BYV29" s="193" t="s">
        <v>185</v>
      </c>
      <c r="BYW29" s="193" t="s">
        <v>185</v>
      </c>
      <c r="BYX29" s="193" t="s">
        <v>185</v>
      </c>
      <c r="BYY29" s="193" t="s">
        <v>185</v>
      </c>
      <c r="BYZ29" s="193" t="s">
        <v>185</v>
      </c>
      <c r="BZA29" s="193" t="s">
        <v>185</v>
      </c>
      <c r="BZB29" s="193" t="s">
        <v>185</v>
      </c>
      <c r="BZC29" s="193" t="s">
        <v>185</v>
      </c>
      <c r="BZD29" s="193" t="s">
        <v>185</v>
      </c>
      <c r="BZE29" s="193" t="s">
        <v>185</v>
      </c>
      <c r="BZF29" s="193" t="s">
        <v>185</v>
      </c>
      <c r="BZG29" s="193" t="s">
        <v>185</v>
      </c>
      <c r="BZH29" s="193" t="s">
        <v>185</v>
      </c>
      <c r="BZI29" s="193" t="s">
        <v>185</v>
      </c>
      <c r="BZJ29" s="193" t="s">
        <v>185</v>
      </c>
      <c r="BZK29" s="193" t="s">
        <v>185</v>
      </c>
      <c r="BZL29" s="193" t="s">
        <v>185</v>
      </c>
      <c r="BZM29" s="193" t="s">
        <v>185</v>
      </c>
      <c r="BZN29" s="193" t="s">
        <v>185</v>
      </c>
      <c r="BZO29" s="193" t="s">
        <v>185</v>
      </c>
      <c r="BZP29" s="193" t="s">
        <v>185</v>
      </c>
      <c r="BZQ29" s="193" t="s">
        <v>185</v>
      </c>
      <c r="BZR29" s="193" t="s">
        <v>185</v>
      </c>
      <c r="BZS29" s="193" t="s">
        <v>185</v>
      </c>
      <c r="BZT29" s="193" t="s">
        <v>185</v>
      </c>
      <c r="BZU29" s="193" t="s">
        <v>185</v>
      </c>
      <c r="BZV29" s="193" t="s">
        <v>185</v>
      </c>
      <c r="BZW29" s="193" t="s">
        <v>185</v>
      </c>
      <c r="BZX29" s="193" t="s">
        <v>185</v>
      </c>
      <c r="BZY29" s="193" t="s">
        <v>185</v>
      </c>
      <c r="BZZ29" s="193" t="s">
        <v>185</v>
      </c>
      <c r="CAA29" s="193" t="s">
        <v>185</v>
      </c>
      <c r="CAB29" s="193" t="s">
        <v>185</v>
      </c>
      <c r="CAC29" s="193" t="s">
        <v>185</v>
      </c>
      <c r="CAD29" s="193" t="s">
        <v>185</v>
      </c>
      <c r="CAE29" s="193" t="s">
        <v>185</v>
      </c>
      <c r="CAF29" s="193" t="s">
        <v>185</v>
      </c>
      <c r="CAG29" s="193" t="s">
        <v>185</v>
      </c>
      <c r="CAH29" s="193" t="s">
        <v>185</v>
      </c>
      <c r="CAI29" s="193" t="s">
        <v>185</v>
      </c>
      <c r="CAJ29" s="193" t="s">
        <v>185</v>
      </c>
      <c r="CAK29" s="193" t="s">
        <v>185</v>
      </c>
      <c r="CAL29" s="193" t="s">
        <v>185</v>
      </c>
      <c r="CAM29" s="193" t="s">
        <v>185</v>
      </c>
      <c r="CAN29" s="193" t="s">
        <v>185</v>
      </c>
      <c r="CAO29" s="193" t="s">
        <v>185</v>
      </c>
      <c r="CAP29" s="193" t="s">
        <v>185</v>
      </c>
      <c r="CAQ29" s="193" t="s">
        <v>185</v>
      </c>
      <c r="CAR29" s="193" t="s">
        <v>185</v>
      </c>
      <c r="CAS29" s="193" t="s">
        <v>185</v>
      </c>
      <c r="CAT29" s="193" t="s">
        <v>185</v>
      </c>
      <c r="CAU29" s="193" t="s">
        <v>185</v>
      </c>
      <c r="CAV29" s="193" t="s">
        <v>185</v>
      </c>
      <c r="CAW29" s="193" t="s">
        <v>185</v>
      </c>
      <c r="CAX29" s="193" t="s">
        <v>185</v>
      </c>
      <c r="CAY29" s="193" t="s">
        <v>185</v>
      </c>
      <c r="CAZ29" s="193" t="s">
        <v>185</v>
      </c>
      <c r="CBA29" s="193" t="s">
        <v>185</v>
      </c>
      <c r="CBB29" s="193" t="s">
        <v>185</v>
      </c>
      <c r="CBC29" s="193" t="s">
        <v>185</v>
      </c>
      <c r="CBD29" s="193" t="s">
        <v>185</v>
      </c>
      <c r="CBE29" s="193" t="s">
        <v>185</v>
      </c>
      <c r="CBF29" s="193" t="s">
        <v>185</v>
      </c>
      <c r="CBG29" s="193" t="s">
        <v>185</v>
      </c>
      <c r="CBH29" s="193" t="s">
        <v>185</v>
      </c>
      <c r="CBI29" s="193" t="s">
        <v>185</v>
      </c>
      <c r="CBJ29" s="193" t="s">
        <v>185</v>
      </c>
      <c r="CBK29" s="193" t="s">
        <v>185</v>
      </c>
      <c r="CBL29" s="193" t="s">
        <v>185</v>
      </c>
      <c r="CBM29" s="193" t="s">
        <v>185</v>
      </c>
      <c r="CBN29" s="193" t="s">
        <v>185</v>
      </c>
      <c r="CBO29" s="193" t="s">
        <v>185</v>
      </c>
      <c r="CBP29" s="193" t="s">
        <v>185</v>
      </c>
      <c r="CBQ29" s="193" t="s">
        <v>185</v>
      </c>
      <c r="CBR29" s="193" t="s">
        <v>185</v>
      </c>
      <c r="CBS29" s="193" t="s">
        <v>185</v>
      </c>
      <c r="CBT29" s="193" t="s">
        <v>185</v>
      </c>
      <c r="CBU29" s="193" t="s">
        <v>185</v>
      </c>
      <c r="CBV29" s="193" t="s">
        <v>185</v>
      </c>
      <c r="CBW29" s="193" t="s">
        <v>185</v>
      </c>
      <c r="CBX29" s="193" t="s">
        <v>185</v>
      </c>
      <c r="CBY29" s="193" t="s">
        <v>185</v>
      </c>
      <c r="CBZ29" s="193" t="s">
        <v>185</v>
      </c>
      <c r="CCA29" s="193" t="s">
        <v>185</v>
      </c>
      <c r="CCB29" s="193" t="s">
        <v>185</v>
      </c>
      <c r="CCC29" s="193" t="s">
        <v>185</v>
      </c>
      <c r="CCD29" s="193" t="s">
        <v>185</v>
      </c>
      <c r="CCE29" s="193" t="s">
        <v>185</v>
      </c>
      <c r="CCF29" s="193" t="s">
        <v>185</v>
      </c>
      <c r="CCG29" s="193" t="s">
        <v>185</v>
      </c>
      <c r="CCH29" s="193" t="s">
        <v>185</v>
      </c>
      <c r="CCI29" s="193" t="s">
        <v>185</v>
      </c>
      <c r="CCJ29" s="193" t="s">
        <v>185</v>
      </c>
      <c r="CCK29" s="193" t="s">
        <v>185</v>
      </c>
      <c r="CCL29" s="193" t="s">
        <v>185</v>
      </c>
      <c r="CCM29" s="193" t="s">
        <v>185</v>
      </c>
      <c r="CCN29" s="193" t="s">
        <v>185</v>
      </c>
      <c r="CCO29" s="193" t="s">
        <v>185</v>
      </c>
      <c r="CCP29" s="193" t="s">
        <v>185</v>
      </c>
      <c r="CCQ29" s="193" t="s">
        <v>185</v>
      </c>
      <c r="CCR29" s="193" t="s">
        <v>185</v>
      </c>
      <c r="CCS29" s="193" t="s">
        <v>185</v>
      </c>
      <c r="CCT29" s="193" t="s">
        <v>185</v>
      </c>
      <c r="CCU29" s="193" t="s">
        <v>185</v>
      </c>
      <c r="CCV29" s="193" t="s">
        <v>185</v>
      </c>
      <c r="CCW29" s="193" t="s">
        <v>185</v>
      </c>
      <c r="CCX29" s="193" t="s">
        <v>185</v>
      </c>
      <c r="CCY29" s="193" t="s">
        <v>185</v>
      </c>
      <c r="CCZ29" s="193" t="s">
        <v>185</v>
      </c>
      <c r="CDA29" s="193" t="s">
        <v>185</v>
      </c>
      <c r="CDB29" s="193" t="s">
        <v>185</v>
      </c>
      <c r="CDC29" s="193" t="s">
        <v>185</v>
      </c>
      <c r="CDD29" s="193" t="s">
        <v>185</v>
      </c>
      <c r="CDE29" s="193" t="s">
        <v>185</v>
      </c>
      <c r="CDF29" s="193" t="s">
        <v>185</v>
      </c>
      <c r="CDG29" s="193" t="s">
        <v>185</v>
      </c>
      <c r="CDH29" s="193" t="s">
        <v>185</v>
      </c>
      <c r="CDI29" s="193" t="s">
        <v>185</v>
      </c>
      <c r="CDJ29" s="193" t="s">
        <v>185</v>
      </c>
      <c r="CDK29" s="193" t="s">
        <v>185</v>
      </c>
      <c r="CDL29" s="193" t="s">
        <v>185</v>
      </c>
      <c r="CDM29" s="193" t="s">
        <v>185</v>
      </c>
      <c r="CDN29" s="193" t="s">
        <v>185</v>
      </c>
      <c r="CDO29" s="193" t="s">
        <v>185</v>
      </c>
      <c r="CDP29" s="193" t="s">
        <v>185</v>
      </c>
      <c r="CDQ29" s="193" t="s">
        <v>185</v>
      </c>
      <c r="CDR29" s="193" t="s">
        <v>185</v>
      </c>
      <c r="CDS29" s="193" t="s">
        <v>185</v>
      </c>
      <c r="CDT29" s="193" t="s">
        <v>185</v>
      </c>
      <c r="CDU29" s="193" t="s">
        <v>185</v>
      </c>
      <c r="CDV29" s="193" t="s">
        <v>185</v>
      </c>
      <c r="CDW29" s="193" t="s">
        <v>185</v>
      </c>
      <c r="CDX29" s="193" t="s">
        <v>185</v>
      </c>
      <c r="CDY29" s="193" t="s">
        <v>185</v>
      </c>
      <c r="CDZ29" s="193" t="s">
        <v>185</v>
      </c>
      <c r="CEA29" s="193" t="s">
        <v>185</v>
      </c>
      <c r="CEB29" s="193" t="s">
        <v>185</v>
      </c>
      <c r="CEC29" s="193" t="s">
        <v>185</v>
      </c>
      <c r="CED29" s="193" t="s">
        <v>185</v>
      </c>
      <c r="CEE29" s="193" t="s">
        <v>185</v>
      </c>
      <c r="CEF29" s="193" t="s">
        <v>185</v>
      </c>
      <c r="CEG29" s="193" t="s">
        <v>185</v>
      </c>
      <c r="CEH29" s="193" t="s">
        <v>185</v>
      </c>
      <c r="CEI29" s="193" t="s">
        <v>185</v>
      </c>
      <c r="CEJ29" s="193" t="s">
        <v>185</v>
      </c>
      <c r="CEK29" s="193" t="s">
        <v>185</v>
      </c>
      <c r="CEL29" s="193" t="s">
        <v>185</v>
      </c>
      <c r="CEM29" s="193" t="s">
        <v>185</v>
      </c>
      <c r="CEN29" s="193" t="s">
        <v>185</v>
      </c>
      <c r="CEO29" s="193" t="s">
        <v>185</v>
      </c>
      <c r="CEP29" s="193" t="s">
        <v>185</v>
      </c>
      <c r="CEQ29" s="193" t="s">
        <v>185</v>
      </c>
      <c r="CER29" s="193" t="s">
        <v>185</v>
      </c>
      <c r="CES29" s="193" t="s">
        <v>185</v>
      </c>
      <c r="CET29" s="193" t="s">
        <v>185</v>
      </c>
      <c r="CEU29" s="193" t="s">
        <v>185</v>
      </c>
      <c r="CEV29" s="193" t="s">
        <v>185</v>
      </c>
      <c r="CEW29" s="193" t="s">
        <v>185</v>
      </c>
      <c r="CEX29" s="193" t="s">
        <v>185</v>
      </c>
      <c r="CEY29" s="193" t="s">
        <v>185</v>
      </c>
      <c r="CEZ29" s="193" t="s">
        <v>185</v>
      </c>
      <c r="CFA29" s="193" t="s">
        <v>185</v>
      </c>
      <c r="CFB29" s="193" t="s">
        <v>185</v>
      </c>
      <c r="CFC29" s="193" t="s">
        <v>185</v>
      </c>
      <c r="CFD29" s="193" t="s">
        <v>185</v>
      </c>
      <c r="CFE29" s="193" t="s">
        <v>185</v>
      </c>
      <c r="CFF29" s="193" t="s">
        <v>185</v>
      </c>
      <c r="CFG29" s="193" t="s">
        <v>185</v>
      </c>
      <c r="CFH29" s="193" t="s">
        <v>185</v>
      </c>
      <c r="CFI29" s="193" t="s">
        <v>185</v>
      </c>
      <c r="CFJ29" s="193" t="s">
        <v>185</v>
      </c>
      <c r="CFK29" s="193" t="s">
        <v>185</v>
      </c>
      <c r="CFL29" s="193" t="s">
        <v>185</v>
      </c>
      <c r="CFM29" s="193" t="s">
        <v>185</v>
      </c>
      <c r="CFN29" s="193" t="s">
        <v>185</v>
      </c>
      <c r="CFO29" s="193" t="s">
        <v>185</v>
      </c>
      <c r="CFP29" s="193" t="s">
        <v>185</v>
      </c>
      <c r="CFQ29" s="193" t="s">
        <v>185</v>
      </c>
      <c r="CFR29" s="193" t="s">
        <v>185</v>
      </c>
      <c r="CFS29" s="193" t="s">
        <v>185</v>
      </c>
      <c r="CFT29" s="193" t="s">
        <v>185</v>
      </c>
      <c r="CFU29" s="193" t="s">
        <v>185</v>
      </c>
      <c r="CFV29" s="193" t="s">
        <v>185</v>
      </c>
      <c r="CFW29" s="193" t="s">
        <v>185</v>
      </c>
      <c r="CFX29" s="193" t="s">
        <v>185</v>
      </c>
      <c r="CFY29" s="193" t="s">
        <v>185</v>
      </c>
      <c r="CFZ29" s="193" t="s">
        <v>185</v>
      </c>
      <c r="CGA29" s="193" t="s">
        <v>185</v>
      </c>
      <c r="CGB29" s="193" t="s">
        <v>185</v>
      </c>
      <c r="CGC29" s="193" t="s">
        <v>185</v>
      </c>
      <c r="CGD29" s="193" t="s">
        <v>185</v>
      </c>
      <c r="CGE29" s="193" t="s">
        <v>185</v>
      </c>
      <c r="CGF29" s="193" t="s">
        <v>185</v>
      </c>
      <c r="CGG29" s="193" t="s">
        <v>185</v>
      </c>
      <c r="CGH29" s="193" t="s">
        <v>185</v>
      </c>
      <c r="CGI29" s="193" t="s">
        <v>185</v>
      </c>
      <c r="CGJ29" s="193" t="s">
        <v>185</v>
      </c>
      <c r="CGK29" s="193" t="s">
        <v>185</v>
      </c>
      <c r="CGL29" s="193" t="s">
        <v>185</v>
      </c>
      <c r="CGM29" s="193" t="s">
        <v>185</v>
      </c>
      <c r="CGN29" s="193" t="s">
        <v>185</v>
      </c>
      <c r="CGO29" s="193" t="s">
        <v>185</v>
      </c>
      <c r="CGP29" s="193" t="s">
        <v>185</v>
      </c>
      <c r="CGQ29" s="193" t="s">
        <v>185</v>
      </c>
      <c r="CGR29" s="193" t="s">
        <v>185</v>
      </c>
      <c r="CGS29" s="193" t="s">
        <v>185</v>
      </c>
      <c r="CGT29" s="193" t="s">
        <v>185</v>
      </c>
      <c r="CGU29" s="193" t="s">
        <v>185</v>
      </c>
      <c r="CGV29" s="193" t="s">
        <v>185</v>
      </c>
      <c r="CGW29" s="193" t="s">
        <v>185</v>
      </c>
      <c r="CGX29" s="193" t="s">
        <v>185</v>
      </c>
      <c r="CGY29" s="193" t="s">
        <v>185</v>
      </c>
      <c r="CGZ29" s="193" t="s">
        <v>185</v>
      </c>
      <c r="CHA29" s="193" t="s">
        <v>185</v>
      </c>
      <c r="CHB29" s="193" t="s">
        <v>185</v>
      </c>
      <c r="CHC29" s="193" t="s">
        <v>185</v>
      </c>
      <c r="CHD29" s="193" t="s">
        <v>185</v>
      </c>
      <c r="CHE29" s="193" t="s">
        <v>185</v>
      </c>
      <c r="CHF29" s="193" t="s">
        <v>185</v>
      </c>
      <c r="CHG29" s="193" t="s">
        <v>185</v>
      </c>
      <c r="CHH29" s="193" t="s">
        <v>185</v>
      </c>
      <c r="CHI29" s="193" t="s">
        <v>185</v>
      </c>
      <c r="CHJ29" s="193" t="s">
        <v>185</v>
      </c>
      <c r="CHK29" s="193" t="s">
        <v>185</v>
      </c>
      <c r="CHL29" s="193" t="s">
        <v>185</v>
      </c>
      <c r="CHM29" s="193" t="s">
        <v>185</v>
      </c>
      <c r="CHN29" s="193" t="s">
        <v>185</v>
      </c>
      <c r="CHO29" s="193" t="s">
        <v>185</v>
      </c>
      <c r="CHP29" s="193" t="s">
        <v>185</v>
      </c>
      <c r="CHQ29" s="193" t="s">
        <v>185</v>
      </c>
      <c r="CHR29" s="193" t="s">
        <v>185</v>
      </c>
      <c r="CHS29" s="193" t="s">
        <v>185</v>
      </c>
      <c r="CHT29" s="193" t="s">
        <v>185</v>
      </c>
      <c r="CHU29" s="193" t="s">
        <v>185</v>
      </c>
      <c r="CHV29" s="193" t="s">
        <v>185</v>
      </c>
      <c r="CHW29" s="193" t="s">
        <v>185</v>
      </c>
      <c r="CHX29" s="193" t="s">
        <v>185</v>
      </c>
      <c r="CHY29" s="193" t="s">
        <v>185</v>
      </c>
      <c r="CHZ29" s="193" t="s">
        <v>185</v>
      </c>
      <c r="CIA29" s="193" t="s">
        <v>185</v>
      </c>
      <c r="CIB29" s="193" t="s">
        <v>185</v>
      </c>
      <c r="CIC29" s="193" t="s">
        <v>185</v>
      </c>
      <c r="CID29" s="193" t="s">
        <v>185</v>
      </c>
      <c r="CIE29" s="193" t="s">
        <v>185</v>
      </c>
      <c r="CIF29" s="193" t="s">
        <v>185</v>
      </c>
      <c r="CIG29" s="193" t="s">
        <v>185</v>
      </c>
      <c r="CIH29" s="193" t="s">
        <v>185</v>
      </c>
      <c r="CII29" s="193" t="s">
        <v>185</v>
      </c>
      <c r="CIJ29" s="193" t="s">
        <v>185</v>
      </c>
      <c r="CIK29" s="193" t="s">
        <v>185</v>
      </c>
      <c r="CIL29" s="193" t="s">
        <v>185</v>
      </c>
      <c r="CIM29" s="193" t="s">
        <v>185</v>
      </c>
      <c r="CIN29" s="193" t="s">
        <v>185</v>
      </c>
      <c r="CIO29" s="193" t="s">
        <v>185</v>
      </c>
      <c r="CIP29" s="193" t="s">
        <v>185</v>
      </c>
      <c r="CIQ29" s="193" t="s">
        <v>185</v>
      </c>
      <c r="CIR29" s="193" t="s">
        <v>185</v>
      </c>
      <c r="CIS29" s="193" t="s">
        <v>185</v>
      </c>
      <c r="CIT29" s="193" t="s">
        <v>185</v>
      </c>
      <c r="CIU29" s="193" t="s">
        <v>185</v>
      </c>
      <c r="CIV29" s="193" t="s">
        <v>185</v>
      </c>
      <c r="CIW29" s="193" t="s">
        <v>185</v>
      </c>
      <c r="CIX29" s="193" t="s">
        <v>185</v>
      </c>
      <c r="CIY29" s="193" t="s">
        <v>185</v>
      </c>
      <c r="CIZ29" s="193" t="s">
        <v>185</v>
      </c>
      <c r="CJA29" s="193" t="s">
        <v>185</v>
      </c>
      <c r="CJB29" s="193" t="s">
        <v>185</v>
      </c>
      <c r="CJC29" s="193" t="s">
        <v>185</v>
      </c>
      <c r="CJD29" s="193" t="s">
        <v>185</v>
      </c>
      <c r="CJE29" s="193" t="s">
        <v>185</v>
      </c>
      <c r="CJF29" s="193" t="s">
        <v>185</v>
      </c>
      <c r="CJG29" s="193" t="s">
        <v>185</v>
      </c>
      <c r="CJH29" s="193" t="s">
        <v>185</v>
      </c>
      <c r="CJI29" s="193" t="s">
        <v>185</v>
      </c>
      <c r="CJJ29" s="193" t="s">
        <v>185</v>
      </c>
      <c r="CJK29" s="193" t="s">
        <v>185</v>
      </c>
      <c r="CJL29" s="193" t="s">
        <v>185</v>
      </c>
      <c r="CJM29" s="193" t="s">
        <v>185</v>
      </c>
      <c r="CJN29" s="193" t="s">
        <v>185</v>
      </c>
      <c r="CJO29" s="193" t="s">
        <v>185</v>
      </c>
      <c r="CJP29" s="193" t="s">
        <v>185</v>
      </c>
      <c r="CJQ29" s="193" t="s">
        <v>185</v>
      </c>
      <c r="CJR29" s="193" t="s">
        <v>185</v>
      </c>
      <c r="CJS29" s="193" t="s">
        <v>185</v>
      </c>
      <c r="CJT29" s="193" t="s">
        <v>185</v>
      </c>
      <c r="CJU29" s="193" t="s">
        <v>185</v>
      </c>
      <c r="CJV29" s="193" t="s">
        <v>185</v>
      </c>
      <c r="CJW29" s="193" t="s">
        <v>185</v>
      </c>
      <c r="CJX29" s="193" t="s">
        <v>185</v>
      </c>
      <c r="CJY29" s="193" t="s">
        <v>185</v>
      </c>
      <c r="CJZ29" s="193" t="s">
        <v>185</v>
      </c>
      <c r="CKA29" s="193" t="s">
        <v>185</v>
      </c>
      <c r="CKB29" s="193" t="s">
        <v>185</v>
      </c>
      <c r="CKC29" s="193" t="s">
        <v>185</v>
      </c>
      <c r="CKD29" s="193" t="s">
        <v>185</v>
      </c>
      <c r="CKE29" s="193" t="s">
        <v>185</v>
      </c>
      <c r="CKF29" s="193" t="s">
        <v>185</v>
      </c>
      <c r="CKG29" s="193" t="s">
        <v>185</v>
      </c>
      <c r="CKH29" s="193" t="s">
        <v>185</v>
      </c>
      <c r="CKI29" s="193" t="s">
        <v>185</v>
      </c>
      <c r="CKJ29" s="193" t="s">
        <v>185</v>
      </c>
      <c r="CKK29" s="193" t="s">
        <v>185</v>
      </c>
      <c r="CKL29" s="193" t="s">
        <v>185</v>
      </c>
      <c r="CKM29" s="193" t="s">
        <v>185</v>
      </c>
      <c r="CKN29" s="193" t="s">
        <v>185</v>
      </c>
      <c r="CKO29" s="193" t="s">
        <v>185</v>
      </c>
      <c r="CKP29" s="193" t="s">
        <v>185</v>
      </c>
      <c r="CKQ29" s="193" t="s">
        <v>185</v>
      </c>
      <c r="CKR29" s="193" t="s">
        <v>185</v>
      </c>
      <c r="CKS29" s="193" t="s">
        <v>185</v>
      </c>
      <c r="CKT29" s="193" t="s">
        <v>185</v>
      </c>
      <c r="CKU29" s="193" t="s">
        <v>185</v>
      </c>
      <c r="CKV29" s="193" t="s">
        <v>185</v>
      </c>
      <c r="CKW29" s="193" t="s">
        <v>185</v>
      </c>
      <c r="CKX29" s="193" t="s">
        <v>185</v>
      </c>
      <c r="CKY29" s="193" t="s">
        <v>185</v>
      </c>
      <c r="CKZ29" s="193" t="s">
        <v>185</v>
      </c>
      <c r="CLA29" s="193" t="s">
        <v>185</v>
      </c>
      <c r="CLB29" s="193" t="s">
        <v>185</v>
      </c>
      <c r="CLC29" s="193" t="s">
        <v>185</v>
      </c>
      <c r="CLD29" s="193" t="s">
        <v>185</v>
      </c>
      <c r="CLE29" s="193" t="s">
        <v>185</v>
      </c>
      <c r="CLF29" s="193" t="s">
        <v>185</v>
      </c>
      <c r="CLG29" s="193" t="s">
        <v>185</v>
      </c>
      <c r="CLH29" s="193" t="s">
        <v>185</v>
      </c>
      <c r="CLI29" s="193" t="s">
        <v>185</v>
      </c>
      <c r="CLJ29" s="193" t="s">
        <v>185</v>
      </c>
      <c r="CLK29" s="193" t="s">
        <v>185</v>
      </c>
      <c r="CLL29" s="193" t="s">
        <v>185</v>
      </c>
      <c r="CLM29" s="193" t="s">
        <v>185</v>
      </c>
      <c r="CLN29" s="193" t="s">
        <v>185</v>
      </c>
      <c r="CLO29" s="193" t="s">
        <v>185</v>
      </c>
      <c r="CLP29" s="193" t="s">
        <v>185</v>
      </c>
      <c r="CLQ29" s="193" t="s">
        <v>185</v>
      </c>
      <c r="CLR29" s="193" t="s">
        <v>185</v>
      </c>
      <c r="CLS29" s="193" t="s">
        <v>185</v>
      </c>
      <c r="CLT29" s="193" t="s">
        <v>185</v>
      </c>
      <c r="CLU29" s="193" t="s">
        <v>185</v>
      </c>
      <c r="CLV29" s="193" t="s">
        <v>185</v>
      </c>
      <c r="CLW29" s="193" t="s">
        <v>185</v>
      </c>
      <c r="CLX29" s="193" t="s">
        <v>185</v>
      </c>
      <c r="CLY29" s="193" t="s">
        <v>185</v>
      </c>
      <c r="CLZ29" s="193" t="s">
        <v>185</v>
      </c>
      <c r="CMA29" s="193" t="s">
        <v>185</v>
      </c>
      <c r="CMB29" s="193" t="s">
        <v>185</v>
      </c>
      <c r="CMC29" s="193" t="s">
        <v>185</v>
      </c>
      <c r="CMD29" s="193" t="s">
        <v>185</v>
      </c>
      <c r="CME29" s="193" t="s">
        <v>185</v>
      </c>
      <c r="CMF29" s="193" t="s">
        <v>185</v>
      </c>
      <c r="CMG29" s="193" t="s">
        <v>185</v>
      </c>
      <c r="CMH29" s="193" t="s">
        <v>185</v>
      </c>
      <c r="CMI29" s="193" t="s">
        <v>185</v>
      </c>
      <c r="CMJ29" s="193" t="s">
        <v>185</v>
      </c>
      <c r="CMK29" s="193" t="s">
        <v>185</v>
      </c>
      <c r="CML29" s="193" t="s">
        <v>185</v>
      </c>
      <c r="CMM29" s="193" t="s">
        <v>185</v>
      </c>
      <c r="CMN29" s="193" t="s">
        <v>185</v>
      </c>
      <c r="CMO29" s="193" t="s">
        <v>185</v>
      </c>
      <c r="CMP29" s="193" t="s">
        <v>185</v>
      </c>
      <c r="CMQ29" s="193" t="s">
        <v>185</v>
      </c>
      <c r="CMR29" s="193" t="s">
        <v>185</v>
      </c>
      <c r="CMS29" s="193" t="s">
        <v>185</v>
      </c>
      <c r="CMT29" s="193" t="s">
        <v>185</v>
      </c>
      <c r="CMU29" s="193" t="s">
        <v>185</v>
      </c>
      <c r="CMV29" s="193" t="s">
        <v>185</v>
      </c>
      <c r="CMW29" s="193" t="s">
        <v>185</v>
      </c>
      <c r="CMX29" s="193" t="s">
        <v>185</v>
      </c>
      <c r="CMY29" s="193" t="s">
        <v>185</v>
      </c>
      <c r="CMZ29" s="193" t="s">
        <v>185</v>
      </c>
      <c r="CNA29" s="193" t="s">
        <v>185</v>
      </c>
      <c r="CNB29" s="193" t="s">
        <v>185</v>
      </c>
      <c r="CNC29" s="193" t="s">
        <v>185</v>
      </c>
      <c r="CND29" s="193" t="s">
        <v>185</v>
      </c>
      <c r="CNE29" s="193" t="s">
        <v>185</v>
      </c>
      <c r="CNF29" s="193" t="s">
        <v>185</v>
      </c>
      <c r="CNG29" s="193" t="s">
        <v>185</v>
      </c>
      <c r="CNH29" s="193" t="s">
        <v>185</v>
      </c>
      <c r="CNI29" s="193" t="s">
        <v>185</v>
      </c>
      <c r="CNJ29" s="193" t="s">
        <v>185</v>
      </c>
      <c r="CNK29" s="193" t="s">
        <v>185</v>
      </c>
      <c r="CNL29" s="193" t="s">
        <v>185</v>
      </c>
      <c r="CNM29" s="193" t="s">
        <v>185</v>
      </c>
      <c r="CNN29" s="193" t="s">
        <v>185</v>
      </c>
      <c r="CNO29" s="193" t="s">
        <v>185</v>
      </c>
      <c r="CNP29" s="193" t="s">
        <v>185</v>
      </c>
      <c r="CNQ29" s="193" t="s">
        <v>185</v>
      </c>
      <c r="CNR29" s="193" t="s">
        <v>185</v>
      </c>
      <c r="CNS29" s="193" t="s">
        <v>185</v>
      </c>
      <c r="CNT29" s="193" t="s">
        <v>185</v>
      </c>
      <c r="CNU29" s="193" t="s">
        <v>185</v>
      </c>
      <c r="CNV29" s="193" t="s">
        <v>185</v>
      </c>
      <c r="CNW29" s="193" t="s">
        <v>185</v>
      </c>
      <c r="CNX29" s="193" t="s">
        <v>185</v>
      </c>
      <c r="CNY29" s="193" t="s">
        <v>185</v>
      </c>
      <c r="CNZ29" s="193" t="s">
        <v>185</v>
      </c>
      <c r="COA29" s="193" t="s">
        <v>185</v>
      </c>
      <c r="COB29" s="193" t="s">
        <v>185</v>
      </c>
      <c r="COC29" s="193" t="s">
        <v>185</v>
      </c>
      <c r="COD29" s="193" t="s">
        <v>185</v>
      </c>
      <c r="COE29" s="193" t="s">
        <v>185</v>
      </c>
      <c r="COF29" s="193" t="s">
        <v>185</v>
      </c>
      <c r="COG29" s="193" t="s">
        <v>185</v>
      </c>
      <c r="COH29" s="193" t="s">
        <v>185</v>
      </c>
      <c r="COI29" s="193" t="s">
        <v>185</v>
      </c>
      <c r="COJ29" s="193" t="s">
        <v>185</v>
      </c>
      <c r="COK29" s="193" t="s">
        <v>185</v>
      </c>
      <c r="COL29" s="193" t="s">
        <v>185</v>
      </c>
      <c r="COM29" s="193" t="s">
        <v>185</v>
      </c>
      <c r="CON29" s="193" t="s">
        <v>185</v>
      </c>
      <c r="COO29" s="193" t="s">
        <v>185</v>
      </c>
      <c r="COP29" s="193" t="s">
        <v>185</v>
      </c>
      <c r="COQ29" s="193" t="s">
        <v>185</v>
      </c>
      <c r="COR29" s="193" t="s">
        <v>185</v>
      </c>
      <c r="COS29" s="193" t="s">
        <v>185</v>
      </c>
      <c r="COT29" s="193" t="s">
        <v>185</v>
      </c>
      <c r="COU29" s="193" t="s">
        <v>185</v>
      </c>
      <c r="COV29" s="193" t="s">
        <v>185</v>
      </c>
      <c r="COW29" s="193" t="s">
        <v>185</v>
      </c>
      <c r="COX29" s="193" t="s">
        <v>185</v>
      </c>
      <c r="COY29" s="193" t="s">
        <v>185</v>
      </c>
      <c r="COZ29" s="193" t="s">
        <v>185</v>
      </c>
      <c r="CPA29" s="193" t="s">
        <v>185</v>
      </c>
      <c r="CPB29" s="193" t="s">
        <v>185</v>
      </c>
      <c r="CPC29" s="193" t="s">
        <v>185</v>
      </c>
      <c r="CPD29" s="193" t="s">
        <v>185</v>
      </c>
      <c r="CPE29" s="193" t="s">
        <v>185</v>
      </c>
      <c r="CPF29" s="193" t="s">
        <v>185</v>
      </c>
      <c r="CPG29" s="193" t="s">
        <v>185</v>
      </c>
      <c r="CPH29" s="193" t="s">
        <v>185</v>
      </c>
      <c r="CPI29" s="193" t="s">
        <v>185</v>
      </c>
      <c r="CPJ29" s="193" t="s">
        <v>185</v>
      </c>
      <c r="CPK29" s="193" t="s">
        <v>185</v>
      </c>
      <c r="CPL29" s="193" t="s">
        <v>185</v>
      </c>
      <c r="CPM29" s="193" t="s">
        <v>185</v>
      </c>
      <c r="CPN29" s="193" t="s">
        <v>185</v>
      </c>
      <c r="CPO29" s="193" t="s">
        <v>185</v>
      </c>
      <c r="CPP29" s="193" t="s">
        <v>185</v>
      </c>
      <c r="CPQ29" s="193" t="s">
        <v>185</v>
      </c>
      <c r="CPR29" s="193" t="s">
        <v>185</v>
      </c>
      <c r="CPS29" s="193" t="s">
        <v>185</v>
      </c>
      <c r="CPT29" s="193" t="s">
        <v>185</v>
      </c>
      <c r="CPU29" s="193" t="s">
        <v>185</v>
      </c>
      <c r="CPV29" s="193" t="s">
        <v>185</v>
      </c>
      <c r="CPW29" s="193" t="s">
        <v>185</v>
      </c>
      <c r="CPX29" s="193" t="s">
        <v>185</v>
      </c>
      <c r="CPY29" s="193" t="s">
        <v>185</v>
      </c>
      <c r="CPZ29" s="193" t="s">
        <v>185</v>
      </c>
      <c r="CQA29" s="193" t="s">
        <v>185</v>
      </c>
      <c r="CQB29" s="193" t="s">
        <v>185</v>
      </c>
      <c r="CQC29" s="193" t="s">
        <v>185</v>
      </c>
      <c r="CQD29" s="193" t="s">
        <v>185</v>
      </c>
      <c r="CQE29" s="193" t="s">
        <v>185</v>
      </c>
      <c r="CQF29" s="193" t="s">
        <v>185</v>
      </c>
      <c r="CQG29" s="193" t="s">
        <v>185</v>
      </c>
      <c r="CQH29" s="193" t="s">
        <v>185</v>
      </c>
      <c r="CQI29" s="193" t="s">
        <v>185</v>
      </c>
      <c r="CQJ29" s="193" t="s">
        <v>185</v>
      </c>
      <c r="CQK29" s="193" t="s">
        <v>185</v>
      </c>
      <c r="CQL29" s="193" t="s">
        <v>185</v>
      </c>
      <c r="CQM29" s="193" t="s">
        <v>185</v>
      </c>
      <c r="CQN29" s="193" t="s">
        <v>185</v>
      </c>
      <c r="CQO29" s="193" t="s">
        <v>185</v>
      </c>
      <c r="CQP29" s="193" t="s">
        <v>185</v>
      </c>
      <c r="CQQ29" s="193" t="s">
        <v>185</v>
      </c>
      <c r="CQR29" s="193" t="s">
        <v>185</v>
      </c>
      <c r="CQS29" s="193" t="s">
        <v>185</v>
      </c>
      <c r="CQT29" s="193" t="s">
        <v>185</v>
      </c>
      <c r="CQU29" s="193" t="s">
        <v>185</v>
      </c>
      <c r="CQV29" s="193" t="s">
        <v>185</v>
      </c>
      <c r="CQW29" s="193" t="s">
        <v>185</v>
      </c>
      <c r="CQX29" s="193" t="s">
        <v>185</v>
      </c>
      <c r="CQY29" s="193" t="s">
        <v>185</v>
      </c>
      <c r="CQZ29" s="193" t="s">
        <v>185</v>
      </c>
      <c r="CRA29" s="193" t="s">
        <v>185</v>
      </c>
      <c r="CRB29" s="193" t="s">
        <v>185</v>
      </c>
      <c r="CRC29" s="193" t="s">
        <v>185</v>
      </c>
      <c r="CRD29" s="193" t="s">
        <v>185</v>
      </c>
      <c r="CRE29" s="193" t="s">
        <v>185</v>
      </c>
      <c r="CRF29" s="193" t="s">
        <v>185</v>
      </c>
      <c r="CRG29" s="193" t="s">
        <v>185</v>
      </c>
      <c r="CRH29" s="193" t="s">
        <v>185</v>
      </c>
      <c r="CRI29" s="193" t="s">
        <v>185</v>
      </c>
      <c r="CRJ29" s="193" t="s">
        <v>185</v>
      </c>
      <c r="CRK29" s="193" t="s">
        <v>185</v>
      </c>
      <c r="CRL29" s="193" t="s">
        <v>185</v>
      </c>
      <c r="CRM29" s="193" t="s">
        <v>185</v>
      </c>
      <c r="CRN29" s="193" t="s">
        <v>185</v>
      </c>
      <c r="CRO29" s="193" t="s">
        <v>185</v>
      </c>
      <c r="CRP29" s="193" t="s">
        <v>185</v>
      </c>
      <c r="CRQ29" s="193" t="s">
        <v>185</v>
      </c>
      <c r="CRR29" s="193" t="s">
        <v>185</v>
      </c>
      <c r="CRS29" s="193" t="s">
        <v>185</v>
      </c>
      <c r="CRT29" s="193" t="s">
        <v>185</v>
      </c>
      <c r="CRU29" s="193" t="s">
        <v>185</v>
      </c>
      <c r="CRV29" s="193" t="s">
        <v>185</v>
      </c>
      <c r="CRW29" s="193" t="s">
        <v>185</v>
      </c>
      <c r="CRX29" s="193" t="s">
        <v>185</v>
      </c>
      <c r="CRY29" s="193" t="s">
        <v>185</v>
      </c>
      <c r="CRZ29" s="193" t="s">
        <v>185</v>
      </c>
      <c r="CSA29" s="193" t="s">
        <v>185</v>
      </c>
      <c r="CSB29" s="193" t="s">
        <v>185</v>
      </c>
      <c r="CSC29" s="193" t="s">
        <v>185</v>
      </c>
      <c r="CSD29" s="193" t="s">
        <v>185</v>
      </c>
      <c r="CSE29" s="193" t="s">
        <v>185</v>
      </c>
      <c r="CSF29" s="193" t="s">
        <v>185</v>
      </c>
      <c r="CSG29" s="193" t="s">
        <v>185</v>
      </c>
      <c r="CSH29" s="193" t="s">
        <v>185</v>
      </c>
      <c r="CSI29" s="193" t="s">
        <v>185</v>
      </c>
      <c r="CSJ29" s="193" t="s">
        <v>185</v>
      </c>
      <c r="CSK29" s="193" t="s">
        <v>185</v>
      </c>
      <c r="CSL29" s="193" t="s">
        <v>185</v>
      </c>
      <c r="CSM29" s="193" t="s">
        <v>185</v>
      </c>
      <c r="CSN29" s="193" t="s">
        <v>185</v>
      </c>
      <c r="CSO29" s="193" t="s">
        <v>185</v>
      </c>
      <c r="CSP29" s="193" t="s">
        <v>185</v>
      </c>
      <c r="CSQ29" s="193" t="s">
        <v>185</v>
      </c>
      <c r="CSR29" s="193" t="s">
        <v>185</v>
      </c>
      <c r="CSS29" s="193" t="s">
        <v>185</v>
      </c>
      <c r="CST29" s="193" t="s">
        <v>185</v>
      </c>
      <c r="CSU29" s="193" t="s">
        <v>185</v>
      </c>
      <c r="CSV29" s="193" t="s">
        <v>185</v>
      </c>
      <c r="CSW29" s="193" t="s">
        <v>185</v>
      </c>
      <c r="CSX29" s="193" t="s">
        <v>185</v>
      </c>
      <c r="CSY29" s="193" t="s">
        <v>185</v>
      </c>
      <c r="CSZ29" s="193" t="s">
        <v>185</v>
      </c>
      <c r="CTA29" s="193" t="s">
        <v>185</v>
      </c>
      <c r="CTB29" s="193" t="s">
        <v>185</v>
      </c>
      <c r="CTC29" s="193" t="s">
        <v>185</v>
      </c>
      <c r="CTD29" s="193" t="s">
        <v>185</v>
      </c>
      <c r="CTE29" s="193" t="s">
        <v>185</v>
      </c>
      <c r="CTF29" s="193" t="s">
        <v>185</v>
      </c>
      <c r="CTG29" s="193" t="s">
        <v>185</v>
      </c>
      <c r="CTH29" s="193" t="s">
        <v>185</v>
      </c>
      <c r="CTI29" s="193" t="s">
        <v>185</v>
      </c>
      <c r="CTJ29" s="193" t="s">
        <v>185</v>
      </c>
      <c r="CTK29" s="193" t="s">
        <v>185</v>
      </c>
      <c r="CTL29" s="193" t="s">
        <v>185</v>
      </c>
      <c r="CTM29" s="193" t="s">
        <v>185</v>
      </c>
      <c r="CTN29" s="193" t="s">
        <v>185</v>
      </c>
      <c r="CTO29" s="193" t="s">
        <v>185</v>
      </c>
      <c r="CTP29" s="193" t="s">
        <v>185</v>
      </c>
      <c r="CTQ29" s="193" t="s">
        <v>185</v>
      </c>
      <c r="CTR29" s="193" t="s">
        <v>185</v>
      </c>
      <c r="CTS29" s="193" t="s">
        <v>185</v>
      </c>
      <c r="CTT29" s="193" t="s">
        <v>185</v>
      </c>
      <c r="CTU29" s="193" t="s">
        <v>185</v>
      </c>
      <c r="CTV29" s="193" t="s">
        <v>185</v>
      </c>
      <c r="CTW29" s="193" t="s">
        <v>185</v>
      </c>
      <c r="CTX29" s="193" t="s">
        <v>185</v>
      </c>
      <c r="CTY29" s="193" t="s">
        <v>185</v>
      </c>
      <c r="CTZ29" s="193" t="s">
        <v>185</v>
      </c>
      <c r="CUA29" s="193" t="s">
        <v>185</v>
      </c>
      <c r="CUB29" s="193" t="s">
        <v>185</v>
      </c>
      <c r="CUC29" s="193" t="s">
        <v>185</v>
      </c>
      <c r="CUD29" s="193" t="s">
        <v>185</v>
      </c>
      <c r="CUE29" s="193" t="s">
        <v>185</v>
      </c>
      <c r="CUF29" s="193" t="s">
        <v>185</v>
      </c>
      <c r="CUG29" s="193" t="s">
        <v>185</v>
      </c>
      <c r="CUH29" s="193" t="s">
        <v>185</v>
      </c>
      <c r="CUI29" s="193" t="s">
        <v>185</v>
      </c>
      <c r="CUJ29" s="193" t="s">
        <v>185</v>
      </c>
      <c r="CUK29" s="193" t="s">
        <v>185</v>
      </c>
      <c r="CUL29" s="193" t="s">
        <v>185</v>
      </c>
      <c r="CUM29" s="193" t="s">
        <v>185</v>
      </c>
      <c r="CUN29" s="193" t="s">
        <v>185</v>
      </c>
      <c r="CUO29" s="193" t="s">
        <v>185</v>
      </c>
      <c r="CUP29" s="193" t="s">
        <v>185</v>
      </c>
      <c r="CUQ29" s="193" t="s">
        <v>185</v>
      </c>
      <c r="CUR29" s="193" t="s">
        <v>185</v>
      </c>
      <c r="CUS29" s="193" t="s">
        <v>185</v>
      </c>
      <c r="CUT29" s="193" t="s">
        <v>185</v>
      </c>
      <c r="CUU29" s="193" t="s">
        <v>185</v>
      </c>
      <c r="CUV29" s="193" t="s">
        <v>185</v>
      </c>
      <c r="CUW29" s="193" t="s">
        <v>185</v>
      </c>
      <c r="CUX29" s="193" t="s">
        <v>185</v>
      </c>
      <c r="CUY29" s="193" t="s">
        <v>185</v>
      </c>
      <c r="CUZ29" s="193" t="s">
        <v>185</v>
      </c>
      <c r="CVA29" s="193" t="s">
        <v>185</v>
      </c>
      <c r="CVB29" s="193" t="s">
        <v>185</v>
      </c>
      <c r="CVC29" s="193" t="s">
        <v>185</v>
      </c>
      <c r="CVD29" s="193" t="s">
        <v>185</v>
      </c>
      <c r="CVE29" s="193" t="s">
        <v>185</v>
      </c>
      <c r="CVF29" s="193" t="s">
        <v>185</v>
      </c>
      <c r="CVG29" s="193" t="s">
        <v>185</v>
      </c>
      <c r="CVH29" s="193" t="s">
        <v>185</v>
      </c>
      <c r="CVI29" s="193" t="s">
        <v>185</v>
      </c>
      <c r="CVJ29" s="193" t="s">
        <v>185</v>
      </c>
      <c r="CVK29" s="193" t="s">
        <v>185</v>
      </c>
      <c r="CVL29" s="193" t="s">
        <v>185</v>
      </c>
      <c r="CVM29" s="193" t="s">
        <v>185</v>
      </c>
      <c r="CVN29" s="193" t="s">
        <v>185</v>
      </c>
      <c r="CVO29" s="193" t="s">
        <v>185</v>
      </c>
      <c r="CVP29" s="193" t="s">
        <v>185</v>
      </c>
      <c r="CVQ29" s="193" t="s">
        <v>185</v>
      </c>
      <c r="CVR29" s="193" t="s">
        <v>185</v>
      </c>
      <c r="CVS29" s="193" t="s">
        <v>185</v>
      </c>
      <c r="CVT29" s="193" t="s">
        <v>185</v>
      </c>
      <c r="CVU29" s="193" t="s">
        <v>185</v>
      </c>
      <c r="CVV29" s="193" t="s">
        <v>185</v>
      </c>
      <c r="CVW29" s="193" t="s">
        <v>185</v>
      </c>
      <c r="CVX29" s="193" t="s">
        <v>185</v>
      </c>
      <c r="CVY29" s="193" t="s">
        <v>185</v>
      </c>
      <c r="CVZ29" s="193" t="s">
        <v>185</v>
      </c>
      <c r="CWA29" s="193" t="s">
        <v>185</v>
      </c>
      <c r="CWB29" s="193" t="s">
        <v>185</v>
      </c>
      <c r="CWC29" s="193" t="s">
        <v>185</v>
      </c>
      <c r="CWD29" s="193" t="s">
        <v>185</v>
      </c>
      <c r="CWE29" s="193" t="s">
        <v>185</v>
      </c>
      <c r="CWF29" s="193" t="s">
        <v>185</v>
      </c>
      <c r="CWG29" s="193" t="s">
        <v>185</v>
      </c>
      <c r="CWH29" s="193" t="s">
        <v>185</v>
      </c>
      <c r="CWI29" s="193" t="s">
        <v>185</v>
      </c>
      <c r="CWJ29" s="193" t="s">
        <v>185</v>
      </c>
      <c r="CWK29" s="193" t="s">
        <v>185</v>
      </c>
      <c r="CWL29" s="193" t="s">
        <v>185</v>
      </c>
      <c r="CWM29" s="193" t="s">
        <v>185</v>
      </c>
      <c r="CWN29" s="193" t="s">
        <v>185</v>
      </c>
      <c r="CWO29" s="193" t="s">
        <v>185</v>
      </c>
      <c r="CWP29" s="193" t="s">
        <v>185</v>
      </c>
      <c r="CWQ29" s="193" t="s">
        <v>185</v>
      </c>
      <c r="CWR29" s="193" t="s">
        <v>185</v>
      </c>
      <c r="CWS29" s="193" t="s">
        <v>185</v>
      </c>
      <c r="CWT29" s="193" t="s">
        <v>185</v>
      </c>
      <c r="CWU29" s="193" t="s">
        <v>185</v>
      </c>
      <c r="CWV29" s="193" t="s">
        <v>185</v>
      </c>
      <c r="CWW29" s="193" t="s">
        <v>185</v>
      </c>
      <c r="CWX29" s="193" t="s">
        <v>185</v>
      </c>
      <c r="CWY29" s="193" t="s">
        <v>185</v>
      </c>
      <c r="CWZ29" s="193" t="s">
        <v>185</v>
      </c>
      <c r="CXA29" s="193" t="s">
        <v>185</v>
      </c>
      <c r="CXB29" s="193" t="s">
        <v>185</v>
      </c>
      <c r="CXC29" s="193" t="s">
        <v>185</v>
      </c>
      <c r="CXD29" s="193" t="s">
        <v>185</v>
      </c>
      <c r="CXE29" s="193" t="s">
        <v>185</v>
      </c>
      <c r="CXF29" s="193" t="s">
        <v>185</v>
      </c>
      <c r="CXG29" s="193" t="s">
        <v>185</v>
      </c>
      <c r="CXH29" s="193" t="s">
        <v>185</v>
      </c>
      <c r="CXI29" s="193" t="s">
        <v>185</v>
      </c>
      <c r="CXJ29" s="193" t="s">
        <v>185</v>
      </c>
      <c r="CXK29" s="193" t="s">
        <v>185</v>
      </c>
      <c r="CXL29" s="193" t="s">
        <v>185</v>
      </c>
      <c r="CXM29" s="193" t="s">
        <v>185</v>
      </c>
      <c r="CXN29" s="193" t="s">
        <v>185</v>
      </c>
      <c r="CXO29" s="193" t="s">
        <v>185</v>
      </c>
      <c r="CXP29" s="193" t="s">
        <v>185</v>
      </c>
      <c r="CXQ29" s="193" t="s">
        <v>185</v>
      </c>
      <c r="CXR29" s="193" t="s">
        <v>185</v>
      </c>
      <c r="CXS29" s="193" t="s">
        <v>185</v>
      </c>
      <c r="CXT29" s="193" t="s">
        <v>185</v>
      </c>
      <c r="CXU29" s="193" t="s">
        <v>185</v>
      </c>
      <c r="CXV29" s="193" t="s">
        <v>185</v>
      </c>
      <c r="CXW29" s="193" t="s">
        <v>185</v>
      </c>
      <c r="CXX29" s="193" t="s">
        <v>185</v>
      </c>
      <c r="CXY29" s="193" t="s">
        <v>185</v>
      </c>
      <c r="CXZ29" s="193" t="s">
        <v>185</v>
      </c>
      <c r="CYA29" s="193" t="s">
        <v>185</v>
      </c>
      <c r="CYB29" s="193" t="s">
        <v>185</v>
      </c>
      <c r="CYC29" s="193" t="s">
        <v>185</v>
      </c>
      <c r="CYD29" s="193" t="s">
        <v>185</v>
      </c>
      <c r="CYE29" s="193" t="s">
        <v>185</v>
      </c>
      <c r="CYF29" s="193" t="s">
        <v>185</v>
      </c>
      <c r="CYG29" s="193" t="s">
        <v>185</v>
      </c>
      <c r="CYH29" s="193" t="s">
        <v>185</v>
      </c>
      <c r="CYI29" s="193" t="s">
        <v>185</v>
      </c>
      <c r="CYJ29" s="193" t="s">
        <v>185</v>
      </c>
      <c r="CYK29" s="193" t="s">
        <v>185</v>
      </c>
      <c r="CYL29" s="193" t="s">
        <v>185</v>
      </c>
      <c r="CYM29" s="193" t="s">
        <v>185</v>
      </c>
      <c r="CYN29" s="193" t="s">
        <v>185</v>
      </c>
      <c r="CYO29" s="193" t="s">
        <v>185</v>
      </c>
      <c r="CYP29" s="193" t="s">
        <v>185</v>
      </c>
      <c r="CYQ29" s="193" t="s">
        <v>185</v>
      </c>
      <c r="CYR29" s="193" t="s">
        <v>185</v>
      </c>
      <c r="CYS29" s="193" t="s">
        <v>185</v>
      </c>
      <c r="CYT29" s="193" t="s">
        <v>185</v>
      </c>
      <c r="CYU29" s="193" t="s">
        <v>185</v>
      </c>
      <c r="CYV29" s="193" t="s">
        <v>185</v>
      </c>
      <c r="CYW29" s="193" t="s">
        <v>185</v>
      </c>
      <c r="CYX29" s="193" t="s">
        <v>185</v>
      </c>
      <c r="CYY29" s="193" t="s">
        <v>185</v>
      </c>
      <c r="CYZ29" s="193" t="s">
        <v>185</v>
      </c>
      <c r="CZA29" s="193" t="s">
        <v>185</v>
      </c>
      <c r="CZB29" s="193" t="s">
        <v>185</v>
      </c>
      <c r="CZC29" s="193" t="s">
        <v>185</v>
      </c>
      <c r="CZD29" s="193" t="s">
        <v>185</v>
      </c>
      <c r="CZE29" s="193" t="s">
        <v>185</v>
      </c>
      <c r="CZF29" s="193" t="s">
        <v>185</v>
      </c>
      <c r="CZG29" s="193" t="s">
        <v>185</v>
      </c>
      <c r="CZH29" s="193" t="s">
        <v>185</v>
      </c>
      <c r="CZI29" s="193" t="s">
        <v>185</v>
      </c>
      <c r="CZJ29" s="193" t="s">
        <v>185</v>
      </c>
      <c r="CZK29" s="193" t="s">
        <v>185</v>
      </c>
      <c r="CZL29" s="193" t="s">
        <v>185</v>
      </c>
      <c r="CZM29" s="193" t="s">
        <v>185</v>
      </c>
      <c r="CZN29" s="193" t="s">
        <v>185</v>
      </c>
      <c r="CZO29" s="193" t="s">
        <v>185</v>
      </c>
      <c r="CZP29" s="193" t="s">
        <v>185</v>
      </c>
      <c r="CZQ29" s="193" t="s">
        <v>185</v>
      </c>
      <c r="CZR29" s="193" t="s">
        <v>185</v>
      </c>
      <c r="CZS29" s="193" t="s">
        <v>185</v>
      </c>
      <c r="CZT29" s="193" t="s">
        <v>185</v>
      </c>
      <c r="CZU29" s="193" t="s">
        <v>185</v>
      </c>
      <c r="CZV29" s="193" t="s">
        <v>185</v>
      </c>
      <c r="CZW29" s="193" t="s">
        <v>185</v>
      </c>
      <c r="CZX29" s="193" t="s">
        <v>185</v>
      </c>
      <c r="CZY29" s="193" t="s">
        <v>185</v>
      </c>
      <c r="CZZ29" s="193" t="s">
        <v>185</v>
      </c>
      <c r="DAA29" s="193" t="s">
        <v>185</v>
      </c>
      <c r="DAB29" s="193" t="s">
        <v>185</v>
      </c>
      <c r="DAC29" s="193" t="s">
        <v>185</v>
      </c>
      <c r="DAD29" s="193" t="s">
        <v>185</v>
      </c>
      <c r="DAE29" s="193" t="s">
        <v>185</v>
      </c>
      <c r="DAF29" s="193" t="s">
        <v>185</v>
      </c>
      <c r="DAG29" s="193" t="s">
        <v>185</v>
      </c>
      <c r="DAH29" s="193" t="s">
        <v>185</v>
      </c>
      <c r="DAI29" s="193" t="s">
        <v>185</v>
      </c>
      <c r="DAJ29" s="193" t="s">
        <v>185</v>
      </c>
      <c r="DAK29" s="193" t="s">
        <v>185</v>
      </c>
      <c r="DAL29" s="193" t="s">
        <v>185</v>
      </c>
      <c r="DAM29" s="193" t="s">
        <v>185</v>
      </c>
      <c r="DAN29" s="193" t="s">
        <v>185</v>
      </c>
      <c r="DAO29" s="193" t="s">
        <v>185</v>
      </c>
      <c r="DAP29" s="193" t="s">
        <v>185</v>
      </c>
      <c r="DAQ29" s="193" t="s">
        <v>185</v>
      </c>
      <c r="DAR29" s="193" t="s">
        <v>185</v>
      </c>
      <c r="DAS29" s="193" t="s">
        <v>185</v>
      </c>
      <c r="DAT29" s="193" t="s">
        <v>185</v>
      </c>
      <c r="DAU29" s="193" t="s">
        <v>185</v>
      </c>
      <c r="DAV29" s="193" t="s">
        <v>185</v>
      </c>
      <c r="DAW29" s="193" t="s">
        <v>185</v>
      </c>
      <c r="DAX29" s="193" t="s">
        <v>185</v>
      </c>
      <c r="DAY29" s="193" t="s">
        <v>185</v>
      </c>
      <c r="DAZ29" s="193" t="s">
        <v>185</v>
      </c>
      <c r="DBA29" s="193" t="s">
        <v>185</v>
      </c>
      <c r="DBB29" s="193" t="s">
        <v>185</v>
      </c>
      <c r="DBC29" s="193" t="s">
        <v>185</v>
      </c>
      <c r="DBD29" s="193" t="s">
        <v>185</v>
      </c>
      <c r="DBE29" s="193" t="s">
        <v>185</v>
      </c>
      <c r="DBF29" s="193" t="s">
        <v>185</v>
      </c>
      <c r="DBG29" s="193" t="s">
        <v>185</v>
      </c>
      <c r="DBH29" s="193" t="s">
        <v>185</v>
      </c>
      <c r="DBI29" s="193" t="s">
        <v>185</v>
      </c>
      <c r="DBJ29" s="193" t="s">
        <v>185</v>
      </c>
      <c r="DBK29" s="193" t="s">
        <v>185</v>
      </c>
      <c r="DBL29" s="193" t="s">
        <v>185</v>
      </c>
      <c r="DBM29" s="193" t="s">
        <v>185</v>
      </c>
      <c r="DBN29" s="193" t="s">
        <v>185</v>
      </c>
      <c r="DBO29" s="193" t="s">
        <v>185</v>
      </c>
      <c r="DBP29" s="193" t="s">
        <v>185</v>
      </c>
      <c r="DBQ29" s="193" t="s">
        <v>185</v>
      </c>
      <c r="DBR29" s="193" t="s">
        <v>185</v>
      </c>
      <c r="DBS29" s="193" t="s">
        <v>185</v>
      </c>
      <c r="DBT29" s="193" t="s">
        <v>185</v>
      </c>
      <c r="DBU29" s="193" t="s">
        <v>185</v>
      </c>
      <c r="DBV29" s="193" t="s">
        <v>185</v>
      </c>
      <c r="DBW29" s="193" t="s">
        <v>185</v>
      </c>
      <c r="DBX29" s="193" t="s">
        <v>185</v>
      </c>
      <c r="DBY29" s="193" t="s">
        <v>185</v>
      </c>
      <c r="DBZ29" s="193" t="s">
        <v>185</v>
      </c>
      <c r="DCA29" s="193" t="s">
        <v>185</v>
      </c>
      <c r="DCB29" s="193" t="s">
        <v>185</v>
      </c>
      <c r="DCC29" s="193" t="s">
        <v>185</v>
      </c>
      <c r="DCD29" s="193" t="s">
        <v>185</v>
      </c>
      <c r="DCE29" s="193" t="s">
        <v>185</v>
      </c>
      <c r="DCF29" s="193" t="s">
        <v>185</v>
      </c>
      <c r="DCG29" s="193" t="s">
        <v>185</v>
      </c>
      <c r="DCH29" s="193" t="s">
        <v>185</v>
      </c>
      <c r="DCI29" s="193" t="s">
        <v>185</v>
      </c>
      <c r="DCJ29" s="193" t="s">
        <v>185</v>
      </c>
      <c r="DCK29" s="193" t="s">
        <v>185</v>
      </c>
      <c r="DCL29" s="193" t="s">
        <v>185</v>
      </c>
      <c r="DCM29" s="193" t="s">
        <v>185</v>
      </c>
      <c r="DCN29" s="193" t="s">
        <v>185</v>
      </c>
      <c r="DCO29" s="193" t="s">
        <v>185</v>
      </c>
      <c r="DCP29" s="193" t="s">
        <v>185</v>
      </c>
      <c r="DCQ29" s="193" t="s">
        <v>185</v>
      </c>
      <c r="DCR29" s="193" t="s">
        <v>185</v>
      </c>
      <c r="DCS29" s="193" t="s">
        <v>185</v>
      </c>
      <c r="DCT29" s="193" t="s">
        <v>185</v>
      </c>
      <c r="DCU29" s="193" t="s">
        <v>185</v>
      </c>
      <c r="DCV29" s="193" t="s">
        <v>185</v>
      </c>
      <c r="DCW29" s="193" t="s">
        <v>185</v>
      </c>
      <c r="DCX29" s="193" t="s">
        <v>185</v>
      </c>
      <c r="DCY29" s="193" t="s">
        <v>185</v>
      </c>
      <c r="DCZ29" s="193" t="s">
        <v>185</v>
      </c>
      <c r="DDA29" s="193" t="s">
        <v>185</v>
      </c>
      <c r="DDB29" s="193" t="s">
        <v>185</v>
      </c>
      <c r="DDC29" s="193" t="s">
        <v>185</v>
      </c>
      <c r="DDD29" s="193" t="s">
        <v>185</v>
      </c>
      <c r="DDE29" s="193" t="s">
        <v>185</v>
      </c>
      <c r="DDF29" s="193" t="s">
        <v>185</v>
      </c>
      <c r="DDG29" s="193" t="s">
        <v>185</v>
      </c>
      <c r="DDH29" s="193" t="s">
        <v>185</v>
      </c>
      <c r="DDI29" s="193" t="s">
        <v>185</v>
      </c>
      <c r="DDJ29" s="193" t="s">
        <v>185</v>
      </c>
      <c r="DDK29" s="193" t="s">
        <v>185</v>
      </c>
      <c r="DDL29" s="193" t="s">
        <v>185</v>
      </c>
      <c r="DDM29" s="193" t="s">
        <v>185</v>
      </c>
      <c r="DDN29" s="193" t="s">
        <v>185</v>
      </c>
      <c r="DDO29" s="193" t="s">
        <v>185</v>
      </c>
      <c r="DDP29" s="193" t="s">
        <v>185</v>
      </c>
      <c r="DDQ29" s="193" t="s">
        <v>185</v>
      </c>
      <c r="DDR29" s="193" t="s">
        <v>185</v>
      </c>
      <c r="DDS29" s="193" t="s">
        <v>185</v>
      </c>
      <c r="DDT29" s="193" t="s">
        <v>185</v>
      </c>
      <c r="DDU29" s="193" t="s">
        <v>185</v>
      </c>
      <c r="DDV29" s="193" t="s">
        <v>185</v>
      </c>
      <c r="DDW29" s="193" t="s">
        <v>185</v>
      </c>
      <c r="DDX29" s="193" t="s">
        <v>185</v>
      </c>
      <c r="DDY29" s="193" t="s">
        <v>185</v>
      </c>
      <c r="DDZ29" s="193" t="s">
        <v>185</v>
      </c>
      <c r="DEA29" s="193" t="s">
        <v>185</v>
      </c>
      <c r="DEB29" s="193" t="s">
        <v>185</v>
      </c>
      <c r="DEC29" s="193" t="s">
        <v>185</v>
      </c>
      <c r="DED29" s="193" t="s">
        <v>185</v>
      </c>
      <c r="DEE29" s="193" t="s">
        <v>185</v>
      </c>
      <c r="DEF29" s="193" t="s">
        <v>185</v>
      </c>
      <c r="DEG29" s="193" t="s">
        <v>185</v>
      </c>
      <c r="DEH29" s="193" t="s">
        <v>185</v>
      </c>
      <c r="DEI29" s="193" t="s">
        <v>185</v>
      </c>
      <c r="DEJ29" s="193" t="s">
        <v>185</v>
      </c>
      <c r="DEK29" s="193" t="s">
        <v>185</v>
      </c>
      <c r="DEL29" s="193" t="s">
        <v>185</v>
      </c>
      <c r="DEM29" s="193" t="s">
        <v>185</v>
      </c>
      <c r="DEN29" s="193" t="s">
        <v>185</v>
      </c>
      <c r="DEO29" s="193" t="s">
        <v>185</v>
      </c>
      <c r="DEP29" s="193" t="s">
        <v>185</v>
      </c>
      <c r="DEQ29" s="193" t="s">
        <v>185</v>
      </c>
      <c r="DER29" s="193" t="s">
        <v>185</v>
      </c>
      <c r="DES29" s="193" t="s">
        <v>185</v>
      </c>
      <c r="DET29" s="193" t="s">
        <v>185</v>
      </c>
      <c r="DEU29" s="193" t="s">
        <v>185</v>
      </c>
      <c r="DEV29" s="193" t="s">
        <v>185</v>
      </c>
      <c r="DEW29" s="193" t="s">
        <v>185</v>
      </c>
      <c r="DEX29" s="193" t="s">
        <v>185</v>
      </c>
      <c r="DEY29" s="193" t="s">
        <v>185</v>
      </c>
      <c r="DEZ29" s="193" t="s">
        <v>185</v>
      </c>
      <c r="DFA29" s="193" t="s">
        <v>185</v>
      </c>
      <c r="DFB29" s="193" t="s">
        <v>185</v>
      </c>
      <c r="DFC29" s="193" t="s">
        <v>185</v>
      </c>
      <c r="DFD29" s="193" t="s">
        <v>185</v>
      </c>
      <c r="DFE29" s="193" t="s">
        <v>185</v>
      </c>
      <c r="DFF29" s="193" t="s">
        <v>185</v>
      </c>
      <c r="DFG29" s="193" t="s">
        <v>185</v>
      </c>
      <c r="DFH29" s="193" t="s">
        <v>185</v>
      </c>
      <c r="DFI29" s="193" t="s">
        <v>185</v>
      </c>
      <c r="DFJ29" s="193" t="s">
        <v>185</v>
      </c>
      <c r="DFK29" s="193" t="s">
        <v>185</v>
      </c>
      <c r="DFL29" s="193" t="s">
        <v>185</v>
      </c>
      <c r="DFM29" s="193" t="s">
        <v>185</v>
      </c>
      <c r="DFN29" s="193" t="s">
        <v>185</v>
      </c>
      <c r="DFO29" s="193" t="s">
        <v>185</v>
      </c>
      <c r="DFP29" s="193" t="s">
        <v>185</v>
      </c>
      <c r="DFQ29" s="193" t="s">
        <v>185</v>
      </c>
      <c r="DFR29" s="193" t="s">
        <v>185</v>
      </c>
      <c r="DFS29" s="193" t="s">
        <v>185</v>
      </c>
      <c r="DFT29" s="193" t="s">
        <v>185</v>
      </c>
      <c r="DFU29" s="193" t="s">
        <v>185</v>
      </c>
      <c r="DFV29" s="193" t="s">
        <v>185</v>
      </c>
      <c r="DFW29" s="193" t="s">
        <v>185</v>
      </c>
      <c r="DFX29" s="193" t="s">
        <v>185</v>
      </c>
      <c r="DFY29" s="193" t="s">
        <v>185</v>
      </c>
      <c r="DFZ29" s="193" t="s">
        <v>185</v>
      </c>
      <c r="DGA29" s="193" t="s">
        <v>185</v>
      </c>
      <c r="DGB29" s="193" t="s">
        <v>185</v>
      </c>
      <c r="DGC29" s="193" t="s">
        <v>185</v>
      </c>
      <c r="DGD29" s="193" t="s">
        <v>185</v>
      </c>
      <c r="DGE29" s="193" t="s">
        <v>185</v>
      </c>
      <c r="DGF29" s="193" t="s">
        <v>185</v>
      </c>
      <c r="DGG29" s="193" t="s">
        <v>185</v>
      </c>
      <c r="DGH29" s="193" t="s">
        <v>185</v>
      </c>
      <c r="DGI29" s="193" t="s">
        <v>185</v>
      </c>
      <c r="DGJ29" s="193" t="s">
        <v>185</v>
      </c>
      <c r="DGK29" s="193" t="s">
        <v>185</v>
      </c>
      <c r="DGL29" s="193" t="s">
        <v>185</v>
      </c>
      <c r="DGM29" s="193" t="s">
        <v>185</v>
      </c>
      <c r="DGN29" s="193" t="s">
        <v>185</v>
      </c>
      <c r="DGO29" s="193" t="s">
        <v>185</v>
      </c>
      <c r="DGP29" s="193" t="s">
        <v>185</v>
      </c>
      <c r="DGQ29" s="193" t="s">
        <v>185</v>
      </c>
      <c r="DGR29" s="193" t="s">
        <v>185</v>
      </c>
      <c r="DGS29" s="193" t="s">
        <v>185</v>
      </c>
      <c r="DGT29" s="193" t="s">
        <v>185</v>
      </c>
      <c r="DGU29" s="193" t="s">
        <v>185</v>
      </c>
      <c r="DGV29" s="193" t="s">
        <v>185</v>
      </c>
      <c r="DGW29" s="193" t="s">
        <v>185</v>
      </c>
      <c r="DGX29" s="193" t="s">
        <v>185</v>
      </c>
      <c r="DGY29" s="193" t="s">
        <v>185</v>
      </c>
      <c r="DGZ29" s="193" t="s">
        <v>185</v>
      </c>
      <c r="DHA29" s="193" t="s">
        <v>185</v>
      </c>
      <c r="DHB29" s="193" t="s">
        <v>185</v>
      </c>
      <c r="DHC29" s="193" t="s">
        <v>185</v>
      </c>
      <c r="DHD29" s="193" t="s">
        <v>185</v>
      </c>
      <c r="DHE29" s="193" t="s">
        <v>185</v>
      </c>
      <c r="DHF29" s="193" t="s">
        <v>185</v>
      </c>
      <c r="DHG29" s="193" t="s">
        <v>185</v>
      </c>
      <c r="DHH29" s="193" t="s">
        <v>185</v>
      </c>
      <c r="DHI29" s="193" t="s">
        <v>185</v>
      </c>
      <c r="DHJ29" s="193" t="s">
        <v>185</v>
      </c>
      <c r="DHK29" s="193" t="s">
        <v>185</v>
      </c>
      <c r="DHL29" s="193" t="s">
        <v>185</v>
      </c>
      <c r="DHM29" s="193" t="s">
        <v>185</v>
      </c>
      <c r="DHN29" s="193" t="s">
        <v>185</v>
      </c>
      <c r="DHO29" s="193" t="s">
        <v>185</v>
      </c>
      <c r="DHP29" s="193" t="s">
        <v>185</v>
      </c>
      <c r="DHQ29" s="193" t="s">
        <v>185</v>
      </c>
      <c r="DHR29" s="193" t="s">
        <v>185</v>
      </c>
      <c r="DHS29" s="193" t="s">
        <v>185</v>
      </c>
      <c r="DHT29" s="193" t="s">
        <v>185</v>
      </c>
      <c r="DHU29" s="193" t="s">
        <v>185</v>
      </c>
      <c r="DHV29" s="193" t="s">
        <v>185</v>
      </c>
      <c r="DHW29" s="193" t="s">
        <v>185</v>
      </c>
      <c r="DHX29" s="193" t="s">
        <v>185</v>
      </c>
      <c r="DHY29" s="193" t="s">
        <v>185</v>
      </c>
      <c r="DHZ29" s="193" t="s">
        <v>185</v>
      </c>
      <c r="DIA29" s="193" t="s">
        <v>185</v>
      </c>
      <c r="DIB29" s="193" t="s">
        <v>185</v>
      </c>
      <c r="DIC29" s="193" t="s">
        <v>185</v>
      </c>
      <c r="DID29" s="193" t="s">
        <v>185</v>
      </c>
      <c r="DIE29" s="193" t="s">
        <v>185</v>
      </c>
      <c r="DIF29" s="193" t="s">
        <v>185</v>
      </c>
      <c r="DIG29" s="193" t="s">
        <v>185</v>
      </c>
      <c r="DIH29" s="193" t="s">
        <v>185</v>
      </c>
      <c r="DII29" s="193" t="s">
        <v>185</v>
      </c>
      <c r="DIJ29" s="193" t="s">
        <v>185</v>
      </c>
      <c r="DIK29" s="193" t="s">
        <v>185</v>
      </c>
      <c r="DIL29" s="193" t="s">
        <v>185</v>
      </c>
      <c r="DIM29" s="193" t="s">
        <v>185</v>
      </c>
      <c r="DIN29" s="193" t="s">
        <v>185</v>
      </c>
      <c r="DIO29" s="193" t="s">
        <v>185</v>
      </c>
      <c r="DIP29" s="193" t="s">
        <v>185</v>
      </c>
      <c r="DIQ29" s="193" t="s">
        <v>185</v>
      </c>
      <c r="DIR29" s="193" t="s">
        <v>185</v>
      </c>
      <c r="DIS29" s="193" t="s">
        <v>185</v>
      </c>
      <c r="DIT29" s="193" t="s">
        <v>185</v>
      </c>
      <c r="DIU29" s="193" t="s">
        <v>185</v>
      </c>
      <c r="DIV29" s="193" t="s">
        <v>185</v>
      </c>
      <c r="DIW29" s="193" t="s">
        <v>185</v>
      </c>
      <c r="DIX29" s="193" t="s">
        <v>185</v>
      </c>
      <c r="DIY29" s="193" t="s">
        <v>185</v>
      </c>
      <c r="DIZ29" s="193" t="s">
        <v>185</v>
      </c>
      <c r="DJA29" s="193" t="s">
        <v>185</v>
      </c>
      <c r="DJB29" s="193" t="s">
        <v>185</v>
      </c>
      <c r="DJC29" s="193" t="s">
        <v>185</v>
      </c>
      <c r="DJD29" s="193" t="s">
        <v>185</v>
      </c>
      <c r="DJE29" s="193" t="s">
        <v>185</v>
      </c>
      <c r="DJF29" s="193" t="s">
        <v>185</v>
      </c>
      <c r="DJG29" s="193" t="s">
        <v>185</v>
      </c>
      <c r="DJH29" s="193" t="s">
        <v>185</v>
      </c>
      <c r="DJI29" s="193" t="s">
        <v>185</v>
      </c>
      <c r="DJJ29" s="193" t="s">
        <v>185</v>
      </c>
      <c r="DJK29" s="193" t="s">
        <v>185</v>
      </c>
      <c r="DJL29" s="193" t="s">
        <v>185</v>
      </c>
      <c r="DJM29" s="193" t="s">
        <v>185</v>
      </c>
      <c r="DJN29" s="193" t="s">
        <v>185</v>
      </c>
      <c r="DJO29" s="193" t="s">
        <v>185</v>
      </c>
      <c r="DJP29" s="193" t="s">
        <v>185</v>
      </c>
      <c r="DJQ29" s="193" t="s">
        <v>185</v>
      </c>
      <c r="DJR29" s="193" t="s">
        <v>185</v>
      </c>
      <c r="DJS29" s="193" t="s">
        <v>185</v>
      </c>
      <c r="DJT29" s="193" t="s">
        <v>185</v>
      </c>
      <c r="DJU29" s="193" t="s">
        <v>185</v>
      </c>
      <c r="DJV29" s="193" t="s">
        <v>185</v>
      </c>
      <c r="DJW29" s="193" t="s">
        <v>185</v>
      </c>
      <c r="DJX29" s="193" t="s">
        <v>185</v>
      </c>
      <c r="DJY29" s="193" t="s">
        <v>185</v>
      </c>
      <c r="DJZ29" s="193" t="s">
        <v>185</v>
      </c>
      <c r="DKA29" s="193" t="s">
        <v>185</v>
      </c>
      <c r="DKB29" s="193" t="s">
        <v>185</v>
      </c>
      <c r="DKC29" s="193" t="s">
        <v>185</v>
      </c>
      <c r="DKD29" s="193" t="s">
        <v>185</v>
      </c>
      <c r="DKE29" s="193" t="s">
        <v>185</v>
      </c>
      <c r="DKF29" s="193" t="s">
        <v>185</v>
      </c>
      <c r="DKG29" s="193" t="s">
        <v>185</v>
      </c>
      <c r="DKH29" s="193" t="s">
        <v>185</v>
      </c>
      <c r="DKI29" s="193" t="s">
        <v>185</v>
      </c>
      <c r="DKJ29" s="193" t="s">
        <v>185</v>
      </c>
      <c r="DKK29" s="193" t="s">
        <v>185</v>
      </c>
      <c r="DKL29" s="193" t="s">
        <v>185</v>
      </c>
      <c r="DKM29" s="193" t="s">
        <v>185</v>
      </c>
      <c r="DKN29" s="193" t="s">
        <v>185</v>
      </c>
      <c r="DKO29" s="193" t="s">
        <v>185</v>
      </c>
      <c r="DKP29" s="193" t="s">
        <v>185</v>
      </c>
      <c r="DKQ29" s="193" t="s">
        <v>185</v>
      </c>
      <c r="DKR29" s="193" t="s">
        <v>185</v>
      </c>
      <c r="DKS29" s="193" t="s">
        <v>185</v>
      </c>
      <c r="DKT29" s="193" t="s">
        <v>185</v>
      </c>
      <c r="DKU29" s="193" t="s">
        <v>185</v>
      </c>
      <c r="DKV29" s="193" t="s">
        <v>185</v>
      </c>
      <c r="DKW29" s="193" t="s">
        <v>185</v>
      </c>
      <c r="DKX29" s="193" t="s">
        <v>185</v>
      </c>
      <c r="DKY29" s="193" t="s">
        <v>185</v>
      </c>
      <c r="DKZ29" s="193" t="s">
        <v>185</v>
      </c>
      <c r="DLA29" s="193" t="s">
        <v>185</v>
      </c>
      <c r="DLB29" s="193" t="s">
        <v>185</v>
      </c>
      <c r="DLC29" s="193" t="s">
        <v>185</v>
      </c>
      <c r="DLD29" s="193" t="s">
        <v>185</v>
      </c>
      <c r="DLE29" s="193" t="s">
        <v>185</v>
      </c>
      <c r="DLF29" s="193" t="s">
        <v>185</v>
      </c>
      <c r="DLG29" s="193" t="s">
        <v>185</v>
      </c>
      <c r="DLH29" s="193" t="s">
        <v>185</v>
      </c>
      <c r="DLI29" s="193" t="s">
        <v>185</v>
      </c>
      <c r="DLJ29" s="193" t="s">
        <v>185</v>
      </c>
      <c r="DLK29" s="193" t="s">
        <v>185</v>
      </c>
      <c r="DLL29" s="193" t="s">
        <v>185</v>
      </c>
      <c r="DLM29" s="193" t="s">
        <v>185</v>
      </c>
      <c r="DLN29" s="193" t="s">
        <v>185</v>
      </c>
      <c r="DLO29" s="193" t="s">
        <v>185</v>
      </c>
      <c r="DLP29" s="193" t="s">
        <v>185</v>
      </c>
      <c r="DLQ29" s="193" t="s">
        <v>185</v>
      </c>
      <c r="DLR29" s="193" t="s">
        <v>185</v>
      </c>
      <c r="DLS29" s="193" t="s">
        <v>185</v>
      </c>
      <c r="DLT29" s="193" t="s">
        <v>185</v>
      </c>
      <c r="DLU29" s="193" t="s">
        <v>185</v>
      </c>
      <c r="DLV29" s="193" t="s">
        <v>185</v>
      </c>
      <c r="DLW29" s="193" t="s">
        <v>185</v>
      </c>
      <c r="DLX29" s="193" t="s">
        <v>185</v>
      </c>
      <c r="DLY29" s="193" t="s">
        <v>185</v>
      </c>
      <c r="DLZ29" s="193" t="s">
        <v>185</v>
      </c>
      <c r="DMA29" s="193" t="s">
        <v>185</v>
      </c>
      <c r="DMB29" s="193" t="s">
        <v>185</v>
      </c>
      <c r="DMC29" s="193" t="s">
        <v>185</v>
      </c>
      <c r="DMD29" s="193" t="s">
        <v>185</v>
      </c>
      <c r="DME29" s="193" t="s">
        <v>185</v>
      </c>
      <c r="DMF29" s="193" t="s">
        <v>185</v>
      </c>
      <c r="DMG29" s="193" t="s">
        <v>185</v>
      </c>
      <c r="DMH29" s="193" t="s">
        <v>185</v>
      </c>
      <c r="DMI29" s="193" t="s">
        <v>185</v>
      </c>
      <c r="DMJ29" s="193" t="s">
        <v>185</v>
      </c>
      <c r="DMK29" s="193" t="s">
        <v>185</v>
      </c>
      <c r="DML29" s="193" t="s">
        <v>185</v>
      </c>
      <c r="DMM29" s="193" t="s">
        <v>185</v>
      </c>
      <c r="DMN29" s="193" t="s">
        <v>185</v>
      </c>
      <c r="DMO29" s="193" t="s">
        <v>185</v>
      </c>
      <c r="DMP29" s="193" t="s">
        <v>185</v>
      </c>
      <c r="DMQ29" s="193" t="s">
        <v>185</v>
      </c>
      <c r="DMR29" s="193" t="s">
        <v>185</v>
      </c>
      <c r="DMS29" s="193" t="s">
        <v>185</v>
      </c>
      <c r="DMT29" s="193" t="s">
        <v>185</v>
      </c>
      <c r="DMU29" s="193" t="s">
        <v>185</v>
      </c>
      <c r="DMV29" s="193" t="s">
        <v>185</v>
      </c>
      <c r="DMW29" s="193" t="s">
        <v>185</v>
      </c>
      <c r="DMX29" s="193" t="s">
        <v>185</v>
      </c>
      <c r="DMY29" s="193" t="s">
        <v>185</v>
      </c>
      <c r="DMZ29" s="193" t="s">
        <v>185</v>
      </c>
      <c r="DNA29" s="193" t="s">
        <v>185</v>
      </c>
      <c r="DNB29" s="193" t="s">
        <v>185</v>
      </c>
      <c r="DNC29" s="193" t="s">
        <v>185</v>
      </c>
      <c r="DND29" s="193" t="s">
        <v>185</v>
      </c>
      <c r="DNE29" s="193" t="s">
        <v>185</v>
      </c>
      <c r="DNF29" s="193" t="s">
        <v>185</v>
      </c>
      <c r="DNG29" s="193" t="s">
        <v>185</v>
      </c>
      <c r="DNH29" s="193" t="s">
        <v>185</v>
      </c>
      <c r="DNI29" s="193" t="s">
        <v>185</v>
      </c>
      <c r="DNJ29" s="193" t="s">
        <v>185</v>
      </c>
      <c r="DNK29" s="193" t="s">
        <v>185</v>
      </c>
      <c r="DNL29" s="193" t="s">
        <v>185</v>
      </c>
      <c r="DNM29" s="193" t="s">
        <v>185</v>
      </c>
      <c r="DNN29" s="193" t="s">
        <v>185</v>
      </c>
      <c r="DNO29" s="193" t="s">
        <v>185</v>
      </c>
      <c r="DNP29" s="193" t="s">
        <v>185</v>
      </c>
      <c r="DNQ29" s="193" t="s">
        <v>185</v>
      </c>
      <c r="DNR29" s="193" t="s">
        <v>185</v>
      </c>
      <c r="DNS29" s="193" t="s">
        <v>185</v>
      </c>
      <c r="DNT29" s="193" t="s">
        <v>185</v>
      </c>
      <c r="DNU29" s="193" t="s">
        <v>185</v>
      </c>
      <c r="DNV29" s="193" t="s">
        <v>185</v>
      </c>
      <c r="DNW29" s="193" t="s">
        <v>185</v>
      </c>
      <c r="DNX29" s="193" t="s">
        <v>185</v>
      </c>
      <c r="DNY29" s="193" t="s">
        <v>185</v>
      </c>
      <c r="DNZ29" s="193" t="s">
        <v>185</v>
      </c>
      <c r="DOA29" s="193" t="s">
        <v>185</v>
      </c>
      <c r="DOB29" s="193" t="s">
        <v>185</v>
      </c>
      <c r="DOC29" s="193" t="s">
        <v>185</v>
      </c>
      <c r="DOD29" s="193" t="s">
        <v>185</v>
      </c>
      <c r="DOE29" s="193" t="s">
        <v>185</v>
      </c>
      <c r="DOF29" s="193" t="s">
        <v>185</v>
      </c>
      <c r="DOG29" s="193" t="s">
        <v>185</v>
      </c>
      <c r="DOH29" s="193" t="s">
        <v>185</v>
      </c>
      <c r="DOI29" s="193" t="s">
        <v>185</v>
      </c>
      <c r="DOJ29" s="193" t="s">
        <v>185</v>
      </c>
      <c r="DOK29" s="193" t="s">
        <v>185</v>
      </c>
      <c r="DOL29" s="193" t="s">
        <v>185</v>
      </c>
      <c r="DOM29" s="193" t="s">
        <v>185</v>
      </c>
      <c r="DON29" s="193" t="s">
        <v>185</v>
      </c>
      <c r="DOO29" s="193" t="s">
        <v>185</v>
      </c>
      <c r="DOP29" s="193" t="s">
        <v>185</v>
      </c>
      <c r="DOQ29" s="193" t="s">
        <v>185</v>
      </c>
      <c r="DOR29" s="193" t="s">
        <v>185</v>
      </c>
      <c r="DOS29" s="193" t="s">
        <v>185</v>
      </c>
      <c r="DOT29" s="193" t="s">
        <v>185</v>
      </c>
      <c r="DOU29" s="193" t="s">
        <v>185</v>
      </c>
      <c r="DOV29" s="193" t="s">
        <v>185</v>
      </c>
      <c r="DOW29" s="193" t="s">
        <v>185</v>
      </c>
      <c r="DOX29" s="193" t="s">
        <v>185</v>
      </c>
      <c r="DOY29" s="193" t="s">
        <v>185</v>
      </c>
      <c r="DOZ29" s="193" t="s">
        <v>185</v>
      </c>
      <c r="DPA29" s="193" t="s">
        <v>185</v>
      </c>
      <c r="DPB29" s="193" t="s">
        <v>185</v>
      </c>
      <c r="DPC29" s="193" t="s">
        <v>185</v>
      </c>
      <c r="DPD29" s="193" t="s">
        <v>185</v>
      </c>
      <c r="DPE29" s="193" t="s">
        <v>185</v>
      </c>
      <c r="DPF29" s="193" t="s">
        <v>185</v>
      </c>
      <c r="DPG29" s="193" t="s">
        <v>185</v>
      </c>
      <c r="DPH29" s="193" t="s">
        <v>185</v>
      </c>
      <c r="DPI29" s="193" t="s">
        <v>185</v>
      </c>
      <c r="DPJ29" s="193" t="s">
        <v>185</v>
      </c>
      <c r="DPK29" s="193" t="s">
        <v>185</v>
      </c>
      <c r="DPL29" s="193" t="s">
        <v>185</v>
      </c>
      <c r="DPM29" s="193" t="s">
        <v>185</v>
      </c>
      <c r="DPN29" s="193" t="s">
        <v>185</v>
      </c>
      <c r="DPO29" s="193" t="s">
        <v>185</v>
      </c>
      <c r="DPP29" s="193" t="s">
        <v>185</v>
      </c>
      <c r="DPQ29" s="193" t="s">
        <v>185</v>
      </c>
      <c r="DPR29" s="193" t="s">
        <v>185</v>
      </c>
      <c r="DPS29" s="193" t="s">
        <v>185</v>
      </c>
      <c r="DPT29" s="193" t="s">
        <v>185</v>
      </c>
      <c r="DPU29" s="193" t="s">
        <v>185</v>
      </c>
      <c r="DPV29" s="193" t="s">
        <v>185</v>
      </c>
      <c r="DPW29" s="193" t="s">
        <v>185</v>
      </c>
      <c r="DPX29" s="193" t="s">
        <v>185</v>
      </c>
      <c r="DPY29" s="193" t="s">
        <v>185</v>
      </c>
      <c r="DPZ29" s="193" t="s">
        <v>185</v>
      </c>
      <c r="DQA29" s="193" t="s">
        <v>185</v>
      </c>
      <c r="DQB29" s="193" t="s">
        <v>185</v>
      </c>
      <c r="DQC29" s="193" t="s">
        <v>185</v>
      </c>
      <c r="DQD29" s="193" t="s">
        <v>185</v>
      </c>
      <c r="DQE29" s="193" t="s">
        <v>185</v>
      </c>
      <c r="DQF29" s="193" t="s">
        <v>185</v>
      </c>
      <c r="DQG29" s="193" t="s">
        <v>185</v>
      </c>
      <c r="DQH29" s="193" t="s">
        <v>185</v>
      </c>
      <c r="DQI29" s="193" t="s">
        <v>185</v>
      </c>
      <c r="DQJ29" s="193" t="s">
        <v>185</v>
      </c>
      <c r="DQK29" s="193" t="s">
        <v>185</v>
      </c>
      <c r="DQL29" s="193" t="s">
        <v>185</v>
      </c>
      <c r="DQM29" s="193" t="s">
        <v>185</v>
      </c>
      <c r="DQN29" s="193" t="s">
        <v>185</v>
      </c>
      <c r="DQO29" s="193" t="s">
        <v>185</v>
      </c>
      <c r="DQP29" s="193" t="s">
        <v>185</v>
      </c>
      <c r="DQQ29" s="193" t="s">
        <v>185</v>
      </c>
      <c r="DQR29" s="193" t="s">
        <v>185</v>
      </c>
      <c r="DQS29" s="193" t="s">
        <v>185</v>
      </c>
      <c r="DQT29" s="193" t="s">
        <v>185</v>
      </c>
      <c r="DQU29" s="193" t="s">
        <v>185</v>
      </c>
      <c r="DQV29" s="193" t="s">
        <v>185</v>
      </c>
      <c r="DQW29" s="193" t="s">
        <v>185</v>
      </c>
      <c r="DQX29" s="193" t="s">
        <v>185</v>
      </c>
      <c r="DQY29" s="193" t="s">
        <v>185</v>
      </c>
      <c r="DQZ29" s="193" t="s">
        <v>185</v>
      </c>
      <c r="DRA29" s="193" t="s">
        <v>185</v>
      </c>
      <c r="DRB29" s="193" t="s">
        <v>185</v>
      </c>
      <c r="DRC29" s="193" t="s">
        <v>185</v>
      </c>
      <c r="DRD29" s="193" t="s">
        <v>185</v>
      </c>
      <c r="DRE29" s="193" t="s">
        <v>185</v>
      </c>
      <c r="DRF29" s="193" t="s">
        <v>185</v>
      </c>
      <c r="DRG29" s="193" t="s">
        <v>185</v>
      </c>
      <c r="DRH29" s="193" t="s">
        <v>185</v>
      </c>
      <c r="DRI29" s="193" t="s">
        <v>185</v>
      </c>
      <c r="DRJ29" s="193" t="s">
        <v>185</v>
      </c>
      <c r="DRK29" s="193" t="s">
        <v>185</v>
      </c>
      <c r="DRL29" s="193" t="s">
        <v>185</v>
      </c>
      <c r="DRM29" s="193" t="s">
        <v>185</v>
      </c>
      <c r="DRN29" s="193" t="s">
        <v>185</v>
      </c>
      <c r="DRO29" s="193" t="s">
        <v>185</v>
      </c>
      <c r="DRP29" s="193" t="s">
        <v>185</v>
      </c>
      <c r="DRQ29" s="193" t="s">
        <v>185</v>
      </c>
      <c r="DRR29" s="193" t="s">
        <v>185</v>
      </c>
      <c r="DRS29" s="193" t="s">
        <v>185</v>
      </c>
      <c r="DRT29" s="193" t="s">
        <v>185</v>
      </c>
      <c r="DRU29" s="193" t="s">
        <v>185</v>
      </c>
      <c r="DRV29" s="193" t="s">
        <v>185</v>
      </c>
      <c r="DRW29" s="193" t="s">
        <v>185</v>
      </c>
      <c r="DRX29" s="193" t="s">
        <v>185</v>
      </c>
      <c r="DRY29" s="193" t="s">
        <v>185</v>
      </c>
      <c r="DRZ29" s="193" t="s">
        <v>185</v>
      </c>
      <c r="DSA29" s="193" t="s">
        <v>185</v>
      </c>
      <c r="DSB29" s="193" t="s">
        <v>185</v>
      </c>
      <c r="DSC29" s="193" t="s">
        <v>185</v>
      </c>
      <c r="DSD29" s="193" t="s">
        <v>185</v>
      </c>
      <c r="DSE29" s="193" t="s">
        <v>185</v>
      </c>
      <c r="DSF29" s="193" t="s">
        <v>185</v>
      </c>
      <c r="DSG29" s="193" t="s">
        <v>185</v>
      </c>
      <c r="DSH29" s="193" t="s">
        <v>185</v>
      </c>
      <c r="DSI29" s="193" t="s">
        <v>185</v>
      </c>
      <c r="DSJ29" s="193" t="s">
        <v>185</v>
      </c>
      <c r="DSK29" s="193" t="s">
        <v>185</v>
      </c>
      <c r="DSL29" s="193" t="s">
        <v>185</v>
      </c>
      <c r="DSM29" s="193" t="s">
        <v>185</v>
      </c>
      <c r="DSN29" s="193" t="s">
        <v>185</v>
      </c>
      <c r="DSO29" s="193" t="s">
        <v>185</v>
      </c>
      <c r="DSP29" s="193" t="s">
        <v>185</v>
      </c>
      <c r="DSQ29" s="193" t="s">
        <v>185</v>
      </c>
      <c r="DSR29" s="193" t="s">
        <v>185</v>
      </c>
      <c r="DSS29" s="193" t="s">
        <v>185</v>
      </c>
      <c r="DST29" s="193" t="s">
        <v>185</v>
      </c>
      <c r="DSU29" s="193" t="s">
        <v>185</v>
      </c>
      <c r="DSV29" s="193" t="s">
        <v>185</v>
      </c>
      <c r="DSW29" s="193" t="s">
        <v>185</v>
      </c>
      <c r="DSX29" s="193" t="s">
        <v>185</v>
      </c>
      <c r="DSY29" s="193" t="s">
        <v>185</v>
      </c>
      <c r="DSZ29" s="193" t="s">
        <v>185</v>
      </c>
      <c r="DTA29" s="193" t="s">
        <v>185</v>
      </c>
      <c r="DTB29" s="193" t="s">
        <v>185</v>
      </c>
      <c r="DTC29" s="193" t="s">
        <v>185</v>
      </c>
      <c r="DTD29" s="193" t="s">
        <v>185</v>
      </c>
      <c r="DTE29" s="193" t="s">
        <v>185</v>
      </c>
      <c r="DTF29" s="193" t="s">
        <v>185</v>
      </c>
      <c r="DTG29" s="193" t="s">
        <v>185</v>
      </c>
      <c r="DTH29" s="193" t="s">
        <v>185</v>
      </c>
      <c r="DTI29" s="193" t="s">
        <v>185</v>
      </c>
      <c r="DTJ29" s="193" t="s">
        <v>185</v>
      </c>
      <c r="DTK29" s="193" t="s">
        <v>185</v>
      </c>
      <c r="DTL29" s="193" t="s">
        <v>185</v>
      </c>
      <c r="DTM29" s="193" t="s">
        <v>185</v>
      </c>
      <c r="DTN29" s="193" t="s">
        <v>185</v>
      </c>
      <c r="DTO29" s="193" t="s">
        <v>185</v>
      </c>
      <c r="DTP29" s="193" t="s">
        <v>185</v>
      </c>
      <c r="DTQ29" s="193" t="s">
        <v>185</v>
      </c>
      <c r="DTR29" s="193" t="s">
        <v>185</v>
      </c>
      <c r="DTS29" s="193" t="s">
        <v>185</v>
      </c>
      <c r="DTT29" s="193" t="s">
        <v>185</v>
      </c>
      <c r="DTU29" s="193" t="s">
        <v>185</v>
      </c>
      <c r="DTV29" s="193" t="s">
        <v>185</v>
      </c>
      <c r="DTW29" s="193" t="s">
        <v>185</v>
      </c>
      <c r="DTX29" s="193" t="s">
        <v>185</v>
      </c>
      <c r="DTY29" s="193" t="s">
        <v>185</v>
      </c>
      <c r="DTZ29" s="193" t="s">
        <v>185</v>
      </c>
      <c r="DUA29" s="193" t="s">
        <v>185</v>
      </c>
      <c r="DUB29" s="193" t="s">
        <v>185</v>
      </c>
      <c r="DUC29" s="193" t="s">
        <v>185</v>
      </c>
      <c r="DUD29" s="193" t="s">
        <v>185</v>
      </c>
      <c r="DUE29" s="193" t="s">
        <v>185</v>
      </c>
      <c r="DUF29" s="193" t="s">
        <v>185</v>
      </c>
      <c r="DUG29" s="193" t="s">
        <v>185</v>
      </c>
      <c r="DUH29" s="193" t="s">
        <v>185</v>
      </c>
      <c r="DUI29" s="193" t="s">
        <v>185</v>
      </c>
      <c r="DUJ29" s="193" t="s">
        <v>185</v>
      </c>
      <c r="DUK29" s="193" t="s">
        <v>185</v>
      </c>
      <c r="DUL29" s="193" t="s">
        <v>185</v>
      </c>
      <c r="DUM29" s="193" t="s">
        <v>185</v>
      </c>
      <c r="DUN29" s="193" t="s">
        <v>185</v>
      </c>
      <c r="DUO29" s="193" t="s">
        <v>185</v>
      </c>
      <c r="DUP29" s="193" t="s">
        <v>185</v>
      </c>
      <c r="DUQ29" s="193" t="s">
        <v>185</v>
      </c>
      <c r="DUR29" s="193" t="s">
        <v>185</v>
      </c>
      <c r="DUS29" s="193" t="s">
        <v>185</v>
      </c>
      <c r="DUT29" s="193" t="s">
        <v>185</v>
      </c>
      <c r="DUU29" s="193" t="s">
        <v>185</v>
      </c>
      <c r="DUV29" s="193" t="s">
        <v>185</v>
      </c>
      <c r="DUW29" s="193" t="s">
        <v>185</v>
      </c>
      <c r="DUX29" s="193" t="s">
        <v>185</v>
      </c>
      <c r="DUY29" s="193" t="s">
        <v>185</v>
      </c>
      <c r="DUZ29" s="193" t="s">
        <v>185</v>
      </c>
      <c r="DVA29" s="193" t="s">
        <v>185</v>
      </c>
      <c r="DVB29" s="193" t="s">
        <v>185</v>
      </c>
      <c r="DVC29" s="193" t="s">
        <v>185</v>
      </c>
      <c r="DVD29" s="193" t="s">
        <v>185</v>
      </c>
      <c r="DVE29" s="193" t="s">
        <v>185</v>
      </c>
      <c r="DVF29" s="193" t="s">
        <v>185</v>
      </c>
      <c r="DVG29" s="193" t="s">
        <v>185</v>
      </c>
      <c r="DVH29" s="193" t="s">
        <v>185</v>
      </c>
      <c r="DVI29" s="193" t="s">
        <v>185</v>
      </c>
      <c r="DVJ29" s="193" t="s">
        <v>185</v>
      </c>
      <c r="DVK29" s="193" t="s">
        <v>185</v>
      </c>
      <c r="DVL29" s="193" t="s">
        <v>185</v>
      </c>
      <c r="DVM29" s="193" t="s">
        <v>185</v>
      </c>
      <c r="DVN29" s="193" t="s">
        <v>185</v>
      </c>
      <c r="DVO29" s="193" t="s">
        <v>185</v>
      </c>
      <c r="DVP29" s="193" t="s">
        <v>185</v>
      </c>
      <c r="DVQ29" s="193" t="s">
        <v>185</v>
      </c>
      <c r="DVR29" s="193" t="s">
        <v>185</v>
      </c>
      <c r="DVS29" s="193" t="s">
        <v>185</v>
      </c>
      <c r="DVT29" s="193" t="s">
        <v>185</v>
      </c>
      <c r="DVU29" s="193" t="s">
        <v>185</v>
      </c>
      <c r="DVV29" s="193" t="s">
        <v>185</v>
      </c>
      <c r="DVW29" s="193" t="s">
        <v>185</v>
      </c>
      <c r="DVX29" s="193" t="s">
        <v>185</v>
      </c>
      <c r="DVY29" s="193" t="s">
        <v>185</v>
      </c>
      <c r="DVZ29" s="193" t="s">
        <v>185</v>
      </c>
      <c r="DWA29" s="193" t="s">
        <v>185</v>
      </c>
      <c r="DWB29" s="193" t="s">
        <v>185</v>
      </c>
      <c r="DWC29" s="193" t="s">
        <v>185</v>
      </c>
      <c r="DWD29" s="193" t="s">
        <v>185</v>
      </c>
      <c r="DWE29" s="193" t="s">
        <v>185</v>
      </c>
      <c r="DWF29" s="193" t="s">
        <v>185</v>
      </c>
      <c r="DWG29" s="193" t="s">
        <v>185</v>
      </c>
      <c r="DWH29" s="193" t="s">
        <v>185</v>
      </c>
      <c r="DWI29" s="193" t="s">
        <v>185</v>
      </c>
      <c r="DWJ29" s="193" t="s">
        <v>185</v>
      </c>
      <c r="DWK29" s="193" t="s">
        <v>185</v>
      </c>
      <c r="DWL29" s="193" t="s">
        <v>185</v>
      </c>
      <c r="DWM29" s="193" t="s">
        <v>185</v>
      </c>
      <c r="DWN29" s="193" t="s">
        <v>185</v>
      </c>
      <c r="DWO29" s="193" t="s">
        <v>185</v>
      </c>
      <c r="DWP29" s="193" t="s">
        <v>185</v>
      </c>
      <c r="DWQ29" s="193" t="s">
        <v>185</v>
      </c>
      <c r="DWR29" s="193" t="s">
        <v>185</v>
      </c>
      <c r="DWS29" s="193" t="s">
        <v>185</v>
      </c>
      <c r="DWT29" s="193" t="s">
        <v>185</v>
      </c>
      <c r="DWU29" s="193" t="s">
        <v>185</v>
      </c>
      <c r="DWV29" s="193" t="s">
        <v>185</v>
      </c>
      <c r="DWW29" s="193" t="s">
        <v>185</v>
      </c>
      <c r="DWX29" s="193" t="s">
        <v>185</v>
      </c>
      <c r="DWY29" s="193" t="s">
        <v>185</v>
      </c>
      <c r="DWZ29" s="193" t="s">
        <v>185</v>
      </c>
      <c r="DXA29" s="193" t="s">
        <v>185</v>
      </c>
      <c r="DXB29" s="193" t="s">
        <v>185</v>
      </c>
      <c r="DXC29" s="193" t="s">
        <v>185</v>
      </c>
      <c r="DXD29" s="193" t="s">
        <v>185</v>
      </c>
      <c r="DXE29" s="193" t="s">
        <v>185</v>
      </c>
      <c r="DXF29" s="193" t="s">
        <v>185</v>
      </c>
      <c r="DXG29" s="193" t="s">
        <v>185</v>
      </c>
      <c r="DXH29" s="193" t="s">
        <v>185</v>
      </c>
      <c r="DXI29" s="193" t="s">
        <v>185</v>
      </c>
      <c r="DXJ29" s="193" t="s">
        <v>185</v>
      </c>
      <c r="DXK29" s="193" t="s">
        <v>185</v>
      </c>
      <c r="DXL29" s="193" t="s">
        <v>185</v>
      </c>
      <c r="DXM29" s="193" t="s">
        <v>185</v>
      </c>
      <c r="DXN29" s="193" t="s">
        <v>185</v>
      </c>
      <c r="DXO29" s="193" t="s">
        <v>185</v>
      </c>
      <c r="DXP29" s="193" t="s">
        <v>185</v>
      </c>
      <c r="DXQ29" s="193" t="s">
        <v>185</v>
      </c>
      <c r="DXR29" s="193" t="s">
        <v>185</v>
      </c>
      <c r="DXS29" s="193" t="s">
        <v>185</v>
      </c>
      <c r="DXT29" s="193" t="s">
        <v>185</v>
      </c>
      <c r="DXU29" s="193" t="s">
        <v>185</v>
      </c>
      <c r="DXV29" s="193" t="s">
        <v>185</v>
      </c>
      <c r="DXW29" s="193" t="s">
        <v>185</v>
      </c>
      <c r="DXX29" s="193" t="s">
        <v>185</v>
      </c>
      <c r="DXY29" s="193" t="s">
        <v>185</v>
      </c>
      <c r="DXZ29" s="193" t="s">
        <v>185</v>
      </c>
      <c r="DYA29" s="193" t="s">
        <v>185</v>
      </c>
      <c r="DYB29" s="193" t="s">
        <v>185</v>
      </c>
      <c r="DYC29" s="193" t="s">
        <v>185</v>
      </c>
      <c r="DYD29" s="193" t="s">
        <v>185</v>
      </c>
      <c r="DYE29" s="193" t="s">
        <v>185</v>
      </c>
      <c r="DYF29" s="193" t="s">
        <v>185</v>
      </c>
      <c r="DYG29" s="193" t="s">
        <v>185</v>
      </c>
      <c r="DYH29" s="193" t="s">
        <v>185</v>
      </c>
      <c r="DYI29" s="193" t="s">
        <v>185</v>
      </c>
      <c r="DYJ29" s="193" t="s">
        <v>185</v>
      </c>
      <c r="DYK29" s="193" t="s">
        <v>185</v>
      </c>
      <c r="DYL29" s="193" t="s">
        <v>185</v>
      </c>
      <c r="DYM29" s="193" t="s">
        <v>185</v>
      </c>
      <c r="DYN29" s="193" t="s">
        <v>185</v>
      </c>
      <c r="DYO29" s="193" t="s">
        <v>185</v>
      </c>
      <c r="DYP29" s="193" t="s">
        <v>185</v>
      </c>
      <c r="DYQ29" s="193" t="s">
        <v>185</v>
      </c>
      <c r="DYR29" s="193" t="s">
        <v>185</v>
      </c>
      <c r="DYS29" s="193" t="s">
        <v>185</v>
      </c>
      <c r="DYT29" s="193" t="s">
        <v>185</v>
      </c>
      <c r="DYU29" s="193" t="s">
        <v>185</v>
      </c>
      <c r="DYV29" s="193" t="s">
        <v>185</v>
      </c>
      <c r="DYW29" s="193" t="s">
        <v>185</v>
      </c>
      <c r="DYX29" s="193" t="s">
        <v>185</v>
      </c>
      <c r="DYY29" s="193" t="s">
        <v>185</v>
      </c>
      <c r="DYZ29" s="193" t="s">
        <v>185</v>
      </c>
      <c r="DZA29" s="193" t="s">
        <v>185</v>
      </c>
      <c r="DZB29" s="193" t="s">
        <v>185</v>
      </c>
      <c r="DZC29" s="193" t="s">
        <v>185</v>
      </c>
      <c r="DZD29" s="193" t="s">
        <v>185</v>
      </c>
      <c r="DZE29" s="193" t="s">
        <v>185</v>
      </c>
      <c r="DZF29" s="193" t="s">
        <v>185</v>
      </c>
      <c r="DZG29" s="193" t="s">
        <v>185</v>
      </c>
      <c r="DZH29" s="193" t="s">
        <v>185</v>
      </c>
      <c r="DZI29" s="193" t="s">
        <v>185</v>
      </c>
      <c r="DZJ29" s="193" t="s">
        <v>185</v>
      </c>
      <c r="DZK29" s="193" t="s">
        <v>185</v>
      </c>
      <c r="DZL29" s="193" t="s">
        <v>185</v>
      </c>
      <c r="DZM29" s="193" t="s">
        <v>185</v>
      </c>
      <c r="DZN29" s="193" t="s">
        <v>185</v>
      </c>
      <c r="DZO29" s="193" t="s">
        <v>185</v>
      </c>
      <c r="DZP29" s="193" t="s">
        <v>185</v>
      </c>
      <c r="DZQ29" s="193" t="s">
        <v>185</v>
      </c>
      <c r="DZR29" s="193" t="s">
        <v>185</v>
      </c>
      <c r="DZS29" s="193" t="s">
        <v>185</v>
      </c>
      <c r="DZT29" s="193" t="s">
        <v>185</v>
      </c>
      <c r="DZU29" s="193" t="s">
        <v>185</v>
      </c>
      <c r="DZV29" s="193" t="s">
        <v>185</v>
      </c>
      <c r="DZW29" s="193" t="s">
        <v>185</v>
      </c>
      <c r="DZX29" s="193" t="s">
        <v>185</v>
      </c>
      <c r="DZY29" s="193" t="s">
        <v>185</v>
      </c>
      <c r="DZZ29" s="193" t="s">
        <v>185</v>
      </c>
      <c r="EAA29" s="193" t="s">
        <v>185</v>
      </c>
      <c r="EAB29" s="193" t="s">
        <v>185</v>
      </c>
      <c r="EAC29" s="193" t="s">
        <v>185</v>
      </c>
      <c r="EAD29" s="193" t="s">
        <v>185</v>
      </c>
      <c r="EAE29" s="193" t="s">
        <v>185</v>
      </c>
      <c r="EAF29" s="193" t="s">
        <v>185</v>
      </c>
      <c r="EAG29" s="193" t="s">
        <v>185</v>
      </c>
      <c r="EAH29" s="193" t="s">
        <v>185</v>
      </c>
      <c r="EAI29" s="193" t="s">
        <v>185</v>
      </c>
      <c r="EAJ29" s="193" t="s">
        <v>185</v>
      </c>
      <c r="EAK29" s="193" t="s">
        <v>185</v>
      </c>
      <c r="EAL29" s="193" t="s">
        <v>185</v>
      </c>
      <c r="EAM29" s="193" t="s">
        <v>185</v>
      </c>
      <c r="EAN29" s="193" t="s">
        <v>185</v>
      </c>
      <c r="EAO29" s="193" t="s">
        <v>185</v>
      </c>
      <c r="EAP29" s="193" t="s">
        <v>185</v>
      </c>
      <c r="EAQ29" s="193" t="s">
        <v>185</v>
      </c>
      <c r="EAR29" s="193" t="s">
        <v>185</v>
      </c>
      <c r="EAS29" s="193" t="s">
        <v>185</v>
      </c>
      <c r="EAT29" s="193" t="s">
        <v>185</v>
      </c>
      <c r="EAU29" s="193" t="s">
        <v>185</v>
      </c>
      <c r="EAV29" s="193" t="s">
        <v>185</v>
      </c>
      <c r="EAW29" s="193" t="s">
        <v>185</v>
      </c>
      <c r="EAX29" s="193" t="s">
        <v>185</v>
      </c>
      <c r="EAY29" s="193" t="s">
        <v>185</v>
      </c>
      <c r="EAZ29" s="193" t="s">
        <v>185</v>
      </c>
      <c r="EBA29" s="193" t="s">
        <v>185</v>
      </c>
      <c r="EBB29" s="193" t="s">
        <v>185</v>
      </c>
      <c r="EBC29" s="193" t="s">
        <v>185</v>
      </c>
      <c r="EBD29" s="193" t="s">
        <v>185</v>
      </c>
      <c r="EBE29" s="193" t="s">
        <v>185</v>
      </c>
      <c r="EBF29" s="193" t="s">
        <v>185</v>
      </c>
      <c r="EBG29" s="193" t="s">
        <v>185</v>
      </c>
      <c r="EBH29" s="193" t="s">
        <v>185</v>
      </c>
      <c r="EBI29" s="193" t="s">
        <v>185</v>
      </c>
      <c r="EBJ29" s="193" t="s">
        <v>185</v>
      </c>
      <c r="EBK29" s="193" t="s">
        <v>185</v>
      </c>
      <c r="EBL29" s="193" t="s">
        <v>185</v>
      </c>
      <c r="EBM29" s="193" t="s">
        <v>185</v>
      </c>
      <c r="EBN29" s="193" t="s">
        <v>185</v>
      </c>
      <c r="EBO29" s="193" t="s">
        <v>185</v>
      </c>
      <c r="EBP29" s="193" t="s">
        <v>185</v>
      </c>
      <c r="EBQ29" s="193" t="s">
        <v>185</v>
      </c>
      <c r="EBR29" s="193" t="s">
        <v>185</v>
      </c>
      <c r="EBS29" s="193" t="s">
        <v>185</v>
      </c>
      <c r="EBT29" s="193" t="s">
        <v>185</v>
      </c>
      <c r="EBU29" s="193" t="s">
        <v>185</v>
      </c>
      <c r="EBV29" s="193" t="s">
        <v>185</v>
      </c>
      <c r="EBW29" s="193" t="s">
        <v>185</v>
      </c>
      <c r="EBX29" s="193" t="s">
        <v>185</v>
      </c>
      <c r="EBY29" s="193" t="s">
        <v>185</v>
      </c>
      <c r="EBZ29" s="193" t="s">
        <v>185</v>
      </c>
      <c r="ECA29" s="193" t="s">
        <v>185</v>
      </c>
      <c r="ECB29" s="193" t="s">
        <v>185</v>
      </c>
      <c r="ECC29" s="193" t="s">
        <v>185</v>
      </c>
      <c r="ECD29" s="193" t="s">
        <v>185</v>
      </c>
      <c r="ECE29" s="193" t="s">
        <v>185</v>
      </c>
      <c r="ECF29" s="193" t="s">
        <v>185</v>
      </c>
      <c r="ECG29" s="193" t="s">
        <v>185</v>
      </c>
      <c r="ECH29" s="193" t="s">
        <v>185</v>
      </c>
      <c r="ECI29" s="193" t="s">
        <v>185</v>
      </c>
      <c r="ECJ29" s="193" t="s">
        <v>185</v>
      </c>
      <c r="ECK29" s="193" t="s">
        <v>185</v>
      </c>
      <c r="ECL29" s="193" t="s">
        <v>185</v>
      </c>
      <c r="ECM29" s="193" t="s">
        <v>185</v>
      </c>
      <c r="ECN29" s="193" t="s">
        <v>185</v>
      </c>
      <c r="ECO29" s="193" t="s">
        <v>185</v>
      </c>
      <c r="ECP29" s="193" t="s">
        <v>185</v>
      </c>
      <c r="ECQ29" s="193" t="s">
        <v>185</v>
      </c>
      <c r="ECR29" s="193" t="s">
        <v>185</v>
      </c>
      <c r="ECS29" s="193" t="s">
        <v>185</v>
      </c>
      <c r="ECT29" s="193" t="s">
        <v>185</v>
      </c>
      <c r="ECU29" s="193" t="s">
        <v>185</v>
      </c>
      <c r="ECV29" s="193" t="s">
        <v>185</v>
      </c>
      <c r="ECW29" s="193" t="s">
        <v>185</v>
      </c>
      <c r="ECX29" s="193" t="s">
        <v>185</v>
      </c>
      <c r="ECY29" s="193" t="s">
        <v>185</v>
      </c>
      <c r="ECZ29" s="193" t="s">
        <v>185</v>
      </c>
      <c r="EDA29" s="193" t="s">
        <v>185</v>
      </c>
      <c r="EDB29" s="193" t="s">
        <v>185</v>
      </c>
      <c r="EDC29" s="193" t="s">
        <v>185</v>
      </c>
      <c r="EDD29" s="193" t="s">
        <v>185</v>
      </c>
      <c r="EDE29" s="193" t="s">
        <v>185</v>
      </c>
      <c r="EDF29" s="193" t="s">
        <v>185</v>
      </c>
      <c r="EDG29" s="193" t="s">
        <v>185</v>
      </c>
      <c r="EDH29" s="193" t="s">
        <v>185</v>
      </c>
      <c r="EDI29" s="193" t="s">
        <v>185</v>
      </c>
      <c r="EDJ29" s="193" t="s">
        <v>185</v>
      </c>
      <c r="EDK29" s="193" t="s">
        <v>185</v>
      </c>
      <c r="EDL29" s="193" t="s">
        <v>185</v>
      </c>
      <c r="EDM29" s="193" t="s">
        <v>185</v>
      </c>
      <c r="EDN29" s="193" t="s">
        <v>185</v>
      </c>
      <c r="EDO29" s="193" t="s">
        <v>185</v>
      </c>
      <c r="EDP29" s="193" t="s">
        <v>185</v>
      </c>
      <c r="EDQ29" s="193" t="s">
        <v>185</v>
      </c>
      <c r="EDR29" s="193" t="s">
        <v>185</v>
      </c>
      <c r="EDS29" s="193" t="s">
        <v>185</v>
      </c>
      <c r="EDT29" s="193" t="s">
        <v>185</v>
      </c>
      <c r="EDU29" s="193" t="s">
        <v>185</v>
      </c>
      <c r="EDV29" s="193" t="s">
        <v>185</v>
      </c>
      <c r="EDW29" s="193" t="s">
        <v>185</v>
      </c>
      <c r="EDX29" s="193" t="s">
        <v>185</v>
      </c>
      <c r="EDY29" s="193" t="s">
        <v>185</v>
      </c>
      <c r="EDZ29" s="193" t="s">
        <v>185</v>
      </c>
      <c r="EEA29" s="193" t="s">
        <v>185</v>
      </c>
      <c r="EEB29" s="193" t="s">
        <v>185</v>
      </c>
      <c r="EEC29" s="193" t="s">
        <v>185</v>
      </c>
      <c r="EED29" s="193" t="s">
        <v>185</v>
      </c>
      <c r="EEE29" s="193" t="s">
        <v>185</v>
      </c>
      <c r="EEF29" s="193" t="s">
        <v>185</v>
      </c>
      <c r="EEG29" s="193" t="s">
        <v>185</v>
      </c>
      <c r="EEH29" s="193" t="s">
        <v>185</v>
      </c>
      <c r="EEI29" s="193" t="s">
        <v>185</v>
      </c>
      <c r="EEJ29" s="193" t="s">
        <v>185</v>
      </c>
      <c r="EEK29" s="193" t="s">
        <v>185</v>
      </c>
      <c r="EEL29" s="193" t="s">
        <v>185</v>
      </c>
      <c r="EEM29" s="193" t="s">
        <v>185</v>
      </c>
      <c r="EEN29" s="193" t="s">
        <v>185</v>
      </c>
      <c r="EEO29" s="193" t="s">
        <v>185</v>
      </c>
      <c r="EEP29" s="193" t="s">
        <v>185</v>
      </c>
      <c r="EEQ29" s="193" t="s">
        <v>185</v>
      </c>
      <c r="EER29" s="193" t="s">
        <v>185</v>
      </c>
      <c r="EES29" s="193" t="s">
        <v>185</v>
      </c>
      <c r="EET29" s="193" t="s">
        <v>185</v>
      </c>
      <c r="EEU29" s="193" t="s">
        <v>185</v>
      </c>
      <c r="EEV29" s="193" t="s">
        <v>185</v>
      </c>
      <c r="EEW29" s="193" t="s">
        <v>185</v>
      </c>
      <c r="EEX29" s="193" t="s">
        <v>185</v>
      </c>
      <c r="EEY29" s="193" t="s">
        <v>185</v>
      </c>
      <c r="EEZ29" s="193" t="s">
        <v>185</v>
      </c>
      <c r="EFA29" s="193" t="s">
        <v>185</v>
      </c>
      <c r="EFB29" s="193" t="s">
        <v>185</v>
      </c>
      <c r="EFC29" s="193" t="s">
        <v>185</v>
      </c>
      <c r="EFD29" s="193" t="s">
        <v>185</v>
      </c>
      <c r="EFE29" s="193" t="s">
        <v>185</v>
      </c>
      <c r="EFF29" s="193" t="s">
        <v>185</v>
      </c>
      <c r="EFG29" s="193" t="s">
        <v>185</v>
      </c>
      <c r="EFH29" s="193" t="s">
        <v>185</v>
      </c>
      <c r="EFI29" s="193" t="s">
        <v>185</v>
      </c>
      <c r="EFJ29" s="193" t="s">
        <v>185</v>
      </c>
      <c r="EFK29" s="193" t="s">
        <v>185</v>
      </c>
      <c r="EFL29" s="193" t="s">
        <v>185</v>
      </c>
      <c r="EFM29" s="193" t="s">
        <v>185</v>
      </c>
      <c r="EFN29" s="193" t="s">
        <v>185</v>
      </c>
      <c r="EFO29" s="193" t="s">
        <v>185</v>
      </c>
      <c r="EFP29" s="193" t="s">
        <v>185</v>
      </c>
      <c r="EFQ29" s="193" t="s">
        <v>185</v>
      </c>
      <c r="EFR29" s="193" t="s">
        <v>185</v>
      </c>
      <c r="EFS29" s="193" t="s">
        <v>185</v>
      </c>
      <c r="EFT29" s="193" t="s">
        <v>185</v>
      </c>
      <c r="EFU29" s="193" t="s">
        <v>185</v>
      </c>
      <c r="EFV29" s="193" t="s">
        <v>185</v>
      </c>
      <c r="EFW29" s="193" t="s">
        <v>185</v>
      </c>
      <c r="EFX29" s="193" t="s">
        <v>185</v>
      </c>
      <c r="EFY29" s="193" t="s">
        <v>185</v>
      </c>
      <c r="EFZ29" s="193" t="s">
        <v>185</v>
      </c>
      <c r="EGA29" s="193" t="s">
        <v>185</v>
      </c>
      <c r="EGB29" s="193" t="s">
        <v>185</v>
      </c>
      <c r="EGC29" s="193" t="s">
        <v>185</v>
      </c>
      <c r="EGD29" s="193" t="s">
        <v>185</v>
      </c>
      <c r="EGE29" s="193" t="s">
        <v>185</v>
      </c>
      <c r="EGF29" s="193" t="s">
        <v>185</v>
      </c>
      <c r="EGG29" s="193" t="s">
        <v>185</v>
      </c>
      <c r="EGH29" s="193" t="s">
        <v>185</v>
      </c>
      <c r="EGI29" s="193" t="s">
        <v>185</v>
      </c>
      <c r="EGJ29" s="193" t="s">
        <v>185</v>
      </c>
      <c r="EGK29" s="193" t="s">
        <v>185</v>
      </c>
      <c r="EGL29" s="193" t="s">
        <v>185</v>
      </c>
      <c r="EGM29" s="193" t="s">
        <v>185</v>
      </c>
      <c r="EGN29" s="193" t="s">
        <v>185</v>
      </c>
      <c r="EGO29" s="193" t="s">
        <v>185</v>
      </c>
      <c r="EGP29" s="193" t="s">
        <v>185</v>
      </c>
      <c r="EGQ29" s="193" t="s">
        <v>185</v>
      </c>
      <c r="EGR29" s="193" t="s">
        <v>185</v>
      </c>
      <c r="EGS29" s="193" t="s">
        <v>185</v>
      </c>
      <c r="EGT29" s="193" t="s">
        <v>185</v>
      </c>
      <c r="EGU29" s="193" t="s">
        <v>185</v>
      </c>
      <c r="EGV29" s="193" t="s">
        <v>185</v>
      </c>
      <c r="EGW29" s="193" t="s">
        <v>185</v>
      </c>
      <c r="EGX29" s="193" t="s">
        <v>185</v>
      </c>
      <c r="EGY29" s="193" t="s">
        <v>185</v>
      </c>
      <c r="EGZ29" s="193" t="s">
        <v>185</v>
      </c>
      <c r="EHA29" s="193" t="s">
        <v>185</v>
      </c>
      <c r="EHB29" s="193" t="s">
        <v>185</v>
      </c>
      <c r="EHC29" s="193" t="s">
        <v>185</v>
      </c>
      <c r="EHD29" s="193" t="s">
        <v>185</v>
      </c>
      <c r="EHE29" s="193" t="s">
        <v>185</v>
      </c>
      <c r="EHF29" s="193" t="s">
        <v>185</v>
      </c>
      <c r="EHG29" s="193" t="s">
        <v>185</v>
      </c>
      <c r="EHH29" s="193" t="s">
        <v>185</v>
      </c>
      <c r="EHI29" s="193" t="s">
        <v>185</v>
      </c>
      <c r="EHJ29" s="193" t="s">
        <v>185</v>
      </c>
      <c r="EHK29" s="193" t="s">
        <v>185</v>
      </c>
      <c r="EHL29" s="193" t="s">
        <v>185</v>
      </c>
      <c r="EHM29" s="193" t="s">
        <v>185</v>
      </c>
      <c r="EHN29" s="193" t="s">
        <v>185</v>
      </c>
      <c r="EHO29" s="193" t="s">
        <v>185</v>
      </c>
      <c r="EHP29" s="193" t="s">
        <v>185</v>
      </c>
      <c r="EHQ29" s="193" t="s">
        <v>185</v>
      </c>
      <c r="EHR29" s="193" t="s">
        <v>185</v>
      </c>
      <c r="EHS29" s="193" t="s">
        <v>185</v>
      </c>
      <c r="EHT29" s="193" t="s">
        <v>185</v>
      </c>
      <c r="EHU29" s="193" t="s">
        <v>185</v>
      </c>
      <c r="EHV29" s="193" t="s">
        <v>185</v>
      </c>
      <c r="EHW29" s="193" t="s">
        <v>185</v>
      </c>
      <c r="EHX29" s="193" t="s">
        <v>185</v>
      </c>
      <c r="EHY29" s="193" t="s">
        <v>185</v>
      </c>
      <c r="EHZ29" s="193" t="s">
        <v>185</v>
      </c>
      <c r="EIA29" s="193" t="s">
        <v>185</v>
      </c>
      <c r="EIB29" s="193" t="s">
        <v>185</v>
      </c>
      <c r="EIC29" s="193" t="s">
        <v>185</v>
      </c>
      <c r="EID29" s="193" t="s">
        <v>185</v>
      </c>
      <c r="EIE29" s="193" t="s">
        <v>185</v>
      </c>
      <c r="EIF29" s="193" t="s">
        <v>185</v>
      </c>
      <c r="EIG29" s="193" t="s">
        <v>185</v>
      </c>
      <c r="EIH29" s="193" t="s">
        <v>185</v>
      </c>
      <c r="EII29" s="193" t="s">
        <v>185</v>
      </c>
      <c r="EIJ29" s="193" t="s">
        <v>185</v>
      </c>
      <c r="EIK29" s="193" t="s">
        <v>185</v>
      </c>
      <c r="EIL29" s="193" t="s">
        <v>185</v>
      </c>
      <c r="EIM29" s="193" t="s">
        <v>185</v>
      </c>
      <c r="EIN29" s="193" t="s">
        <v>185</v>
      </c>
      <c r="EIO29" s="193" t="s">
        <v>185</v>
      </c>
      <c r="EIP29" s="193" t="s">
        <v>185</v>
      </c>
      <c r="EIQ29" s="193" t="s">
        <v>185</v>
      </c>
      <c r="EIR29" s="193" t="s">
        <v>185</v>
      </c>
      <c r="EIS29" s="193" t="s">
        <v>185</v>
      </c>
      <c r="EIT29" s="193" t="s">
        <v>185</v>
      </c>
      <c r="EIU29" s="193" t="s">
        <v>185</v>
      </c>
      <c r="EIV29" s="193" t="s">
        <v>185</v>
      </c>
      <c r="EIW29" s="193" t="s">
        <v>185</v>
      </c>
      <c r="EIX29" s="193" t="s">
        <v>185</v>
      </c>
      <c r="EIY29" s="193" t="s">
        <v>185</v>
      </c>
      <c r="EIZ29" s="193" t="s">
        <v>185</v>
      </c>
      <c r="EJA29" s="193" t="s">
        <v>185</v>
      </c>
      <c r="EJB29" s="193" t="s">
        <v>185</v>
      </c>
      <c r="EJC29" s="193" t="s">
        <v>185</v>
      </c>
      <c r="EJD29" s="193" t="s">
        <v>185</v>
      </c>
      <c r="EJE29" s="193" t="s">
        <v>185</v>
      </c>
      <c r="EJF29" s="193" t="s">
        <v>185</v>
      </c>
      <c r="EJG29" s="193" t="s">
        <v>185</v>
      </c>
      <c r="EJH29" s="193" t="s">
        <v>185</v>
      </c>
      <c r="EJI29" s="193" t="s">
        <v>185</v>
      </c>
      <c r="EJJ29" s="193" t="s">
        <v>185</v>
      </c>
      <c r="EJK29" s="193" t="s">
        <v>185</v>
      </c>
      <c r="EJL29" s="193" t="s">
        <v>185</v>
      </c>
      <c r="EJM29" s="193" t="s">
        <v>185</v>
      </c>
      <c r="EJN29" s="193" t="s">
        <v>185</v>
      </c>
      <c r="EJO29" s="193" t="s">
        <v>185</v>
      </c>
      <c r="EJP29" s="193" t="s">
        <v>185</v>
      </c>
      <c r="EJQ29" s="193" t="s">
        <v>185</v>
      </c>
      <c r="EJR29" s="193" t="s">
        <v>185</v>
      </c>
      <c r="EJS29" s="193" t="s">
        <v>185</v>
      </c>
      <c r="EJT29" s="193" t="s">
        <v>185</v>
      </c>
      <c r="EJU29" s="193" t="s">
        <v>185</v>
      </c>
      <c r="EJV29" s="193" t="s">
        <v>185</v>
      </c>
      <c r="EJW29" s="193" t="s">
        <v>185</v>
      </c>
      <c r="EJX29" s="193" t="s">
        <v>185</v>
      </c>
      <c r="EJY29" s="193" t="s">
        <v>185</v>
      </c>
      <c r="EJZ29" s="193" t="s">
        <v>185</v>
      </c>
      <c r="EKA29" s="193" t="s">
        <v>185</v>
      </c>
      <c r="EKB29" s="193" t="s">
        <v>185</v>
      </c>
      <c r="EKC29" s="193" t="s">
        <v>185</v>
      </c>
      <c r="EKD29" s="193" t="s">
        <v>185</v>
      </c>
      <c r="EKE29" s="193" t="s">
        <v>185</v>
      </c>
      <c r="EKF29" s="193" t="s">
        <v>185</v>
      </c>
      <c r="EKG29" s="193" t="s">
        <v>185</v>
      </c>
      <c r="EKH29" s="193" t="s">
        <v>185</v>
      </c>
      <c r="EKI29" s="193" t="s">
        <v>185</v>
      </c>
      <c r="EKJ29" s="193" t="s">
        <v>185</v>
      </c>
      <c r="EKK29" s="193" t="s">
        <v>185</v>
      </c>
      <c r="EKL29" s="193" t="s">
        <v>185</v>
      </c>
      <c r="EKM29" s="193" t="s">
        <v>185</v>
      </c>
      <c r="EKN29" s="193" t="s">
        <v>185</v>
      </c>
      <c r="EKO29" s="193" t="s">
        <v>185</v>
      </c>
      <c r="EKP29" s="193" t="s">
        <v>185</v>
      </c>
      <c r="EKQ29" s="193" t="s">
        <v>185</v>
      </c>
      <c r="EKR29" s="193" t="s">
        <v>185</v>
      </c>
      <c r="EKS29" s="193" t="s">
        <v>185</v>
      </c>
      <c r="EKT29" s="193" t="s">
        <v>185</v>
      </c>
      <c r="EKU29" s="193" t="s">
        <v>185</v>
      </c>
      <c r="EKV29" s="193" t="s">
        <v>185</v>
      </c>
      <c r="EKW29" s="193" t="s">
        <v>185</v>
      </c>
      <c r="EKX29" s="193" t="s">
        <v>185</v>
      </c>
      <c r="EKY29" s="193" t="s">
        <v>185</v>
      </c>
      <c r="EKZ29" s="193" t="s">
        <v>185</v>
      </c>
      <c r="ELA29" s="193" t="s">
        <v>185</v>
      </c>
      <c r="ELB29" s="193" t="s">
        <v>185</v>
      </c>
      <c r="ELC29" s="193" t="s">
        <v>185</v>
      </c>
      <c r="ELD29" s="193" t="s">
        <v>185</v>
      </c>
      <c r="ELE29" s="193" t="s">
        <v>185</v>
      </c>
      <c r="ELF29" s="193" t="s">
        <v>185</v>
      </c>
      <c r="ELG29" s="193" t="s">
        <v>185</v>
      </c>
      <c r="ELH29" s="193" t="s">
        <v>185</v>
      </c>
      <c r="ELI29" s="193" t="s">
        <v>185</v>
      </c>
      <c r="ELJ29" s="193" t="s">
        <v>185</v>
      </c>
      <c r="ELK29" s="193" t="s">
        <v>185</v>
      </c>
      <c r="ELL29" s="193" t="s">
        <v>185</v>
      </c>
      <c r="ELM29" s="193" t="s">
        <v>185</v>
      </c>
      <c r="ELN29" s="193" t="s">
        <v>185</v>
      </c>
      <c r="ELO29" s="193" t="s">
        <v>185</v>
      </c>
      <c r="ELP29" s="193" t="s">
        <v>185</v>
      </c>
      <c r="ELQ29" s="193" t="s">
        <v>185</v>
      </c>
      <c r="ELR29" s="193" t="s">
        <v>185</v>
      </c>
      <c r="ELS29" s="193" t="s">
        <v>185</v>
      </c>
      <c r="ELT29" s="193" t="s">
        <v>185</v>
      </c>
      <c r="ELU29" s="193" t="s">
        <v>185</v>
      </c>
      <c r="ELV29" s="193" t="s">
        <v>185</v>
      </c>
      <c r="ELW29" s="193" t="s">
        <v>185</v>
      </c>
      <c r="ELX29" s="193" t="s">
        <v>185</v>
      </c>
      <c r="ELY29" s="193" t="s">
        <v>185</v>
      </c>
      <c r="ELZ29" s="193" t="s">
        <v>185</v>
      </c>
      <c r="EMA29" s="193" t="s">
        <v>185</v>
      </c>
      <c r="EMB29" s="193" t="s">
        <v>185</v>
      </c>
      <c r="EMC29" s="193" t="s">
        <v>185</v>
      </c>
      <c r="EMD29" s="193" t="s">
        <v>185</v>
      </c>
      <c r="EME29" s="193" t="s">
        <v>185</v>
      </c>
      <c r="EMF29" s="193" t="s">
        <v>185</v>
      </c>
      <c r="EMG29" s="193" t="s">
        <v>185</v>
      </c>
      <c r="EMH29" s="193" t="s">
        <v>185</v>
      </c>
      <c r="EMI29" s="193" t="s">
        <v>185</v>
      </c>
      <c r="EMJ29" s="193" t="s">
        <v>185</v>
      </c>
      <c r="EMK29" s="193" t="s">
        <v>185</v>
      </c>
      <c r="EML29" s="193" t="s">
        <v>185</v>
      </c>
      <c r="EMM29" s="193" t="s">
        <v>185</v>
      </c>
      <c r="EMN29" s="193" t="s">
        <v>185</v>
      </c>
      <c r="EMO29" s="193" t="s">
        <v>185</v>
      </c>
      <c r="EMP29" s="193" t="s">
        <v>185</v>
      </c>
      <c r="EMQ29" s="193" t="s">
        <v>185</v>
      </c>
      <c r="EMR29" s="193" t="s">
        <v>185</v>
      </c>
      <c r="EMS29" s="193" t="s">
        <v>185</v>
      </c>
      <c r="EMT29" s="193" t="s">
        <v>185</v>
      </c>
      <c r="EMU29" s="193" t="s">
        <v>185</v>
      </c>
      <c r="EMV29" s="193" t="s">
        <v>185</v>
      </c>
      <c r="EMW29" s="193" t="s">
        <v>185</v>
      </c>
      <c r="EMX29" s="193" t="s">
        <v>185</v>
      </c>
      <c r="EMY29" s="193" t="s">
        <v>185</v>
      </c>
      <c r="EMZ29" s="193" t="s">
        <v>185</v>
      </c>
      <c r="ENA29" s="193" t="s">
        <v>185</v>
      </c>
      <c r="ENB29" s="193" t="s">
        <v>185</v>
      </c>
      <c r="ENC29" s="193" t="s">
        <v>185</v>
      </c>
      <c r="END29" s="193" t="s">
        <v>185</v>
      </c>
      <c r="ENE29" s="193" t="s">
        <v>185</v>
      </c>
      <c r="ENF29" s="193" t="s">
        <v>185</v>
      </c>
      <c r="ENG29" s="193" t="s">
        <v>185</v>
      </c>
      <c r="ENH29" s="193" t="s">
        <v>185</v>
      </c>
      <c r="ENI29" s="193" t="s">
        <v>185</v>
      </c>
      <c r="ENJ29" s="193" t="s">
        <v>185</v>
      </c>
      <c r="ENK29" s="193" t="s">
        <v>185</v>
      </c>
      <c r="ENL29" s="193" t="s">
        <v>185</v>
      </c>
      <c r="ENM29" s="193" t="s">
        <v>185</v>
      </c>
      <c r="ENN29" s="193" t="s">
        <v>185</v>
      </c>
      <c r="ENO29" s="193" t="s">
        <v>185</v>
      </c>
      <c r="ENP29" s="193" t="s">
        <v>185</v>
      </c>
      <c r="ENQ29" s="193" t="s">
        <v>185</v>
      </c>
      <c r="ENR29" s="193" t="s">
        <v>185</v>
      </c>
      <c r="ENS29" s="193" t="s">
        <v>185</v>
      </c>
      <c r="ENT29" s="193" t="s">
        <v>185</v>
      </c>
      <c r="ENU29" s="193" t="s">
        <v>185</v>
      </c>
      <c r="ENV29" s="193" t="s">
        <v>185</v>
      </c>
      <c r="ENW29" s="193" t="s">
        <v>185</v>
      </c>
      <c r="ENX29" s="193" t="s">
        <v>185</v>
      </c>
      <c r="ENY29" s="193" t="s">
        <v>185</v>
      </c>
      <c r="ENZ29" s="193" t="s">
        <v>185</v>
      </c>
      <c r="EOA29" s="193" t="s">
        <v>185</v>
      </c>
      <c r="EOB29" s="193" t="s">
        <v>185</v>
      </c>
      <c r="EOC29" s="193" t="s">
        <v>185</v>
      </c>
      <c r="EOD29" s="193" t="s">
        <v>185</v>
      </c>
      <c r="EOE29" s="193" t="s">
        <v>185</v>
      </c>
      <c r="EOF29" s="193" t="s">
        <v>185</v>
      </c>
      <c r="EOG29" s="193" t="s">
        <v>185</v>
      </c>
      <c r="EOH29" s="193" t="s">
        <v>185</v>
      </c>
      <c r="EOI29" s="193" t="s">
        <v>185</v>
      </c>
      <c r="EOJ29" s="193" t="s">
        <v>185</v>
      </c>
      <c r="EOK29" s="193" t="s">
        <v>185</v>
      </c>
      <c r="EOL29" s="193" t="s">
        <v>185</v>
      </c>
      <c r="EOM29" s="193" t="s">
        <v>185</v>
      </c>
      <c r="EON29" s="193" t="s">
        <v>185</v>
      </c>
      <c r="EOO29" s="193" t="s">
        <v>185</v>
      </c>
      <c r="EOP29" s="193" t="s">
        <v>185</v>
      </c>
      <c r="EOQ29" s="193" t="s">
        <v>185</v>
      </c>
      <c r="EOR29" s="193" t="s">
        <v>185</v>
      </c>
      <c r="EOS29" s="193" t="s">
        <v>185</v>
      </c>
      <c r="EOT29" s="193" t="s">
        <v>185</v>
      </c>
      <c r="EOU29" s="193" t="s">
        <v>185</v>
      </c>
      <c r="EOV29" s="193" t="s">
        <v>185</v>
      </c>
      <c r="EOW29" s="193" t="s">
        <v>185</v>
      </c>
      <c r="EOX29" s="193" t="s">
        <v>185</v>
      </c>
      <c r="EOY29" s="193" t="s">
        <v>185</v>
      </c>
      <c r="EOZ29" s="193" t="s">
        <v>185</v>
      </c>
      <c r="EPA29" s="193" t="s">
        <v>185</v>
      </c>
      <c r="EPB29" s="193" t="s">
        <v>185</v>
      </c>
      <c r="EPC29" s="193" t="s">
        <v>185</v>
      </c>
      <c r="EPD29" s="193" t="s">
        <v>185</v>
      </c>
      <c r="EPE29" s="193" t="s">
        <v>185</v>
      </c>
      <c r="EPF29" s="193" t="s">
        <v>185</v>
      </c>
      <c r="EPG29" s="193" t="s">
        <v>185</v>
      </c>
      <c r="EPH29" s="193" t="s">
        <v>185</v>
      </c>
      <c r="EPI29" s="193" t="s">
        <v>185</v>
      </c>
      <c r="EPJ29" s="193" t="s">
        <v>185</v>
      </c>
      <c r="EPK29" s="193" t="s">
        <v>185</v>
      </c>
      <c r="EPL29" s="193" t="s">
        <v>185</v>
      </c>
      <c r="EPM29" s="193" t="s">
        <v>185</v>
      </c>
      <c r="EPN29" s="193" t="s">
        <v>185</v>
      </c>
      <c r="EPO29" s="193" t="s">
        <v>185</v>
      </c>
      <c r="EPP29" s="193" t="s">
        <v>185</v>
      </c>
      <c r="EPQ29" s="193" t="s">
        <v>185</v>
      </c>
      <c r="EPR29" s="193" t="s">
        <v>185</v>
      </c>
      <c r="EPS29" s="193" t="s">
        <v>185</v>
      </c>
      <c r="EPT29" s="193" t="s">
        <v>185</v>
      </c>
      <c r="EPU29" s="193" t="s">
        <v>185</v>
      </c>
      <c r="EPV29" s="193" t="s">
        <v>185</v>
      </c>
      <c r="EPW29" s="193" t="s">
        <v>185</v>
      </c>
      <c r="EPX29" s="193" t="s">
        <v>185</v>
      </c>
      <c r="EPY29" s="193" t="s">
        <v>185</v>
      </c>
      <c r="EPZ29" s="193" t="s">
        <v>185</v>
      </c>
      <c r="EQA29" s="193" t="s">
        <v>185</v>
      </c>
      <c r="EQB29" s="193" t="s">
        <v>185</v>
      </c>
      <c r="EQC29" s="193" t="s">
        <v>185</v>
      </c>
      <c r="EQD29" s="193" t="s">
        <v>185</v>
      </c>
      <c r="EQE29" s="193" t="s">
        <v>185</v>
      </c>
      <c r="EQF29" s="193" t="s">
        <v>185</v>
      </c>
      <c r="EQG29" s="193" t="s">
        <v>185</v>
      </c>
      <c r="EQH29" s="193" t="s">
        <v>185</v>
      </c>
      <c r="EQI29" s="193" t="s">
        <v>185</v>
      </c>
      <c r="EQJ29" s="193" t="s">
        <v>185</v>
      </c>
      <c r="EQK29" s="193" t="s">
        <v>185</v>
      </c>
      <c r="EQL29" s="193" t="s">
        <v>185</v>
      </c>
      <c r="EQM29" s="193" t="s">
        <v>185</v>
      </c>
      <c r="EQN29" s="193" t="s">
        <v>185</v>
      </c>
      <c r="EQO29" s="193" t="s">
        <v>185</v>
      </c>
      <c r="EQP29" s="193" t="s">
        <v>185</v>
      </c>
      <c r="EQQ29" s="193" t="s">
        <v>185</v>
      </c>
      <c r="EQR29" s="193" t="s">
        <v>185</v>
      </c>
      <c r="EQS29" s="193" t="s">
        <v>185</v>
      </c>
      <c r="EQT29" s="193" t="s">
        <v>185</v>
      </c>
      <c r="EQU29" s="193" t="s">
        <v>185</v>
      </c>
      <c r="EQV29" s="193" t="s">
        <v>185</v>
      </c>
      <c r="EQW29" s="193" t="s">
        <v>185</v>
      </c>
      <c r="EQX29" s="193" t="s">
        <v>185</v>
      </c>
      <c r="EQY29" s="193" t="s">
        <v>185</v>
      </c>
      <c r="EQZ29" s="193" t="s">
        <v>185</v>
      </c>
      <c r="ERA29" s="193" t="s">
        <v>185</v>
      </c>
      <c r="ERB29" s="193" t="s">
        <v>185</v>
      </c>
      <c r="ERC29" s="193" t="s">
        <v>185</v>
      </c>
      <c r="ERD29" s="193" t="s">
        <v>185</v>
      </c>
      <c r="ERE29" s="193" t="s">
        <v>185</v>
      </c>
      <c r="ERF29" s="193" t="s">
        <v>185</v>
      </c>
      <c r="ERG29" s="193" t="s">
        <v>185</v>
      </c>
      <c r="ERH29" s="193" t="s">
        <v>185</v>
      </c>
      <c r="ERI29" s="193" t="s">
        <v>185</v>
      </c>
      <c r="ERJ29" s="193" t="s">
        <v>185</v>
      </c>
      <c r="ERK29" s="193" t="s">
        <v>185</v>
      </c>
      <c r="ERL29" s="193" t="s">
        <v>185</v>
      </c>
      <c r="ERM29" s="193" t="s">
        <v>185</v>
      </c>
      <c r="ERN29" s="193" t="s">
        <v>185</v>
      </c>
      <c r="ERO29" s="193" t="s">
        <v>185</v>
      </c>
      <c r="ERP29" s="193" t="s">
        <v>185</v>
      </c>
      <c r="ERQ29" s="193" t="s">
        <v>185</v>
      </c>
      <c r="ERR29" s="193" t="s">
        <v>185</v>
      </c>
      <c r="ERS29" s="193" t="s">
        <v>185</v>
      </c>
      <c r="ERT29" s="193" t="s">
        <v>185</v>
      </c>
      <c r="ERU29" s="193" t="s">
        <v>185</v>
      </c>
      <c r="ERV29" s="193" t="s">
        <v>185</v>
      </c>
      <c r="ERW29" s="193" t="s">
        <v>185</v>
      </c>
      <c r="ERX29" s="193" t="s">
        <v>185</v>
      </c>
      <c r="ERY29" s="193" t="s">
        <v>185</v>
      </c>
      <c r="ERZ29" s="193" t="s">
        <v>185</v>
      </c>
      <c r="ESA29" s="193" t="s">
        <v>185</v>
      </c>
      <c r="ESB29" s="193" t="s">
        <v>185</v>
      </c>
      <c r="ESC29" s="193" t="s">
        <v>185</v>
      </c>
      <c r="ESD29" s="193" t="s">
        <v>185</v>
      </c>
      <c r="ESE29" s="193" t="s">
        <v>185</v>
      </c>
      <c r="ESF29" s="193" t="s">
        <v>185</v>
      </c>
      <c r="ESG29" s="193" t="s">
        <v>185</v>
      </c>
      <c r="ESH29" s="193" t="s">
        <v>185</v>
      </c>
      <c r="ESI29" s="193" t="s">
        <v>185</v>
      </c>
      <c r="ESJ29" s="193" t="s">
        <v>185</v>
      </c>
      <c r="ESK29" s="193" t="s">
        <v>185</v>
      </c>
      <c r="ESL29" s="193" t="s">
        <v>185</v>
      </c>
      <c r="ESM29" s="193" t="s">
        <v>185</v>
      </c>
      <c r="ESN29" s="193" t="s">
        <v>185</v>
      </c>
      <c r="ESO29" s="193" t="s">
        <v>185</v>
      </c>
      <c r="ESP29" s="193" t="s">
        <v>185</v>
      </c>
      <c r="ESQ29" s="193" t="s">
        <v>185</v>
      </c>
      <c r="ESR29" s="193" t="s">
        <v>185</v>
      </c>
      <c r="ESS29" s="193" t="s">
        <v>185</v>
      </c>
      <c r="EST29" s="193" t="s">
        <v>185</v>
      </c>
      <c r="ESU29" s="193" t="s">
        <v>185</v>
      </c>
      <c r="ESV29" s="193" t="s">
        <v>185</v>
      </c>
      <c r="ESW29" s="193" t="s">
        <v>185</v>
      </c>
      <c r="ESX29" s="193" t="s">
        <v>185</v>
      </c>
      <c r="ESY29" s="193" t="s">
        <v>185</v>
      </c>
      <c r="ESZ29" s="193" t="s">
        <v>185</v>
      </c>
      <c r="ETA29" s="193" t="s">
        <v>185</v>
      </c>
      <c r="ETB29" s="193" t="s">
        <v>185</v>
      </c>
      <c r="ETC29" s="193" t="s">
        <v>185</v>
      </c>
      <c r="ETD29" s="193" t="s">
        <v>185</v>
      </c>
      <c r="ETE29" s="193" t="s">
        <v>185</v>
      </c>
      <c r="ETF29" s="193" t="s">
        <v>185</v>
      </c>
      <c r="ETG29" s="193" t="s">
        <v>185</v>
      </c>
      <c r="ETH29" s="193" t="s">
        <v>185</v>
      </c>
      <c r="ETI29" s="193" t="s">
        <v>185</v>
      </c>
      <c r="ETJ29" s="193" t="s">
        <v>185</v>
      </c>
      <c r="ETK29" s="193" t="s">
        <v>185</v>
      </c>
      <c r="ETL29" s="193" t="s">
        <v>185</v>
      </c>
      <c r="ETM29" s="193" t="s">
        <v>185</v>
      </c>
      <c r="ETN29" s="193" t="s">
        <v>185</v>
      </c>
      <c r="ETO29" s="193" t="s">
        <v>185</v>
      </c>
      <c r="ETP29" s="193" t="s">
        <v>185</v>
      </c>
      <c r="ETQ29" s="193" t="s">
        <v>185</v>
      </c>
      <c r="ETR29" s="193" t="s">
        <v>185</v>
      </c>
      <c r="ETS29" s="193" t="s">
        <v>185</v>
      </c>
      <c r="ETT29" s="193" t="s">
        <v>185</v>
      </c>
      <c r="ETU29" s="193" t="s">
        <v>185</v>
      </c>
      <c r="ETV29" s="193" t="s">
        <v>185</v>
      </c>
      <c r="ETW29" s="193" t="s">
        <v>185</v>
      </c>
      <c r="ETX29" s="193" t="s">
        <v>185</v>
      </c>
      <c r="ETY29" s="193" t="s">
        <v>185</v>
      </c>
      <c r="ETZ29" s="193" t="s">
        <v>185</v>
      </c>
      <c r="EUA29" s="193" t="s">
        <v>185</v>
      </c>
      <c r="EUB29" s="193" t="s">
        <v>185</v>
      </c>
      <c r="EUC29" s="193" t="s">
        <v>185</v>
      </c>
      <c r="EUD29" s="193" t="s">
        <v>185</v>
      </c>
      <c r="EUE29" s="193" t="s">
        <v>185</v>
      </c>
      <c r="EUF29" s="193" t="s">
        <v>185</v>
      </c>
      <c r="EUG29" s="193" t="s">
        <v>185</v>
      </c>
      <c r="EUH29" s="193" t="s">
        <v>185</v>
      </c>
      <c r="EUI29" s="193" t="s">
        <v>185</v>
      </c>
      <c r="EUJ29" s="193" t="s">
        <v>185</v>
      </c>
      <c r="EUK29" s="193" t="s">
        <v>185</v>
      </c>
      <c r="EUL29" s="193" t="s">
        <v>185</v>
      </c>
      <c r="EUM29" s="193" t="s">
        <v>185</v>
      </c>
      <c r="EUN29" s="193" t="s">
        <v>185</v>
      </c>
      <c r="EUO29" s="193" t="s">
        <v>185</v>
      </c>
      <c r="EUP29" s="193" t="s">
        <v>185</v>
      </c>
      <c r="EUQ29" s="193" t="s">
        <v>185</v>
      </c>
      <c r="EUR29" s="193" t="s">
        <v>185</v>
      </c>
      <c r="EUS29" s="193" t="s">
        <v>185</v>
      </c>
      <c r="EUT29" s="193" t="s">
        <v>185</v>
      </c>
      <c r="EUU29" s="193" t="s">
        <v>185</v>
      </c>
      <c r="EUV29" s="193" t="s">
        <v>185</v>
      </c>
      <c r="EUW29" s="193" t="s">
        <v>185</v>
      </c>
      <c r="EUX29" s="193" t="s">
        <v>185</v>
      </c>
      <c r="EUY29" s="193" t="s">
        <v>185</v>
      </c>
      <c r="EUZ29" s="193" t="s">
        <v>185</v>
      </c>
      <c r="EVA29" s="193" t="s">
        <v>185</v>
      </c>
      <c r="EVB29" s="193" t="s">
        <v>185</v>
      </c>
      <c r="EVC29" s="193" t="s">
        <v>185</v>
      </c>
      <c r="EVD29" s="193" t="s">
        <v>185</v>
      </c>
      <c r="EVE29" s="193" t="s">
        <v>185</v>
      </c>
      <c r="EVF29" s="193" t="s">
        <v>185</v>
      </c>
      <c r="EVG29" s="193" t="s">
        <v>185</v>
      </c>
      <c r="EVH29" s="193" t="s">
        <v>185</v>
      </c>
      <c r="EVI29" s="193" t="s">
        <v>185</v>
      </c>
      <c r="EVJ29" s="193" t="s">
        <v>185</v>
      </c>
      <c r="EVK29" s="193" t="s">
        <v>185</v>
      </c>
      <c r="EVL29" s="193" t="s">
        <v>185</v>
      </c>
      <c r="EVM29" s="193" t="s">
        <v>185</v>
      </c>
      <c r="EVN29" s="193" t="s">
        <v>185</v>
      </c>
      <c r="EVO29" s="193" t="s">
        <v>185</v>
      </c>
      <c r="EVP29" s="193" t="s">
        <v>185</v>
      </c>
      <c r="EVQ29" s="193" t="s">
        <v>185</v>
      </c>
      <c r="EVR29" s="193" t="s">
        <v>185</v>
      </c>
      <c r="EVS29" s="193" t="s">
        <v>185</v>
      </c>
      <c r="EVT29" s="193" t="s">
        <v>185</v>
      </c>
      <c r="EVU29" s="193" t="s">
        <v>185</v>
      </c>
      <c r="EVV29" s="193" t="s">
        <v>185</v>
      </c>
      <c r="EVW29" s="193" t="s">
        <v>185</v>
      </c>
      <c r="EVX29" s="193" t="s">
        <v>185</v>
      </c>
      <c r="EVY29" s="193" t="s">
        <v>185</v>
      </c>
      <c r="EVZ29" s="193" t="s">
        <v>185</v>
      </c>
      <c r="EWA29" s="193" t="s">
        <v>185</v>
      </c>
      <c r="EWB29" s="193" t="s">
        <v>185</v>
      </c>
      <c r="EWC29" s="193" t="s">
        <v>185</v>
      </c>
      <c r="EWD29" s="193" t="s">
        <v>185</v>
      </c>
      <c r="EWE29" s="193" t="s">
        <v>185</v>
      </c>
      <c r="EWF29" s="193" t="s">
        <v>185</v>
      </c>
      <c r="EWG29" s="193" t="s">
        <v>185</v>
      </c>
      <c r="EWH29" s="193" t="s">
        <v>185</v>
      </c>
      <c r="EWI29" s="193" t="s">
        <v>185</v>
      </c>
      <c r="EWJ29" s="193" t="s">
        <v>185</v>
      </c>
      <c r="EWK29" s="193" t="s">
        <v>185</v>
      </c>
      <c r="EWL29" s="193" t="s">
        <v>185</v>
      </c>
      <c r="EWM29" s="193" t="s">
        <v>185</v>
      </c>
      <c r="EWN29" s="193" t="s">
        <v>185</v>
      </c>
      <c r="EWO29" s="193" t="s">
        <v>185</v>
      </c>
      <c r="EWP29" s="193" t="s">
        <v>185</v>
      </c>
      <c r="EWQ29" s="193" t="s">
        <v>185</v>
      </c>
      <c r="EWR29" s="193" t="s">
        <v>185</v>
      </c>
      <c r="EWS29" s="193" t="s">
        <v>185</v>
      </c>
      <c r="EWT29" s="193" t="s">
        <v>185</v>
      </c>
      <c r="EWU29" s="193" t="s">
        <v>185</v>
      </c>
      <c r="EWV29" s="193" t="s">
        <v>185</v>
      </c>
      <c r="EWW29" s="193" t="s">
        <v>185</v>
      </c>
      <c r="EWX29" s="193" t="s">
        <v>185</v>
      </c>
      <c r="EWY29" s="193" t="s">
        <v>185</v>
      </c>
      <c r="EWZ29" s="193" t="s">
        <v>185</v>
      </c>
      <c r="EXA29" s="193" t="s">
        <v>185</v>
      </c>
      <c r="EXB29" s="193" t="s">
        <v>185</v>
      </c>
      <c r="EXC29" s="193" t="s">
        <v>185</v>
      </c>
      <c r="EXD29" s="193" t="s">
        <v>185</v>
      </c>
      <c r="EXE29" s="193" t="s">
        <v>185</v>
      </c>
      <c r="EXF29" s="193" t="s">
        <v>185</v>
      </c>
      <c r="EXG29" s="193" t="s">
        <v>185</v>
      </c>
      <c r="EXH29" s="193" t="s">
        <v>185</v>
      </c>
      <c r="EXI29" s="193" t="s">
        <v>185</v>
      </c>
      <c r="EXJ29" s="193" t="s">
        <v>185</v>
      </c>
      <c r="EXK29" s="193" t="s">
        <v>185</v>
      </c>
      <c r="EXL29" s="193" t="s">
        <v>185</v>
      </c>
      <c r="EXM29" s="193" t="s">
        <v>185</v>
      </c>
      <c r="EXN29" s="193" t="s">
        <v>185</v>
      </c>
      <c r="EXO29" s="193" t="s">
        <v>185</v>
      </c>
      <c r="EXP29" s="193" t="s">
        <v>185</v>
      </c>
      <c r="EXQ29" s="193" t="s">
        <v>185</v>
      </c>
      <c r="EXR29" s="193" t="s">
        <v>185</v>
      </c>
      <c r="EXS29" s="193" t="s">
        <v>185</v>
      </c>
      <c r="EXT29" s="193" t="s">
        <v>185</v>
      </c>
      <c r="EXU29" s="193" t="s">
        <v>185</v>
      </c>
      <c r="EXV29" s="193" t="s">
        <v>185</v>
      </c>
      <c r="EXW29" s="193" t="s">
        <v>185</v>
      </c>
      <c r="EXX29" s="193" t="s">
        <v>185</v>
      </c>
      <c r="EXY29" s="193" t="s">
        <v>185</v>
      </c>
      <c r="EXZ29" s="193" t="s">
        <v>185</v>
      </c>
      <c r="EYA29" s="193" t="s">
        <v>185</v>
      </c>
      <c r="EYB29" s="193" t="s">
        <v>185</v>
      </c>
      <c r="EYC29" s="193" t="s">
        <v>185</v>
      </c>
      <c r="EYD29" s="193" t="s">
        <v>185</v>
      </c>
      <c r="EYE29" s="193" t="s">
        <v>185</v>
      </c>
      <c r="EYF29" s="193" t="s">
        <v>185</v>
      </c>
      <c r="EYG29" s="193" t="s">
        <v>185</v>
      </c>
      <c r="EYH29" s="193" t="s">
        <v>185</v>
      </c>
      <c r="EYI29" s="193" t="s">
        <v>185</v>
      </c>
      <c r="EYJ29" s="193" t="s">
        <v>185</v>
      </c>
      <c r="EYK29" s="193" t="s">
        <v>185</v>
      </c>
      <c r="EYL29" s="193" t="s">
        <v>185</v>
      </c>
      <c r="EYM29" s="193" t="s">
        <v>185</v>
      </c>
      <c r="EYN29" s="193" t="s">
        <v>185</v>
      </c>
      <c r="EYO29" s="193" t="s">
        <v>185</v>
      </c>
      <c r="EYP29" s="193" t="s">
        <v>185</v>
      </c>
      <c r="EYQ29" s="193" t="s">
        <v>185</v>
      </c>
      <c r="EYR29" s="193" t="s">
        <v>185</v>
      </c>
      <c r="EYS29" s="193" t="s">
        <v>185</v>
      </c>
      <c r="EYT29" s="193" t="s">
        <v>185</v>
      </c>
      <c r="EYU29" s="193" t="s">
        <v>185</v>
      </c>
      <c r="EYV29" s="193" t="s">
        <v>185</v>
      </c>
      <c r="EYW29" s="193" t="s">
        <v>185</v>
      </c>
      <c r="EYX29" s="193" t="s">
        <v>185</v>
      </c>
      <c r="EYY29" s="193" t="s">
        <v>185</v>
      </c>
      <c r="EYZ29" s="193" t="s">
        <v>185</v>
      </c>
      <c r="EZA29" s="193" t="s">
        <v>185</v>
      </c>
      <c r="EZB29" s="193" t="s">
        <v>185</v>
      </c>
      <c r="EZC29" s="193" t="s">
        <v>185</v>
      </c>
      <c r="EZD29" s="193" t="s">
        <v>185</v>
      </c>
      <c r="EZE29" s="193" t="s">
        <v>185</v>
      </c>
      <c r="EZF29" s="193" t="s">
        <v>185</v>
      </c>
      <c r="EZG29" s="193" t="s">
        <v>185</v>
      </c>
      <c r="EZH29" s="193" t="s">
        <v>185</v>
      </c>
      <c r="EZI29" s="193" t="s">
        <v>185</v>
      </c>
      <c r="EZJ29" s="193" t="s">
        <v>185</v>
      </c>
      <c r="EZK29" s="193" t="s">
        <v>185</v>
      </c>
      <c r="EZL29" s="193" t="s">
        <v>185</v>
      </c>
      <c r="EZM29" s="193" t="s">
        <v>185</v>
      </c>
      <c r="EZN29" s="193" t="s">
        <v>185</v>
      </c>
      <c r="EZO29" s="193" t="s">
        <v>185</v>
      </c>
      <c r="EZP29" s="193" t="s">
        <v>185</v>
      </c>
      <c r="EZQ29" s="193" t="s">
        <v>185</v>
      </c>
      <c r="EZR29" s="193" t="s">
        <v>185</v>
      </c>
      <c r="EZS29" s="193" t="s">
        <v>185</v>
      </c>
      <c r="EZT29" s="193" t="s">
        <v>185</v>
      </c>
      <c r="EZU29" s="193" t="s">
        <v>185</v>
      </c>
      <c r="EZV29" s="193" t="s">
        <v>185</v>
      </c>
      <c r="EZW29" s="193" t="s">
        <v>185</v>
      </c>
      <c r="EZX29" s="193" t="s">
        <v>185</v>
      </c>
      <c r="EZY29" s="193" t="s">
        <v>185</v>
      </c>
      <c r="EZZ29" s="193" t="s">
        <v>185</v>
      </c>
      <c r="FAA29" s="193" t="s">
        <v>185</v>
      </c>
      <c r="FAB29" s="193" t="s">
        <v>185</v>
      </c>
      <c r="FAC29" s="193" t="s">
        <v>185</v>
      </c>
      <c r="FAD29" s="193" t="s">
        <v>185</v>
      </c>
      <c r="FAE29" s="193" t="s">
        <v>185</v>
      </c>
      <c r="FAF29" s="193" t="s">
        <v>185</v>
      </c>
      <c r="FAG29" s="193" t="s">
        <v>185</v>
      </c>
      <c r="FAH29" s="193" t="s">
        <v>185</v>
      </c>
      <c r="FAI29" s="193" t="s">
        <v>185</v>
      </c>
      <c r="FAJ29" s="193" t="s">
        <v>185</v>
      </c>
      <c r="FAK29" s="193" t="s">
        <v>185</v>
      </c>
      <c r="FAL29" s="193" t="s">
        <v>185</v>
      </c>
      <c r="FAM29" s="193" t="s">
        <v>185</v>
      </c>
      <c r="FAN29" s="193" t="s">
        <v>185</v>
      </c>
      <c r="FAO29" s="193" t="s">
        <v>185</v>
      </c>
      <c r="FAP29" s="193" t="s">
        <v>185</v>
      </c>
      <c r="FAQ29" s="193" t="s">
        <v>185</v>
      </c>
      <c r="FAR29" s="193" t="s">
        <v>185</v>
      </c>
      <c r="FAS29" s="193" t="s">
        <v>185</v>
      </c>
      <c r="FAT29" s="193" t="s">
        <v>185</v>
      </c>
      <c r="FAU29" s="193" t="s">
        <v>185</v>
      </c>
      <c r="FAV29" s="193" t="s">
        <v>185</v>
      </c>
      <c r="FAW29" s="193" t="s">
        <v>185</v>
      </c>
      <c r="FAX29" s="193" t="s">
        <v>185</v>
      </c>
      <c r="FAY29" s="193" t="s">
        <v>185</v>
      </c>
      <c r="FAZ29" s="193" t="s">
        <v>185</v>
      </c>
      <c r="FBA29" s="193" t="s">
        <v>185</v>
      </c>
      <c r="FBB29" s="193" t="s">
        <v>185</v>
      </c>
      <c r="FBC29" s="193" t="s">
        <v>185</v>
      </c>
      <c r="FBD29" s="193" t="s">
        <v>185</v>
      </c>
      <c r="FBE29" s="193" t="s">
        <v>185</v>
      </c>
      <c r="FBF29" s="193" t="s">
        <v>185</v>
      </c>
      <c r="FBG29" s="193" t="s">
        <v>185</v>
      </c>
      <c r="FBH29" s="193" t="s">
        <v>185</v>
      </c>
      <c r="FBI29" s="193" t="s">
        <v>185</v>
      </c>
      <c r="FBJ29" s="193" t="s">
        <v>185</v>
      </c>
      <c r="FBK29" s="193" t="s">
        <v>185</v>
      </c>
      <c r="FBL29" s="193" t="s">
        <v>185</v>
      </c>
      <c r="FBM29" s="193" t="s">
        <v>185</v>
      </c>
      <c r="FBN29" s="193" t="s">
        <v>185</v>
      </c>
      <c r="FBO29" s="193" t="s">
        <v>185</v>
      </c>
      <c r="FBP29" s="193" t="s">
        <v>185</v>
      </c>
      <c r="FBQ29" s="193" t="s">
        <v>185</v>
      </c>
      <c r="FBR29" s="193" t="s">
        <v>185</v>
      </c>
      <c r="FBS29" s="193" t="s">
        <v>185</v>
      </c>
      <c r="FBT29" s="193" t="s">
        <v>185</v>
      </c>
      <c r="FBU29" s="193" t="s">
        <v>185</v>
      </c>
      <c r="FBV29" s="193" t="s">
        <v>185</v>
      </c>
      <c r="FBW29" s="193" t="s">
        <v>185</v>
      </c>
      <c r="FBX29" s="193" t="s">
        <v>185</v>
      </c>
      <c r="FBY29" s="193" t="s">
        <v>185</v>
      </c>
      <c r="FBZ29" s="193" t="s">
        <v>185</v>
      </c>
      <c r="FCA29" s="193" t="s">
        <v>185</v>
      </c>
      <c r="FCB29" s="193" t="s">
        <v>185</v>
      </c>
      <c r="FCC29" s="193" t="s">
        <v>185</v>
      </c>
      <c r="FCD29" s="193" t="s">
        <v>185</v>
      </c>
      <c r="FCE29" s="193" t="s">
        <v>185</v>
      </c>
      <c r="FCF29" s="193" t="s">
        <v>185</v>
      </c>
      <c r="FCG29" s="193" t="s">
        <v>185</v>
      </c>
      <c r="FCH29" s="193" t="s">
        <v>185</v>
      </c>
      <c r="FCI29" s="193" t="s">
        <v>185</v>
      </c>
      <c r="FCJ29" s="193" t="s">
        <v>185</v>
      </c>
      <c r="FCK29" s="193" t="s">
        <v>185</v>
      </c>
      <c r="FCL29" s="193" t="s">
        <v>185</v>
      </c>
      <c r="FCM29" s="193" t="s">
        <v>185</v>
      </c>
      <c r="FCN29" s="193" t="s">
        <v>185</v>
      </c>
      <c r="FCO29" s="193" t="s">
        <v>185</v>
      </c>
      <c r="FCP29" s="193" t="s">
        <v>185</v>
      </c>
      <c r="FCQ29" s="193" t="s">
        <v>185</v>
      </c>
      <c r="FCR29" s="193" t="s">
        <v>185</v>
      </c>
      <c r="FCS29" s="193" t="s">
        <v>185</v>
      </c>
      <c r="FCT29" s="193" t="s">
        <v>185</v>
      </c>
      <c r="FCU29" s="193" t="s">
        <v>185</v>
      </c>
      <c r="FCV29" s="193" t="s">
        <v>185</v>
      </c>
      <c r="FCW29" s="193" t="s">
        <v>185</v>
      </c>
      <c r="FCX29" s="193" t="s">
        <v>185</v>
      </c>
      <c r="FCY29" s="193" t="s">
        <v>185</v>
      </c>
      <c r="FCZ29" s="193" t="s">
        <v>185</v>
      </c>
      <c r="FDA29" s="193" t="s">
        <v>185</v>
      </c>
      <c r="FDB29" s="193" t="s">
        <v>185</v>
      </c>
      <c r="FDC29" s="193" t="s">
        <v>185</v>
      </c>
      <c r="FDD29" s="193" t="s">
        <v>185</v>
      </c>
      <c r="FDE29" s="193" t="s">
        <v>185</v>
      </c>
      <c r="FDF29" s="193" t="s">
        <v>185</v>
      </c>
      <c r="FDG29" s="193" t="s">
        <v>185</v>
      </c>
      <c r="FDH29" s="193" t="s">
        <v>185</v>
      </c>
      <c r="FDI29" s="193" t="s">
        <v>185</v>
      </c>
      <c r="FDJ29" s="193" t="s">
        <v>185</v>
      </c>
      <c r="FDK29" s="193" t="s">
        <v>185</v>
      </c>
      <c r="FDL29" s="193" t="s">
        <v>185</v>
      </c>
      <c r="FDM29" s="193" t="s">
        <v>185</v>
      </c>
      <c r="FDN29" s="193" t="s">
        <v>185</v>
      </c>
      <c r="FDO29" s="193" t="s">
        <v>185</v>
      </c>
      <c r="FDP29" s="193" t="s">
        <v>185</v>
      </c>
      <c r="FDQ29" s="193" t="s">
        <v>185</v>
      </c>
      <c r="FDR29" s="193" t="s">
        <v>185</v>
      </c>
      <c r="FDS29" s="193" t="s">
        <v>185</v>
      </c>
      <c r="FDT29" s="193" t="s">
        <v>185</v>
      </c>
      <c r="FDU29" s="193" t="s">
        <v>185</v>
      </c>
      <c r="FDV29" s="193" t="s">
        <v>185</v>
      </c>
      <c r="FDW29" s="193" t="s">
        <v>185</v>
      </c>
      <c r="FDX29" s="193" t="s">
        <v>185</v>
      </c>
      <c r="FDY29" s="193" t="s">
        <v>185</v>
      </c>
      <c r="FDZ29" s="193" t="s">
        <v>185</v>
      </c>
      <c r="FEA29" s="193" t="s">
        <v>185</v>
      </c>
      <c r="FEB29" s="193" t="s">
        <v>185</v>
      </c>
      <c r="FEC29" s="193" t="s">
        <v>185</v>
      </c>
      <c r="FED29" s="193" t="s">
        <v>185</v>
      </c>
      <c r="FEE29" s="193" t="s">
        <v>185</v>
      </c>
      <c r="FEF29" s="193" t="s">
        <v>185</v>
      </c>
      <c r="FEG29" s="193" t="s">
        <v>185</v>
      </c>
      <c r="FEH29" s="193" t="s">
        <v>185</v>
      </c>
      <c r="FEI29" s="193" t="s">
        <v>185</v>
      </c>
      <c r="FEJ29" s="193" t="s">
        <v>185</v>
      </c>
      <c r="FEK29" s="193" t="s">
        <v>185</v>
      </c>
      <c r="FEL29" s="193" t="s">
        <v>185</v>
      </c>
      <c r="FEM29" s="193" t="s">
        <v>185</v>
      </c>
      <c r="FEN29" s="193" t="s">
        <v>185</v>
      </c>
      <c r="FEO29" s="193" t="s">
        <v>185</v>
      </c>
      <c r="FEP29" s="193" t="s">
        <v>185</v>
      </c>
      <c r="FEQ29" s="193" t="s">
        <v>185</v>
      </c>
      <c r="FER29" s="193" t="s">
        <v>185</v>
      </c>
      <c r="FES29" s="193" t="s">
        <v>185</v>
      </c>
      <c r="FET29" s="193" t="s">
        <v>185</v>
      </c>
      <c r="FEU29" s="193" t="s">
        <v>185</v>
      </c>
      <c r="FEV29" s="193" t="s">
        <v>185</v>
      </c>
      <c r="FEW29" s="193" t="s">
        <v>185</v>
      </c>
      <c r="FEX29" s="193" t="s">
        <v>185</v>
      </c>
      <c r="FEY29" s="193" t="s">
        <v>185</v>
      </c>
      <c r="FEZ29" s="193" t="s">
        <v>185</v>
      </c>
      <c r="FFA29" s="193" t="s">
        <v>185</v>
      </c>
      <c r="FFB29" s="193" t="s">
        <v>185</v>
      </c>
      <c r="FFC29" s="193" t="s">
        <v>185</v>
      </c>
      <c r="FFD29" s="193" t="s">
        <v>185</v>
      </c>
      <c r="FFE29" s="193" t="s">
        <v>185</v>
      </c>
      <c r="FFF29" s="193" t="s">
        <v>185</v>
      </c>
      <c r="FFG29" s="193" t="s">
        <v>185</v>
      </c>
      <c r="FFH29" s="193" t="s">
        <v>185</v>
      </c>
      <c r="FFI29" s="193" t="s">
        <v>185</v>
      </c>
      <c r="FFJ29" s="193" t="s">
        <v>185</v>
      </c>
      <c r="FFK29" s="193" t="s">
        <v>185</v>
      </c>
      <c r="FFL29" s="193" t="s">
        <v>185</v>
      </c>
      <c r="FFM29" s="193" t="s">
        <v>185</v>
      </c>
      <c r="FFN29" s="193" t="s">
        <v>185</v>
      </c>
      <c r="FFO29" s="193" t="s">
        <v>185</v>
      </c>
      <c r="FFP29" s="193" t="s">
        <v>185</v>
      </c>
      <c r="FFQ29" s="193" t="s">
        <v>185</v>
      </c>
      <c r="FFR29" s="193" t="s">
        <v>185</v>
      </c>
      <c r="FFS29" s="193" t="s">
        <v>185</v>
      </c>
      <c r="FFT29" s="193" t="s">
        <v>185</v>
      </c>
      <c r="FFU29" s="193" t="s">
        <v>185</v>
      </c>
      <c r="FFV29" s="193" t="s">
        <v>185</v>
      </c>
      <c r="FFW29" s="193" t="s">
        <v>185</v>
      </c>
      <c r="FFX29" s="193" t="s">
        <v>185</v>
      </c>
      <c r="FFY29" s="193" t="s">
        <v>185</v>
      </c>
      <c r="FFZ29" s="193" t="s">
        <v>185</v>
      </c>
      <c r="FGA29" s="193" t="s">
        <v>185</v>
      </c>
      <c r="FGB29" s="193" t="s">
        <v>185</v>
      </c>
      <c r="FGC29" s="193" t="s">
        <v>185</v>
      </c>
      <c r="FGD29" s="193" t="s">
        <v>185</v>
      </c>
      <c r="FGE29" s="193" t="s">
        <v>185</v>
      </c>
      <c r="FGF29" s="193" t="s">
        <v>185</v>
      </c>
      <c r="FGG29" s="193" t="s">
        <v>185</v>
      </c>
      <c r="FGH29" s="193" t="s">
        <v>185</v>
      </c>
      <c r="FGI29" s="193" t="s">
        <v>185</v>
      </c>
      <c r="FGJ29" s="193" t="s">
        <v>185</v>
      </c>
      <c r="FGK29" s="193" t="s">
        <v>185</v>
      </c>
      <c r="FGL29" s="193" t="s">
        <v>185</v>
      </c>
      <c r="FGM29" s="193" t="s">
        <v>185</v>
      </c>
      <c r="FGN29" s="193" t="s">
        <v>185</v>
      </c>
      <c r="FGO29" s="193" t="s">
        <v>185</v>
      </c>
      <c r="FGP29" s="193" t="s">
        <v>185</v>
      </c>
      <c r="FGQ29" s="193" t="s">
        <v>185</v>
      </c>
      <c r="FGR29" s="193" t="s">
        <v>185</v>
      </c>
      <c r="FGS29" s="193" t="s">
        <v>185</v>
      </c>
      <c r="FGT29" s="193" t="s">
        <v>185</v>
      </c>
      <c r="FGU29" s="193" t="s">
        <v>185</v>
      </c>
      <c r="FGV29" s="193" t="s">
        <v>185</v>
      </c>
      <c r="FGW29" s="193" t="s">
        <v>185</v>
      </c>
      <c r="FGX29" s="193" t="s">
        <v>185</v>
      </c>
      <c r="FGY29" s="193" t="s">
        <v>185</v>
      </c>
      <c r="FGZ29" s="193" t="s">
        <v>185</v>
      </c>
      <c r="FHA29" s="193" t="s">
        <v>185</v>
      </c>
      <c r="FHB29" s="193" t="s">
        <v>185</v>
      </c>
      <c r="FHC29" s="193" t="s">
        <v>185</v>
      </c>
      <c r="FHD29" s="193" t="s">
        <v>185</v>
      </c>
      <c r="FHE29" s="193" t="s">
        <v>185</v>
      </c>
      <c r="FHF29" s="193" t="s">
        <v>185</v>
      </c>
      <c r="FHG29" s="193" t="s">
        <v>185</v>
      </c>
      <c r="FHH29" s="193" t="s">
        <v>185</v>
      </c>
      <c r="FHI29" s="193" t="s">
        <v>185</v>
      </c>
      <c r="FHJ29" s="193" t="s">
        <v>185</v>
      </c>
      <c r="FHK29" s="193" t="s">
        <v>185</v>
      </c>
      <c r="FHL29" s="193" t="s">
        <v>185</v>
      </c>
      <c r="FHM29" s="193" t="s">
        <v>185</v>
      </c>
      <c r="FHN29" s="193" t="s">
        <v>185</v>
      </c>
      <c r="FHO29" s="193" t="s">
        <v>185</v>
      </c>
      <c r="FHP29" s="193" t="s">
        <v>185</v>
      </c>
      <c r="FHQ29" s="193" t="s">
        <v>185</v>
      </c>
      <c r="FHR29" s="193" t="s">
        <v>185</v>
      </c>
      <c r="FHS29" s="193" t="s">
        <v>185</v>
      </c>
      <c r="FHT29" s="193" t="s">
        <v>185</v>
      </c>
      <c r="FHU29" s="193" t="s">
        <v>185</v>
      </c>
      <c r="FHV29" s="193" t="s">
        <v>185</v>
      </c>
      <c r="FHW29" s="193" t="s">
        <v>185</v>
      </c>
      <c r="FHX29" s="193" t="s">
        <v>185</v>
      </c>
      <c r="FHY29" s="193" t="s">
        <v>185</v>
      </c>
      <c r="FHZ29" s="193" t="s">
        <v>185</v>
      </c>
      <c r="FIA29" s="193" t="s">
        <v>185</v>
      </c>
      <c r="FIB29" s="193" t="s">
        <v>185</v>
      </c>
      <c r="FIC29" s="193" t="s">
        <v>185</v>
      </c>
      <c r="FID29" s="193" t="s">
        <v>185</v>
      </c>
      <c r="FIE29" s="193" t="s">
        <v>185</v>
      </c>
      <c r="FIF29" s="193" t="s">
        <v>185</v>
      </c>
      <c r="FIG29" s="193" t="s">
        <v>185</v>
      </c>
      <c r="FIH29" s="193" t="s">
        <v>185</v>
      </c>
      <c r="FII29" s="193" t="s">
        <v>185</v>
      </c>
      <c r="FIJ29" s="193" t="s">
        <v>185</v>
      </c>
      <c r="FIK29" s="193" t="s">
        <v>185</v>
      </c>
      <c r="FIL29" s="193" t="s">
        <v>185</v>
      </c>
      <c r="FIM29" s="193" t="s">
        <v>185</v>
      </c>
      <c r="FIN29" s="193" t="s">
        <v>185</v>
      </c>
      <c r="FIO29" s="193" t="s">
        <v>185</v>
      </c>
      <c r="FIP29" s="193" t="s">
        <v>185</v>
      </c>
      <c r="FIQ29" s="193" t="s">
        <v>185</v>
      </c>
      <c r="FIR29" s="193" t="s">
        <v>185</v>
      </c>
      <c r="FIS29" s="193" t="s">
        <v>185</v>
      </c>
      <c r="FIT29" s="193" t="s">
        <v>185</v>
      </c>
      <c r="FIU29" s="193" t="s">
        <v>185</v>
      </c>
      <c r="FIV29" s="193" t="s">
        <v>185</v>
      </c>
      <c r="FIW29" s="193" t="s">
        <v>185</v>
      </c>
      <c r="FIX29" s="193" t="s">
        <v>185</v>
      </c>
      <c r="FIY29" s="193" t="s">
        <v>185</v>
      </c>
      <c r="FIZ29" s="193" t="s">
        <v>185</v>
      </c>
      <c r="FJA29" s="193" t="s">
        <v>185</v>
      </c>
      <c r="FJB29" s="193" t="s">
        <v>185</v>
      </c>
      <c r="FJC29" s="193" t="s">
        <v>185</v>
      </c>
      <c r="FJD29" s="193" t="s">
        <v>185</v>
      </c>
      <c r="FJE29" s="193" t="s">
        <v>185</v>
      </c>
      <c r="FJF29" s="193" t="s">
        <v>185</v>
      </c>
      <c r="FJG29" s="193" t="s">
        <v>185</v>
      </c>
      <c r="FJH29" s="193" t="s">
        <v>185</v>
      </c>
      <c r="FJI29" s="193" t="s">
        <v>185</v>
      </c>
      <c r="FJJ29" s="193" t="s">
        <v>185</v>
      </c>
      <c r="FJK29" s="193" t="s">
        <v>185</v>
      </c>
      <c r="FJL29" s="193" t="s">
        <v>185</v>
      </c>
      <c r="FJM29" s="193" t="s">
        <v>185</v>
      </c>
      <c r="FJN29" s="193" t="s">
        <v>185</v>
      </c>
      <c r="FJO29" s="193" t="s">
        <v>185</v>
      </c>
      <c r="FJP29" s="193" t="s">
        <v>185</v>
      </c>
      <c r="FJQ29" s="193" t="s">
        <v>185</v>
      </c>
      <c r="FJR29" s="193" t="s">
        <v>185</v>
      </c>
      <c r="FJS29" s="193" t="s">
        <v>185</v>
      </c>
      <c r="FJT29" s="193" t="s">
        <v>185</v>
      </c>
      <c r="FJU29" s="193" t="s">
        <v>185</v>
      </c>
      <c r="FJV29" s="193" t="s">
        <v>185</v>
      </c>
      <c r="FJW29" s="193" t="s">
        <v>185</v>
      </c>
      <c r="FJX29" s="193" t="s">
        <v>185</v>
      </c>
      <c r="FJY29" s="193" t="s">
        <v>185</v>
      </c>
      <c r="FJZ29" s="193" t="s">
        <v>185</v>
      </c>
      <c r="FKA29" s="193" t="s">
        <v>185</v>
      </c>
      <c r="FKB29" s="193" t="s">
        <v>185</v>
      </c>
      <c r="FKC29" s="193" t="s">
        <v>185</v>
      </c>
      <c r="FKD29" s="193" t="s">
        <v>185</v>
      </c>
      <c r="FKE29" s="193" t="s">
        <v>185</v>
      </c>
      <c r="FKF29" s="193" t="s">
        <v>185</v>
      </c>
      <c r="FKG29" s="193" t="s">
        <v>185</v>
      </c>
      <c r="FKH29" s="193" t="s">
        <v>185</v>
      </c>
      <c r="FKI29" s="193" t="s">
        <v>185</v>
      </c>
      <c r="FKJ29" s="193" t="s">
        <v>185</v>
      </c>
      <c r="FKK29" s="193" t="s">
        <v>185</v>
      </c>
      <c r="FKL29" s="193" t="s">
        <v>185</v>
      </c>
      <c r="FKM29" s="193" t="s">
        <v>185</v>
      </c>
      <c r="FKN29" s="193" t="s">
        <v>185</v>
      </c>
      <c r="FKO29" s="193" t="s">
        <v>185</v>
      </c>
      <c r="FKP29" s="193" t="s">
        <v>185</v>
      </c>
      <c r="FKQ29" s="193" t="s">
        <v>185</v>
      </c>
      <c r="FKR29" s="193" t="s">
        <v>185</v>
      </c>
      <c r="FKS29" s="193" t="s">
        <v>185</v>
      </c>
      <c r="FKT29" s="193" t="s">
        <v>185</v>
      </c>
      <c r="FKU29" s="193" t="s">
        <v>185</v>
      </c>
      <c r="FKV29" s="193" t="s">
        <v>185</v>
      </c>
      <c r="FKW29" s="193" t="s">
        <v>185</v>
      </c>
      <c r="FKX29" s="193" t="s">
        <v>185</v>
      </c>
      <c r="FKY29" s="193" t="s">
        <v>185</v>
      </c>
      <c r="FKZ29" s="193" t="s">
        <v>185</v>
      </c>
      <c r="FLA29" s="193" t="s">
        <v>185</v>
      </c>
      <c r="FLB29" s="193" t="s">
        <v>185</v>
      </c>
      <c r="FLC29" s="193" t="s">
        <v>185</v>
      </c>
      <c r="FLD29" s="193" t="s">
        <v>185</v>
      </c>
      <c r="FLE29" s="193" t="s">
        <v>185</v>
      </c>
      <c r="FLF29" s="193" t="s">
        <v>185</v>
      </c>
      <c r="FLG29" s="193" t="s">
        <v>185</v>
      </c>
      <c r="FLH29" s="193" t="s">
        <v>185</v>
      </c>
      <c r="FLI29" s="193" t="s">
        <v>185</v>
      </c>
      <c r="FLJ29" s="193" t="s">
        <v>185</v>
      </c>
      <c r="FLK29" s="193" t="s">
        <v>185</v>
      </c>
      <c r="FLL29" s="193" t="s">
        <v>185</v>
      </c>
      <c r="FLM29" s="193" t="s">
        <v>185</v>
      </c>
      <c r="FLN29" s="193" t="s">
        <v>185</v>
      </c>
      <c r="FLO29" s="193" t="s">
        <v>185</v>
      </c>
      <c r="FLP29" s="193" t="s">
        <v>185</v>
      </c>
      <c r="FLQ29" s="193" t="s">
        <v>185</v>
      </c>
      <c r="FLR29" s="193" t="s">
        <v>185</v>
      </c>
      <c r="FLS29" s="193" t="s">
        <v>185</v>
      </c>
      <c r="FLT29" s="193" t="s">
        <v>185</v>
      </c>
      <c r="FLU29" s="193" t="s">
        <v>185</v>
      </c>
      <c r="FLV29" s="193" t="s">
        <v>185</v>
      </c>
      <c r="FLW29" s="193" t="s">
        <v>185</v>
      </c>
      <c r="FLX29" s="193" t="s">
        <v>185</v>
      </c>
      <c r="FLY29" s="193" t="s">
        <v>185</v>
      </c>
      <c r="FLZ29" s="193" t="s">
        <v>185</v>
      </c>
      <c r="FMA29" s="193" t="s">
        <v>185</v>
      </c>
      <c r="FMB29" s="193" t="s">
        <v>185</v>
      </c>
      <c r="FMC29" s="193" t="s">
        <v>185</v>
      </c>
      <c r="FMD29" s="193" t="s">
        <v>185</v>
      </c>
      <c r="FME29" s="193" t="s">
        <v>185</v>
      </c>
      <c r="FMF29" s="193" t="s">
        <v>185</v>
      </c>
      <c r="FMG29" s="193" t="s">
        <v>185</v>
      </c>
      <c r="FMH29" s="193" t="s">
        <v>185</v>
      </c>
      <c r="FMI29" s="193" t="s">
        <v>185</v>
      </c>
      <c r="FMJ29" s="193" t="s">
        <v>185</v>
      </c>
      <c r="FMK29" s="193" t="s">
        <v>185</v>
      </c>
      <c r="FML29" s="193" t="s">
        <v>185</v>
      </c>
      <c r="FMM29" s="193" t="s">
        <v>185</v>
      </c>
      <c r="FMN29" s="193" t="s">
        <v>185</v>
      </c>
      <c r="FMO29" s="193" t="s">
        <v>185</v>
      </c>
      <c r="FMP29" s="193" t="s">
        <v>185</v>
      </c>
      <c r="FMQ29" s="193" t="s">
        <v>185</v>
      </c>
      <c r="FMR29" s="193" t="s">
        <v>185</v>
      </c>
      <c r="FMS29" s="193" t="s">
        <v>185</v>
      </c>
      <c r="FMT29" s="193" t="s">
        <v>185</v>
      </c>
      <c r="FMU29" s="193" t="s">
        <v>185</v>
      </c>
      <c r="FMV29" s="193" t="s">
        <v>185</v>
      </c>
      <c r="FMW29" s="193" t="s">
        <v>185</v>
      </c>
      <c r="FMX29" s="193" t="s">
        <v>185</v>
      </c>
      <c r="FMY29" s="193" t="s">
        <v>185</v>
      </c>
      <c r="FMZ29" s="193" t="s">
        <v>185</v>
      </c>
      <c r="FNA29" s="193" t="s">
        <v>185</v>
      </c>
      <c r="FNB29" s="193" t="s">
        <v>185</v>
      </c>
      <c r="FNC29" s="193" t="s">
        <v>185</v>
      </c>
      <c r="FND29" s="193" t="s">
        <v>185</v>
      </c>
      <c r="FNE29" s="193" t="s">
        <v>185</v>
      </c>
      <c r="FNF29" s="193" t="s">
        <v>185</v>
      </c>
      <c r="FNG29" s="193" t="s">
        <v>185</v>
      </c>
      <c r="FNH29" s="193" t="s">
        <v>185</v>
      </c>
      <c r="FNI29" s="193" t="s">
        <v>185</v>
      </c>
      <c r="FNJ29" s="193" t="s">
        <v>185</v>
      </c>
      <c r="FNK29" s="193" t="s">
        <v>185</v>
      </c>
      <c r="FNL29" s="193" t="s">
        <v>185</v>
      </c>
      <c r="FNM29" s="193" t="s">
        <v>185</v>
      </c>
      <c r="FNN29" s="193" t="s">
        <v>185</v>
      </c>
      <c r="FNO29" s="193" t="s">
        <v>185</v>
      </c>
      <c r="FNP29" s="193" t="s">
        <v>185</v>
      </c>
      <c r="FNQ29" s="193" t="s">
        <v>185</v>
      </c>
      <c r="FNR29" s="193" t="s">
        <v>185</v>
      </c>
      <c r="FNS29" s="193" t="s">
        <v>185</v>
      </c>
      <c r="FNT29" s="193" t="s">
        <v>185</v>
      </c>
      <c r="FNU29" s="193" t="s">
        <v>185</v>
      </c>
      <c r="FNV29" s="193" t="s">
        <v>185</v>
      </c>
      <c r="FNW29" s="193" t="s">
        <v>185</v>
      </c>
      <c r="FNX29" s="193" t="s">
        <v>185</v>
      </c>
      <c r="FNY29" s="193" t="s">
        <v>185</v>
      </c>
      <c r="FNZ29" s="193" t="s">
        <v>185</v>
      </c>
      <c r="FOA29" s="193" t="s">
        <v>185</v>
      </c>
      <c r="FOB29" s="193" t="s">
        <v>185</v>
      </c>
      <c r="FOC29" s="193" t="s">
        <v>185</v>
      </c>
      <c r="FOD29" s="193" t="s">
        <v>185</v>
      </c>
      <c r="FOE29" s="193" t="s">
        <v>185</v>
      </c>
      <c r="FOF29" s="193" t="s">
        <v>185</v>
      </c>
      <c r="FOG29" s="193" t="s">
        <v>185</v>
      </c>
      <c r="FOH29" s="193" t="s">
        <v>185</v>
      </c>
      <c r="FOI29" s="193" t="s">
        <v>185</v>
      </c>
      <c r="FOJ29" s="193" t="s">
        <v>185</v>
      </c>
      <c r="FOK29" s="193" t="s">
        <v>185</v>
      </c>
      <c r="FOL29" s="193" t="s">
        <v>185</v>
      </c>
      <c r="FOM29" s="193" t="s">
        <v>185</v>
      </c>
      <c r="FON29" s="193" t="s">
        <v>185</v>
      </c>
      <c r="FOO29" s="193" t="s">
        <v>185</v>
      </c>
      <c r="FOP29" s="193" t="s">
        <v>185</v>
      </c>
      <c r="FOQ29" s="193" t="s">
        <v>185</v>
      </c>
      <c r="FOR29" s="193" t="s">
        <v>185</v>
      </c>
      <c r="FOS29" s="193" t="s">
        <v>185</v>
      </c>
      <c r="FOT29" s="193" t="s">
        <v>185</v>
      </c>
      <c r="FOU29" s="193" t="s">
        <v>185</v>
      </c>
      <c r="FOV29" s="193" t="s">
        <v>185</v>
      </c>
      <c r="FOW29" s="193" t="s">
        <v>185</v>
      </c>
      <c r="FOX29" s="193" t="s">
        <v>185</v>
      </c>
      <c r="FOY29" s="193" t="s">
        <v>185</v>
      </c>
      <c r="FOZ29" s="193" t="s">
        <v>185</v>
      </c>
      <c r="FPA29" s="193" t="s">
        <v>185</v>
      </c>
      <c r="FPB29" s="193" t="s">
        <v>185</v>
      </c>
      <c r="FPC29" s="193" t="s">
        <v>185</v>
      </c>
      <c r="FPD29" s="193" t="s">
        <v>185</v>
      </c>
      <c r="FPE29" s="193" t="s">
        <v>185</v>
      </c>
      <c r="FPF29" s="193" t="s">
        <v>185</v>
      </c>
      <c r="FPG29" s="193" t="s">
        <v>185</v>
      </c>
      <c r="FPH29" s="193" t="s">
        <v>185</v>
      </c>
      <c r="FPI29" s="193" t="s">
        <v>185</v>
      </c>
      <c r="FPJ29" s="193" t="s">
        <v>185</v>
      </c>
      <c r="FPK29" s="193" t="s">
        <v>185</v>
      </c>
      <c r="FPL29" s="193" t="s">
        <v>185</v>
      </c>
      <c r="FPM29" s="193" t="s">
        <v>185</v>
      </c>
      <c r="FPN29" s="193" t="s">
        <v>185</v>
      </c>
      <c r="FPO29" s="193" t="s">
        <v>185</v>
      </c>
      <c r="FPP29" s="193" t="s">
        <v>185</v>
      </c>
      <c r="FPQ29" s="193" t="s">
        <v>185</v>
      </c>
      <c r="FPR29" s="193" t="s">
        <v>185</v>
      </c>
      <c r="FPS29" s="193" t="s">
        <v>185</v>
      </c>
      <c r="FPT29" s="193" t="s">
        <v>185</v>
      </c>
      <c r="FPU29" s="193" t="s">
        <v>185</v>
      </c>
      <c r="FPV29" s="193" t="s">
        <v>185</v>
      </c>
      <c r="FPW29" s="193" t="s">
        <v>185</v>
      </c>
      <c r="FPX29" s="193" t="s">
        <v>185</v>
      </c>
      <c r="FPY29" s="193" t="s">
        <v>185</v>
      </c>
      <c r="FPZ29" s="193" t="s">
        <v>185</v>
      </c>
      <c r="FQA29" s="193" t="s">
        <v>185</v>
      </c>
      <c r="FQB29" s="193" t="s">
        <v>185</v>
      </c>
      <c r="FQC29" s="193" t="s">
        <v>185</v>
      </c>
      <c r="FQD29" s="193" t="s">
        <v>185</v>
      </c>
      <c r="FQE29" s="193" t="s">
        <v>185</v>
      </c>
      <c r="FQF29" s="193" t="s">
        <v>185</v>
      </c>
      <c r="FQG29" s="193" t="s">
        <v>185</v>
      </c>
      <c r="FQH29" s="193" t="s">
        <v>185</v>
      </c>
      <c r="FQI29" s="193" t="s">
        <v>185</v>
      </c>
      <c r="FQJ29" s="193" t="s">
        <v>185</v>
      </c>
      <c r="FQK29" s="193" t="s">
        <v>185</v>
      </c>
      <c r="FQL29" s="193" t="s">
        <v>185</v>
      </c>
      <c r="FQM29" s="193" t="s">
        <v>185</v>
      </c>
      <c r="FQN29" s="193" t="s">
        <v>185</v>
      </c>
      <c r="FQO29" s="193" t="s">
        <v>185</v>
      </c>
      <c r="FQP29" s="193" t="s">
        <v>185</v>
      </c>
      <c r="FQQ29" s="193" t="s">
        <v>185</v>
      </c>
      <c r="FQR29" s="193" t="s">
        <v>185</v>
      </c>
      <c r="FQS29" s="193" t="s">
        <v>185</v>
      </c>
      <c r="FQT29" s="193" t="s">
        <v>185</v>
      </c>
      <c r="FQU29" s="193" t="s">
        <v>185</v>
      </c>
      <c r="FQV29" s="193" t="s">
        <v>185</v>
      </c>
      <c r="FQW29" s="193" t="s">
        <v>185</v>
      </c>
      <c r="FQX29" s="193" t="s">
        <v>185</v>
      </c>
      <c r="FQY29" s="193" t="s">
        <v>185</v>
      </c>
      <c r="FQZ29" s="193" t="s">
        <v>185</v>
      </c>
      <c r="FRA29" s="193" t="s">
        <v>185</v>
      </c>
      <c r="FRB29" s="193" t="s">
        <v>185</v>
      </c>
      <c r="FRC29" s="193" t="s">
        <v>185</v>
      </c>
      <c r="FRD29" s="193" t="s">
        <v>185</v>
      </c>
      <c r="FRE29" s="193" t="s">
        <v>185</v>
      </c>
      <c r="FRF29" s="193" t="s">
        <v>185</v>
      </c>
      <c r="FRG29" s="193" t="s">
        <v>185</v>
      </c>
      <c r="FRH29" s="193" t="s">
        <v>185</v>
      </c>
      <c r="FRI29" s="193" t="s">
        <v>185</v>
      </c>
      <c r="FRJ29" s="193" t="s">
        <v>185</v>
      </c>
      <c r="FRK29" s="193" t="s">
        <v>185</v>
      </c>
      <c r="FRL29" s="193" t="s">
        <v>185</v>
      </c>
      <c r="FRM29" s="193" t="s">
        <v>185</v>
      </c>
      <c r="FRN29" s="193" t="s">
        <v>185</v>
      </c>
      <c r="FRO29" s="193" t="s">
        <v>185</v>
      </c>
      <c r="FRP29" s="193" t="s">
        <v>185</v>
      </c>
      <c r="FRQ29" s="193" t="s">
        <v>185</v>
      </c>
      <c r="FRR29" s="193" t="s">
        <v>185</v>
      </c>
      <c r="FRS29" s="193" t="s">
        <v>185</v>
      </c>
      <c r="FRT29" s="193" t="s">
        <v>185</v>
      </c>
      <c r="FRU29" s="193" t="s">
        <v>185</v>
      </c>
      <c r="FRV29" s="193" t="s">
        <v>185</v>
      </c>
      <c r="FRW29" s="193" t="s">
        <v>185</v>
      </c>
      <c r="FRX29" s="193" t="s">
        <v>185</v>
      </c>
      <c r="FRY29" s="193" t="s">
        <v>185</v>
      </c>
      <c r="FRZ29" s="193" t="s">
        <v>185</v>
      </c>
      <c r="FSA29" s="193" t="s">
        <v>185</v>
      </c>
      <c r="FSB29" s="193" t="s">
        <v>185</v>
      </c>
      <c r="FSC29" s="193" t="s">
        <v>185</v>
      </c>
      <c r="FSD29" s="193" t="s">
        <v>185</v>
      </c>
      <c r="FSE29" s="193" t="s">
        <v>185</v>
      </c>
      <c r="FSF29" s="193" t="s">
        <v>185</v>
      </c>
      <c r="FSG29" s="193" t="s">
        <v>185</v>
      </c>
      <c r="FSH29" s="193" t="s">
        <v>185</v>
      </c>
      <c r="FSI29" s="193" t="s">
        <v>185</v>
      </c>
      <c r="FSJ29" s="193" t="s">
        <v>185</v>
      </c>
      <c r="FSK29" s="193" t="s">
        <v>185</v>
      </c>
      <c r="FSL29" s="193" t="s">
        <v>185</v>
      </c>
      <c r="FSM29" s="193" t="s">
        <v>185</v>
      </c>
      <c r="FSN29" s="193" t="s">
        <v>185</v>
      </c>
      <c r="FSO29" s="193" t="s">
        <v>185</v>
      </c>
      <c r="FSP29" s="193" t="s">
        <v>185</v>
      </c>
      <c r="FSQ29" s="193" t="s">
        <v>185</v>
      </c>
      <c r="FSR29" s="193" t="s">
        <v>185</v>
      </c>
      <c r="FSS29" s="193" t="s">
        <v>185</v>
      </c>
      <c r="FST29" s="193" t="s">
        <v>185</v>
      </c>
      <c r="FSU29" s="193" t="s">
        <v>185</v>
      </c>
      <c r="FSV29" s="193" t="s">
        <v>185</v>
      </c>
      <c r="FSW29" s="193" t="s">
        <v>185</v>
      </c>
      <c r="FSX29" s="193" t="s">
        <v>185</v>
      </c>
      <c r="FSY29" s="193" t="s">
        <v>185</v>
      </c>
      <c r="FSZ29" s="193" t="s">
        <v>185</v>
      </c>
      <c r="FTA29" s="193" t="s">
        <v>185</v>
      </c>
      <c r="FTB29" s="193" t="s">
        <v>185</v>
      </c>
      <c r="FTC29" s="193" t="s">
        <v>185</v>
      </c>
      <c r="FTD29" s="193" t="s">
        <v>185</v>
      </c>
      <c r="FTE29" s="193" t="s">
        <v>185</v>
      </c>
      <c r="FTF29" s="193" t="s">
        <v>185</v>
      </c>
      <c r="FTG29" s="193" t="s">
        <v>185</v>
      </c>
      <c r="FTH29" s="193" t="s">
        <v>185</v>
      </c>
      <c r="FTI29" s="193" t="s">
        <v>185</v>
      </c>
      <c r="FTJ29" s="193" t="s">
        <v>185</v>
      </c>
      <c r="FTK29" s="193" t="s">
        <v>185</v>
      </c>
      <c r="FTL29" s="193" t="s">
        <v>185</v>
      </c>
      <c r="FTM29" s="193" t="s">
        <v>185</v>
      </c>
      <c r="FTN29" s="193" t="s">
        <v>185</v>
      </c>
      <c r="FTO29" s="193" t="s">
        <v>185</v>
      </c>
      <c r="FTP29" s="193" t="s">
        <v>185</v>
      </c>
      <c r="FTQ29" s="193" t="s">
        <v>185</v>
      </c>
      <c r="FTR29" s="193" t="s">
        <v>185</v>
      </c>
      <c r="FTS29" s="193" t="s">
        <v>185</v>
      </c>
      <c r="FTT29" s="193" t="s">
        <v>185</v>
      </c>
      <c r="FTU29" s="193" t="s">
        <v>185</v>
      </c>
      <c r="FTV29" s="193" t="s">
        <v>185</v>
      </c>
      <c r="FTW29" s="193" t="s">
        <v>185</v>
      </c>
      <c r="FTX29" s="193" t="s">
        <v>185</v>
      </c>
      <c r="FTY29" s="193" t="s">
        <v>185</v>
      </c>
      <c r="FTZ29" s="193" t="s">
        <v>185</v>
      </c>
      <c r="FUA29" s="193" t="s">
        <v>185</v>
      </c>
      <c r="FUB29" s="193" t="s">
        <v>185</v>
      </c>
      <c r="FUC29" s="193" t="s">
        <v>185</v>
      </c>
      <c r="FUD29" s="193" t="s">
        <v>185</v>
      </c>
      <c r="FUE29" s="193" t="s">
        <v>185</v>
      </c>
      <c r="FUF29" s="193" t="s">
        <v>185</v>
      </c>
      <c r="FUG29" s="193" t="s">
        <v>185</v>
      </c>
      <c r="FUH29" s="193" t="s">
        <v>185</v>
      </c>
      <c r="FUI29" s="193" t="s">
        <v>185</v>
      </c>
      <c r="FUJ29" s="193" t="s">
        <v>185</v>
      </c>
      <c r="FUK29" s="193" t="s">
        <v>185</v>
      </c>
      <c r="FUL29" s="193" t="s">
        <v>185</v>
      </c>
      <c r="FUM29" s="193" t="s">
        <v>185</v>
      </c>
      <c r="FUN29" s="193" t="s">
        <v>185</v>
      </c>
      <c r="FUO29" s="193" t="s">
        <v>185</v>
      </c>
      <c r="FUP29" s="193" t="s">
        <v>185</v>
      </c>
      <c r="FUQ29" s="193" t="s">
        <v>185</v>
      </c>
      <c r="FUR29" s="193" t="s">
        <v>185</v>
      </c>
      <c r="FUS29" s="193" t="s">
        <v>185</v>
      </c>
      <c r="FUT29" s="193" t="s">
        <v>185</v>
      </c>
      <c r="FUU29" s="193" t="s">
        <v>185</v>
      </c>
      <c r="FUV29" s="193" t="s">
        <v>185</v>
      </c>
      <c r="FUW29" s="193" t="s">
        <v>185</v>
      </c>
      <c r="FUX29" s="193" t="s">
        <v>185</v>
      </c>
      <c r="FUY29" s="193" t="s">
        <v>185</v>
      </c>
      <c r="FUZ29" s="193" t="s">
        <v>185</v>
      </c>
      <c r="FVA29" s="193" t="s">
        <v>185</v>
      </c>
      <c r="FVB29" s="193" t="s">
        <v>185</v>
      </c>
      <c r="FVC29" s="193" t="s">
        <v>185</v>
      </c>
      <c r="FVD29" s="193" t="s">
        <v>185</v>
      </c>
      <c r="FVE29" s="193" t="s">
        <v>185</v>
      </c>
      <c r="FVF29" s="193" t="s">
        <v>185</v>
      </c>
      <c r="FVG29" s="193" t="s">
        <v>185</v>
      </c>
      <c r="FVH29" s="193" t="s">
        <v>185</v>
      </c>
      <c r="FVI29" s="193" t="s">
        <v>185</v>
      </c>
      <c r="FVJ29" s="193" t="s">
        <v>185</v>
      </c>
      <c r="FVK29" s="193" t="s">
        <v>185</v>
      </c>
      <c r="FVL29" s="193" t="s">
        <v>185</v>
      </c>
      <c r="FVM29" s="193" t="s">
        <v>185</v>
      </c>
      <c r="FVN29" s="193" t="s">
        <v>185</v>
      </c>
      <c r="FVO29" s="193" t="s">
        <v>185</v>
      </c>
      <c r="FVP29" s="193" t="s">
        <v>185</v>
      </c>
      <c r="FVQ29" s="193" t="s">
        <v>185</v>
      </c>
      <c r="FVR29" s="193" t="s">
        <v>185</v>
      </c>
      <c r="FVS29" s="193" t="s">
        <v>185</v>
      </c>
      <c r="FVT29" s="193" t="s">
        <v>185</v>
      </c>
      <c r="FVU29" s="193" t="s">
        <v>185</v>
      </c>
      <c r="FVV29" s="193" t="s">
        <v>185</v>
      </c>
      <c r="FVW29" s="193" t="s">
        <v>185</v>
      </c>
      <c r="FVX29" s="193" t="s">
        <v>185</v>
      </c>
      <c r="FVY29" s="193" t="s">
        <v>185</v>
      </c>
      <c r="FVZ29" s="193" t="s">
        <v>185</v>
      </c>
      <c r="FWA29" s="193" t="s">
        <v>185</v>
      </c>
      <c r="FWB29" s="193" t="s">
        <v>185</v>
      </c>
      <c r="FWC29" s="193" t="s">
        <v>185</v>
      </c>
      <c r="FWD29" s="193" t="s">
        <v>185</v>
      </c>
      <c r="FWE29" s="193" t="s">
        <v>185</v>
      </c>
      <c r="FWF29" s="193" t="s">
        <v>185</v>
      </c>
      <c r="FWG29" s="193" t="s">
        <v>185</v>
      </c>
      <c r="FWH29" s="193" t="s">
        <v>185</v>
      </c>
      <c r="FWI29" s="193" t="s">
        <v>185</v>
      </c>
      <c r="FWJ29" s="193" t="s">
        <v>185</v>
      </c>
      <c r="FWK29" s="193" t="s">
        <v>185</v>
      </c>
      <c r="FWL29" s="193" t="s">
        <v>185</v>
      </c>
      <c r="FWM29" s="193" t="s">
        <v>185</v>
      </c>
      <c r="FWN29" s="193" t="s">
        <v>185</v>
      </c>
      <c r="FWO29" s="193" t="s">
        <v>185</v>
      </c>
      <c r="FWP29" s="193" t="s">
        <v>185</v>
      </c>
      <c r="FWQ29" s="193" t="s">
        <v>185</v>
      </c>
      <c r="FWR29" s="193" t="s">
        <v>185</v>
      </c>
      <c r="FWS29" s="193" t="s">
        <v>185</v>
      </c>
      <c r="FWT29" s="193" t="s">
        <v>185</v>
      </c>
      <c r="FWU29" s="193" t="s">
        <v>185</v>
      </c>
      <c r="FWV29" s="193" t="s">
        <v>185</v>
      </c>
      <c r="FWW29" s="193" t="s">
        <v>185</v>
      </c>
      <c r="FWX29" s="193" t="s">
        <v>185</v>
      </c>
      <c r="FWY29" s="193" t="s">
        <v>185</v>
      </c>
      <c r="FWZ29" s="193" t="s">
        <v>185</v>
      </c>
      <c r="FXA29" s="193" t="s">
        <v>185</v>
      </c>
      <c r="FXB29" s="193" t="s">
        <v>185</v>
      </c>
      <c r="FXC29" s="193" t="s">
        <v>185</v>
      </c>
      <c r="FXD29" s="193" t="s">
        <v>185</v>
      </c>
      <c r="FXE29" s="193" t="s">
        <v>185</v>
      </c>
      <c r="FXF29" s="193" t="s">
        <v>185</v>
      </c>
      <c r="FXG29" s="193" t="s">
        <v>185</v>
      </c>
      <c r="FXH29" s="193" t="s">
        <v>185</v>
      </c>
      <c r="FXI29" s="193" t="s">
        <v>185</v>
      </c>
      <c r="FXJ29" s="193" t="s">
        <v>185</v>
      </c>
      <c r="FXK29" s="193" t="s">
        <v>185</v>
      </c>
      <c r="FXL29" s="193" t="s">
        <v>185</v>
      </c>
      <c r="FXM29" s="193" t="s">
        <v>185</v>
      </c>
      <c r="FXN29" s="193" t="s">
        <v>185</v>
      </c>
      <c r="FXO29" s="193" t="s">
        <v>185</v>
      </c>
      <c r="FXP29" s="193" t="s">
        <v>185</v>
      </c>
      <c r="FXQ29" s="193" t="s">
        <v>185</v>
      </c>
      <c r="FXR29" s="193" t="s">
        <v>185</v>
      </c>
      <c r="FXS29" s="193" t="s">
        <v>185</v>
      </c>
      <c r="FXT29" s="193" t="s">
        <v>185</v>
      </c>
      <c r="FXU29" s="193" t="s">
        <v>185</v>
      </c>
      <c r="FXV29" s="193" t="s">
        <v>185</v>
      </c>
      <c r="FXW29" s="193" t="s">
        <v>185</v>
      </c>
      <c r="FXX29" s="193" t="s">
        <v>185</v>
      </c>
      <c r="FXY29" s="193" t="s">
        <v>185</v>
      </c>
      <c r="FXZ29" s="193" t="s">
        <v>185</v>
      </c>
      <c r="FYA29" s="193" t="s">
        <v>185</v>
      </c>
      <c r="FYB29" s="193" t="s">
        <v>185</v>
      </c>
      <c r="FYC29" s="193" t="s">
        <v>185</v>
      </c>
      <c r="FYD29" s="193" t="s">
        <v>185</v>
      </c>
      <c r="FYE29" s="193" t="s">
        <v>185</v>
      </c>
      <c r="FYF29" s="193" t="s">
        <v>185</v>
      </c>
      <c r="FYG29" s="193" t="s">
        <v>185</v>
      </c>
      <c r="FYH29" s="193" t="s">
        <v>185</v>
      </c>
      <c r="FYI29" s="193" t="s">
        <v>185</v>
      </c>
      <c r="FYJ29" s="193" t="s">
        <v>185</v>
      </c>
      <c r="FYK29" s="193" t="s">
        <v>185</v>
      </c>
      <c r="FYL29" s="193" t="s">
        <v>185</v>
      </c>
      <c r="FYM29" s="193" t="s">
        <v>185</v>
      </c>
      <c r="FYN29" s="193" t="s">
        <v>185</v>
      </c>
      <c r="FYO29" s="193" t="s">
        <v>185</v>
      </c>
      <c r="FYP29" s="193" t="s">
        <v>185</v>
      </c>
      <c r="FYQ29" s="193" t="s">
        <v>185</v>
      </c>
      <c r="FYR29" s="193" t="s">
        <v>185</v>
      </c>
      <c r="FYS29" s="193" t="s">
        <v>185</v>
      </c>
      <c r="FYT29" s="193" t="s">
        <v>185</v>
      </c>
      <c r="FYU29" s="193" t="s">
        <v>185</v>
      </c>
      <c r="FYV29" s="193" t="s">
        <v>185</v>
      </c>
      <c r="FYW29" s="193" t="s">
        <v>185</v>
      </c>
      <c r="FYX29" s="193" t="s">
        <v>185</v>
      </c>
      <c r="FYY29" s="193" t="s">
        <v>185</v>
      </c>
      <c r="FYZ29" s="193" t="s">
        <v>185</v>
      </c>
      <c r="FZA29" s="193" t="s">
        <v>185</v>
      </c>
      <c r="FZB29" s="193" t="s">
        <v>185</v>
      </c>
      <c r="FZC29" s="193" t="s">
        <v>185</v>
      </c>
      <c r="FZD29" s="193" t="s">
        <v>185</v>
      </c>
      <c r="FZE29" s="193" t="s">
        <v>185</v>
      </c>
      <c r="FZF29" s="193" t="s">
        <v>185</v>
      </c>
      <c r="FZG29" s="193" t="s">
        <v>185</v>
      </c>
      <c r="FZH29" s="193" t="s">
        <v>185</v>
      </c>
      <c r="FZI29" s="193" t="s">
        <v>185</v>
      </c>
      <c r="FZJ29" s="193" t="s">
        <v>185</v>
      </c>
      <c r="FZK29" s="193" t="s">
        <v>185</v>
      </c>
      <c r="FZL29" s="193" t="s">
        <v>185</v>
      </c>
      <c r="FZM29" s="193" t="s">
        <v>185</v>
      </c>
      <c r="FZN29" s="193" t="s">
        <v>185</v>
      </c>
      <c r="FZO29" s="193" t="s">
        <v>185</v>
      </c>
      <c r="FZP29" s="193" t="s">
        <v>185</v>
      </c>
      <c r="FZQ29" s="193" t="s">
        <v>185</v>
      </c>
      <c r="FZR29" s="193" t="s">
        <v>185</v>
      </c>
      <c r="FZS29" s="193" t="s">
        <v>185</v>
      </c>
      <c r="FZT29" s="193" t="s">
        <v>185</v>
      </c>
      <c r="FZU29" s="193" t="s">
        <v>185</v>
      </c>
      <c r="FZV29" s="193" t="s">
        <v>185</v>
      </c>
      <c r="FZW29" s="193" t="s">
        <v>185</v>
      </c>
      <c r="FZX29" s="193" t="s">
        <v>185</v>
      </c>
      <c r="FZY29" s="193" t="s">
        <v>185</v>
      </c>
      <c r="FZZ29" s="193" t="s">
        <v>185</v>
      </c>
      <c r="GAA29" s="193" t="s">
        <v>185</v>
      </c>
      <c r="GAB29" s="193" t="s">
        <v>185</v>
      </c>
      <c r="GAC29" s="193" t="s">
        <v>185</v>
      </c>
      <c r="GAD29" s="193" t="s">
        <v>185</v>
      </c>
      <c r="GAE29" s="193" t="s">
        <v>185</v>
      </c>
      <c r="GAF29" s="193" t="s">
        <v>185</v>
      </c>
      <c r="GAG29" s="193" t="s">
        <v>185</v>
      </c>
      <c r="GAH29" s="193" t="s">
        <v>185</v>
      </c>
      <c r="GAI29" s="193" t="s">
        <v>185</v>
      </c>
      <c r="GAJ29" s="193" t="s">
        <v>185</v>
      </c>
      <c r="GAK29" s="193" t="s">
        <v>185</v>
      </c>
      <c r="GAL29" s="193" t="s">
        <v>185</v>
      </c>
      <c r="GAM29" s="193" t="s">
        <v>185</v>
      </c>
      <c r="GAN29" s="193" t="s">
        <v>185</v>
      </c>
      <c r="GAO29" s="193" t="s">
        <v>185</v>
      </c>
      <c r="GAP29" s="193" t="s">
        <v>185</v>
      </c>
      <c r="GAQ29" s="193" t="s">
        <v>185</v>
      </c>
      <c r="GAR29" s="193" t="s">
        <v>185</v>
      </c>
      <c r="GAS29" s="193" t="s">
        <v>185</v>
      </c>
      <c r="GAT29" s="193" t="s">
        <v>185</v>
      </c>
      <c r="GAU29" s="193" t="s">
        <v>185</v>
      </c>
      <c r="GAV29" s="193" t="s">
        <v>185</v>
      </c>
      <c r="GAW29" s="193" t="s">
        <v>185</v>
      </c>
      <c r="GAX29" s="193" t="s">
        <v>185</v>
      </c>
      <c r="GAY29" s="193" t="s">
        <v>185</v>
      </c>
      <c r="GAZ29" s="193" t="s">
        <v>185</v>
      </c>
      <c r="GBA29" s="193" t="s">
        <v>185</v>
      </c>
      <c r="GBB29" s="193" t="s">
        <v>185</v>
      </c>
      <c r="GBC29" s="193" t="s">
        <v>185</v>
      </c>
      <c r="GBD29" s="193" t="s">
        <v>185</v>
      </c>
      <c r="GBE29" s="193" t="s">
        <v>185</v>
      </c>
      <c r="GBF29" s="193" t="s">
        <v>185</v>
      </c>
      <c r="GBG29" s="193" t="s">
        <v>185</v>
      </c>
      <c r="GBH29" s="193" t="s">
        <v>185</v>
      </c>
      <c r="GBI29" s="193" t="s">
        <v>185</v>
      </c>
      <c r="GBJ29" s="193" t="s">
        <v>185</v>
      </c>
      <c r="GBK29" s="193" t="s">
        <v>185</v>
      </c>
      <c r="GBL29" s="193" t="s">
        <v>185</v>
      </c>
      <c r="GBM29" s="193" t="s">
        <v>185</v>
      </c>
      <c r="GBN29" s="193" t="s">
        <v>185</v>
      </c>
      <c r="GBO29" s="193" t="s">
        <v>185</v>
      </c>
      <c r="GBP29" s="193" t="s">
        <v>185</v>
      </c>
      <c r="GBQ29" s="193" t="s">
        <v>185</v>
      </c>
      <c r="GBR29" s="193" t="s">
        <v>185</v>
      </c>
      <c r="GBS29" s="193" t="s">
        <v>185</v>
      </c>
      <c r="GBT29" s="193" t="s">
        <v>185</v>
      </c>
      <c r="GBU29" s="193" t="s">
        <v>185</v>
      </c>
      <c r="GBV29" s="193" t="s">
        <v>185</v>
      </c>
      <c r="GBW29" s="193" t="s">
        <v>185</v>
      </c>
      <c r="GBX29" s="193" t="s">
        <v>185</v>
      </c>
      <c r="GBY29" s="193" t="s">
        <v>185</v>
      </c>
      <c r="GBZ29" s="193" t="s">
        <v>185</v>
      </c>
      <c r="GCA29" s="193" t="s">
        <v>185</v>
      </c>
      <c r="GCB29" s="193" t="s">
        <v>185</v>
      </c>
      <c r="GCC29" s="193" t="s">
        <v>185</v>
      </c>
      <c r="GCD29" s="193" t="s">
        <v>185</v>
      </c>
      <c r="GCE29" s="193" t="s">
        <v>185</v>
      </c>
      <c r="GCF29" s="193" t="s">
        <v>185</v>
      </c>
      <c r="GCG29" s="193" t="s">
        <v>185</v>
      </c>
      <c r="GCH29" s="193" t="s">
        <v>185</v>
      </c>
      <c r="GCI29" s="193" t="s">
        <v>185</v>
      </c>
      <c r="GCJ29" s="193" t="s">
        <v>185</v>
      </c>
      <c r="GCK29" s="193" t="s">
        <v>185</v>
      </c>
      <c r="GCL29" s="193" t="s">
        <v>185</v>
      </c>
      <c r="GCM29" s="193" t="s">
        <v>185</v>
      </c>
      <c r="GCN29" s="193" t="s">
        <v>185</v>
      </c>
      <c r="GCO29" s="193" t="s">
        <v>185</v>
      </c>
      <c r="GCP29" s="193" t="s">
        <v>185</v>
      </c>
      <c r="GCQ29" s="193" t="s">
        <v>185</v>
      </c>
      <c r="GCR29" s="193" t="s">
        <v>185</v>
      </c>
      <c r="GCS29" s="193" t="s">
        <v>185</v>
      </c>
      <c r="GCT29" s="193" t="s">
        <v>185</v>
      </c>
      <c r="GCU29" s="193" t="s">
        <v>185</v>
      </c>
      <c r="GCV29" s="193" t="s">
        <v>185</v>
      </c>
      <c r="GCW29" s="193" t="s">
        <v>185</v>
      </c>
      <c r="GCX29" s="193" t="s">
        <v>185</v>
      </c>
      <c r="GCY29" s="193" t="s">
        <v>185</v>
      </c>
      <c r="GCZ29" s="193" t="s">
        <v>185</v>
      </c>
      <c r="GDA29" s="193" t="s">
        <v>185</v>
      </c>
      <c r="GDB29" s="193" t="s">
        <v>185</v>
      </c>
      <c r="GDC29" s="193" t="s">
        <v>185</v>
      </c>
      <c r="GDD29" s="193" t="s">
        <v>185</v>
      </c>
      <c r="GDE29" s="193" t="s">
        <v>185</v>
      </c>
      <c r="GDF29" s="193" t="s">
        <v>185</v>
      </c>
      <c r="GDG29" s="193" t="s">
        <v>185</v>
      </c>
      <c r="GDH29" s="193" t="s">
        <v>185</v>
      </c>
      <c r="GDI29" s="193" t="s">
        <v>185</v>
      </c>
      <c r="GDJ29" s="193" t="s">
        <v>185</v>
      </c>
      <c r="GDK29" s="193" t="s">
        <v>185</v>
      </c>
      <c r="GDL29" s="193" t="s">
        <v>185</v>
      </c>
      <c r="GDM29" s="193" t="s">
        <v>185</v>
      </c>
      <c r="GDN29" s="193" t="s">
        <v>185</v>
      </c>
      <c r="GDO29" s="193" t="s">
        <v>185</v>
      </c>
      <c r="GDP29" s="193" t="s">
        <v>185</v>
      </c>
      <c r="GDQ29" s="193" t="s">
        <v>185</v>
      </c>
      <c r="GDR29" s="193" t="s">
        <v>185</v>
      </c>
      <c r="GDS29" s="193" t="s">
        <v>185</v>
      </c>
      <c r="GDT29" s="193" t="s">
        <v>185</v>
      </c>
      <c r="GDU29" s="193" t="s">
        <v>185</v>
      </c>
      <c r="GDV29" s="193" t="s">
        <v>185</v>
      </c>
      <c r="GDW29" s="193" t="s">
        <v>185</v>
      </c>
      <c r="GDX29" s="193" t="s">
        <v>185</v>
      </c>
      <c r="GDY29" s="193" t="s">
        <v>185</v>
      </c>
      <c r="GDZ29" s="193" t="s">
        <v>185</v>
      </c>
      <c r="GEA29" s="193" t="s">
        <v>185</v>
      </c>
      <c r="GEB29" s="193" t="s">
        <v>185</v>
      </c>
      <c r="GEC29" s="193" t="s">
        <v>185</v>
      </c>
      <c r="GED29" s="193" t="s">
        <v>185</v>
      </c>
      <c r="GEE29" s="193" t="s">
        <v>185</v>
      </c>
      <c r="GEF29" s="193" t="s">
        <v>185</v>
      </c>
      <c r="GEG29" s="193" t="s">
        <v>185</v>
      </c>
      <c r="GEH29" s="193" t="s">
        <v>185</v>
      </c>
      <c r="GEI29" s="193" t="s">
        <v>185</v>
      </c>
      <c r="GEJ29" s="193" t="s">
        <v>185</v>
      </c>
      <c r="GEK29" s="193" t="s">
        <v>185</v>
      </c>
      <c r="GEL29" s="193" t="s">
        <v>185</v>
      </c>
      <c r="GEM29" s="193" t="s">
        <v>185</v>
      </c>
      <c r="GEN29" s="193" t="s">
        <v>185</v>
      </c>
      <c r="GEO29" s="193" t="s">
        <v>185</v>
      </c>
      <c r="GEP29" s="193" t="s">
        <v>185</v>
      </c>
      <c r="GEQ29" s="193" t="s">
        <v>185</v>
      </c>
      <c r="GER29" s="193" t="s">
        <v>185</v>
      </c>
      <c r="GES29" s="193" t="s">
        <v>185</v>
      </c>
      <c r="GET29" s="193" t="s">
        <v>185</v>
      </c>
      <c r="GEU29" s="193" t="s">
        <v>185</v>
      </c>
      <c r="GEV29" s="193" t="s">
        <v>185</v>
      </c>
      <c r="GEW29" s="193" t="s">
        <v>185</v>
      </c>
      <c r="GEX29" s="193" t="s">
        <v>185</v>
      </c>
      <c r="GEY29" s="193" t="s">
        <v>185</v>
      </c>
      <c r="GEZ29" s="193" t="s">
        <v>185</v>
      </c>
      <c r="GFA29" s="193" t="s">
        <v>185</v>
      </c>
      <c r="GFB29" s="193" t="s">
        <v>185</v>
      </c>
      <c r="GFC29" s="193" t="s">
        <v>185</v>
      </c>
      <c r="GFD29" s="193" t="s">
        <v>185</v>
      </c>
      <c r="GFE29" s="193" t="s">
        <v>185</v>
      </c>
      <c r="GFF29" s="193" t="s">
        <v>185</v>
      </c>
      <c r="GFG29" s="193" t="s">
        <v>185</v>
      </c>
      <c r="GFH29" s="193" t="s">
        <v>185</v>
      </c>
      <c r="GFI29" s="193" t="s">
        <v>185</v>
      </c>
      <c r="GFJ29" s="193" t="s">
        <v>185</v>
      </c>
      <c r="GFK29" s="193" t="s">
        <v>185</v>
      </c>
      <c r="GFL29" s="193" t="s">
        <v>185</v>
      </c>
      <c r="GFM29" s="193" t="s">
        <v>185</v>
      </c>
      <c r="GFN29" s="193" t="s">
        <v>185</v>
      </c>
      <c r="GFO29" s="193" t="s">
        <v>185</v>
      </c>
      <c r="GFP29" s="193" t="s">
        <v>185</v>
      </c>
      <c r="GFQ29" s="193" t="s">
        <v>185</v>
      </c>
      <c r="GFR29" s="193" t="s">
        <v>185</v>
      </c>
      <c r="GFS29" s="193" t="s">
        <v>185</v>
      </c>
      <c r="GFT29" s="193" t="s">
        <v>185</v>
      </c>
      <c r="GFU29" s="193" t="s">
        <v>185</v>
      </c>
      <c r="GFV29" s="193" t="s">
        <v>185</v>
      </c>
      <c r="GFW29" s="193" t="s">
        <v>185</v>
      </c>
      <c r="GFX29" s="193" t="s">
        <v>185</v>
      </c>
      <c r="GFY29" s="193" t="s">
        <v>185</v>
      </c>
      <c r="GFZ29" s="193" t="s">
        <v>185</v>
      </c>
      <c r="GGA29" s="193" t="s">
        <v>185</v>
      </c>
      <c r="GGB29" s="193" t="s">
        <v>185</v>
      </c>
      <c r="GGC29" s="193" t="s">
        <v>185</v>
      </c>
      <c r="GGD29" s="193" t="s">
        <v>185</v>
      </c>
      <c r="GGE29" s="193" t="s">
        <v>185</v>
      </c>
      <c r="GGF29" s="193" t="s">
        <v>185</v>
      </c>
      <c r="GGG29" s="193" t="s">
        <v>185</v>
      </c>
      <c r="GGH29" s="193" t="s">
        <v>185</v>
      </c>
      <c r="GGI29" s="193" t="s">
        <v>185</v>
      </c>
      <c r="GGJ29" s="193" t="s">
        <v>185</v>
      </c>
      <c r="GGK29" s="193" t="s">
        <v>185</v>
      </c>
      <c r="GGL29" s="193" t="s">
        <v>185</v>
      </c>
      <c r="GGM29" s="193" t="s">
        <v>185</v>
      </c>
      <c r="GGN29" s="193" t="s">
        <v>185</v>
      </c>
      <c r="GGO29" s="193" t="s">
        <v>185</v>
      </c>
      <c r="GGP29" s="193" t="s">
        <v>185</v>
      </c>
      <c r="GGQ29" s="193" t="s">
        <v>185</v>
      </c>
      <c r="GGR29" s="193" t="s">
        <v>185</v>
      </c>
      <c r="GGS29" s="193" t="s">
        <v>185</v>
      </c>
      <c r="GGT29" s="193" t="s">
        <v>185</v>
      </c>
      <c r="GGU29" s="193" t="s">
        <v>185</v>
      </c>
      <c r="GGV29" s="193" t="s">
        <v>185</v>
      </c>
      <c r="GGW29" s="193" t="s">
        <v>185</v>
      </c>
      <c r="GGX29" s="193" t="s">
        <v>185</v>
      </c>
      <c r="GGY29" s="193" t="s">
        <v>185</v>
      </c>
      <c r="GGZ29" s="193" t="s">
        <v>185</v>
      </c>
      <c r="GHA29" s="193" t="s">
        <v>185</v>
      </c>
      <c r="GHB29" s="193" t="s">
        <v>185</v>
      </c>
      <c r="GHC29" s="193" t="s">
        <v>185</v>
      </c>
      <c r="GHD29" s="193" t="s">
        <v>185</v>
      </c>
      <c r="GHE29" s="193" t="s">
        <v>185</v>
      </c>
      <c r="GHF29" s="193" t="s">
        <v>185</v>
      </c>
      <c r="GHG29" s="193" t="s">
        <v>185</v>
      </c>
      <c r="GHH29" s="193" t="s">
        <v>185</v>
      </c>
      <c r="GHI29" s="193" t="s">
        <v>185</v>
      </c>
      <c r="GHJ29" s="193" t="s">
        <v>185</v>
      </c>
      <c r="GHK29" s="193" t="s">
        <v>185</v>
      </c>
      <c r="GHL29" s="193" t="s">
        <v>185</v>
      </c>
      <c r="GHM29" s="193" t="s">
        <v>185</v>
      </c>
      <c r="GHN29" s="193" t="s">
        <v>185</v>
      </c>
      <c r="GHO29" s="193" t="s">
        <v>185</v>
      </c>
      <c r="GHP29" s="193" t="s">
        <v>185</v>
      </c>
      <c r="GHQ29" s="193" t="s">
        <v>185</v>
      </c>
      <c r="GHR29" s="193" t="s">
        <v>185</v>
      </c>
      <c r="GHS29" s="193" t="s">
        <v>185</v>
      </c>
      <c r="GHT29" s="193" t="s">
        <v>185</v>
      </c>
      <c r="GHU29" s="193" t="s">
        <v>185</v>
      </c>
      <c r="GHV29" s="193" t="s">
        <v>185</v>
      </c>
      <c r="GHW29" s="193" t="s">
        <v>185</v>
      </c>
      <c r="GHX29" s="193" t="s">
        <v>185</v>
      </c>
      <c r="GHY29" s="193" t="s">
        <v>185</v>
      </c>
      <c r="GHZ29" s="193" t="s">
        <v>185</v>
      </c>
      <c r="GIA29" s="193" t="s">
        <v>185</v>
      </c>
      <c r="GIB29" s="193" t="s">
        <v>185</v>
      </c>
      <c r="GIC29" s="193" t="s">
        <v>185</v>
      </c>
      <c r="GID29" s="193" t="s">
        <v>185</v>
      </c>
      <c r="GIE29" s="193" t="s">
        <v>185</v>
      </c>
      <c r="GIF29" s="193" t="s">
        <v>185</v>
      </c>
      <c r="GIG29" s="193" t="s">
        <v>185</v>
      </c>
      <c r="GIH29" s="193" t="s">
        <v>185</v>
      </c>
      <c r="GII29" s="193" t="s">
        <v>185</v>
      </c>
      <c r="GIJ29" s="193" t="s">
        <v>185</v>
      </c>
      <c r="GIK29" s="193" t="s">
        <v>185</v>
      </c>
      <c r="GIL29" s="193" t="s">
        <v>185</v>
      </c>
      <c r="GIM29" s="193" t="s">
        <v>185</v>
      </c>
      <c r="GIN29" s="193" t="s">
        <v>185</v>
      </c>
      <c r="GIO29" s="193" t="s">
        <v>185</v>
      </c>
      <c r="GIP29" s="193" t="s">
        <v>185</v>
      </c>
      <c r="GIQ29" s="193" t="s">
        <v>185</v>
      </c>
      <c r="GIR29" s="193" t="s">
        <v>185</v>
      </c>
      <c r="GIS29" s="193" t="s">
        <v>185</v>
      </c>
      <c r="GIT29" s="193" t="s">
        <v>185</v>
      </c>
      <c r="GIU29" s="193" t="s">
        <v>185</v>
      </c>
      <c r="GIV29" s="193" t="s">
        <v>185</v>
      </c>
      <c r="GIW29" s="193" t="s">
        <v>185</v>
      </c>
      <c r="GIX29" s="193" t="s">
        <v>185</v>
      </c>
      <c r="GIY29" s="193" t="s">
        <v>185</v>
      </c>
      <c r="GIZ29" s="193" t="s">
        <v>185</v>
      </c>
      <c r="GJA29" s="193" t="s">
        <v>185</v>
      </c>
      <c r="GJB29" s="193" t="s">
        <v>185</v>
      </c>
      <c r="GJC29" s="193" t="s">
        <v>185</v>
      </c>
      <c r="GJD29" s="193" t="s">
        <v>185</v>
      </c>
      <c r="GJE29" s="193" t="s">
        <v>185</v>
      </c>
      <c r="GJF29" s="193" t="s">
        <v>185</v>
      </c>
      <c r="GJG29" s="193" t="s">
        <v>185</v>
      </c>
      <c r="GJH29" s="193" t="s">
        <v>185</v>
      </c>
      <c r="GJI29" s="193" t="s">
        <v>185</v>
      </c>
      <c r="GJJ29" s="193" t="s">
        <v>185</v>
      </c>
      <c r="GJK29" s="193" t="s">
        <v>185</v>
      </c>
      <c r="GJL29" s="193" t="s">
        <v>185</v>
      </c>
      <c r="GJM29" s="193" t="s">
        <v>185</v>
      </c>
      <c r="GJN29" s="193" t="s">
        <v>185</v>
      </c>
      <c r="GJO29" s="193" t="s">
        <v>185</v>
      </c>
      <c r="GJP29" s="193" t="s">
        <v>185</v>
      </c>
      <c r="GJQ29" s="193" t="s">
        <v>185</v>
      </c>
      <c r="GJR29" s="193" t="s">
        <v>185</v>
      </c>
      <c r="GJS29" s="193" t="s">
        <v>185</v>
      </c>
      <c r="GJT29" s="193" t="s">
        <v>185</v>
      </c>
      <c r="GJU29" s="193" t="s">
        <v>185</v>
      </c>
      <c r="GJV29" s="193" t="s">
        <v>185</v>
      </c>
      <c r="GJW29" s="193" t="s">
        <v>185</v>
      </c>
      <c r="GJX29" s="193" t="s">
        <v>185</v>
      </c>
      <c r="GJY29" s="193" t="s">
        <v>185</v>
      </c>
      <c r="GJZ29" s="193" t="s">
        <v>185</v>
      </c>
      <c r="GKA29" s="193" t="s">
        <v>185</v>
      </c>
      <c r="GKB29" s="193" t="s">
        <v>185</v>
      </c>
      <c r="GKC29" s="193" t="s">
        <v>185</v>
      </c>
      <c r="GKD29" s="193" t="s">
        <v>185</v>
      </c>
      <c r="GKE29" s="193" t="s">
        <v>185</v>
      </c>
      <c r="GKF29" s="193" t="s">
        <v>185</v>
      </c>
      <c r="GKG29" s="193" t="s">
        <v>185</v>
      </c>
      <c r="GKH29" s="193" t="s">
        <v>185</v>
      </c>
      <c r="GKI29" s="193" t="s">
        <v>185</v>
      </c>
      <c r="GKJ29" s="193" t="s">
        <v>185</v>
      </c>
      <c r="GKK29" s="193" t="s">
        <v>185</v>
      </c>
      <c r="GKL29" s="193" t="s">
        <v>185</v>
      </c>
      <c r="GKM29" s="193" t="s">
        <v>185</v>
      </c>
      <c r="GKN29" s="193" t="s">
        <v>185</v>
      </c>
      <c r="GKO29" s="193" t="s">
        <v>185</v>
      </c>
      <c r="GKP29" s="193" t="s">
        <v>185</v>
      </c>
      <c r="GKQ29" s="193" t="s">
        <v>185</v>
      </c>
      <c r="GKR29" s="193" t="s">
        <v>185</v>
      </c>
      <c r="GKS29" s="193" t="s">
        <v>185</v>
      </c>
      <c r="GKT29" s="193" t="s">
        <v>185</v>
      </c>
      <c r="GKU29" s="193" t="s">
        <v>185</v>
      </c>
      <c r="GKV29" s="193" t="s">
        <v>185</v>
      </c>
      <c r="GKW29" s="193" t="s">
        <v>185</v>
      </c>
      <c r="GKX29" s="193" t="s">
        <v>185</v>
      </c>
      <c r="GKY29" s="193" t="s">
        <v>185</v>
      </c>
      <c r="GKZ29" s="193" t="s">
        <v>185</v>
      </c>
      <c r="GLA29" s="193" t="s">
        <v>185</v>
      </c>
      <c r="GLB29" s="193" t="s">
        <v>185</v>
      </c>
      <c r="GLC29" s="193" t="s">
        <v>185</v>
      </c>
      <c r="GLD29" s="193" t="s">
        <v>185</v>
      </c>
      <c r="GLE29" s="193" t="s">
        <v>185</v>
      </c>
      <c r="GLF29" s="193" t="s">
        <v>185</v>
      </c>
      <c r="GLG29" s="193" t="s">
        <v>185</v>
      </c>
      <c r="GLH29" s="193" t="s">
        <v>185</v>
      </c>
      <c r="GLI29" s="193" t="s">
        <v>185</v>
      </c>
      <c r="GLJ29" s="193" t="s">
        <v>185</v>
      </c>
      <c r="GLK29" s="193" t="s">
        <v>185</v>
      </c>
      <c r="GLL29" s="193" t="s">
        <v>185</v>
      </c>
      <c r="GLM29" s="193" t="s">
        <v>185</v>
      </c>
      <c r="GLN29" s="193" t="s">
        <v>185</v>
      </c>
      <c r="GLO29" s="193" t="s">
        <v>185</v>
      </c>
      <c r="GLP29" s="193" t="s">
        <v>185</v>
      </c>
      <c r="GLQ29" s="193" t="s">
        <v>185</v>
      </c>
      <c r="GLR29" s="193" t="s">
        <v>185</v>
      </c>
      <c r="GLS29" s="193" t="s">
        <v>185</v>
      </c>
      <c r="GLT29" s="193" t="s">
        <v>185</v>
      </c>
      <c r="GLU29" s="193" t="s">
        <v>185</v>
      </c>
      <c r="GLV29" s="193" t="s">
        <v>185</v>
      </c>
      <c r="GLW29" s="193" t="s">
        <v>185</v>
      </c>
      <c r="GLX29" s="193" t="s">
        <v>185</v>
      </c>
      <c r="GLY29" s="193" t="s">
        <v>185</v>
      </c>
      <c r="GLZ29" s="193" t="s">
        <v>185</v>
      </c>
      <c r="GMA29" s="193" t="s">
        <v>185</v>
      </c>
      <c r="GMB29" s="193" t="s">
        <v>185</v>
      </c>
      <c r="GMC29" s="193" t="s">
        <v>185</v>
      </c>
      <c r="GMD29" s="193" t="s">
        <v>185</v>
      </c>
      <c r="GME29" s="193" t="s">
        <v>185</v>
      </c>
      <c r="GMF29" s="193" t="s">
        <v>185</v>
      </c>
      <c r="GMG29" s="193" t="s">
        <v>185</v>
      </c>
      <c r="GMH29" s="193" t="s">
        <v>185</v>
      </c>
      <c r="GMI29" s="193" t="s">
        <v>185</v>
      </c>
      <c r="GMJ29" s="193" t="s">
        <v>185</v>
      </c>
      <c r="GMK29" s="193" t="s">
        <v>185</v>
      </c>
      <c r="GML29" s="193" t="s">
        <v>185</v>
      </c>
      <c r="GMM29" s="193" t="s">
        <v>185</v>
      </c>
      <c r="GMN29" s="193" t="s">
        <v>185</v>
      </c>
      <c r="GMO29" s="193" t="s">
        <v>185</v>
      </c>
      <c r="GMP29" s="193" t="s">
        <v>185</v>
      </c>
      <c r="GMQ29" s="193" t="s">
        <v>185</v>
      </c>
      <c r="GMR29" s="193" t="s">
        <v>185</v>
      </c>
      <c r="GMS29" s="193" t="s">
        <v>185</v>
      </c>
      <c r="GMT29" s="193" t="s">
        <v>185</v>
      </c>
      <c r="GMU29" s="193" t="s">
        <v>185</v>
      </c>
      <c r="GMV29" s="193" t="s">
        <v>185</v>
      </c>
      <c r="GMW29" s="193" t="s">
        <v>185</v>
      </c>
      <c r="GMX29" s="193" t="s">
        <v>185</v>
      </c>
      <c r="GMY29" s="193" t="s">
        <v>185</v>
      </c>
      <c r="GMZ29" s="193" t="s">
        <v>185</v>
      </c>
      <c r="GNA29" s="193" t="s">
        <v>185</v>
      </c>
      <c r="GNB29" s="193" t="s">
        <v>185</v>
      </c>
      <c r="GNC29" s="193" t="s">
        <v>185</v>
      </c>
      <c r="GND29" s="193" t="s">
        <v>185</v>
      </c>
      <c r="GNE29" s="193" t="s">
        <v>185</v>
      </c>
      <c r="GNF29" s="193" t="s">
        <v>185</v>
      </c>
      <c r="GNG29" s="193" t="s">
        <v>185</v>
      </c>
      <c r="GNH29" s="193" t="s">
        <v>185</v>
      </c>
      <c r="GNI29" s="193" t="s">
        <v>185</v>
      </c>
      <c r="GNJ29" s="193" t="s">
        <v>185</v>
      </c>
      <c r="GNK29" s="193" t="s">
        <v>185</v>
      </c>
      <c r="GNL29" s="193" t="s">
        <v>185</v>
      </c>
      <c r="GNM29" s="193" t="s">
        <v>185</v>
      </c>
      <c r="GNN29" s="193" t="s">
        <v>185</v>
      </c>
      <c r="GNO29" s="193" t="s">
        <v>185</v>
      </c>
      <c r="GNP29" s="193" t="s">
        <v>185</v>
      </c>
      <c r="GNQ29" s="193" t="s">
        <v>185</v>
      </c>
      <c r="GNR29" s="193" t="s">
        <v>185</v>
      </c>
      <c r="GNS29" s="193" t="s">
        <v>185</v>
      </c>
      <c r="GNT29" s="193" t="s">
        <v>185</v>
      </c>
      <c r="GNU29" s="193" t="s">
        <v>185</v>
      </c>
      <c r="GNV29" s="193" t="s">
        <v>185</v>
      </c>
      <c r="GNW29" s="193" t="s">
        <v>185</v>
      </c>
      <c r="GNX29" s="193" t="s">
        <v>185</v>
      </c>
      <c r="GNY29" s="193" t="s">
        <v>185</v>
      </c>
      <c r="GNZ29" s="193" t="s">
        <v>185</v>
      </c>
      <c r="GOA29" s="193" t="s">
        <v>185</v>
      </c>
      <c r="GOB29" s="193" t="s">
        <v>185</v>
      </c>
      <c r="GOC29" s="193" t="s">
        <v>185</v>
      </c>
      <c r="GOD29" s="193" t="s">
        <v>185</v>
      </c>
      <c r="GOE29" s="193" t="s">
        <v>185</v>
      </c>
      <c r="GOF29" s="193" t="s">
        <v>185</v>
      </c>
      <c r="GOG29" s="193" t="s">
        <v>185</v>
      </c>
      <c r="GOH29" s="193" t="s">
        <v>185</v>
      </c>
      <c r="GOI29" s="193" t="s">
        <v>185</v>
      </c>
      <c r="GOJ29" s="193" t="s">
        <v>185</v>
      </c>
      <c r="GOK29" s="193" t="s">
        <v>185</v>
      </c>
      <c r="GOL29" s="193" t="s">
        <v>185</v>
      </c>
      <c r="GOM29" s="193" t="s">
        <v>185</v>
      </c>
      <c r="GON29" s="193" t="s">
        <v>185</v>
      </c>
      <c r="GOO29" s="193" t="s">
        <v>185</v>
      </c>
      <c r="GOP29" s="193" t="s">
        <v>185</v>
      </c>
      <c r="GOQ29" s="193" t="s">
        <v>185</v>
      </c>
      <c r="GOR29" s="193" t="s">
        <v>185</v>
      </c>
      <c r="GOS29" s="193" t="s">
        <v>185</v>
      </c>
      <c r="GOT29" s="193" t="s">
        <v>185</v>
      </c>
      <c r="GOU29" s="193" t="s">
        <v>185</v>
      </c>
      <c r="GOV29" s="193" t="s">
        <v>185</v>
      </c>
      <c r="GOW29" s="193" t="s">
        <v>185</v>
      </c>
      <c r="GOX29" s="193" t="s">
        <v>185</v>
      </c>
      <c r="GOY29" s="193" t="s">
        <v>185</v>
      </c>
      <c r="GOZ29" s="193" t="s">
        <v>185</v>
      </c>
      <c r="GPA29" s="193" t="s">
        <v>185</v>
      </c>
      <c r="GPB29" s="193" t="s">
        <v>185</v>
      </c>
      <c r="GPC29" s="193" t="s">
        <v>185</v>
      </c>
      <c r="GPD29" s="193" t="s">
        <v>185</v>
      </c>
      <c r="GPE29" s="193" t="s">
        <v>185</v>
      </c>
      <c r="GPF29" s="193" t="s">
        <v>185</v>
      </c>
      <c r="GPG29" s="193" t="s">
        <v>185</v>
      </c>
      <c r="GPH29" s="193" t="s">
        <v>185</v>
      </c>
      <c r="GPI29" s="193" t="s">
        <v>185</v>
      </c>
      <c r="GPJ29" s="193" t="s">
        <v>185</v>
      </c>
      <c r="GPK29" s="193" t="s">
        <v>185</v>
      </c>
      <c r="GPL29" s="193" t="s">
        <v>185</v>
      </c>
      <c r="GPM29" s="193" t="s">
        <v>185</v>
      </c>
      <c r="GPN29" s="193" t="s">
        <v>185</v>
      </c>
      <c r="GPO29" s="193" t="s">
        <v>185</v>
      </c>
      <c r="GPP29" s="193" t="s">
        <v>185</v>
      </c>
      <c r="GPQ29" s="193" t="s">
        <v>185</v>
      </c>
      <c r="GPR29" s="193" t="s">
        <v>185</v>
      </c>
      <c r="GPS29" s="193" t="s">
        <v>185</v>
      </c>
      <c r="GPT29" s="193" t="s">
        <v>185</v>
      </c>
      <c r="GPU29" s="193" t="s">
        <v>185</v>
      </c>
      <c r="GPV29" s="193" t="s">
        <v>185</v>
      </c>
      <c r="GPW29" s="193" t="s">
        <v>185</v>
      </c>
      <c r="GPX29" s="193" t="s">
        <v>185</v>
      </c>
      <c r="GPY29" s="193" t="s">
        <v>185</v>
      </c>
      <c r="GPZ29" s="193" t="s">
        <v>185</v>
      </c>
      <c r="GQA29" s="193" t="s">
        <v>185</v>
      </c>
      <c r="GQB29" s="193" t="s">
        <v>185</v>
      </c>
      <c r="GQC29" s="193" t="s">
        <v>185</v>
      </c>
      <c r="GQD29" s="193" t="s">
        <v>185</v>
      </c>
      <c r="GQE29" s="193" t="s">
        <v>185</v>
      </c>
      <c r="GQF29" s="193" t="s">
        <v>185</v>
      </c>
      <c r="GQG29" s="193" t="s">
        <v>185</v>
      </c>
      <c r="GQH29" s="193" t="s">
        <v>185</v>
      </c>
      <c r="GQI29" s="193" t="s">
        <v>185</v>
      </c>
      <c r="GQJ29" s="193" t="s">
        <v>185</v>
      </c>
      <c r="GQK29" s="193" t="s">
        <v>185</v>
      </c>
      <c r="GQL29" s="193" t="s">
        <v>185</v>
      </c>
      <c r="GQM29" s="193" t="s">
        <v>185</v>
      </c>
      <c r="GQN29" s="193" t="s">
        <v>185</v>
      </c>
      <c r="GQO29" s="193" t="s">
        <v>185</v>
      </c>
      <c r="GQP29" s="193" t="s">
        <v>185</v>
      </c>
      <c r="GQQ29" s="193" t="s">
        <v>185</v>
      </c>
      <c r="GQR29" s="193" t="s">
        <v>185</v>
      </c>
      <c r="GQS29" s="193" t="s">
        <v>185</v>
      </c>
      <c r="GQT29" s="193" t="s">
        <v>185</v>
      </c>
      <c r="GQU29" s="193" t="s">
        <v>185</v>
      </c>
      <c r="GQV29" s="193" t="s">
        <v>185</v>
      </c>
      <c r="GQW29" s="193" t="s">
        <v>185</v>
      </c>
      <c r="GQX29" s="193" t="s">
        <v>185</v>
      </c>
      <c r="GQY29" s="193" t="s">
        <v>185</v>
      </c>
      <c r="GQZ29" s="193" t="s">
        <v>185</v>
      </c>
      <c r="GRA29" s="193" t="s">
        <v>185</v>
      </c>
      <c r="GRB29" s="193" t="s">
        <v>185</v>
      </c>
      <c r="GRC29" s="193" t="s">
        <v>185</v>
      </c>
      <c r="GRD29" s="193" t="s">
        <v>185</v>
      </c>
      <c r="GRE29" s="193" t="s">
        <v>185</v>
      </c>
      <c r="GRF29" s="193" t="s">
        <v>185</v>
      </c>
      <c r="GRG29" s="193" t="s">
        <v>185</v>
      </c>
      <c r="GRH29" s="193" t="s">
        <v>185</v>
      </c>
      <c r="GRI29" s="193" t="s">
        <v>185</v>
      </c>
      <c r="GRJ29" s="193" t="s">
        <v>185</v>
      </c>
      <c r="GRK29" s="193" t="s">
        <v>185</v>
      </c>
      <c r="GRL29" s="193" t="s">
        <v>185</v>
      </c>
      <c r="GRM29" s="193" t="s">
        <v>185</v>
      </c>
      <c r="GRN29" s="193" t="s">
        <v>185</v>
      </c>
      <c r="GRO29" s="193" t="s">
        <v>185</v>
      </c>
      <c r="GRP29" s="193" t="s">
        <v>185</v>
      </c>
      <c r="GRQ29" s="193" t="s">
        <v>185</v>
      </c>
      <c r="GRR29" s="193" t="s">
        <v>185</v>
      </c>
      <c r="GRS29" s="193" t="s">
        <v>185</v>
      </c>
      <c r="GRT29" s="193" t="s">
        <v>185</v>
      </c>
      <c r="GRU29" s="193" t="s">
        <v>185</v>
      </c>
      <c r="GRV29" s="193" t="s">
        <v>185</v>
      </c>
      <c r="GRW29" s="193" t="s">
        <v>185</v>
      </c>
      <c r="GRX29" s="193" t="s">
        <v>185</v>
      </c>
      <c r="GRY29" s="193" t="s">
        <v>185</v>
      </c>
      <c r="GRZ29" s="193" t="s">
        <v>185</v>
      </c>
      <c r="GSA29" s="193" t="s">
        <v>185</v>
      </c>
      <c r="GSB29" s="193" t="s">
        <v>185</v>
      </c>
      <c r="GSC29" s="193" t="s">
        <v>185</v>
      </c>
      <c r="GSD29" s="193" t="s">
        <v>185</v>
      </c>
      <c r="GSE29" s="193" t="s">
        <v>185</v>
      </c>
      <c r="GSF29" s="193" t="s">
        <v>185</v>
      </c>
      <c r="GSG29" s="193" t="s">
        <v>185</v>
      </c>
      <c r="GSH29" s="193" t="s">
        <v>185</v>
      </c>
      <c r="GSI29" s="193" t="s">
        <v>185</v>
      </c>
      <c r="GSJ29" s="193" t="s">
        <v>185</v>
      </c>
      <c r="GSK29" s="193" t="s">
        <v>185</v>
      </c>
      <c r="GSL29" s="193" t="s">
        <v>185</v>
      </c>
      <c r="GSM29" s="193" t="s">
        <v>185</v>
      </c>
      <c r="GSN29" s="193" t="s">
        <v>185</v>
      </c>
      <c r="GSO29" s="193" t="s">
        <v>185</v>
      </c>
      <c r="GSP29" s="193" t="s">
        <v>185</v>
      </c>
      <c r="GSQ29" s="193" t="s">
        <v>185</v>
      </c>
      <c r="GSR29" s="193" t="s">
        <v>185</v>
      </c>
      <c r="GSS29" s="193" t="s">
        <v>185</v>
      </c>
      <c r="GST29" s="193" t="s">
        <v>185</v>
      </c>
      <c r="GSU29" s="193" t="s">
        <v>185</v>
      </c>
      <c r="GSV29" s="193" t="s">
        <v>185</v>
      </c>
      <c r="GSW29" s="193" t="s">
        <v>185</v>
      </c>
      <c r="GSX29" s="193" t="s">
        <v>185</v>
      </c>
      <c r="GSY29" s="193" t="s">
        <v>185</v>
      </c>
      <c r="GSZ29" s="193" t="s">
        <v>185</v>
      </c>
      <c r="GTA29" s="193" t="s">
        <v>185</v>
      </c>
      <c r="GTB29" s="193" t="s">
        <v>185</v>
      </c>
      <c r="GTC29" s="193" t="s">
        <v>185</v>
      </c>
      <c r="GTD29" s="193" t="s">
        <v>185</v>
      </c>
      <c r="GTE29" s="193" t="s">
        <v>185</v>
      </c>
      <c r="GTF29" s="193" t="s">
        <v>185</v>
      </c>
      <c r="GTG29" s="193" t="s">
        <v>185</v>
      </c>
      <c r="GTH29" s="193" t="s">
        <v>185</v>
      </c>
      <c r="GTI29" s="193" t="s">
        <v>185</v>
      </c>
      <c r="GTJ29" s="193" t="s">
        <v>185</v>
      </c>
      <c r="GTK29" s="193" t="s">
        <v>185</v>
      </c>
      <c r="GTL29" s="193" t="s">
        <v>185</v>
      </c>
      <c r="GTM29" s="193" t="s">
        <v>185</v>
      </c>
      <c r="GTN29" s="193" t="s">
        <v>185</v>
      </c>
      <c r="GTO29" s="193" t="s">
        <v>185</v>
      </c>
      <c r="GTP29" s="193" t="s">
        <v>185</v>
      </c>
      <c r="GTQ29" s="193" t="s">
        <v>185</v>
      </c>
      <c r="GTR29" s="193" t="s">
        <v>185</v>
      </c>
      <c r="GTS29" s="193" t="s">
        <v>185</v>
      </c>
      <c r="GTT29" s="193" t="s">
        <v>185</v>
      </c>
      <c r="GTU29" s="193" t="s">
        <v>185</v>
      </c>
      <c r="GTV29" s="193" t="s">
        <v>185</v>
      </c>
      <c r="GTW29" s="193" t="s">
        <v>185</v>
      </c>
      <c r="GTX29" s="193" t="s">
        <v>185</v>
      </c>
      <c r="GTY29" s="193" t="s">
        <v>185</v>
      </c>
      <c r="GTZ29" s="193" t="s">
        <v>185</v>
      </c>
      <c r="GUA29" s="193" t="s">
        <v>185</v>
      </c>
      <c r="GUB29" s="193" t="s">
        <v>185</v>
      </c>
      <c r="GUC29" s="193" t="s">
        <v>185</v>
      </c>
      <c r="GUD29" s="193" t="s">
        <v>185</v>
      </c>
      <c r="GUE29" s="193" t="s">
        <v>185</v>
      </c>
      <c r="GUF29" s="193" t="s">
        <v>185</v>
      </c>
      <c r="GUG29" s="193" t="s">
        <v>185</v>
      </c>
      <c r="GUH29" s="193" t="s">
        <v>185</v>
      </c>
      <c r="GUI29" s="193" t="s">
        <v>185</v>
      </c>
      <c r="GUJ29" s="193" t="s">
        <v>185</v>
      </c>
      <c r="GUK29" s="193" t="s">
        <v>185</v>
      </c>
      <c r="GUL29" s="193" t="s">
        <v>185</v>
      </c>
      <c r="GUM29" s="193" t="s">
        <v>185</v>
      </c>
      <c r="GUN29" s="193" t="s">
        <v>185</v>
      </c>
      <c r="GUO29" s="193" t="s">
        <v>185</v>
      </c>
      <c r="GUP29" s="193" t="s">
        <v>185</v>
      </c>
      <c r="GUQ29" s="193" t="s">
        <v>185</v>
      </c>
      <c r="GUR29" s="193" t="s">
        <v>185</v>
      </c>
      <c r="GUS29" s="193" t="s">
        <v>185</v>
      </c>
      <c r="GUT29" s="193" t="s">
        <v>185</v>
      </c>
      <c r="GUU29" s="193" t="s">
        <v>185</v>
      </c>
      <c r="GUV29" s="193" t="s">
        <v>185</v>
      </c>
      <c r="GUW29" s="193" t="s">
        <v>185</v>
      </c>
      <c r="GUX29" s="193" t="s">
        <v>185</v>
      </c>
      <c r="GUY29" s="193" t="s">
        <v>185</v>
      </c>
      <c r="GUZ29" s="193" t="s">
        <v>185</v>
      </c>
      <c r="GVA29" s="193" t="s">
        <v>185</v>
      </c>
      <c r="GVB29" s="193" t="s">
        <v>185</v>
      </c>
      <c r="GVC29" s="193" t="s">
        <v>185</v>
      </c>
      <c r="GVD29" s="193" t="s">
        <v>185</v>
      </c>
      <c r="GVE29" s="193" t="s">
        <v>185</v>
      </c>
      <c r="GVF29" s="193" t="s">
        <v>185</v>
      </c>
      <c r="GVG29" s="193" t="s">
        <v>185</v>
      </c>
      <c r="GVH29" s="193" t="s">
        <v>185</v>
      </c>
      <c r="GVI29" s="193" t="s">
        <v>185</v>
      </c>
      <c r="GVJ29" s="193" t="s">
        <v>185</v>
      </c>
      <c r="GVK29" s="193" t="s">
        <v>185</v>
      </c>
      <c r="GVL29" s="193" t="s">
        <v>185</v>
      </c>
      <c r="GVM29" s="193" t="s">
        <v>185</v>
      </c>
      <c r="GVN29" s="193" t="s">
        <v>185</v>
      </c>
      <c r="GVO29" s="193" t="s">
        <v>185</v>
      </c>
      <c r="GVP29" s="193" t="s">
        <v>185</v>
      </c>
      <c r="GVQ29" s="193" t="s">
        <v>185</v>
      </c>
      <c r="GVR29" s="193" t="s">
        <v>185</v>
      </c>
      <c r="GVS29" s="193" t="s">
        <v>185</v>
      </c>
      <c r="GVT29" s="193" t="s">
        <v>185</v>
      </c>
      <c r="GVU29" s="193" t="s">
        <v>185</v>
      </c>
      <c r="GVV29" s="193" t="s">
        <v>185</v>
      </c>
      <c r="GVW29" s="193" t="s">
        <v>185</v>
      </c>
      <c r="GVX29" s="193" t="s">
        <v>185</v>
      </c>
      <c r="GVY29" s="193" t="s">
        <v>185</v>
      </c>
      <c r="GVZ29" s="193" t="s">
        <v>185</v>
      </c>
      <c r="GWA29" s="193" t="s">
        <v>185</v>
      </c>
      <c r="GWB29" s="193" t="s">
        <v>185</v>
      </c>
      <c r="GWC29" s="193" t="s">
        <v>185</v>
      </c>
      <c r="GWD29" s="193" t="s">
        <v>185</v>
      </c>
      <c r="GWE29" s="193" t="s">
        <v>185</v>
      </c>
      <c r="GWF29" s="193" t="s">
        <v>185</v>
      </c>
      <c r="GWG29" s="193" t="s">
        <v>185</v>
      </c>
      <c r="GWH29" s="193" t="s">
        <v>185</v>
      </c>
      <c r="GWI29" s="193" t="s">
        <v>185</v>
      </c>
      <c r="GWJ29" s="193" t="s">
        <v>185</v>
      </c>
      <c r="GWK29" s="193" t="s">
        <v>185</v>
      </c>
      <c r="GWL29" s="193" t="s">
        <v>185</v>
      </c>
      <c r="GWM29" s="193" t="s">
        <v>185</v>
      </c>
      <c r="GWN29" s="193" t="s">
        <v>185</v>
      </c>
      <c r="GWO29" s="193" t="s">
        <v>185</v>
      </c>
      <c r="GWP29" s="193" t="s">
        <v>185</v>
      </c>
      <c r="GWQ29" s="193" t="s">
        <v>185</v>
      </c>
      <c r="GWR29" s="193" t="s">
        <v>185</v>
      </c>
      <c r="GWS29" s="193" t="s">
        <v>185</v>
      </c>
      <c r="GWT29" s="193" t="s">
        <v>185</v>
      </c>
      <c r="GWU29" s="193" t="s">
        <v>185</v>
      </c>
      <c r="GWV29" s="193" t="s">
        <v>185</v>
      </c>
      <c r="GWW29" s="193" t="s">
        <v>185</v>
      </c>
      <c r="GWX29" s="193" t="s">
        <v>185</v>
      </c>
      <c r="GWY29" s="193" t="s">
        <v>185</v>
      </c>
      <c r="GWZ29" s="193" t="s">
        <v>185</v>
      </c>
      <c r="GXA29" s="193" t="s">
        <v>185</v>
      </c>
      <c r="GXB29" s="193" t="s">
        <v>185</v>
      </c>
      <c r="GXC29" s="193" t="s">
        <v>185</v>
      </c>
      <c r="GXD29" s="193" t="s">
        <v>185</v>
      </c>
      <c r="GXE29" s="193" t="s">
        <v>185</v>
      </c>
      <c r="GXF29" s="193" t="s">
        <v>185</v>
      </c>
      <c r="GXG29" s="193" t="s">
        <v>185</v>
      </c>
      <c r="GXH29" s="193" t="s">
        <v>185</v>
      </c>
      <c r="GXI29" s="193" t="s">
        <v>185</v>
      </c>
      <c r="GXJ29" s="193" t="s">
        <v>185</v>
      </c>
      <c r="GXK29" s="193" t="s">
        <v>185</v>
      </c>
      <c r="GXL29" s="193" t="s">
        <v>185</v>
      </c>
      <c r="GXM29" s="193" t="s">
        <v>185</v>
      </c>
      <c r="GXN29" s="193" t="s">
        <v>185</v>
      </c>
      <c r="GXO29" s="193" t="s">
        <v>185</v>
      </c>
      <c r="GXP29" s="193" t="s">
        <v>185</v>
      </c>
      <c r="GXQ29" s="193" t="s">
        <v>185</v>
      </c>
      <c r="GXR29" s="193" t="s">
        <v>185</v>
      </c>
      <c r="GXS29" s="193" t="s">
        <v>185</v>
      </c>
      <c r="GXT29" s="193" t="s">
        <v>185</v>
      </c>
      <c r="GXU29" s="193" t="s">
        <v>185</v>
      </c>
      <c r="GXV29" s="193" t="s">
        <v>185</v>
      </c>
      <c r="GXW29" s="193" t="s">
        <v>185</v>
      </c>
      <c r="GXX29" s="193" t="s">
        <v>185</v>
      </c>
      <c r="GXY29" s="193" t="s">
        <v>185</v>
      </c>
      <c r="GXZ29" s="193" t="s">
        <v>185</v>
      </c>
      <c r="GYA29" s="193" t="s">
        <v>185</v>
      </c>
      <c r="GYB29" s="193" t="s">
        <v>185</v>
      </c>
      <c r="GYC29" s="193" t="s">
        <v>185</v>
      </c>
      <c r="GYD29" s="193" t="s">
        <v>185</v>
      </c>
      <c r="GYE29" s="193" t="s">
        <v>185</v>
      </c>
      <c r="GYF29" s="193" t="s">
        <v>185</v>
      </c>
      <c r="GYG29" s="193" t="s">
        <v>185</v>
      </c>
      <c r="GYH29" s="193" t="s">
        <v>185</v>
      </c>
      <c r="GYI29" s="193" t="s">
        <v>185</v>
      </c>
      <c r="GYJ29" s="193" t="s">
        <v>185</v>
      </c>
      <c r="GYK29" s="193" t="s">
        <v>185</v>
      </c>
      <c r="GYL29" s="193" t="s">
        <v>185</v>
      </c>
      <c r="GYM29" s="193" t="s">
        <v>185</v>
      </c>
      <c r="GYN29" s="193" t="s">
        <v>185</v>
      </c>
      <c r="GYO29" s="193" t="s">
        <v>185</v>
      </c>
      <c r="GYP29" s="193" t="s">
        <v>185</v>
      </c>
      <c r="GYQ29" s="193" t="s">
        <v>185</v>
      </c>
      <c r="GYR29" s="193" t="s">
        <v>185</v>
      </c>
      <c r="GYS29" s="193" t="s">
        <v>185</v>
      </c>
      <c r="GYT29" s="193" t="s">
        <v>185</v>
      </c>
      <c r="GYU29" s="193" t="s">
        <v>185</v>
      </c>
      <c r="GYV29" s="193" t="s">
        <v>185</v>
      </c>
      <c r="GYW29" s="193" t="s">
        <v>185</v>
      </c>
      <c r="GYX29" s="193" t="s">
        <v>185</v>
      </c>
      <c r="GYY29" s="193" t="s">
        <v>185</v>
      </c>
      <c r="GYZ29" s="193" t="s">
        <v>185</v>
      </c>
      <c r="GZA29" s="193" t="s">
        <v>185</v>
      </c>
      <c r="GZB29" s="193" t="s">
        <v>185</v>
      </c>
      <c r="GZC29" s="193" t="s">
        <v>185</v>
      </c>
      <c r="GZD29" s="193" t="s">
        <v>185</v>
      </c>
      <c r="GZE29" s="193" t="s">
        <v>185</v>
      </c>
      <c r="GZF29" s="193" t="s">
        <v>185</v>
      </c>
      <c r="GZG29" s="193" t="s">
        <v>185</v>
      </c>
      <c r="GZH29" s="193" t="s">
        <v>185</v>
      </c>
      <c r="GZI29" s="193" t="s">
        <v>185</v>
      </c>
      <c r="GZJ29" s="193" t="s">
        <v>185</v>
      </c>
      <c r="GZK29" s="193" t="s">
        <v>185</v>
      </c>
      <c r="GZL29" s="193" t="s">
        <v>185</v>
      </c>
      <c r="GZM29" s="193" t="s">
        <v>185</v>
      </c>
      <c r="GZN29" s="193" t="s">
        <v>185</v>
      </c>
      <c r="GZO29" s="193" t="s">
        <v>185</v>
      </c>
      <c r="GZP29" s="193" t="s">
        <v>185</v>
      </c>
      <c r="GZQ29" s="193" t="s">
        <v>185</v>
      </c>
      <c r="GZR29" s="193" t="s">
        <v>185</v>
      </c>
      <c r="GZS29" s="193" t="s">
        <v>185</v>
      </c>
      <c r="GZT29" s="193" t="s">
        <v>185</v>
      </c>
      <c r="GZU29" s="193" t="s">
        <v>185</v>
      </c>
      <c r="GZV29" s="193" t="s">
        <v>185</v>
      </c>
      <c r="GZW29" s="193" t="s">
        <v>185</v>
      </c>
      <c r="GZX29" s="193" t="s">
        <v>185</v>
      </c>
      <c r="GZY29" s="193" t="s">
        <v>185</v>
      </c>
      <c r="GZZ29" s="193" t="s">
        <v>185</v>
      </c>
      <c r="HAA29" s="193" t="s">
        <v>185</v>
      </c>
      <c r="HAB29" s="193" t="s">
        <v>185</v>
      </c>
      <c r="HAC29" s="193" t="s">
        <v>185</v>
      </c>
      <c r="HAD29" s="193" t="s">
        <v>185</v>
      </c>
      <c r="HAE29" s="193" t="s">
        <v>185</v>
      </c>
      <c r="HAF29" s="193" t="s">
        <v>185</v>
      </c>
      <c r="HAG29" s="193" t="s">
        <v>185</v>
      </c>
      <c r="HAH29" s="193" t="s">
        <v>185</v>
      </c>
      <c r="HAI29" s="193" t="s">
        <v>185</v>
      </c>
      <c r="HAJ29" s="193" t="s">
        <v>185</v>
      </c>
      <c r="HAK29" s="193" t="s">
        <v>185</v>
      </c>
      <c r="HAL29" s="193" t="s">
        <v>185</v>
      </c>
      <c r="HAM29" s="193" t="s">
        <v>185</v>
      </c>
      <c r="HAN29" s="193" t="s">
        <v>185</v>
      </c>
      <c r="HAO29" s="193" t="s">
        <v>185</v>
      </c>
      <c r="HAP29" s="193" t="s">
        <v>185</v>
      </c>
      <c r="HAQ29" s="193" t="s">
        <v>185</v>
      </c>
      <c r="HAR29" s="193" t="s">
        <v>185</v>
      </c>
      <c r="HAS29" s="193" t="s">
        <v>185</v>
      </c>
      <c r="HAT29" s="193" t="s">
        <v>185</v>
      </c>
      <c r="HAU29" s="193" t="s">
        <v>185</v>
      </c>
      <c r="HAV29" s="193" t="s">
        <v>185</v>
      </c>
      <c r="HAW29" s="193" t="s">
        <v>185</v>
      </c>
      <c r="HAX29" s="193" t="s">
        <v>185</v>
      </c>
      <c r="HAY29" s="193" t="s">
        <v>185</v>
      </c>
      <c r="HAZ29" s="193" t="s">
        <v>185</v>
      </c>
      <c r="HBA29" s="193" t="s">
        <v>185</v>
      </c>
      <c r="HBB29" s="193" t="s">
        <v>185</v>
      </c>
      <c r="HBC29" s="193" t="s">
        <v>185</v>
      </c>
      <c r="HBD29" s="193" t="s">
        <v>185</v>
      </c>
      <c r="HBE29" s="193" t="s">
        <v>185</v>
      </c>
      <c r="HBF29" s="193" t="s">
        <v>185</v>
      </c>
      <c r="HBG29" s="193" t="s">
        <v>185</v>
      </c>
      <c r="HBH29" s="193" t="s">
        <v>185</v>
      </c>
      <c r="HBI29" s="193" t="s">
        <v>185</v>
      </c>
      <c r="HBJ29" s="193" t="s">
        <v>185</v>
      </c>
      <c r="HBK29" s="193" t="s">
        <v>185</v>
      </c>
      <c r="HBL29" s="193" t="s">
        <v>185</v>
      </c>
      <c r="HBM29" s="193" t="s">
        <v>185</v>
      </c>
      <c r="HBN29" s="193" t="s">
        <v>185</v>
      </c>
      <c r="HBO29" s="193" t="s">
        <v>185</v>
      </c>
      <c r="HBP29" s="193" t="s">
        <v>185</v>
      </c>
      <c r="HBQ29" s="193" t="s">
        <v>185</v>
      </c>
      <c r="HBR29" s="193" t="s">
        <v>185</v>
      </c>
      <c r="HBS29" s="193" t="s">
        <v>185</v>
      </c>
      <c r="HBT29" s="193" t="s">
        <v>185</v>
      </c>
      <c r="HBU29" s="193" t="s">
        <v>185</v>
      </c>
      <c r="HBV29" s="193" t="s">
        <v>185</v>
      </c>
      <c r="HBW29" s="193" t="s">
        <v>185</v>
      </c>
      <c r="HBX29" s="193" t="s">
        <v>185</v>
      </c>
      <c r="HBY29" s="193" t="s">
        <v>185</v>
      </c>
      <c r="HBZ29" s="193" t="s">
        <v>185</v>
      </c>
      <c r="HCA29" s="193" t="s">
        <v>185</v>
      </c>
      <c r="HCB29" s="193" t="s">
        <v>185</v>
      </c>
      <c r="HCC29" s="193" t="s">
        <v>185</v>
      </c>
      <c r="HCD29" s="193" t="s">
        <v>185</v>
      </c>
      <c r="HCE29" s="193" t="s">
        <v>185</v>
      </c>
      <c r="HCF29" s="193" t="s">
        <v>185</v>
      </c>
      <c r="HCG29" s="193" t="s">
        <v>185</v>
      </c>
      <c r="HCH29" s="193" t="s">
        <v>185</v>
      </c>
      <c r="HCI29" s="193" t="s">
        <v>185</v>
      </c>
      <c r="HCJ29" s="193" t="s">
        <v>185</v>
      </c>
      <c r="HCK29" s="193" t="s">
        <v>185</v>
      </c>
      <c r="HCL29" s="193" t="s">
        <v>185</v>
      </c>
      <c r="HCM29" s="193" t="s">
        <v>185</v>
      </c>
      <c r="HCN29" s="193" t="s">
        <v>185</v>
      </c>
      <c r="HCO29" s="193" t="s">
        <v>185</v>
      </c>
      <c r="HCP29" s="193" t="s">
        <v>185</v>
      </c>
      <c r="HCQ29" s="193" t="s">
        <v>185</v>
      </c>
      <c r="HCR29" s="193" t="s">
        <v>185</v>
      </c>
      <c r="HCS29" s="193" t="s">
        <v>185</v>
      </c>
      <c r="HCT29" s="193" t="s">
        <v>185</v>
      </c>
      <c r="HCU29" s="193" t="s">
        <v>185</v>
      </c>
      <c r="HCV29" s="193" t="s">
        <v>185</v>
      </c>
      <c r="HCW29" s="193" t="s">
        <v>185</v>
      </c>
      <c r="HCX29" s="193" t="s">
        <v>185</v>
      </c>
      <c r="HCY29" s="193" t="s">
        <v>185</v>
      </c>
      <c r="HCZ29" s="193" t="s">
        <v>185</v>
      </c>
      <c r="HDA29" s="193" t="s">
        <v>185</v>
      </c>
      <c r="HDB29" s="193" t="s">
        <v>185</v>
      </c>
      <c r="HDC29" s="193" t="s">
        <v>185</v>
      </c>
      <c r="HDD29" s="193" t="s">
        <v>185</v>
      </c>
      <c r="HDE29" s="193" t="s">
        <v>185</v>
      </c>
      <c r="HDF29" s="193" t="s">
        <v>185</v>
      </c>
      <c r="HDG29" s="193" t="s">
        <v>185</v>
      </c>
      <c r="HDH29" s="193" t="s">
        <v>185</v>
      </c>
      <c r="HDI29" s="193" t="s">
        <v>185</v>
      </c>
      <c r="HDJ29" s="193" t="s">
        <v>185</v>
      </c>
      <c r="HDK29" s="193" t="s">
        <v>185</v>
      </c>
      <c r="HDL29" s="193" t="s">
        <v>185</v>
      </c>
      <c r="HDM29" s="193" t="s">
        <v>185</v>
      </c>
      <c r="HDN29" s="193" t="s">
        <v>185</v>
      </c>
      <c r="HDO29" s="193" t="s">
        <v>185</v>
      </c>
      <c r="HDP29" s="193" t="s">
        <v>185</v>
      </c>
      <c r="HDQ29" s="193" t="s">
        <v>185</v>
      </c>
      <c r="HDR29" s="193" t="s">
        <v>185</v>
      </c>
      <c r="HDS29" s="193" t="s">
        <v>185</v>
      </c>
      <c r="HDT29" s="193" t="s">
        <v>185</v>
      </c>
      <c r="HDU29" s="193" t="s">
        <v>185</v>
      </c>
      <c r="HDV29" s="193" t="s">
        <v>185</v>
      </c>
      <c r="HDW29" s="193" t="s">
        <v>185</v>
      </c>
      <c r="HDX29" s="193" t="s">
        <v>185</v>
      </c>
      <c r="HDY29" s="193" t="s">
        <v>185</v>
      </c>
      <c r="HDZ29" s="193" t="s">
        <v>185</v>
      </c>
      <c r="HEA29" s="193" t="s">
        <v>185</v>
      </c>
      <c r="HEB29" s="193" t="s">
        <v>185</v>
      </c>
      <c r="HEC29" s="193" t="s">
        <v>185</v>
      </c>
      <c r="HED29" s="193" t="s">
        <v>185</v>
      </c>
      <c r="HEE29" s="193" t="s">
        <v>185</v>
      </c>
      <c r="HEF29" s="193" t="s">
        <v>185</v>
      </c>
      <c r="HEG29" s="193" t="s">
        <v>185</v>
      </c>
      <c r="HEH29" s="193" t="s">
        <v>185</v>
      </c>
      <c r="HEI29" s="193" t="s">
        <v>185</v>
      </c>
      <c r="HEJ29" s="193" t="s">
        <v>185</v>
      </c>
      <c r="HEK29" s="193" t="s">
        <v>185</v>
      </c>
      <c r="HEL29" s="193" t="s">
        <v>185</v>
      </c>
      <c r="HEM29" s="193" t="s">
        <v>185</v>
      </c>
      <c r="HEN29" s="193" t="s">
        <v>185</v>
      </c>
      <c r="HEO29" s="193" t="s">
        <v>185</v>
      </c>
      <c r="HEP29" s="193" t="s">
        <v>185</v>
      </c>
      <c r="HEQ29" s="193" t="s">
        <v>185</v>
      </c>
      <c r="HER29" s="193" t="s">
        <v>185</v>
      </c>
      <c r="HES29" s="193" t="s">
        <v>185</v>
      </c>
      <c r="HET29" s="193" t="s">
        <v>185</v>
      </c>
      <c r="HEU29" s="193" t="s">
        <v>185</v>
      </c>
      <c r="HEV29" s="193" t="s">
        <v>185</v>
      </c>
      <c r="HEW29" s="193" t="s">
        <v>185</v>
      </c>
      <c r="HEX29" s="193" t="s">
        <v>185</v>
      </c>
      <c r="HEY29" s="193" t="s">
        <v>185</v>
      </c>
      <c r="HEZ29" s="193" t="s">
        <v>185</v>
      </c>
      <c r="HFA29" s="193" t="s">
        <v>185</v>
      </c>
      <c r="HFB29" s="193" t="s">
        <v>185</v>
      </c>
      <c r="HFC29" s="193" t="s">
        <v>185</v>
      </c>
      <c r="HFD29" s="193" t="s">
        <v>185</v>
      </c>
      <c r="HFE29" s="193" t="s">
        <v>185</v>
      </c>
      <c r="HFF29" s="193" t="s">
        <v>185</v>
      </c>
      <c r="HFG29" s="193" t="s">
        <v>185</v>
      </c>
      <c r="HFH29" s="193" t="s">
        <v>185</v>
      </c>
      <c r="HFI29" s="193" t="s">
        <v>185</v>
      </c>
      <c r="HFJ29" s="193" t="s">
        <v>185</v>
      </c>
      <c r="HFK29" s="193" t="s">
        <v>185</v>
      </c>
      <c r="HFL29" s="193" t="s">
        <v>185</v>
      </c>
      <c r="HFM29" s="193" t="s">
        <v>185</v>
      </c>
      <c r="HFN29" s="193" t="s">
        <v>185</v>
      </c>
      <c r="HFO29" s="193" t="s">
        <v>185</v>
      </c>
      <c r="HFP29" s="193" t="s">
        <v>185</v>
      </c>
      <c r="HFQ29" s="193" t="s">
        <v>185</v>
      </c>
      <c r="HFR29" s="193" t="s">
        <v>185</v>
      </c>
      <c r="HFS29" s="193" t="s">
        <v>185</v>
      </c>
      <c r="HFT29" s="193" t="s">
        <v>185</v>
      </c>
      <c r="HFU29" s="193" t="s">
        <v>185</v>
      </c>
      <c r="HFV29" s="193" t="s">
        <v>185</v>
      </c>
      <c r="HFW29" s="193" t="s">
        <v>185</v>
      </c>
      <c r="HFX29" s="193" t="s">
        <v>185</v>
      </c>
      <c r="HFY29" s="193" t="s">
        <v>185</v>
      </c>
      <c r="HFZ29" s="193" t="s">
        <v>185</v>
      </c>
      <c r="HGA29" s="193" t="s">
        <v>185</v>
      </c>
      <c r="HGB29" s="193" t="s">
        <v>185</v>
      </c>
      <c r="HGC29" s="193" t="s">
        <v>185</v>
      </c>
      <c r="HGD29" s="193" t="s">
        <v>185</v>
      </c>
      <c r="HGE29" s="193" t="s">
        <v>185</v>
      </c>
      <c r="HGF29" s="193" t="s">
        <v>185</v>
      </c>
      <c r="HGG29" s="193" t="s">
        <v>185</v>
      </c>
      <c r="HGH29" s="193" t="s">
        <v>185</v>
      </c>
      <c r="HGI29" s="193" t="s">
        <v>185</v>
      </c>
      <c r="HGJ29" s="193" t="s">
        <v>185</v>
      </c>
      <c r="HGK29" s="193" t="s">
        <v>185</v>
      </c>
      <c r="HGL29" s="193" t="s">
        <v>185</v>
      </c>
      <c r="HGM29" s="193" t="s">
        <v>185</v>
      </c>
      <c r="HGN29" s="193" t="s">
        <v>185</v>
      </c>
      <c r="HGO29" s="193" t="s">
        <v>185</v>
      </c>
      <c r="HGP29" s="193" t="s">
        <v>185</v>
      </c>
      <c r="HGQ29" s="193" t="s">
        <v>185</v>
      </c>
      <c r="HGR29" s="193" t="s">
        <v>185</v>
      </c>
      <c r="HGS29" s="193" t="s">
        <v>185</v>
      </c>
      <c r="HGT29" s="193" t="s">
        <v>185</v>
      </c>
      <c r="HGU29" s="193" t="s">
        <v>185</v>
      </c>
      <c r="HGV29" s="193" t="s">
        <v>185</v>
      </c>
      <c r="HGW29" s="193" t="s">
        <v>185</v>
      </c>
      <c r="HGX29" s="193" t="s">
        <v>185</v>
      </c>
      <c r="HGY29" s="193" t="s">
        <v>185</v>
      </c>
      <c r="HGZ29" s="193" t="s">
        <v>185</v>
      </c>
      <c r="HHA29" s="193" t="s">
        <v>185</v>
      </c>
      <c r="HHB29" s="193" t="s">
        <v>185</v>
      </c>
      <c r="HHC29" s="193" t="s">
        <v>185</v>
      </c>
      <c r="HHD29" s="193" t="s">
        <v>185</v>
      </c>
      <c r="HHE29" s="193" t="s">
        <v>185</v>
      </c>
      <c r="HHF29" s="193" t="s">
        <v>185</v>
      </c>
      <c r="HHG29" s="193" t="s">
        <v>185</v>
      </c>
      <c r="HHH29" s="193" t="s">
        <v>185</v>
      </c>
      <c r="HHI29" s="193" t="s">
        <v>185</v>
      </c>
      <c r="HHJ29" s="193" t="s">
        <v>185</v>
      </c>
      <c r="HHK29" s="193" t="s">
        <v>185</v>
      </c>
      <c r="HHL29" s="193" t="s">
        <v>185</v>
      </c>
      <c r="HHM29" s="193" t="s">
        <v>185</v>
      </c>
      <c r="HHN29" s="193" t="s">
        <v>185</v>
      </c>
      <c r="HHO29" s="193" t="s">
        <v>185</v>
      </c>
      <c r="HHP29" s="193" t="s">
        <v>185</v>
      </c>
      <c r="HHQ29" s="193" t="s">
        <v>185</v>
      </c>
      <c r="HHR29" s="193" t="s">
        <v>185</v>
      </c>
      <c r="HHS29" s="193" t="s">
        <v>185</v>
      </c>
      <c r="HHT29" s="193" t="s">
        <v>185</v>
      </c>
      <c r="HHU29" s="193" t="s">
        <v>185</v>
      </c>
      <c r="HHV29" s="193" t="s">
        <v>185</v>
      </c>
      <c r="HHW29" s="193" t="s">
        <v>185</v>
      </c>
      <c r="HHX29" s="193" t="s">
        <v>185</v>
      </c>
      <c r="HHY29" s="193" t="s">
        <v>185</v>
      </c>
      <c r="HHZ29" s="193" t="s">
        <v>185</v>
      </c>
      <c r="HIA29" s="193" t="s">
        <v>185</v>
      </c>
      <c r="HIB29" s="193" t="s">
        <v>185</v>
      </c>
      <c r="HIC29" s="193" t="s">
        <v>185</v>
      </c>
      <c r="HID29" s="193" t="s">
        <v>185</v>
      </c>
      <c r="HIE29" s="193" t="s">
        <v>185</v>
      </c>
      <c r="HIF29" s="193" t="s">
        <v>185</v>
      </c>
      <c r="HIG29" s="193" t="s">
        <v>185</v>
      </c>
      <c r="HIH29" s="193" t="s">
        <v>185</v>
      </c>
      <c r="HII29" s="193" t="s">
        <v>185</v>
      </c>
      <c r="HIJ29" s="193" t="s">
        <v>185</v>
      </c>
      <c r="HIK29" s="193" t="s">
        <v>185</v>
      </c>
      <c r="HIL29" s="193" t="s">
        <v>185</v>
      </c>
      <c r="HIM29" s="193" t="s">
        <v>185</v>
      </c>
      <c r="HIN29" s="193" t="s">
        <v>185</v>
      </c>
      <c r="HIO29" s="193" t="s">
        <v>185</v>
      </c>
      <c r="HIP29" s="193" t="s">
        <v>185</v>
      </c>
      <c r="HIQ29" s="193" t="s">
        <v>185</v>
      </c>
      <c r="HIR29" s="193" t="s">
        <v>185</v>
      </c>
      <c r="HIS29" s="193" t="s">
        <v>185</v>
      </c>
      <c r="HIT29" s="193" t="s">
        <v>185</v>
      </c>
      <c r="HIU29" s="193" t="s">
        <v>185</v>
      </c>
      <c r="HIV29" s="193" t="s">
        <v>185</v>
      </c>
      <c r="HIW29" s="193" t="s">
        <v>185</v>
      </c>
      <c r="HIX29" s="193" t="s">
        <v>185</v>
      </c>
      <c r="HIY29" s="193" t="s">
        <v>185</v>
      </c>
      <c r="HIZ29" s="193" t="s">
        <v>185</v>
      </c>
      <c r="HJA29" s="193" t="s">
        <v>185</v>
      </c>
      <c r="HJB29" s="193" t="s">
        <v>185</v>
      </c>
      <c r="HJC29" s="193" t="s">
        <v>185</v>
      </c>
      <c r="HJD29" s="193" t="s">
        <v>185</v>
      </c>
      <c r="HJE29" s="193" t="s">
        <v>185</v>
      </c>
      <c r="HJF29" s="193" t="s">
        <v>185</v>
      </c>
      <c r="HJG29" s="193" t="s">
        <v>185</v>
      </c>
      <c r="HJH29" s="193" t="s">
        <v>185</v>
      </c>
      <c r="HJI29" s="193" t="s">
        <v>185</v>
      </c>
      <c r="HJJ29" s="193" t="s">
        <v>185</v>
      </c>
      <c r="HJK29" s="193" t="s">
        <v>185</v>
      </c>
      <c r="HJL29" s="193" t="s">
        <v>185</v>
      </c>
      <c r="HJM29" s="193" t="s">
        <v>185</v>
      </c>
      <c r="HJN29" s="193" t="s">
        <v>185</v>
      </c>
      <c r="HJO29" s="193" t="s">
        <v>185</v>
      </c>
      <c r="HJP29" s="193" t="s">
        <v>185</v>
      </c>
      <c r="HJQ29" s="193" t="s">
        <v>185</v>
      </c>
      <c r="HJR29" s="193" t="s">
        <v>185</v>
      </c>
      <c r="HJS29" s="193" t="s">
        <v>185</v>
      </c>
      <c r="HJT29" s="193" t="s">
        <v>185</v>
      </c>
      <c r="HJU29" s="193" t="s">
        <v>185</v>
      </c>
      <c r="HJV29" s="193" t="s">
        <v>185</v>
      </c>
      <c r="HJW29" s="193" t="s">
        <v>185</v>
      </c>
      <c r="HJX29" s="193" t="s">
        <v>185</v>
      </c>
      <c r="HJY29" s="193" t="s">
        <v>185</v>
      </c>
      <c r="HJZ29" s="193" t="s">
        <v>185</v>
      </c>
      <c r="HKA29" s="193" t="s">
        <v>185</v>
      </c>
      <c r="HKB29" s="193" t="s">
        <v>185</v>
      </c>
      <c r="HKC29" s="193" t="s">
        <v>185</v>
      </c>
      <c r="HKD29" s="193" t="s">
        <v>185</v>
      </c>
      <c r="HKE29" s="193" t="s">
        <v>185</v>
      </c>
      <c r="HKF29" s="193" t="s">
        <v>185</v>
      </c>
      <c r="HKG29" s="193" t="s">
        <v>185</v>
      </c>
      <c r="HKH29" s="193" t="s">
        <v>185</v>
      </c>
      <c r="HKI29" s="193" t="s">
        <v>185</v>
      </c>
      <c r="HKJ29" s="193" t="s">
        <v>185</v>
      </c>
      <c r="HKK29" s="193" t="s">
        <v>185</v>
      </c>
      <c r="HKL29" s="193" t="s">
        <v>185</v>
      </c>
      <c r="HKM29" s="193" t="s">
        <v>185</v>
      </c>
      <c r="HKN29" s="193" t="s">
        <v>185</v>
      </c>
      <c r="HKO29" s="193" t="s">
        <v>185</v>
      </c>
      <c r="HKP29" s="193" t="s">
        <v>185</v>
      </c>
      <c r="HKQ29" s="193" t="s">
        <v>185</v>
      </c>
      <c r="HKR29" s="193" t="s">
        <v>185</v>
      </c>
      <c r="HKS29" s="193" t="s">
        <v>185</v>
      </c>
      <c r="HKT29" s="193" t="s">
        <v>185</v>
      </c>
      <c r="HKU29" s="193" t="s">
        <v>185</v>
      </c>
      <c r="HKV29" s="193" t="s">
        <v>185</v>
      </c>
      <c r="HKW29" s="193" t="s">
        <v>185</v>
      </c>
      <c r="HKX29" s="193" t="s">
        <v>185</v>
      </c>
      <c r="HKY29" s="193" t="s">
        <v>185</v>
      </c>
      <c r="HKZ29" s="193" t="s">
        <v>185</v>
      </c>
      <c r="HLA29" s="193" t="s">
        <v>185</v>
      </c>
      <c r="HLB29" s="193" t="s">
        <v>185</v>
      </c>
      <c r="HLC29" s="193" t="s">
        <v>185</v>
      </c>
      <c r="HLD29" s="193" t="s">
        <v>185</v>
      </c>
      <c r="HLE29" s="193" t="s">
        <v>185</v>
      </c>
      <c r="HLF29" s="193" t="s">
        <v>185</v>
      </c>
      <c r="HLG29" s="193" t="s">
        <v>185</v>
      </c>
      <c r="HLH29" s="193" t="s">
        <v>185</v>
      </c>
      <c r="HLI29" s="193" t="s">
        <v>185</v>
      </c>
      <c r="HLJ29" s="193" t="s">
        <v>185</v>
      </c>
      <c r="HLK29" s="193" t="s">
        <v>185</v>
      </c>
      <c r="HLL29" s="193" t="s">
        <v>185</v>
      </c>
      <c r="HLM29" s="193" t="s">
        <v>185</v>
      </c>
      <c r="HLN29" s="193" t="s">
        <v>185</v>
      </c>
      <c r="HLO29" s="193" t="s">
        <v>185</v>
      </c>
      <c r="HLP29" s="193" t="s">
        <v>185</v>
      </c>
      <c r="HLQ29" s="193" t="s">
        <v>185</v>
      </c>
      <c r="HLR29" s="193" t="s">
        <v>185</v>
      </c>
      <c r="HLS29" s="193" t="s">
        <v>185</v>
      </c>
      <c r="HLT29" s="193" t="s">
        <v>185</v>
      </c>
      <c r="HLU29" s="193" t="s">
        <v>185</v>
      </c>
      <c r="HLV29" s="193" t="s">
        <v>185</v>
      </c>
      <c r="HLW29" s="193" t="s">
        <v>185</v>
      </c>
      <c r="HLX29" s="193" t="s">
        <v>185</v>
      </c>
      <c r="HLY29" s="193" t="s">
        <v>185</v>
      </c>
      <c r="HLZ29" s="193" t="s">
        <v>185</v>
      </c>
      <c r="HMA29" s="193" t="s">
        <v>185</v>
      </c>
      <c r="HMB29" s="193" t="s">
        <v>185</v>
      </c>
      <c r="HMC29" s="193" t="s">
        <v>185</v>
      </c>
      <c r="HMD29" s="193" t="s">
        <v>185</v>
      </c>
      <c r="HME29" s="193" t="s">
        <v>185</v>
      </c>
      <c r="HMF29" s="193" t="s">
        <v>185</v>
      </c>
      <c r="HMG29" s="193" t="s">
        <v>185</v>
      </c>
      <c r="HMH29" s="193" t="s">
        <v>185</v>
      </c>
      <c r="HMI29" s="193" t="s">
        <v>185</v>
      </c>
      <c r="HMJ29" s="193" t="s">
        <v>185</v>
      </c>
      <c r="HMK29" s="193" t="s">
        <v>185</v>
      </c>
      <c r="HML29" s="193" t="s">
        <v>185</v>
      </c>
      <c r="HMM29" s="193" t="s">
        <v>185</v>
      </c>
      <c r="HMN29" s="193" t="s">
        <v>185</v>
      </c>
      <c r="HMO29" s="193" t="s">
        <v>185</v>
      </c>
      <c r="HMP29" s="193" t="s">
        <v>185</v>
      </c>
      <c r="HMQ29" s="193" t="s">
        <v>185</v>
      </c>
      <c r="HMR29" s="193" t="s">
        <v>185</v>
      </c>
      <c r="HMS29" s="193" t="s">
        <v>185</v>
      </c>
      <c r="HMT29" s="193" t="s">
        <v>185</v>
      </c>
      <c r="HMU29" s="193" t="s">
        <v>185</v>
      </c>
      <c r="HMV29" s="193" t="s">
        <v>185</v>
      </c>
      <c r="HMW29" s="193" t="s">
        <v>185</v>
      </c>
      <c r="HMX29" s="193" t="s">
        <v>185</v>
      </c>
      <c r="HMY29" s="193" t="s">
        <v>185</v>
      </c>
      <c r="HMZ29" s="193" t="s">
        <v>185</v>
      </c>
      <c r="HNA29" s="193" t="s">
        <v>185</v>
      </c>
      <c r="HNB29" s="193" t="s">
        <v>185</v>
      </c>
      <c r="HNC29" s="193" t="s">
        <v>185</v>
      </c>
      <c r="HND29" s="193" t="s">
        <v>185</v>
      </c>
      <c r="HNE29" s="193" t="s">
        <v>185</v>
      </c>
      <c r="HNF29" s="193" t="s">
        <v>185</v>
      </c>
      <c r="HNG29" s="193" t="s">
        <v>185</v>
      </c>
      <c r="HNH29" s="193" t="s">
        <v>185</v>
      </c>
      <c r="HNI29" s="193" t="s">
        <v>185</v>
      </c>
      <c r="HNJ29" s="193" t="s">
        <v>185</v>
      </c>
      <c r="HNK29" s="193" t="s">
        <v>185</v>
      </c>
      <c r="HNL29" s="193" t="s">
        <v>185</v>
      </c>
      <c r="HNM29" s="193" t="s">
        <v>185</v>
      </c>
      <c r="HNN29" s="193" t="s">
        <v>185</v>
      </c>
      <c r="HNO29" s="193" t="s">
        <v>185</v>
      </c>
      <c r="HNP29" s="193" t="s">
        <v>185</v>
      </c>
      <c r="HNQ29" s="193" t="s">
        <v>185</v>
      </c>
      <c r="HNR29" s="193" t="s">
        <v>185</v>
      </c>
      <c r="HNS29" s="193" t="s">
        <v>185</v>
      </c>
      <c r="HNT29" s="193" t="s">
        <v>185</v>
      </c>
      <c r="HNU29" s="193" t="s">
        <v>185</v>
      </c>
      <c r="HNV29" s="193" t="s">
        <v>185</v>
      </c>
      <c r="HNW29" s="193" t="s">
        <v>185</v>
      </c>
      <c r="HNX29" s="193" t="s">
        <v>185</v>
      </c>
      <c r="HNY29" s="193" t="s">
        <v>185</v>
      </c>
      <c r="HNZ29" s="193" t="s">
        <v>185</v>
      </c>
      <c r="HOA29" s="193" t="s">
        <v>185</v>
      </c>
      <c r="HOB29" s="193" t="s">
        <v>185</v>
      </c>
      <c r="HOC29" s="193" t="s">
        <v>185</v>
      </c>
      <c r="HOD29" s="193" t="s">
        <v>185</v>
      </c>
      <c r="HOE29" s="193" t="s">
        <v>185</v>
      </c>
      <c r="HOF29" s="193" t="s">
        <v>185</v>
      </c>
      <c r="HOG29" s="193" t="s">
        <v>185</v>
      </c>
      <c r="HOH29" s="193" t="s">
        <v>185</v>
      </c>
      <c r="HOI29" s="193" t="s">
        <v>185</v>
      </c>
      <c r="HOJ29" s="193" t="s">
        <v>185</v>
      </c>
      <c r="HOK29" s="193" t="s">
        <v>185</v>
      </c>
      <c r="HOL29" s="193" t="s">
        <v>185</v>
      </c>
      <c r="HOM29" s="193" t="s">
        <v>185</v>
      </c>
      <c r="HON29" s="193" t="s">
        <v>185</v>
      </c>
      <c r="HOO29" s="193" t="s">
        <v>185</v>
      </c>
      <c r="HOP29" s="193" t="s">
        <v>185</v>
      </c>
      <c r="HOQ29" s="193" t="s">
        <v>185</v>
      </c>
      <c r="HOR29" s="193" t="s">
        <v>185</v>
      </c>
      <c r="HOS29" s="193" t="s">
        <v>185</v>
      </c>
      <c r="HOT29" s="193" t="s">
        <v>185</v>
      </c>
      <c r="HOU29" s="193" t="s">
        <v>185</v>
      </c>
      <c r="HOV29" s="193" t="s">
        <v>185</v>
      </c>
      <c r="HOW29" s="193" t="s">
        <v>185</v>
      </c>
      <c r="HOX29" s="193" t="s">
        <v>185</v>
      </c>
      <c r="HOY29" s="193" t="s">
        <v>185</v>
      </c>
      <c r="HOZ29" s="193" t="s">
        <v>185</v>
      </c>
      <c r="HPA29" s="193" t="s">
        <v>185</v>
      </c>
      <c r="HPB29" s="193" t="s">
        <v>185</v>
      </c>
      <c r="HPC29" s="193" t="s">
        <v>185</v>
      </c>
      <c r="HPD29" s="193" t="s">
        <v>185</v>
      </c>
      <c r="HPE29" s="193" t="s">
        <v>185</v>
      </c>
      <c r="HPF29" s="193" t="s">
        <v>185</v>
      </c>
      <c r="HPG29" s="193" t="s">
        <v>185</v>
      </c>
      <c r="HPH29" s="193" t="s">
        <v>185</v>
      </c>
      <c r="HPI29" s="193" t="s">
        <v>185</v>
      </c>
      <c r="HPJ29" s="193" t="s">
        <v>185</v>
      </c>
      <c r="HPK29" s="193" t="s">
        <v>185</v>
      </c>
      <c r="HPL29" s="193" t="s">
        <v>185</v>
      </c>
      <c r="HPM29" s="193" t="s">
        <v>185</v>
      </c>
      <c r="HPN29" s="193" t="s">
        <v>185</v>
      </c>
      <c r="HPO29" s="193" t="s">
        <v>185</v>
      </c>
      <c r="HPP29" s="193" t="s">
        <v>185</v>
      </c>
      <c r="HPQ29" s="193" t="s">
        <v>185</v>
      </c>
      <c r="HPR29" s="193" t="s">
        <v>185</v>
      </c>
      <c r="HPS29" s="193" t="s">
        <v>185</v>
      </c>
      <c r="HPT29" s="193" t="s">
        <v>185</v>
      </c>
      <c r="HPU29" s="193" t="s">
        <v>185</v>
      </c>
      <c r="HPV29" s="193" t="s">
        <v>185</v>
      </c>
      <c r="HPW29" s="193" t="s">
        <v>185</v>
      </c>
      <c r="HPX29" s="193" t="s">
        <v>185</v>
      </c>
      <c r="HPY29" s="193" t="s">
        <v>185</v>
      </c>
      <c r="HPZ29" s="193" t="s">
        <v>185</v>
      </c>
      <c r="HQA29" s="193" t="s">
        <v>185</v>
      </c>
      <c r="HQB29" s="193" t="s">
        <v>185</v>
      </c>
      <c r="HQC29" s="193" t="s">
        <v>185</v>
      </c>
      <c r="HQD29" s="193" t="s">
        <v>185</v>
      </c>
      <c r="HQE29" s="193" t="s">
        <v>185</v>
      </c>
      <c r="HQF29" s="193" t="s">
        <v>185</v>
      </c>
      <c r="HQG29" s="193" t="s">
        <v>185</v>
      </c>
      <c r="HQH29" s="193" t="s">
        <v>185</v>
      </c>
      <c r="HQI29" s="193" t="s">
        <v>185</v>
      </c>
      <c r="HQJ29" s="193" t="s">
        <v>185</v>
      </c>
      <c r="HQK29" s="193" t="s">
        <v>185</v>
      </c>
      <c r="HQL29" s="193" t="s">
        <v>185</v>
      </c>
      <c r="HQM29" s="193" t="s">
        <v>185</v>
      </c>
      <c r="HQN29" s="193" t="s">
        <v>185</v>
      </c>
      <c r="HQO29" s="193" t="s">
        <v>185</v>
      </c>
      <c r="HQP29" s="193" t="s">
        <v>185</v>
      </c>
      <c r="HQQ29" s="193" t="s">
        <v>185</v>
      </c>
      <c r="HQR29" s="193" t="s">
        <v>185</v>
      </c>
      <c r="HQS29" s="193" t="s">
        <v>185</v>
      </c>
      <c r="HQT29" s="193" t="s">
        <v>185</v>
      </c>
      <c r="HQU29" s="193" t="s">
        <v>185</v>
      </c>
      <c r="HQV29" s="193" t="s">
        <v>185</v>
      </c>
      <c r="HQW29" s="193" t="s">
        <v>185</v>
      </c>
      <c r="HQX29" s="193" t="s">
        <v>185</v>
      </c>
      <c r="HQY29" s="193" t="s">
        <v>185</v>
      </c>
      <c r="HQZ29" s="193" t="s">
        <v>185</v>
      </c>
      <c r="HRA29" s="193" t="s">
        <v>185</v>
      </c>
      <c r="HRB29" s="193" t="s">
        <v>185</v>
      </c>
      <c r="HRC29" s="193" t="s">
        <v>185</v>
      </c>
      <c r="HRD29" s="193" t="s">
        <v>185</v>
      </c>
      <c r="HRE29" s="193" t="s">
        <v>185</v>
      </c>
      <c r="HRF29" s="193" t="s">
        <v>185</v>
      </c>
      <c r="HRG29" s="193" t="s">
        <v>185</v>
      </c>
      <c r="HRH29" s="193" t="s">
        <v>185</v>
      </c>
      <c r="HRI29" s="193" t="s">
        <v>185</v>
      </c>
      <c r="HRJ29" s="193" t="s">
        <v>185</v>
      </c>
      <c r="HRK29" s="193" t="s">
        <v>185</v>
      </c>
      <c r="HRL29" s="193" t="s">
        <v>185</v>
      </c>
      <c r="HRM29" s="193" t="s">
        <v>185</v>
      </c>
      <c r="HRN29" s="193" t="s">
        <v>185</v>
      </c>
      <c r="HRO29" s="193" t="s">
        <v>185</v>
      </c>
      <c r="HRP29" s="193" t="s">
        <v>185</v>
      </c>
      <c r="HRQ29" s="193" t="s">
        <v>185</v>
      </c>
      <c r="HRR29" s="193" t="s">
        <v>185</v>
      </c>
      <c r="HRS29" s="193" t="s">
        <v>185</v>
      </c>
      <c r="HRT29" s="193" t="s">
        <v>185</v>
      </c>
      <c r="HRU29" s="193" t="s">
        <v>185</v>
      </c>
      <c r="HRV29" s="193" t="s">
        <v>185</v>
      </c>
      <c r="HRW29" s="193" t="s">
        <v>185</v>
      </c>
      <c r="HRX29" s="193" t="s">
        <v>185</v>
      </c>
      <c r="HRY29" s="193" t="s">
        <v>185</v>
      </c>
      <c r="HRZ29" s="193" t="s">
        <v>185</v>
      </c>
      <c r="HSA29" s="193" t="s">
        <v>185</v>
      </c>
      <c r="HSB29" s="193" t="s">
        <v>185</v>
      </c>
      <c r="HSC29" s="193" t="s">
        <v>185</v>
      </c>
      <c r="HSD29" s="193" t="s">
        <v>185</v>
      </c>
      <c r="HSE29" s="193" t="s">
        <v>185</v>
      </c>
      <c r="HSF29" s="193" t="s">
        <v>185</v>
      </c>
      <c r="HSG29" s="193" t="s">
        <v>185</v>
      </c>
      <c r="HSH29" s="193" t="s">
        <v>185</v>
      </c>
      <c r="HSI29" s="193" t="s">
        <v>185</v>
      </c>
      <c r="HSJ29" s="193" t="s">
        <v>185</v>
      </c>
      <c r="HSK29" s="193" t="s">
        <v>185</v>
      </c>
      <c r="HSL29" s="193" t="s">
        <v>185</v>
      </c>
      <c r="HSM29" s="193" t="s">
        <v>185</v>
      </c>
      <c r="HSN29" s="193" t="s">
        <v>185</v>
      </c>
      <c r="HSO29" s="193" t="s">
        <v>185</v>
      </c>
      <c r="HSP29" s="193" t="s">
        <v>185</v>
      </c>
      <c r="HSQ29" s="193" t="s">
        <v>185</v>
      </c>
      <c r="HSR29" s="193" t="s">
        <v>185</v>
      </c>
      <c r="HSS29" s="193" t="s">
        <v>185</v>
      </c>
      <c r="HST29" s="193" t="s">
        <v>185</v>
      </c>
      <c r="HSU29" s="193" t="s">
        <v>185</v>
      </c>
      <c r="HSV29" s="193" t="s">
        <v>185</v>
      </c>
      <c r="HSW29" s="193" t="s">
        <v>185</v>
      </c>
      <c r="HSX29" s="193" t="s">
        <v>185</v>
      </c>
      <c r="HSY29" s="193" t="s">
        <v>185</v>
      </c>
      <c r="HSZ29" s="193" t="s">
        <v>185</v>
      </c>
      <c r="HTA29" s="193" t="s">
        <v>185</v>
      </c>
      <c r="HTB29" s="193" t="s">
        <v>185</v>
      </c>
      <c r="HTC29" s="193" t="s">
        <v>185</v>
      </c>
      <c r="HTD29" s="193" t="s">
        <v>185</v>
      </c>
      <c r="HTE29" s="193" t="s">
        <v>185</v>
      </c>
      <c r="HTF29" s="193" t="s">
        <v>185</v>
      </c>
      <c r="HTG29" s="193" t="s">
        <v>185</v>
      </c>
      <c r="HTH29" s="193" t="s">
        <v>185</v>
      </c>
      <c r="HTI29" s="193" t="s">
        <v>185</v>
      </c>
      <c r="HTJ29" s="193" t="s">
        <v>185</v>
      </c>
      <c r="HTK29" s="193" t="s">
        <v>185</v>
      </c>
      <c r="HTL29" s="193" t="s">
        <v>185</v>
      </c>
      <c r="HTM29" s="193" t="s">
        <v>185</v>
      </c>
      <c r="HTN29" s="193" t="s">
        <v>185</v>
      </c>
      <c r="HTO29" s="193" t="s">
        <v>185</v>
      </c>
      <c r="HTP29" s="193" t="s">
        <v>185</v>
      </c>
      <c r="HTQ29" s="193" t="s">
        <v>185</v>
      </c>
      <c r="HTR29" s="193" t="s">
        <v>185</v>
      </c>
      <c r="HTS29" s="193" t="s">
        <v>185</v>
      </c>
      <c r="HTT29" s="193" t="s">
        <v>185</v>
      </c>
      <c r="HTU29" s="193" t="s">
        <v>185</v>
      </c>
      <c r="HTV29" s="193" t="s">
        <v>185</v>
      </c>
      <c r="HTW29" s="193" t="s">
        <v>185</v>
      </c>
      <c r="HTX29" s="193" t="s">
        <v>185</v>
      </c>
      <c r="HTY29" s="193" t="s">
        <v>185</v>
      </c>
      <c r="HTZ29" s="193" t="s">
        <v>185</v>
      </c>
      <c r="HUA29" s="193" t="s">
        <v>185</v>
      </c>
      <c r="HUB29" s="193" t="s">
        <v>185</v>
      </c>
      <c r="HUC29" s="193" t="s">
        <v>185</v>
      </c>
      <c r="HUD29" s="193" t="s">
        <v>185</v>
      </c>
      <c r="HUE29" s="193" t="s">
        <v>185</v>
      </c>
      <c r="HUF29" s="193" t="s">
        <v>185</v>
      </c>
      <c r="HUG29" s="193" t="s">
        <v>185</v>
      </c>
      <c r="HUH29" s="193" t="s">
        <v>185</v>
      </c>
      <c r="HUI29" s="193" t="s">
        <v>185</v>
      </c>
      <c r="HUJ29" s="193" t="s">
        <v>185</v>
      </c>
      <c r="HUK29" s="193" t="s">
        <v>185</v>
      </c>
      <c r="HUL29" s="193" t="s">
        <v>185</v>
      </c>
      <c r="HUM29" s="193" t="s">
        <v>185</v>
      </c>
      <c r="HUN29" s="193" t="s">
        <v>185</v>
      </c>
      <c r="HUO29" s="193" t="s">
        <v>185</v>
      </c>
      <c r="HUP29" s="193" t="s">
        <v>185</v>
      </c>
      <c r="HUQ29" s="193" t="s">
        <v>185</v>
      </c>
      <c r="HUR29" s="193" t="s">
        <v>185</v>
      </c>
      <c r="HUS29" s="193" t="s">
        <v>185</v>
      </c>
      <c r="HUT29" s="193" t="s">
        <v>185</v>
      </c>
      <c r="HUU29" s="193" t="s">
        <v>185</v>
      </c>
      <c r="HUV29" s="193" t="s">
        <v>185</v>
      </c>
      <c r="HUW29" s="193" t="s">
        <v>185</v>
      </c>
      <c r="HUX29" s="193" t="s">
        <v>185</v>
      </c>
      <c r="HUY29" s="193" t="s">
        <v>185</v>
      </c>
      <c r="HUZ29" s="193" t="s">
        <v>185</v>
      </c>
      <c r="HVA29" s="193" t="s">
        <v>185</v>
      </c>
      <c r="HVB29" s="193" t="s">
        <v>185</v>
      </c>
      <c r="HVC29" s="193" t="s">
        <v>185</v>
      </c>
      <c r="HVD29" s="193" t="s">
        <v>185</v>
      </c>
      <c r="HVE29" s="193" t="s">
        <v>185</v>
      </c>
      <c r="HVF29" s="193" t="s">
        <v>185</v>
      </c>
      <c r="HVG29" s="193" t="s">
        <v>185</v>
      </c>
      <c r="HVH29" s="193" t="s">
        <v>185</v>
      </c>
      <c r="HVI29" s="193" t="s">
        <v>185</v>
      </c>
      <c r="HVJ29" s="193" t="s">
        <v>185</v>
      </c>
      <c r="HVK29" s="193" t="s">
        <v>185</v>
      </c>
      <c r="HVL29" s="193" t="s">
        <v>185</v>
      </c>
      <c r="HVM29" s="193" t="s">
        <v>185</v>
      </c>
      <c r="HVN29" s="193" t="s">
        <v>185</v>
      </c>
      <c r="HVO29" s="193" t="s">
        <v>185</v>
      </c>
      <c r="HVP29" s="193" t="s">
        <v>185</v>
      </c>
      <c r="HVQ29" s="193" t="s">
        <v>185</v>
      </c>
      <c r="HVR29" s="193" t="s">
        <v>185</v>
      </c>
      <c r="HVS29" s="193" t="s">
        <v>185</v>
      </c>
      <c r="HVT29" s="193" t="s">
        <v>185</v>
      </c>
      <c r="HVU29" s="193" t="s">
        <v>185</v>
      </c>
      <c r="HVV29" s="193" t="s">
        <v>185</v>
      </c>
      <c r="HVW29" s="193" t="s">
        <v>185</v>
      </c>
      <c r="HVX29" s="193" t="s">
        <v>185</v>
      </c>
      <c r="HVY29" s="193" t="s">
        <v>185</v>
      </c>
      <c r="HVZ29" s="193" t="s">
        <v>185</v>
      </c>
      <c r="HWA29" s="193" t="s">
        <v>185</v>
      </c>
      <c r="HWB29" s="193" t="s">
        <v>185</v>
      </c>
      <c r="HWC29" s="193" t="s">
        <v>185</v>
      </c>
      <c r="HWD29" s="193" t="s">
        <v>185</v>
      </c>
      <c r="HWE29" s="193" t="s">
        <v>185</v>
      </c>
      <c r="HWF29" s="193" t="s">
        <v>185</v>
      </c>
      <c r="HWG29" s="193" t="s">
        <v>185</v>
      </c>
      <c r="HWH29" s="193" t="s">
        <v>185</v>
      </c>
      <c r="HWI29" s="193" t="s">
        <v>185</v>
      </c>
      <c r="HWJ29" s="193" t="s">
        <v>185</v>
      </c>
      <c r="HWK29" s="193" t="s">
        <v>185</v>
      </c>
      <c r="HWL29" s="193" t="s">
        <v>185</v>
      </c>
      <c r="HWM29" s="193" t="s">
        <v>185</v>
      </c>
      <c r="HWN29" s="193" t="s">
        <v>185</v>
      </c>
      <c r="HWO29" s="193" t="s">
        <v>185</v>
      </c>
      <c r="HWP29" s="193" t="s">
        <v>185</v>
      </c>
      <c r="HWQ29" s="193" t="s">
        <v>185</v>
      </c>
      <c r="HWR29" s="193" t="s">
        <v>185</v>
      </c>
      <c r="HWS29" s="193" t="s">
        <v>185</v>
      </c>
      <c r="HWT29" s="193" t="s">
        <v>185</v>
      </c>
      <c r="HWU29" s="193" t="s">
        <v>185</v>
      </c>
      <c r="HWV29" s="193" t="s">
        <v>185</v>
      </c>
      <c r="HWW29" s="193" t="s">
        <v>185</v>
      </c>
      <c r="HWX29" s="193" t="s">
        <v>185</v>
      </c>
      <c r="HWY29" s="193" t="s">
        <v>185</v>
      </c>
      <c r="HWZ29" s="193" t="s">
        <v>185</v>
      </c>
      <c r="HXA29" s="193" t="s">
        <v>185</v>
      </c>
      <c r="HXB29" s="193" t="s">
        <v>185</v>
      </c>
      <c r="HXC29" s="193" t="s">
        <v>185</v>
      </c>
      <c r="HXD29" s="193" t="s">
        <v>185</v>
      </c>
      <c r="HXE29" s="193" t="s">
        <v>185</v>
      </c>
      <c r="HXF29" s="193" t="s">
        <v>185</v>
      </c>
      <c r="HXG29" s="193" t="s">
        <v>185</v>
      </c>
      <c r="HXH29" s="193" t="s">
        <v>185</v>
      </c>
      <c r="HXI29" s="193" t="s">
        <v>185</v>
      </c>
      <c r="HXJ29" s="193" t="s">
        <v>185</v>
      </c>
      <c r="HXK29" s="193" t="s">
        <v>185</v>
      </c>
      <c r="HXL29" s="193" t="s">
        <v>185</v>
      </c>
      <c r="HXM29" s="193" t="s">
        <v>185</v>
      </c>
      <c r="HXN29" s="193" t="s">
        <v>185</v>
      </c>
      <c r="HXO29" s="193" t="s">
        <v>185</v>
      </c>
      <c r="HXP29" s="193" t="s">
        <v>185</v>
      </c>
      <c r="HXQ29" s="193" t="s">
        <v>185</v>
      </c>
      <c r="HXR29" s="193" t="s">
        <v>185</v>
      </c>
      <c r="HXS29" s="193" t="s">
        <v>185</v>
      </c>
      <c r="HXT29" s="193" t="s">
        <v>185</v>
      </c>
      <c r="HXU29" s="193" t="s">
        <v>185</v>
      </c>
      <c r="HXV29" s="193" t="s">
        <v>185</v>
      </c>
      <c r="HXW29" s="193" t="s">
        <v>185</v>
      </c>
      <c r="HXX29" s="193" t="s">
        <v>185</v>
      </c>
      <c r="HXY29" s="193" t="s">
        <v>185</v>
      </c>
      <c r="HXZ29" s="193" t="s">
        <v>185</v>
      </c>
      <c r="HYA29" s="193" t="s">
        <v>185</v>
      </c>
      <c r="HYB29" s="193" t="s">
        <v>185</v>
      </c>
      <c r="HYC29" s="193" t="s">
        <v>185</v>
      </c>
      <c r="HYD29" s="193" t="s">
        <v>185</v>
      </c>
      <c r="HYE29" s="193" t="s">
        <v>185</v>
      </c>
      <c r="HYF29" s="193" t="s">
        <v>185</v>
      </c>
      <c r="HYG29" s="193" t="s">
        <v>185</v>
      </c>
      <c r="HYH29" s="193" t="s">
        <v>185</v>
      </c>
      <c r="HYI29" s="193" t="s">
        <v>185</v>
      </c>
      <c r="HYJ29" s="193" t="s">
        <v>185</v>
      </c>
      <c r="HYK29" s="193" t="s">
        <v>185</v>
      </c>
      <c r="HYL29" s="193" t="s">
        <v>185</v>
      </c>
      <c r="HYM29" s="193" t="s">
        <v>185</v>
      </c>
      <c r="HYN29" s="193" t="s">
        <v>185</v>
      </c>
      <c r="HYO29" s="193" t="s">
        <v>185</v>
      </c>
      <c r="HYP29" s="193" t="s">
        <v>185</v>
      </c>
      <c r="HYQ29" s="193" t="s">
        <v>185</v>
      </c>
      <c r="HYR29" s="193" t="s">
        <v>185</v>
      </c>
      <c r="HYS29" s="193" t="s">
        <v>185</v>
      </c>
      <c r="HYT29" s="193" t="s">
        <v>185</v>
      </c>
      <c r="HYU29" s="193" t="s">
        <v>185</v>
      </c>
      <c r="HYV29" s="193" t="s">
        <v>185</v>
      </c>
      <c r="HYW29" s="193" t="s">
        <v>185</v>
      </c>
      <c r="HYX29" s="193" t="s">
        <v>185</v>
      </c>
      <c r="HYY29" s="193" t="s">
        <v>185</v>
      </c>
      <c r="HYZ29" s="193" t="s">
        <v>185</v>
      </c>
      <c r="HZA29" s="193" t="s">
        <v>185</v>
      </c>
      <c r="HZB29" s="193" t="s">
        <v>185</v>
      </c>
      <c r="HZC29" s="193" t="s">
        <v>185</v>
      </c>
      <c r="HZD29" s="193" t="s">
        <v>185</v>
      </c>
      <c r="HZE29" s="193" t="s">
        <v>185</v>
      </c>
      <c r="HZF29" s="193" t="s">
        <v>185</v>
      </c>
      <c r="HZG29" s="193" t="s">
        <v>185</v>
      </c>
      <c r="HZH29" s="193" t="s">
        <v>185</v>
      </c>
      <c r="HZI29" s="193" t="s">
        <v>185</v>
      </c>
      <c r="HZJ29" s="193" t="s">
        <v>185</v>
      </c>
      <c r="HZK29" s="193" t="s">
        <v>185</v>
      </c>
      <c r="HZL29" s="193" t="s">
        <v>185</v>
      </c>
      <c r="HZM29" s="193" t="s">
        <v>185</v>
      </c>
      <c r="HZN29" s="193" t="s">
        <v>185</v>
      </c>
      <c r="HZO29" s="193" t="s">
        <v>185</v>
      </c>
      <c r="HZP29" s="193" t="s">
        <v>185</v>
      </c>
      <c r="HZQ29" s="193" t="s">
        <v>185</v>
      </c>
      <c r="HZR29" s="193" t="s">
        <v>185</v>
      </c>
      <c r="HZS29" s="193" t="s">
        <v>185</v>
      </c>
      <c r="HZT29" s="193" t="s">
        <v>185</v>
      </c>
      <c r="HZU29" s="193" t="s">
        <v>185</v>
      </c>
      <c r="HZV29" s="193" t="s">
        <v>185</v>
      </c>
      <c r="HZW29" s="193" t="s">
        <v>185</v>
      </c>
      <c r="HZX29" s="193" t="s">
        <v>185</v>
      </c>
      <c r="HZY29" s="193" t="s">
        <v>185</v>
      </c>
      <c r="HZZ29" s="193" t="s">
        <v>185</v>
      </c>
      <c r="IAA29" s="193" t="s">
        <v>185</v>
      </c>
      <c r="IAB29" s="193" t="s">
        <v>185</v>
      </c>
      <c r="IAC29" s="193" t="s">
        <v>185</v>
      </c>
      <c r="IAD29" s="193" t="s">
        <v>185</v>
      </c>
      <c r="IAE29" s="193" t="s">
        <v>185</v>
      </c>
      <c r="IAF29" s="193" t="s">
        <v>185</v>
      </c>
      <c r="IAG29" s="193" t="s">
        <v>185</v>
      </c>
      <c r="IAH29" s="193" t="s">
        <v>185</v>
      </c>
      <c r="IAI29" s="193" t="s">
        <v>185</v>
      </c>
      <c r="IAJ29" s="193" t="s">
        <v>185</v>
      </c>
      <c r="IAK29" s="193" t="s">
        <v>185</v>
      </c>
      <c r="IAL29" s="193" t="s">
        <v>185</v>
      </c>
      <c r="IAM29" s="193" t="s">
        <v>185</v>
      </c>
      <c r="IAN29" s="193" t="s">
        <v>185</v>
      </c>
      <c r="IAO29" s="193" t="s">
        <v>185</v>
      </c>
      <c r="IAP29" s="193" t="s">
        <v>185</v>
      </c>
      <c r="IAQ29" s="193" t="s">
        <v>185</v>
      </c>
      <c r="IAR29" s="193" t="s">
        <v>185</v>
      </c>
      <c r="IAS29" s="193" t="s">
        <v>185</v>
      </c>
      <c r="IAT29" s="193" t="s">
        <v>185</v>
      </c>
      <c r="IAU29" s="193" t="s">
        <v>185</v>
      </c>
      <c r="IAV29" s="193" t="s">
        <v>185</v>
      </c>
      <c r="IAW29" s="193" t="s">
        <v>185</v>
      </c>
      <c r="IAX29" s="193" t="s">
        <v>185</v>
      </c>
      <c r="IAY29" s="193" t="s">
        <v>185</v>
      </c>
      <c r="IAZ29" s="193" t="s">
        <v>185</v>
      </c>
      <c r="IBA29" s="193" t="s">
        <v>185</v>
      </c>
      <c r="IBB29" s="193" t="s">
        <v>185</v>
      </c>
      <c r="IBC29" s="193" t="s">
        <v>185</v>
      </c>
      <c r="IBD29" s="193" t="s">
        <v>185</v>
      </c>
      <c r="IBE29" s="193" t="s">
        <v>185</v>
      </c>
      <c r="IBF29" s="193" t="s">
        <v>185</v>
      </c>
      <c r="IBG29" s="193" t="s">
        <v>185</v>
      </c>
      <c r="IBH29" s="193" t="s">
        <v>185</v>
      </c>
      <c r="IBI29" s="193" t="s">
        <v>185</v>
      </c>
      <c r="IBJ29" s="193" t="s">
        <v>185</v>
      </c>
      <c r="IBK29" s="193" t="s">
        <v>185</v>
      </c>
      <c r="IBL29" s="193" t="s">
        <v>185</v>
      </c>
      <c r="IBM29" s="193" t="s">
        <v>185</v>
      </c>
      <c r="IBN29" s="193" t="s">
        <v>185</v>
      </c>
      <c r="IBO29" s="193" t="s">
        <v>185</v>
      </c>
      <c r="IBP29" s="193" t="s">
        <v>185</v>
      </c>
      <c r="IBQ29" s="193" t="s">
        <v>185</v>
      </c>
      <c r="IBR29" s="193" t="s">
        <v>185</v>
      </c>
      <c r="IBS29" s="193" t="s">
        <v>185</v>
      </c>
      <c r="IBT29" s="193" t="s">
        <v>185</v>
      </c>
      <c r="IBU29" s="193" t="s">
        <v>185</v>
      </c>
      <c r="IBV29" s="193" t="s">
        <v>185</v>
      </c>
      <c r="IBW29" s="193" t="s">
        <v>185</v>
      </c>
      <c r="IBX29" s="193" t="s">
        <v>185</v>
      </c>
      <c r="IBY29" s="193" t="s">
        <v>185</v>
      </c>
      <c r="IBZ29" s="193" t="s">
        <v>185</v>
      </c>
      <c r="ICA29" s="193" t="s">
        <v>185</v>
      </c>
      <c r="ICB29" s="193" t="s">
        <v>185</v>
      </c>
      <c r="ICC29" s="193" t="s">
        <v>185</v>
      </c>
      <c r="ICD29" s="193" t="s">
        <v>185</v>
      </c>
      <c r="ICE29" s="193" t="s">
        <v>185</v>
      </c>
      <c r="ICF29" s="193" t="s">
        <v>185</v>
      </c>
      <c r="ICG29" s="193" t="s">
        <v>185</v>
      </c>
      <c r="ICH29" s="193" t="s">
        <v>185</v>
      </c>
      <c r="ICI29" s="193" t="s">
        <v>185</v>
      </c>
      <c r="ICJ29" s="193" t="s">
        <v>185</v>
      </c>
      <c r="ICK29" s="193" t="s">
        <v>185</v>
      </c>
      <c r="ICL29" s="193" t="s">
        <v>185</v>
      </c>
      <c r="ICM29" s="193" t="s">
        <v>185</v>
      </c>
      <c r="ICN29" s="193" t="s">
        <v>185</v>
      </c>
      <c r="ICO29" s="193" t="s">
        <v>185</v>
      </c>
      <c r="ICP29" s="193" t="s">
        <v>185</v>
      </c>
      <c r="ICQ29" s="193" t="s">
        <v>185</v>
      </c>
      <c r="ICR29" s="193" t="s">
        <v>185</v>
      </c>
      <c r="ICS29" s="193" t="s">
        <v>185</v>
      </c>
      <c r="ICT29" s="193" t="s">
        <v>185</v>
      </c>
      <c r="ICU29" s="193" t="s">
        <v>185</v>
      </c>
      <c r="ICV29" s="193" t="s">
        <v>185</v>
      </c>
      <c r="ICW29" s="193" t="s">
        <v>185</v>
      </c>
      <c r="ICX29" s="193" t="s">
        <v>185</v>
      </c>
      <c r="ICY29" s="193" t="s">
        <v>185</v>
      </c>
      <c r="ICZ29" s="193" t="s">
        <v>185</v>
      </c>
      <c r="IDA29" s="193" t="s">
        <v>185</v>
      </c>
      <c r="IDB29" s="193" t="s">
        <v>185</v>
      </c>
      <c r="IDC29" s="193" t="s">
        <v>185</v>
      </c>
      <c r="IDD29" s="193" t="s">
        <v>185</v>
      </c>
      <c r="IDE29" s="193" t="s">
        <v>185</v>
      </c>
      <c r="IDF29" s="193" t="s">
        <v>185</v>
      </c>
      <c r="IDG29" s="193" t="s">
        <v>185</v>
      </c>
      <c r="IDH29" s="193" t="s">
        <v>185</v>
      </c>
      <c r="IDI29" s="193" t="s">
        <v>185</v>
      </c>
      <c r="IDJ29" s="193" t="s">
        <v>185</v>
      </c>
      <c r="IDK29" s="193" t="s">
        <v>185</v>
      </c>
      <c r="IDL29" s="193" t="s">
        <v>185</v>
      </c>
      <c r="IDM29" s="193" t="s">
        <v>185</v>
      </c>
      <c r="IDN29" s="193" t="s">
        <v>185</v>
      </c>
      <c r="IDO29" s="193" t="s">
        <v>185</v>
      </c>
      <c r="IDP29" s="193" t="s">
        <v>185</v>
      </c>
      <c r="IDQ29" s="193" t="s">
        <v>185</v>
      </c>
      <c r="IDR29" s="193" t="s">
        <v>185</v>
      </c>
      <c r="IDS29" s="193" t="s">
        <v>185</v>
      </c>
      <c r="IDT29" s="193" t="s">
        <v>185</v>
      </c>
      <c r="IDU29" s="193" t="s">
        <v>185</v>
      </c>
      <c r="IDV29" s="193" t="s">
        <v>185</v>
      </c>
      <c r="IDW29" s="193" t="s">
        <v>185</v>
      </c>
      <c r="IDX29" s="193" t="s">
        <v>185</v>
      </c>
      <c r="IDY29" s="193" t="s">
        <v>185</v>
      </c>
      <c r="IDZ29" s="193" t="s">
        <v>185</v>
      </c>
      <c r="IEA29" s="193" t="s">
        <v>185</v>
      </c>
      <c r="IEB29" s="193" t="s">
        <v>185</v>
      </c>
      <c r="IEC29" s="193" t="s">
        <v>185</v>
      </c>
      <c r="IED29" s="193" t="s">
        <v>185</v>
      </c>
      <c r="IEE29" s="193" t="s">
        <v>185</v>
      </c>
      <c r="IEF29" s="193" t="s">
        <v>185</v>
      </c>
      <c r="IEG29" s="193" t="s">
        <v>185</v>
      </c>
      <c r="IEH29" s="193" t="s">
        <v>185</v>
      </c>
      <c r="IEI29" s="193" t="s">
        <v>185</v>
      </c>
      <c r="IEJ29" s="193" t="s">
        <v>185</v>
      </c>
      <c r="IEK29" s="193" t="s">
        <v>185</v>
      </c>
      <c r="IEL29" s="193" t="s">
        <v>185</v>
      </c>
      <c r="IEM29" s="193" t="s">
        <v>185</v>
      </c>
      <c r="IEN29" s="193" t="s">
        <v>185</v>
      </c>
      <c r="IEO29" s="193" t="s">
        <v>185</v>
      </c>
      <c r="IEP29" s="193" t="s">
        <v>185</v>
      </c>
      <c r="IEQ29" s="193" t="s">
        <v>185</v>
      </c>
      <c r="IER29" s="193" t="s">
        <v>185</v>
      </c>
      <c r="IES29" s="193" t="s">
        <v>185</v>
      </c>
      <c r="IET29" s="193" t="s">
        <v>185</v>
      </c>
      <c r="IEU29" s="193" t="s">
        <v>185</v>
      </c>
      <c r="IEV29" s="193" t="s">
        <v>185</v>
      </c>
      <c r="IEW29" s="193" t="s">
        <v>185</v>
      </c>
      <c r="IEX29" s="193" t="s">
        <v>185</v>
      </c>
      <c r="IEY29" s="193" t="s">
        <v>185</v>
      </c>
      <c r="IEZ29" s="193" t="s">
        <v>185</v>
      </c>
      <c r="IFA29" s="193" t="s">
        <v>185</v>
      </c>
      <c r="IFB29" s="193" t="s">
        <v>185</v>
      </c>
      <c r="IFC29" s="193" t="s">
        <v>185</v>
      </c>
      <c r="IFD29" s="193" t="s">
        <v>185</v>
      </c>
      <c r="IFE29" s="193" t="s">
        <v>185</v>
      </c>
      <c r="IFF29" s="193" t="s">
        <v>185</v>
      </c>
      <c r="IFG29" s="193" t="s">
        <v>185</v>
      </c>
      <c r="IFH29" s="193" t="s">
        <v>185</v>
      </c>
      <c r="IFI29" s="193" t="s">
        <v>185</v>
      </c>
      <c r="IFJ29" s="193" t="s">
        <v>185</v>
      </c>
      <c r="IFK29" s="193" t="s">
        <v>185</v>
      </c>
      <c r="IFL29" s="193" t="s">
        <v>185</v>
      </c>
      <c r="IFM29" s="193" t="s">
        <v>185</v>
      </c>
      <c r="IFN29" s="193" t="s">
        <v>185</v>
      </c>
      <c r="IFO29" s="193" t="s">
        <v>185</v>
      </c>
      <c r="IFP29" s="193" t="s">
        <v>185</v>
      </c>
      <c r="IFQ29" s="193" t="s">
        <v>185</v>
      </c>
      <c r="IFR29" s="193" t="s">
        <v>185</v>
      </c>
      <c r="IFS29" s="193" t="s">
        <v>185</v>
      </c>
      <c r="IFT29" s="193" t="s">
        <v>185</v>
      </c>
      <c r="IFU29" s="193" t="s">
        <v>185</v>
      </c>
      <c r="IFV29" s="193" t="s">
        <v>185</v>
      </c>
      <c r="IFW29" s="193" t="s">
        <v>185</v>
      </c>
      <c r="IFX29" s="193" t="s">
        <v>185</v>
      </c>
      <c r="IFY29" s="193" t="s">
        <v>185</v>
      </c>
      <c r="IFZ29" s="193" t="s">
        <v>185</v>
      </c>
      <c r="IGA29" s="193" t="s">
        <v>185</v>
      </c>
      <c r="IGB29" s="193" t="s">
        <v>185</v>
      </c>
      <c r="IGC29" s="193" t="s">
        <v>185</v>
      </c>
      <c r="IGD29" s="193" t="s">
        <v>185</v>
      </c>
      <c r="IGE29" s="193" t="s">
        <v>185</v>
      </c>
      <c r="IGF29" s="193" t="s">
        <v>185</v>
      </c>
      <c r="IGG29" s="193" t="s">
        <v>185</v>
      </c>
      <c r="IGH29" s="193" t="s">
        <v>185</v>
      </c>
      <c r="IGI29" s="193" t="s">
        <v>185</v>
      </c>
      <c r="IGJ29" s="193" t="s">
        <v>185</v>
      </c>
      <c r="IGK29" s="193" t="s">
        <v>185</v>
      </c>
      <c r="IGL29" s="193" t="s">
        <v>185</v>
      </c>
      <c r="IGM29" s="193" t="s">
        <v>185</v>
      </c>
      <c r="IGN29" s="193" t="s">
        <v>185</v>
      </c>
      <c r="IGO29" s="193" t="s">
        <v>185</v>
      </c>
      <c r="IGP29" s="193" t="s">
        <v>185</v>
      </c>
      <c r="IGQ29" s="193" t="s">
        <v>185</v>
      </c>
      <c r="IGR29" s="193" t="s">
        <v>185</v>
      </c>
      <c r="IGS29" s="193" t="s">
        <v>185</v>
      </c>
      <c r="IGT29" s="193" t="s">
        <v>185</v>
      </c>
      <c r="IGU29" s="193" t="s">
        <v>185</v>
      </c>
      <c r="IGV29" s="193" t="s">
        <v>185</v>
      </c>
      <c r="IGW29" s="193" t="s">
        <v>185</v>
      </c>
      <c r="IGX29" s="193" t="s">
        <v>185</v>
      </c>
      <c r="IGY29" s="193" t="s">
        <v>185</v>
      </c>
      <c r="IGZ29" s="193" t="s">
        <v>185</v>
      </c>
      <c r="IHA29" s="193" t="s">
        <v>185</v>
      </c>
      <c r="IHB29" s="193" t="s">
        <v>185</v>
      </c>
      <c r="IHC29" s="193" t="s">
        <v>185</v>
      </c>
      <c r="IHD29" s="193" t="s">
        <v>185</v>
      </c>
      <c r="IHE29" s="193" t="s">
        <v>185</v>
      </c>
      <c r="IHF29" s="193" t="s">
        <v>185</v>
      </c>
      <c r="IHG29" s="193" t="s">
        <v>185</v>
      </c>
      <c r="IHH29" s="193" t="s">
        <v>185</v>
      </c>
      <c r="IHI29" s="193" t="s">
        <v>185</v>
      </c>
      <c r="IHJ29" s="193" t="s">
        <v>185</v>
      </c>
      <c r="IHK29" s="193" t="s">
        <v>185</v>
      </c>
      <c r="IHL29" s="193" t="s">
        <v>185</v>
      </c>
      <c r="IHM29" s="193" t="s">
        <v>185</v>
      </c>
      <c r="IHN29" s="193" t="s">
        <v>185</v>
      </c>
      <c r="IHO29" s="193" t="s">
        <v>185</v>
      </c>
      <c r="IHP29" s="193" t="s">
        <v>185</v>
      </c>
      <c r="IHQ29" s="193" t="s">
        <v>185</v>
      </c>
      <c r="IHR29" s="193" t="s">
        <v>185</v>
      </c>
      <c r="IHS29" s="193" t="s">
        <v>185</v>
      </c>
      <c r="IHT29" s="193" t="s">
        <v>185</v>
      </c>
      <c r="IHU29" s="193" t="s">
        <v>185</v>
      </c>
      <c r="IHV29" s="193" t="s">
        <v>185</v>
      </c>
      <c r="IHW29" s="193" t="s">
        <v>185</v>
      </c>
      <c r="IHX29" s="193" t="s">
        <v>185</v>
      </c>
      <c r="IHY29" s="193" t="s">
        <v>185</v>
      </c>
      <c r="IHZ29" s="193" t="s">
        <v>185</v>
      </c>
      <c r="IIA29" s="193" t="s">
        <v>185</v>
      </c>
      <c r="IIB29" s="193" t="s">
        <v>185</v>
      </c>
      <c r="IIC29" s="193" t="s">
        <v>185</v>
      </c>
      <c r="IID29" s="193" t="s">
        <v>185</v>
      </c>
      <c r="IIE29" s="193" t="s">
        <v>185</v>
      </c>
      <c r="IIF29" s="193" t="s">
        <v>185</v>
      </c>
      <c r="IIG29" s="193" t="s">
        <v>185</v>
      </c>
      <c r="IIH29" s="193" t="s">
        <v>185</v>
      </c>
      <c r="III29" s="193" t="s">
        <v>185</v>
      </c>
      <c r="IIJ29" s="193" t="s">
        <v>185</v>
      </c>
      <c r="IIK29" s="193" t="s">
        <v>185</v>
      </c>
      <c r="IIL29" s="193" t="s">
        <v>185</v>
      </c>
      <c r="IIM29" s="193" t="s">
        <v>185</v>
      </c>
      <c r="IIN29" s="193" t="s">
        <v>185</v>
      </c>
      <c r="IIO29" s="193" t="s">
        <v>185</v>
      </c>
      <c r="IIP29" s="193" t="s">
        <v>185</v>
      </c>
      <c r="IIQ29" s="193" t="s">
        <v>185</v>
      </c>
      <c r="IIR29" s="193" t="s">
        <v>185</v>
      </c>
      <c r="IIS29" s="193" t="s">
        <v>185</v>
      </c>
      <c r="IIT29" s="193" t="s">
        <v>185</v>
      </c>
      <c r="IIU29" s="193" t="s">
        <v>185</v>
      </c>
      <c r="IIV29" s="193" t="s">
        <v>185</v>
      </c>
      <c r="IIW29" s="193" t="s">
        <v>185</v>
      </c>
      <c r="IIX29" s="193" t="s">
        <v>185</v>
      </c>
      <c r="IIY29" s="193" t="s">
        <v>185</v>
      </c>
      <c r="IIZ29" s="193" t="s">
        <v>185</v>
      </c>
      <c r="IJA29" s="193" t="s">
        <v>185</v>
      </c>
      <c r="IJB29" s="193" t="s">
        <v>185</v>
      </c>
      <c r="IJC29" s="193" t="s">
        <v>185</v>
      </c>
      <c r="IJD29" s="193" t="s">
        <v>185</v>
      </c>
      <c r="IJE29" s="193" t="s">
        <v>185</v>
      </c>
      <c r="IJF29" s="193" t="s">
        <v>185</v>
      </c>
      <c r="IJG29" s="193" t="s">
        <v>185</v>
      </c>
      <c r="IJH29" s="193" t="s">
        <v>185</v>
      </c>
      <c r="IJI29" s="193" t="s">
        <v>185</v>
      </c>
      <c r="IJJ29" s="193" t="s">
        <v>185</v>
      </c>
      <c r="IJK29" s="193" t="s">
        <v>185</v>
      </c>
      <c r="IJL29" s="193" t="s">
        <v>185</v>
      </c>
      <c r="IJM29" s="193" t="s">
        <v>185</v>
      </c>
      <c r="IJN29" s="193" t="s">
        <v>185</v>
      </c>
      <c r="IJO29" s="193" t="s">
        <v>185</v>
      </c>
      <c r="IJP29" s="193" t="s">
        <v>185</v>
      </c>
      <c r="IJQ29" s="193" t="s">
        <v>185</v>
      </c>
      <c r="IJR29" s="193" t="s">
        <v>185</v>
      </c>
      <c r="IJS29" s="193" t="s">
        <v>185</v>
      </c>
      <c r="IJT29" s="193" t="s">
        <v>185</v>
      </c>
      <c r="IJU29" s="193" t="s">
        <v>185</v>
      </c>
      <c r="IJV29" s="193" t="s">
        <v>185</v>
      </c>
      <c r="IJW29" s="193" t="s">
        <v>185</v>
      </c>
      <c r="IJX29" s="193" t="s">
        <v>185</v>
      </c>
      <c r="IJY29" s="193" t="s">
        <v>185</v>
      </c>
      <c r="IJZ29" s="193" t="s">
        <v>185</v>
      </c>
      <c r="IKA29" s="193" t="s">
        <v>185</v>
      </c>
      <c r="IKB29" s="193" t="s">
        <v>185</v>
      </c>
      <c r="IKC29" s="193" t="s">
        <v>185</v>
      </c>
      <c r="IKD29" s="193" t="s">
        <v>185</v>
      </c>
      <c r="IKE29" s="193" t="s">
        <v>185</v>
      </c>
      <c r="IKF29" s="193" t="s">
        <v>185</v>
      </c>
      <c r="IKG29" s="193" t="s">
        <v>185</v>
      </c>
      <c r="IKH29" s="193" t="s">
        <v>185</v>
      </c>
      <c r="IKI29" s="193" t="s">
        <v>185</v>
      </c>
      <c r="IKJ29" s="193" t="s">
        <v>185</v>
      </c>
      <c r="IKK29" s="193" t="s">
        <v>185</v>
      </c>
      <c r="IKL29" s="193" t="s">
        <v>185</v>
      </c>
      <c r="IKM29" s="193" t="s">
        <v>185</v>
      </c>
      <c r="IKN29" s="193" t="s">
        <v>185</v>
      </c>
      <c r="IKO29" s="193" t="s">
        <v>185</v>
      </c>
      <c r="IKP29" s="193" t="s">
        <v>185</v>
      </c>
      <c r="IKQ29" s="193" t="s">
        <v>185</v>
      </c>
      <c r="IKR29" s="193" t="s">
        <v>185</v>
      </c>
      <c r="IKS29" s="193" t="s">
        <v>185</v>
      </c>
      <c r="IKT29" s="193" t="s">
        <v>185</v>
      </c>
      <c r="IKU29" s="193" t="s">
        <v>185</v>
      </c>
      <c r="IKV29" s="193" t="s">
        <v>185</v>
      </c>
      <c r="IKW29" s="193" t="s">
        <v>185</v>
      </c>
      <c r="IKX29" s="193" t="s">
        <v>185</v>
      </c>
      <c r="IKY29" s="193" t="s">
        <v>185</v>
      </c>
      <c r="IKZ29" s="193" t="s">
        <v>185</v>
      </c>
      <c r="ILA29" s="193" t="s">
        <v>185</v>
      </c>
      <c r="ILB29" s="193" t="s">
        <v>185</v>
      </c>
      <c r="ILC29" s="193" t="s">
        <v>185</v>
      </c>
      <c r="ILD29" s="193" t="s">
        <v>185</v>
      </c>
      <c r="ILE29" s="193" t="s">
        <v>185</v>
      </c>
      <c r="ILF29" s="193" t="s">
        <v>185</v>
      </c>
      <c r="ILG29" s="193" t="s">
        <v>185</v>
      </c>
      <c r="ILH29" s="193" t="s">
        <v>185</v>
      </c>
      <c r="ILI29" s="193" t="s">
        <v>185</v>
      </c>
      <c r="ILJ29" s="193" t="s">
        <v>185</v>
      </c>
      <c r="ILK29" s="193" t="s">
        <v>185</v>
      </c>
      <c r="ILL29" s="193" t="s">
        <v>185</v>
      </c>
      <c r="ILM29" s="193" t="s">
        <v>185</v>
      </c>
      <c r="ILN29" s="193" t="s">
        <v>185</v>
      </c>
      <c r="ILO29" s="193" t="s">
        <v>185</v>
      </c>
      <c r="ILP29" s="193" t="s">
        <v>185</v>
      </c>
      <c r="ILQ29" s="193" t="s">
        <v>185</v>
      </c>
      <c r="ILR29" s="193" t="s">
        <v>185</v>
      </c>
      <c r="ILS29" s="193" t="s">
        <v>185</v>
      </c>
      <c r="ILT29" s="193" t="s">
        <v>185</v>
      </c>
      <c r="ILU29" s="193" t="s">
        <v>185</v>
      </c>
      <c r="ILV29" s="193" t="s">
        <v>185</v>
      </c>
      <c r="ILW29" s="193" t="s">
        <v>185</v>
      </c>
      <c r="ILX29" s="193" t="s">
        <v>185</v>
      </c>
      <c r="ILY29" s="193" t="s">
        <v>185</v>
      </c>
      <c r="ILZ29" s="193" t="s">
        <v>185</v>
      </c>
      <c r="IMA29" s="193" t="s">
        <v>185</v>
      </c>
      <c r="IMB29" s="193" t="s">
        <v>185</v>
      </c>
      <c r="IMC29" s="193" t="s">
        <v>185</v>
      </c>
      <c r="IMD29" s="193" t="s">
        <v>185</v>
      </c>
      <c r="IME29" s="193" t="s">
        <v>185</v>
      </c>
      <c r="IMF29" s="193" t="s">
        <v>185</v>
      </c>
      <c r="IMG29" s="193" t="s">
        <v>185</v>
      </c>
      <c r="IMH29" s="193" t="s">
        <v>185</v>
      </c>
      <c r="IMI29" s="193" t="s">
        <v>185</v>
      </c>
      <c r="IMJ29" s="193" t="s">
        <v>185</v>
      </c>
      <c r="IMK29" s="193" t="s">
        <v>185</v>
      </c>
      <c r="IML29" s="193" t="s">
        <v>185</v>
      </c>
      <c r="IMM29" s="193" t="s">
        <v>185</v>
      </c>
      <c r="IMN29" s="193" t="s">
        <v>185</v>
      </c>
      <c r="IMO29" s="193" t="s">
        <v>185</v>
      </c>
      <c r="IMP29" s="193" t="s">
        <v>185</v>
      </c>
      <c r="IMQ29" s="193" t="s">
        <v>185</v>
      </c>
      <c r="IMR29" s="193" t="s">
        <v>185</v>
      </c>
      <c r="IMS29" s="193" t="s">
        <v>185</v>
      </c>
      <c r="IMT29" s="193" t="s">
        <v>185</v>
      </c>
      <c r="IMU29" s="193" t="s">
        <v>185</v>
      </c>
      <c r="IMV29" s="193" t="s">
        <v>185</v>
      </c>
      <c r="IMW29" s="193" t="s">
        <v>185</v>
      </c>
      <c r="IMX29" s="193" t="s">
        <v>185</v>
      </c>
      <c r="IMY29" s="193" t="s">
        <v>185</v>
      </c>
      <c r="IMZ29" s="193" t="s">
        <v>185</v>
      </c>
      <c r="INA29" s="193" t="s">
        <v>185</v>
      </c>
      <c r="INB29" s="193" t="s">
        <v>185</v>
      </c>
      <c r="INC29" s="193" t="s">
        <v>185</v>
      </c>
      <c r="IND29" s="193" t="s">
        <v>185</v>
      </c>
      <c r="INE29" s="193" t="s">
        <v>185</v>
      </c>
      <c r="INF29" s="193" t="s">
        <v>185</v>
      </c>
      <c r="ING29" s="193" t="s">
        <v>185</v>
      </c>
      <c r="INH29" s="193" t="s">
        <v>185</v>
      </c>
      <c r="INI29" s="193" t="s">
        <v>185</v>
      </c>
      <c r="INJ29" s="193" t="s">
        <v>185</v>
      </c>
      <c r="INK29" s="193" t="s">
        <v>185</v>
      </c>
      <c r="INL29" s="193" t="s">
        <v>185</v>
      </c>
      <c r="INM29" s="193" t="s">
        <v>185</v>
      </c>
      <c r="INN29" s="193" t="s">
        <v>185</v>
      </c>
      <c r="INO29" s="193" t="s">
        <v>185</v>
      </c>
      <c r="INP29" s="193" t="s">
        <v>185</v>
      </c>
      <c r="INQ29" s="193" t="s">
        <v>185</v>
      </c>
      <c r="INR29" s="193" t="s">
        <v>185</v>
      </c>
      <c r="INS29" s="193" t="s">
        <v>185</v>
      </c>
      <c r="INT29" s="193" t="s">
        <v>185</v>
      </c>
      <c r="INU29" s="193" t="s">
        <v>185</v>
      </c>
      <c r="INV29" s="193" t="s">
        <v>185</v>
      </c>
      <c r="INW29" s="193" t="s">
        <v>185</v>
      </c>
      <c r="INX29" s="193" t="s">
        <v>185</v>
      </c>
      <c r="INY29" s="193" t="s">
        <v>185</v>
      </c>
      <c r="INZ29" s="193" t="s">
        <v>185</v>
      </c>
      <c r="IOA29" s="193" t="s">
        <v>185</v>
      </c>
      <c r="IOB29" s="193" t="s">
        <v>185</v>
      </c>
      <c r="IOC29" s="193" t="s">
        <v>185</v>
      </c>
      <c r="IOD29" s="193" t="s">
        <v>185</v>
      </c>
      <c r="IOE29" s="193" t="s">
        <v>185</v>
      </c>
      <c r="IOF29" s="193" t="s">
        <v>185</v>
      </c>
      <c r="IOG29" s="193" t="s">
        <v>185</v>
      </c>
      <c r="IOH29" s="193" t="s">
        <v>185</v>
      </c>
      <c r="IOI29" s="193" t="s">
        <v>185</v>
      </c>
      <c r="IOJ29" s="193" t="s">
        <v>185</v>
      </c>
      <c r="IOK29" s="193" t="s">
        <v>185</v>
      </c>
      <c r="IOL29" s="193" t="s">
        <v>185</v>
      </c>
      <c r="IOM29" s="193" t="s">
        <v>185</v>
      </c>
      <c r="ION29" s="193" t="s">
        <v>185</v>
      </c>
      <c r="IOO29" s="193" t="s">
        <v>185</v>
      </c>
      <c r="IOP29" s="193" t="s">
        <v>185</v>
      </c>
      <c r="IOQ29" s="193" t="s">
        <v>185</v>
      </c>
      <c r="IOR29" s="193" t="s">
        <v>185</v>
      </c>
      <c r="IOS29" s="193" t="s">
        <v>185</v>
      </c>
      <c r="IOT29" s="193" t="s">
        <v>185</v>
      </c>
      <c r="IOU29" s="193" t="s">
        <v>185</v>
      </c>
      <c r="IOV29" s="193" t="s">
        <v>185</v>
      </c>
      <c r="IOW29" s="193" t="s">
        <v>185</v>
      </c>
      <c r="IOX29" s="193" t="s">
        <v>185</v>
      </c>
      <c r="IOY29" s="193" t="s">
        <v>185</v>
      </c>
      <c r="IOZ29" s="193" t="s">
        <v>185</v>
      </c>
      <c r="IPA29" s="193" t="s">
        <v>185</v>
      </c>
      <c r="IPB29" s="193" t="s">
        <v>185</v>
      </c>
      <c r="IPC29" s="193" t="s">
        <v>185</v>
      </c>
      <c r="IPD29" s="193" t="s">
        <v>185</v>
      </c>
      <c r="IPE29" s="193" t="s">
        <v>185</v>
      </c>
      <c r="IPF29" s="193" t="s">
        <v>185</v>
      </c>
      <c r="IPG29" s="193" t="s">
        <v>185</v>
      </c>
      <c r="IPH29" s="193" t="s">
        <v>185</v>
      </c>
      <c r="IPI29" s="193" t="s">
        <v>185</v>
      </c>
      <c r="IPJ29" s="193" t="s">
        <v>185</v>
      </c>
      <c r="IPK29" s="193" t="s">
        <v>185</v>
      </c>
      <c r="IPL29" s="193" t="s">
        <v>185</v>
      </c>
      <c r="IPM29" s="193" t="s">
        <v>185</v>
      </c>
      <c r="IPN29" s="193" t="s">
        <v>185</v>
      </c>
      <c r="IPO29" s="193" t="s">
        <v>185</v>
      </c>
      <c r="IPP29" s="193" t="s">
        <v>185</v>
      </c>
      <c r="IPQ29" s="193" t="s">
        <v>185</v>
      </c>
      <c r="IPR29" s="193" t="s">
        <v>185</v>
      </c>
      <c r="IPS29" s="193" t="s">
        <v>185</v>
      </c>
      <c r="IPT29" s="193" t="s">
        <v>185</v>
      </c>
      <c r="IPU29" s="193" t="s">
        <v>185</v>
      </c>
      <c r="IPV29" s="193" t="s">
        <v>185</v>
      </c>
      <c r="IPW29" s="193" t="s">
        <v>185</v>
      </c>
      <c r="IPX29" s="193" t="s">
        <v>185</v>
      </c>
      <c r="IPY29" s="193" t="s">
        <v>185</v>
      </c>
      <c r="IPZ29" s="193" t="s">
        <v>185</v>
      </c>
      <c r="IQA29" s="193" t="s">
        <v>185</v>
      </c>
      <c r="IQB29" s="193" t="s">
        <v>185</v>
      </c>
      <c r="IQC29" s="193" t="s">
        <v>185</v>
      </c>
      <c r="IQD29" s="193" t="s">
        <v>185</v>
      </c>
      <c r="IQE29" s="193" t="s">
        <v>185</v>
      </c>
      <c r="IQF29" s="193" t="s">
        <v>185</v>
      </c>
      <c r="IQG29" s="193" t="s">
        <v>185</v>
      </c>
      <c r="IQH29" s="193" t="s">
        <v>185</v>
      </c>
      <c r="IQI29" s="193" t="s">
        <v>185</v>
      </c>
      <c r="IQJ29" s="193" t="s">
        <v>185</v>
      </c>
      <c r="IQK29" s="193" t="s">
        <v>185</v>
      </c>
      <c r="IQL29" s="193" t="s">
        <v>185</v>
      </c>
      <c r="IQM29" s="193" t="s">
        <v>185</v>
      </c>
      <c r="IQN29" s="193" t="s">
        <v>185</v>
      </c>
      <c r="IQO29" s="193" t="s">
        <v>185</v>
      </c>
      <c r="IQP29" s="193" t="s">
        <v>185</v>
      </c>
      <c r="IQQ29" s="193" t="s">
        <v>185</v>
      </c>
      <c r="IQR29" s="193" t="s">
        <v>185</v>
      </c>
      <c r="IQS29" s="193" t="s">
        <v>185</v>
      </c>
      <c r="IQT29" s="193" t="s">
        <v>185</v>
      </c>
      <c r="IQU29" s="193" t="s">
        <v>185</v>
      </c>
      <c r="IQV29" s="193" t="s">
        <v>185</v>
      </c>
      <c r="IQW29" s="193" t="s">
        <v>185</v>
      </c>
      <c r="IQX29" s="193" t="s">
        <v>185</v>
      </c>
      <c r="IQY29" s="193" t="s">
        <v>185</v>
      </c>
      <c r="IQZ29" s="193" t="s">
        <v>185</v>
      </c>
      <c r="IRA29" s="193" t="s">
        <v>185</v>
      </c>
      <c r="IRB29" s="193" t="s">
        <v>185</v>
      </c>
      <c r="IRC29" s="193" t="s">
        <v>185</v>
      </c>
      <c r="IRD29" s="193" t="s">
        <v>185</v>
      </c>
      <c r="IRE29" s="193" t="s">
        <v>185</v>
      </c>
      <c r="IRF29" s="193" t="s">
        <v>185</v>
      </c>
      <c r="IRG29" s="193" t="s">
        <v>185</v>
      </c>
      <c r="IRH29" s="193" t="s">
        <v>185</v>
      </c>
      <c r="IRI29" s="193" t="s">
        <v>185</v>
      </c>
      <c r="IRJ29" s="193" t="s">
        <v>185</v>
      </c>
      <c r="IRK29" s="193" t="s">
        <v>185</v>
      </c>
      <c r="IRL29" s="193" t="s">
        <v>185</v>
      </c>
      <c r="IRM29" s="193" t="s">
        <v>185</v>
      </c>
      <c r="IRN29" s="193" t="s">
        <v>185</v>
      </c>
      <c r="IRO29" s="193" t="s">
        <v>185</v>
      </c>
      <c r="IRP29" s="193" t="s">
        <v>185</v>
      </c>
      <c r="IRQ29" s="193" t="s">
        <v>185</v>
      </c>
      <c r="IRR29" s="193" t="s">
        <v>185</v>
      </c>
      <c r="IRS29" s="193" t="s">
        <v>185</v>
      </c>
      <c r="IRT29" s="193" t="s">
        <v>185</v>
      </c>
      <c r="IRU29" s="193" t="s">
        <v>185</v>
      </c>
      <c r="IRV29" s="193" t="s">
        <v>185</v>
      </c>
      <c r="IRW29" s="193" t="s">
        <v>185</v>
      </c>
      <c r="IRX29" s="193" t="s">
        <v>185</v>
      </c>
      <c r="IRY29" s="193" t="s">
        <v>185</v>
      </c>
      <c r="IRZ29" s="193" t="s">
        <v>185</v>
      </c>
      <c r="ISA29" s="193" t="s">
        <v>185</v>
      </c>
      <c r="ISB29" s="193" t="s">
        <v>185</v>
      </c>
      <c r="ISC29" s="193" t="s">
        <v>185</v>
      </c>
      <c r="ISD29" s="193" t="s">
        <v>185</v>
      </c>
      <c r="ISE29" s="193" t="s">
        <v>185</v>
      </c>
      <c r="ISF29" s="193" t="s">
        <v>185</v>
      </c>
      <c r="ISG29" s="193" t="s">
        <v>185</v>
      </c>
      <c r="ISH29" s="193" t="s">
        <v>185</v>
      </c>
      <c r="ISI29" s="193" t="s">
        <v>185</v>
      </c>
      <c r="ISJ29" s="193" t="s">
        <v>185</v>
      </c>
      <c r="ISK29" s="193" t="s">
        <v>185</v>
      </c>
      <c r="ISL29" s="193" t="s">
        <v>185</v>
      </c>
      <c r="ISM29" s="193" t="s">
        <v>185</v>
      </c>
      <c r="ISN29" s="193" t="s">
        <v>185</v>
      </c>
      <c r="ISO29" s="193" t="s">
        <v>185</v>
      </c>
      <c r="ISP29" s="193" t="s">
        <v>185</v>
      </c>
      <c r="ISQ29" s="193" t="s">
        <v>185</v>
      </c>
      <c r="ISR29" s="193" t="s">
        <v>185</v>
      </c>
      <c r="ISS29" s="193" t="s">
        <v>185</v>
      </c>
      <c r="IST29" s="193" t="s">
        <v>185</v>
      </c>
      <c r="ISU29" s="193" t="s">
        <v>185</v>
      </c>
      <c r="ISV29" s="193" t="s">
        <v>185</v>
      </c>
      <c r="ISW29" s="193" t="s">
        <v>185</v>
      </c>
      <c r="ISX29" s="193" t="s">
        <v>185</v>
      </c>
      <c r="ISY29" s="193" t="s">
        <v>185</v>
      </c>
      <c r="ISZ29" s="193" t="s">
        <v>185</v>
      </c>
      <c r="ITA29" s="193" t="s">
        <v>185</v>
      </c>
      <c r="ITB29" s="193" t="s">
        <v>185</v>
      </c>
      <c r="ITC29" s="193" t="s">
        <v>185</v>
      </c>
      <c r="ITD29" s="193" t="s">
        <v>185</v>
      </c>
      <c r="ITE29" s="193" t="s">
        <v>185</v>
      </c>
      <c r="ITF29" s="193" t="s">
        <v>185</v>
      </c>
      <c r="ITG29" s="193" t="s">
        <v>185</v>
      </c>
      <c r="ITH29" s="193" t="s">
        <v>185</v>
      </c>
      <c r="ITI29" s="193" t="s">
        <v>185</v>
      </c>
      <c r="ITJ29" s="193" t="s">
        <v>185</v>
      </c>
      <c r="ITK29" s="193" t="s">
        <v>185</v>
      </c>
      <c r="ITL29" s="193" t="s">
        <v>185</v>
      </c>
      <c r="ITM29" s="193" t="s">
        <v>185</v>
      </c>
      <c r="ITN29" s="193" t="s">
        <v>185</v>
      </c>
      <c r="ITO29" s="193" t="s">
        <v>185</v>
      </c>
      <c r="ITP29" s="193" t="s">
        <v>185</v>
      </c>
      <c r="ITQ29" s="193" t="s">
        <v>185</v>
      </c>
      <c r="ITR29" s="193" t="s">
        <v>185</v>
      </c>
      <c r="ITS29" s="193" t="s">
        <v>185</v>
      </c>
      <c r="ITT29" s="193" t="s">
        <v>185</v>
      </c>
      <c r="ITU29" s="193" t="s">
        <v>185</v>
      </c>
      <c r="ITV29" s="193" t="s">
        <v>185</v>
      </c>
      <c r="ITW29" s="193" t="s">
        <v>185</v>
      </c>
      <c r="ITX29" s="193" t="s">
        <v>185</v>
      </c>
      <c r="ITY29" s="193" t="s">
        <v>185</v>
      </c>
      <c r="ITZ29" s="193" t="s">
        <v>185</v>
      </c>
      <c r="IUA29" s="193" t="s">
        <v>185</v>
      </c>
      <c r="IUB29" s="193" t="s">
        <v>185</v>
      </c>
      <c r="IUC29" s="193" t="s">
        <v>185</v>
      </c>
      <c r="IUD29" s="193" t="s">
        <v>185</v>
      </c>
      <c r="IUE29" s="193" t="s">
        <v>185</v>
      </c>
      <c r="IUF29" s="193" t="s">
        <v>185</v>
      </c>
      <c r="IUG29" s="193" t="s">
        <v>185</v>
      </c>
      <c r="IUH29" s="193" t="s">
        <v>185</v>
      </c>
      <c r="IUI29" s="193" t="s">
        <v>185</v>
      </c>
      <c r="IUJ29" s="193" t="s">
        <v>185</v>
      </c>
      <c r="IUK29" s="193" t="s">
        <v>185</v>
      </c>
      <c r="IUL29" s="193" t="s">
        <v>185</v>
      </c>
      <c r="IUM29" s="193" t="s">
        <v>185</v>
      </c>
      <c r="IUN29" s="193" t="s">
        <v>185</v>
      </c>
      <c r="IUO29" s="193" t="s">
        <v>185</v>
      </c>
      <c r="IUP29" s="193" t="s">
        <v>185</v>
      </c>
      <c r="IUQ29" s="193" t="s">
        <v>185</v>
      </c>
      <c r="IUR29" s="193" t="s">
        <v>185</v>
      </c>
      <c r="IUS29" s="193" t="s">
        <v>185</v>
      </c>
      <c r="IUT29" s="193" t="s">
        <v>185</v>
      </c>
      <c r="IUU29" s="193" t="s">
        <v>185</v>
      </c>
      <c r="IUV29" s="193" t="s">
        <v>185</v>
      </c>
      <c r="IUW29" s="193" t="s">
        <v>185</v>
      </c>
      <c r="IUX29" s="193" t="s">
        <v>185</v>
      </c>
      <c r="IUY29" s="193" t="s">
        <v>185</v>
      </c>
      <c r="IUZ29" s="193" t="s">
        <v>185</v>
      </c>
      <c r="IVA29" s="193" t="s">
        <v>185</v>
      </c>
      <c r="IVB29" s="193" t="s">
        <v>185</v>
      </c>
      <c r="IVC29" s="193" t="s">
        <v>185</v>
      </c>
      <c r="IVD29" s="193" t="s">
        <v>185</v>
      </c>
      <c r="IVE29" s="193" t="s">
        <v>185</v>
      </c>
      <c r="IVF29" s="193" t="s">
        <v>185</v>
      </c>
      <c r="IVG29" s="193" t="s">
        <v>185</v>
      </c>
      <c r="IVH29" s="193" t="s">
        <v>185</v>
      </c>
      <c r="IVI29" s="193" t="s">
        <v>185</v>
      </c>
      <c r="IVJ29" s="193" t="s">
        <v>185</v>
      </c>
      <c r="IVK29" s="193" t="s">
        <v>185</v>
      </c>
      <c r="IVL29" s="193" t="s">
        <v>185</v>
      </c>
      <c r="IVM29" s="193" t="s">
        <v>185</v>
      </c>
      <c r="IVN29" s="193" t="s">
        <v>185</v>
      </c>
      <c r="IVO29" s="193" t="s">
        <v>185</v>
      </c>
      <c r="IVP29" s="193" t="s">
        <v>185</v>
      </c>
      <c r="IVQ29" s="193" t="s">
        <v>185</v>
      </c>
      <c r="IVR29" s="193" t="s">
        <v>185</v>
      </c>
      <c r="IVS29" s="193" t="s">
        <v>185</v>
      </c>
      <c r="IVT29" s="193" t="s">
        <v>185</v>
      </c>
      <c r="IVU29" s="193" t="s">
        <v>185</v>
      </c>
      <c r="IVV29" s="193" t="s">
        <v>185</v>
      </c>
      <c r="IVW29" s="193" t="s">
        <v>185</v>
      </c>
      <c r="IVX29" s="193" t="s">
        <v>185</v>
      </c>
      <c r="IVY29" s="193" t="s">
        <v>185</v>
      </c>
      <c r="IVZ29" s="193" t="s">
        <v>185</v>
      </c>
      <c r="IWA29" s="193" t="s">
        <v>185</v>
      </c>
      <c r="IWB29" s="193" t="s">
        <v>185</v>
      </c>
      <c r="IWC29" s="193" t="s">
        <v>185</v>
      </c>
      <c r="IWD29" s="193" t="s">
        <v>185</v>
      </c>
      <c r="IWE29" s="193" t="s">
        <v>185</v>
      </c>
      <c r="IWF29" s="193" t="s">
        <v>185</v>
      </c>
      <c r="IWG29" s="193" t="s">
        <v>185</v>
      </c>
      <c r="IWH29" s="193" t="s">
        <v>185</v>
      </c>
      <c r="IWI29" s="193" t="s">
        <v>185</v>
      </c>
      <c r="IWJ29" s="193" t="s">
        <v>185</v>
      </c>
      <c r="IWK29" s="193" t="s">
        <v>185</v>
      </c>
      <c r="IWL29" s="193" t="s">
        <v>185</v>
      </c>
      <c r="IWM29" s="193" t="s">
        <v>185</v>
      </c>
      <c r="IWN29" s="193" t="s">
        <v>185</v>
      </c>
      <c r="IWO29" s="193" t="s">
        <v>185</v>
      </c>
      <c r="IWP29" s="193" t="s">
        <v>185</v>
      </c>
      <c r="IWQ29" s="193" t="s">
        <v>185</v>
      </c>
      <c r="IWR29" s="193" t="s">
        <v>185</v>
      </c>
      <c r="IWS29" s="193" t="s">
        <v>185</v>
      </c>
      <c r="IWT29" s="193" t="s">
        <v>185</v>
      </c>
      <c r="IWU29" s="193" t="s">
        <v>185</v>
      </c>
      <c r="IWV29" s="193" t="s">
        <v>185</v>
      </c>
      <c r="IWW29" s="193" t="s">
        <v>185</v>
      </c>
      <c r="IWX29" s="193" t="s">
        <v>185</v>
      </c>
      <c r="IWY29" s="193" t="s">
        <v>185</v>
      </c>
      <c r="IWZ29" s="193" t="s">
        <v>185</v>
      </c>
      <c r="IXA29" s="193" t="s">
        <v>185</v>
      </c>
      <c r="IXB29" s="193" t="s">
        <v>185</v>
      </c>
      <c r="IXC29" s="193" t="s">
        <v>185</v>
      </c>
      <c r="IXD29" s="193" t="s">
        <v>185</v>
      </c>
      <c r="IXE29" s="193" t="s">
        <v>185</v>
      </c>
      <c r="IXF29" s="193" t="s">
        <v>185</v>
      </c>
      <c r="IXG29" s="193" t="s">
        <v>185</v>
      </c>
      <c r="IXH29" s="193" t="s">
        <v>185</v>
      </c>
      <c r="IXI29" s="193" t="s">
        <v>185</v>
      </c>
      <c r="IXJ29" s="193" t="s">
        <v>185</v>
      </c>
      <c r="IXK29" s="193" t="s">
        <v>185</v>
      </c>
      <c r="IXL29" s="193" t="s">
        <v>185</v>
      </c>
      <c r="IXM29" s="193" t="s">
        <v>185</v>
      </c>
      <c r="IXN29" s="193" t="s">
        <v>185</v>
      </c>
      <c r="IXO29" s="193" t="s">
        <v>185</v>
      </c>
      <c r="IXP29" s="193" t="s">
        <v>185</v>
      </c>
      <c r="IXQ29" s="193" t="s">
        <v>185</v>
      </c>
      <c r="IXR29" s="193" t="s">
        <v>185</v>
      </c>
      <c r="IXS29" s="193" t="s">
        <v>185</v>
      </c>
      <c r="IXT29" s="193" t="s">
        <v>185</v>
      </c>
      <c r="IXU29" s="193" t="s">
        <v>185</v>
      </c>
      <c r="IXV29" s="193" t="s">
        <v>185</v>
      </c>
      <c r="IXW29" s="193" t="s">
        <v>185</v>
      </c>
      <c r="IXX29" s="193" t="s">
        <v>185</v>
      </c>
      <c r="IXY29" s="193" t="s">
        <v>185</v>
      </c>
      <c r="IXZ29" s="193" t="s">
        <v>185</v>
      </c>
      <c r="IYA29" s="193" t="s">
        <v>185</v>
      </c>
      <c r="IYB29" s="193" t="s">
        <v>185</v>
      </c>
      <c r="IYC29" s="193" t="s">
        <v>185</v>
      </c>
      <c r="IYD29" s="193" t="s">
        <v>185</v>
      </c>
      <c r="IYE29" s="193" t="s">
        <v>185</v>
      </c>
      <c r="IYF29" s="193" t="s">
        <v>185</v>
      </c>
      <c r="IYG29" s="193" t="s">
        <v>185</v>
      </c>
      <c r="IYH29" s="193" t="s">
        <v>185</v>
      </c>
      <c r="IYI29" s="193" t="s">
        <v>185</v>
      </c>
      <c r="IYJ29" s="193" t="s">
        <v>185</v>
      </c>
      <c r="IYK29" s="193" t="s">
        <v>185</v>
      </c>
      <c r="IYL29" s="193" t="s">
        <v>185</v>
      </c>
      <c r="IYM29" s="193" t="s">
        <v>185</v>
      </c>
      <c r="IYN29" s="193" t="s">
        <v>185</v>
      </c>
      <c r="IYO29" s="193" t="s">
        <v>185</v>
      </c>
      <c r="IYP29" s="193" t="s">
        <v>185</v>
      </c>
      <c r="IYQ29" s="193" t="s">
        <v>185</v>
      </c>
      <c r="IYR29" s="193" t="s">
        <v>185</v>
      </c>
      <c r="IYS29" s="193" t="s">
        <v>185</v>
      </c>
      <c r="IYT29" s="193" t="s">
        <v>185</v>
      </c>
      <c r="IYU29" s="193" t="s">
        <v>185</v>
      </c>
      <c r="IYV29" s="193" t="s">
        <v>185</v>
      </c>
      <c r="IYW29" s="193" t="s">
        <v>185</v>
      </c>
      <c r="IYX29" s="193" t="s">
        <v>185</v>
      </c>
      <c r="IYY29" s="193" t="s">
        <v>185</v>
      </c>
      <c r="IYZ29" s="193" t="s">
        <v>185</v>
      </c>
      <c r="IZA29" s="193" t="s">
        <v>185</v>
      </c>
      <c r="IZB29" s="193" t="s">
        <v>185</v>
      </c>
      <c r="IZC29" s="193" t="s">
        <v>185</v>
      </c>
      <c r="IZD29" s="193" t="s">
        <v>185</v>
      </c>
      <c r="IZE29" s="193" t="s">
        <v>185</v>
      </c>
      <c r="IZF29" s="193" t="s">
        <v>185</v>
      </c>
      <c r="IZG29" s="193" t="s">
        <v>185</v>
      </c>
      <c r="IZH29" s="193" t="s">
        <v>185</v>
      </c>
      <c r="IZI29" s="193" t="s">
        <v>185</v>
      </c>
      <c r="IZJ29" s="193" t="s">
        <v>185</v>
      </c>
      <c r="IZK29" s="193" t="s">
        <v>185</v>
      </c>
      <c r="IZL29" s="193" t="s">
        <v>185</v>
      </c>
      <c r="IZM29" s="193" t="s">
        <v>185</v>
      </c>
      <c r="IZN29" s="193" t="s">
        <v>185</v>
      </c>
      <c r="IZO29" s="193" t="s">
        <v>185</v>
      </c>
      <c r="IZP29" s="193" t="s">
        <v>185</v>
      </c>
      <c r="IZQ29" s="193" t="s">
        <v>185</v>
      </c>
      <c r="IZR29" s="193" t="s">
        <v>185</v>
      </c>
      <c r="IZS29" s="193" t="s">
        <v>185</v>
      </c>
      <c r="IZT29" s="193" t="s">
        <v>185</v>
      </c>
      <c r="IZU29" s="193" t="s">
        <v>185</v>
      </c>
      <c r="IZV29" s="193" t="s">
        <v>185</v>
      </c>
      <c r="IZW29" s="193" t="s">
        <v>185</v>
      </c>
      <c r="IZX29" s="193" t="s">
        <v>185</v>
      </c>
      <c r="IZY29" s="193" t="s">
        <v>185</v>
      </c>
      <c r="IZZ29" s="193" t="s">
        <v>185</v>
      </c>
      <c r="JAA29" s="193" t="s">
        <v>185</v>
      </c>
      <c r="JAB29" s="193" t="s">
        <v>185</v>
      </c>
      <c r="JAC29" s="193" t="s">
        <v>185</v>
      </c>
      <c r="JAD29" s="193" t="s">
        <v>185</v>
      </c>
      <c r="JAE29" s="193" t="s">
        <v>185</v>
      </c>
      <c r="JAF29" s="193" t="s">
        <v>185</v>
      </c>
      <c r="JAG29" s="193" t="s">
        <v>185</v>
      </c>
      <c r="JAH29" s="193" t="s">
        <v>185</v>
      </c>
      <c r="JAI29" s="193" t="s">
        <v>185</v>
      </c>
      <c r="JAJ29" s="193" t="s">
        <v>185</v>
      </c>
      <c r="JAK29" s="193" t="s">
        <v>185</v>
      </c>
      <c r="JAL29" s="193" t="s">
        <v>185</v>
      </c>
      <c r="JAM29" s="193" t="s">
        <v>185</v>
      </c>
      <c r="JAN29" s="193" t="s">
        <v>185</v>
      </c>
      <c r="JAO29" s="193" t="s">
        <v>185</v>
      </c>
      <c r="JAP29" s="193" t="s">
        <v>185</v>
      </c>
      <c r="JAQ29" s="193" t="s">
        <v>185</v>
      </c>
      <c r="JAR29" s="193" t="s">
        <v>185</v>
      </c>
      <c r="JAS29" s="193" t="s">
        <v>185</v>
      </c>
      <c r="JAT29" s="193" t="s">
        <v>185</v>
      </c>
      <c r="JAU29" s="193" t="s">
        <v>185</v>
      </c>
      <c r="JAV29" s="193" t="s">
        <v>185</v>
      </c>
      <c r="JAW29" s="193" t="s">
        <v>185</v>
      </c>
      <c r="JAX29" s="193" t="s">
        <v>185</v>
      </c>
      <c r="JAY29" s="193" t="s">
        <v>185</v>
      </c>
      <c r="JAZ29" s="193" t="s">
        <v>185</v>
      </c>
      <c r="JBA29" s="193" t="s">
        <v>185</v>
      </c>
      <c r="JBB29" s="193" t="s">
        <v>185</v>
      </c>
      <c r="JBC29" s="193" t="s">
        <v>185</v>
      </c>
      <c r="JBD29" s="193" t="s">
        <v>185</v>
      </c>
      <c r="JBE29" s="193" t="s">
        <v>185</v>
      </c>
      <c r="JBF29" s="193" t="s">
        <v>185</v>
      </c>
      <c r="JBG29" s="193" t="s">
        <v>185</v>
      </c>
      <c r="JBH29" s="193" t="s">
        <v>185</v>
      </c>
      <c r="JBI29" s="193" t="s">
        <v>185</v>
      </c>
      <c r="JBJ29" s="193" t="s">
        <v>185</v>
      </c>
      <c r="JBK29" s="193" t="s">
        <v>185</v>
      </c>
      <c r="JBL29" s="193" t="s">
        <v>185</v>
      </c>
      <c r="JBM29" s="193" t="s">
        <v>185</v>
      </c>
      <c r="JBN29" s="193" t="s">
        <v>185</v>
      </c>
      <c r="JBO29" s="193" t="s">
        <v>185</v>
      </c>
      <c r="JBP29" s="193" t="s">
        <v>185</v>
      </c>
      <c r="JBQ29" s="193" t="s">
        <v>185</v>
      </c>
      <c r="JBR29" s="193" t="s">
        <v>185</v>
      </c>
      <c r="JBS29" s="193" t="s">
        <v>185</v>
      </c>
      <c r="JBT29" s="193" t="s">
        <v>185</v>
      </c>
      <c r="JBU29" s="193" t="s">
        <v>185</v>
      </c>
      <c r="JBV29" s="193" t="s">
        <v>185</v>
      </c>
      <c r="JBW29" s="193" t="s">
        <v>185</v>
      </c>
      <c r="JBX29" s="193" t="s">
        <v>185</v>
      </c>
      <c r="JBY29" s="193" t="s">
        <v>185</v>
      </c>
      <c r="JBZ29" s="193" t="s">
        <v>185</v>
      </c>
      <c r="JCA29" s="193" t="s">
        <v>185</v>
      </c>
      <c r="JCB29" s="193" t="s">
        <v>185</v>
      </c>
      <c r="JCC29" s="193" t="s">
        <v>185</v>
      </c>
      <c r="JCD29" s="193" t="s">
        <v>185</v>
      </c>
      <c r="JCE29" s="193" t="s">
        <v>185</v>
      </c>
      <c r="JCF29" s="193" t="s">
        <v>185</v>
      </c>
      <c r="JCG29" s="193" t="s">
        <v>185</v>
      </c>
      <c r="JCH29" s="193" t="s">
        <v>185</v>
      </c>
      <c r="JCI29" s="193" t="s">
        <v>185</v>
      </c>
      <c r="JCJ29" s="193" t="s">
        <v>185</v>
      </c>
      <c r="JCK29" s="193" t="s">
        <v>185</v>
      </c>
      <c r="JCL29" s="193" t="s">
        <v>185</v>
      </c>
      <c r="JCM29" s="193" t="s">
        <v>185</v>
      </c>
      <c r="JCN29" s="193" t="s">
        <v>185</v>
      </c>
      <c r="JCO29" s="193" t="s">
        <v>185</v>
      </c>
      <c r="JCP29" s="193" t="s">
        <v>185</v>
      </c>
      <c r="JCQ29" s="193" t="s">
        <v>185</v>
      </c>
      <c r="JCR29" s="193" t="s">
        <v>185</v>
      </c>
      <c r="JCS29" s="193" t="s">
        <v>185</v>
      </c>
      <c r="JCT29" s="193" t="s">
        <v>185</v>
      </c>
      <c r="JCU29" s="193" t="s">
        <v>185</v>
      </c>
      <c r="JCV29" s="193" t="s">
        <v>185</v>
      </c>
      <c r="JCW29" s="193" t="s">
        <v>185</v>
      </c>
      <c r="JCX29" s="193" t="s">
        <v>185</v>
      </c>
      <c r="JCY29" s="193" t="s">
        <v>185</v>
      </c>
      <c r="JCZ29" s="193" t="s">
        <v>185</v>
      </c>
      <c r="JDA29" s="193" t="s">
        <v>185</v>
      </c>
      <c r="JDB29" s="193" t="s">
        <v>185</v>
      </c>
      <c r="JDC29" s="193" t="s">
        <v>185</v>
      </c>
      <c r="JDD29" s="193" t="s">
        <v>185</v>
      </c>
      <c r="JDE29" s="193" t="s">
        <v>185</v>
      </c>
      <c r="JDF29" s="193" t="s">
        <v>185</v>
      </c>
      <c r="JDG29" s="193" t="s">
        <v>185</v>
      </c>
      <c r="JDH29" s="193" t="s">
        <v>185</v>
      </c>
      <c r="JDI29" s="193" t="s">
        <v>185</v>
      </c>
      <c r="JDJ29" s="193" t="s">
        <v>185</v>
      </c>
      <c r="JDK29" s="193" t="s">
        <v>185</v>
      </c>
      <c r="JDL29" s="193" t="s">
        <v>185</v>
      </c>
      <c r="JDM29" s="193" t="s">
        <v>185</v>
      </c>
      <c r="JDN29" s="193" t="s">
        <v>185</v>
      </c>
      <c r="JDO29" s="193" t="s">
        <v>185</v>
      </c>
      <c r="JDP29" s="193" t="s">
        <v>185</v>
      </c>
      <c r="JDQ29" s="193" t="s">
        <v>185</v>
      </c>
      <c r="JDR29" s="193" t="s">
        <v>185</v>
      </c>
      <c r="JDS29" s="193" t="s">
        <v>185</v>
      </c>
      <c r="JDT29" s="193" t="s">
        <v>185</v>
      </c>
      <c r="JDU29" s="193" t="s">
        <v>185</v>
      </c>
      <c r="JDV29" s="193" t="s">
        <v>185</v>
      </c>
      <c r="JDW29" s="193" t="s">
        <v>185</v>
      </c>
      <c r="JDX29" s="193" t="s">
        <v>185</v>
      </c>
      <c r="JDY29" s="193" t="s">
        <v>185</v>
      </c>
      <c r="JDZ29" s="193" t="s">
        <v>185</v>
      </c>
      <c r="JEA29" s="193" t="s">
        <v>185</v>
      </c>
      <c r="JEB29" s="193" t="s">
        <v>185</v>
      </c>
      <c r="JEC29" s="193" t="s">
        <v>185</v>
      </c>
      <c r="JED29" s="193" t="s">
        <v>185</v>
      </c>
      <c r="JEE29" s="193" t="s">
        <v>185</v>
      </c>
      <c r="JEF29" s="193" t="s">
        <v>185</v>
      </c>
      <c r="JEG29" s="193" t="s">
        <v>185</v>
      </c>
      <c r="JEH29" s="193" t="s">
        <v>185</v>
      </c>
      <c r="JEI29" s="193" t="s">
        <v>185</v>
      </c>
      <c r="JEJ29" s="193" t="s">
        <v>185</v>
      </c>
      <c r="JEK29" s="193" t="s">
        <v>185</v>
      </c>
      <c r="JEL29" s="193" t="s">
        <v>185</v>
      </c>
      <c r="JEM29" s="193" t="s">
        <v>185</v>
      </c>
      <c r="JEN29" s="193" t="s">
        <v>185</v>
      </c>
      <c r="JEO29" s="193" t="s">
        <v>185</v>
      </c>
      <c r="JEP29" s="193" t="s">
        <v>185</v>
      </c>
      <c r="JEQ29" s="193" t="s">
        <v>185</v>
      </c>
      <c r="JER29" s="193" t="s">
        <v>185</v>
      </c>
      <c r="JES29" s="193" t="s">
        <v>185</v>
      </c>
      <c r="JET29" s="193" t="s">
        <v>185</v>
      </c>
      <c r="JEU29" s="193" t="s">
        <v>185</v>
      </c>
      <c r="JEV29" s="193" t="s">
        <v>185</v>
      </c>
      <c r="JEW29" s="193" t="s">
        <v>185</v>
      </c>
      <c r="JEX29" s="193" t="s">
        <v>185</v>
      </c>
      <c r="JEY29" s="193" t="s">
        <v>185</v>
      </c>
      <c r="JEZ29" s="193" t="s">
        <v>185</v>
      </c>
      <c r="JFA29" s="193" t="s">
        <v>185</v>
      </c>
      <c r="JFB29" s="193" t="s">
        <v>185</v>
      </c>
      <c r="JFC29" s="193" t="s">
        <v>185</v>
      </c>
      <c r="JFD29" s="193" t="s">
        <v>185</v>
      </c>
      <c r="JFE29" s="193" t="s">
        <v>185</v>
      </c>
      <c r="JFF29" s="193" t="s">
        <v>185</v>
      </c>
      <c r="JFG29" s="193" t="s">
        <v>185</v>
      </c>
      <c r="JFH29" s="193" t="s">
        <v>185</v>
      </c>
      <c r="JFI29" s="193" t="s">
        <v>185</v>
      </c>
      <c r="JFJ29" s="193" t="s">
        <v>185</v>
      </c>
      <c r="JFK29" s="193" t="s">
        <v>185</v>
      </c>
      <c r="JFL29" s="193" t="s">
        <v>185</v>
      </c>
      <c r="JFM29" s="193" t="s">
        <v>185</v>
      </c>
      <c r="JFN29" s="193" t="s">
        <v>185</v>
      </c>
      <c r="JFO29" s="193" t="s">
        <v>185</v>
      </c>
      <c r="JFP29" s="193" t="s">
        <v>185</v>
      </c>
      <c r="JFQ29" s="193" t="s">
        <v>185</v>
      </c>
      <c r="JFR29" s="193" t="s">
        <v>185</v>
      </c>
      <c r="JFS29" s="193" t="s">
        <v>185</v>
      </c>
      <c r="JFT29" s="193" t="s">
        <v>185</v>
      </c>
      <c r="JFU29" s="193" t="s">
        <v>185</v>
      </c>
      <c r="JFV29" s="193" t="s">
        <v>185</v>
      </c>
      <c r="JFW29" s="193" t="s">
        <v>185</v>
      </c>
      <c r="JFX29" s="193" t="s">
        <v>185</v>
      </c>
      <c r="JFY29" s="193" t="s">
        <v>185</v>
      </c>
      <c r="JFZ29" s="193" t="s">
        <v>185</v>
      </c>
      <c r="JGA29" s="193" t="s">
        <v>185</v>
      </c>
      <c r="JGB29" s="193" t="s">
        <v>185</v>
      </c>
      <c r="JGC29" s="193" t="s">
        <v>185</v>
      </c>
      <c r="JGD29" s="193" t="s">
        <v>185</v>
      </c>
      <c r="JGE29" s="193" t="s">
        <v>185</v>
      </c>
      <c r="JGF29" s="193" t="s">
        <v>185</v>
      </c>
      <c r="JGG29" s="193" t="s">
        <v>185</v>
      </c>
      <c r="JGH29" s="193" t="s">
        <v>185</v>
      </c>
      <c r="JGI29" s="193" t="s">
        <v>185</v>
      </c>
      <c r="JGJ29" s="193" t="s">
        <v>185</v>
      </c>
      <c r="JGK29" s="193" t="s">
        <v>185</v>
      </c>
      <c r="JGL29" s="193" t="s">
        <v>185</v>
      </c>
      <c r="JGM29" s="193" t="s">
        <v>185</v>
      </c>
      <c r="JGN29" s="193" t="s">
        <v>185</v>
      </c>
      <c r="JGO29" s="193" t="s">
        <v>185</v>
      </c>
      <c r="JGP29" s="193" t="s">
        <v>185</v>
      </c>
      <c r="JGQ29" s="193" t="s">
        <v>185</v>
      </c>
      <c r="JGR29" s="193" t="s">
        <v>185</v>
      </c>
      <c r="JGS29" s="193" t="s">
        <v>185</v>
      </c>
      <c r="JGT29" s="193" t="s">
        <v>185</v>
      </c>
      <c r="JGU29" s="193" t="s">
        <v>185</v>
      </c>
      <c r="JGV29" s="193" t="s">
        <v>185</v>
      </c>
      <c r="JGW29" s="193" t="s">
        <v>185</v>
      </c>
      <c r="JGX29" s="193" t="s">
        <v>185</v>
      </c>
      <c r="JGY29" s="193" t="s">
        <v>185</v>
      </c>
      <c r="JGZ29" s="193" t="s">
        <v>185</v>
      </c>
      <c r="JHA29" s="193" t="s">
        <v>185</v>
      </c>
      <c r="JHB29" s="193" t="s">
        <v>185</v>
      </c>
      <c r="JHC29" s="193" t="s">
        <v>185</v>
      </c>
      <c r="JHD29" s="193" t="s">
        <v>185</v>
      </c>
      <c r="JHE29" s="193" t="s">
        <v>185</v>
      </c>
      <c r="JHF29" s="193" t="s">
        <v>185</v>
      </c>
      <c r="JHG29" s="193" t="s">
        <v>185</v>
      </c>
      <c r="JHH29" s="193" t="s">
        <v>185</v>
      </c>
      <c r="JHI29" s="193" t="s">
        <v>185</v>
      </c>
      <c r="JHJ29" s="193" t="s">
        <v>185</v>
      </c>
      <c r="JHK29" s="193" t="s">
        <v>185</v>
      </c>
      <c r="JHL29" s="193" t="s">
        <v>185</v>
      </c>
      <c r="JHM29" s="193" t="s">
        <v>185</v>
      </c>
      <c r="JHN29" s="193" t="s">
        <v>185</v>
      </c>
      <c r="JHO29" s="193" t="s">
        <v>185</v>
      </c>
      <c r="JHP29" s="193" t="s">
        <v>185</v>
      </c>
      <c r="JHQ29" s="193" t="s">
        <v>185</v>
      </c>
      <c r="JHR29" s="193" t="s">
        <v>185</v>
      </c>
      <c r="JHS29" s="193" t="s">
        <v>185</v>
      </c>
      <c r="JHT29" s="193" t="s">
        <v>185</v>
      </c>
      <c r="JHU29" s="193" t="s">
        <v>185</v>
      </c>
      <c r="JHV29" s="193" t="s">
        <v>185</v>
      </c>
      <c r="JHW29" s="193" t="s">
        <v>185</v>
      </c>
      <c r="JHX29" s="193" t="s">
        <v>185</v>
      </c>
      <c r="JHY29" s="193" t="s">
        <v>185</v>
      </c>
      <c r="JHZ29" s="193" t="s">
        <v>185</v>
      </c>
      <c r="JIA29" s="193" t="s">
        <v>185</v>
      </c>
      <c r="JIB29" s="193" t="s">
        <v>185</v>
      </c>
      <c r="JIC29" s="193" t="s">
        <v>185</v>
      </c>
      <c r="JID29" s="193" t="s">
        <v>185</v>
      </c>
      <c r="JIE29" s="193" t="s">
        <v>185</v>
      </c>
      <c r="JIF29" s="193" t="s">
        <v>185</v>
      </c>
      <c r="JIG29" s="193" t="s">
        <v>185</v>
      </c>
      <c r="JIH29" s="193" t="s">
        <v>185</v>
      </c>
      <c r="JII29" s="193" t="s">
        <v>185</v>
      </c>
      <c r="JIJ29" s="193" t="s">
        <v>185</v>
      </c>
      <c r="JIK29" s="193" t="s">
        <v>185</v>
      </c>
      <c r="JIL29" s="193" t="s">
        <v>185</v>
      </c>
      <c r="JIM29" s="193" t="s">
        <v>185</v>
      </c>
      <c r="JIN29" s="193" t="s">
        <v>185</v>
      </c>
      <c r="JIO29" s="193" t="s">
        <v>185</v>
      </c>
      <c r="JIP29" s="193" t="s">
        <v>185</v>
      </c>
      <c r="JIQ29" s="193" t="s">
        <v>185</v>
      </c>
      <c r="JIR29" s="193" t="s">
        <v>185</v>
      </c>
      <c r="JIS29" s="193" t="s">
        <v>185</v>
      </c>
      <c r="JIT29" s="193" t="s">
        <v>185</v>
      </c>
      <c r="JIU29" s="193" t="s">
        <v>185</v>
      </c>
      <c r="JIV29" s="193" t="s">
        <v>185</v>
      </c>
      <c r="JIW29" s="193" t="s">
        <v>185</v>
      </c>
      <c r="JIX29" s="193" t="s">
        <v>185</v>
      </c>
      <c r="JIY29" s="193" t="s">
        <v>185</v>
      </c>
      <c r="JIZ29" s="193" t="s">
        <v>185</v>
      </c>
      <c r="JJA29" s="193" t="s">
        <v>185</v>
      </c>
      <c r="JJB29" s="193" t="s">
        <v>185</v>
      </c>
      <c r="JJC29" s="193" t="s">
        <v>185</v>
      </c>
      <c r="JJD29" s="193" t="s">
        <v>185</v>
      </c>
      <c r="JJE29" s="193" t="s">
        <v>185</v>
      </c>
      <c r="JJF29" s="193" t="s">
        <v>185</v>
      </c>
      <c r="JJG29" s="193" t="s">
        <v>185</v>
      </c>
      <c r="JJH29" s="193" t="s">
        <v>185</v>
      </c>
      <c r="JJI29" s="193" t="s">
        <v>185</v>
      </c>
      <c r="JJJ29" s="193" t="s">
        <v>185</v>
      </c>
      <c r="JJK29" s="193" t="s">
        <v>185</v>
      </c>
      <c r="JJL29" s="193" t="s">
        <v>185</v>
      </c>
      <c r="JJM29" s="193" t="s">
        <v>185</v>
      </c>
      <c r="JJN29" s="193" t="s">
        <v>185</v>
      </c>
      <c r="JJO29" s="193" t="s">
        <v>185</v>
      </c>
      <c r="JJP29" s="193" t="s">
        <v>185</v>
      </c>
      <c r="JJQ29" s="193" t="s">
        <v>185</v>
      </c>
      <c r="JJR29" s="193" t="s">
        <v>185</v>
      </c>
      <c r="JJS29" s="193" t="s">
        <v>185</v>
      </c>
      <c r="JJT29" s="193" t="s">
        <v>185</v>
      </c>
      <c r="JJU29" s="193" t="s">
        <v>185</v>
      </c>
      <c r="JJV29" s="193" t="s">
        <v>185</v>
      </c>
      <c r="JJW29" s="193" t="s">
        <v>185</v>
      </c>
      <c r="JJX29" s="193" t="s">
        <v>185</v>
      </c>
      <c r="JJY29" s="193" t="s">
        <v>185</v>
      </c>
      <c r="JJZ29" s="193" t="s">
        <v>185</v>
      </c>
      <c r="JKA29" s="193" t="s">
        <v>185</v>
      </c>
      <c r="JKB29" s="193" t="s">
        <v>185</v>
      </c>
      <c r="JKC29" s="193" t="s">
        <v>185</v>
      </c>
      <c r="JKD29" s="193" t="s">
        <v>185</v>
      </c>
      <c r="JKE29" s="193" t="s">
        <v>185</v>
      </c>
      <c r="JKF29" s="193" t="s">
        <v>185</v>
      </c>
      <c r="JKG29" s="193" t="s">
        <v>185</v>
      </c>
      <c r="JKH29" s="193" t="s">
        <v>185</v>
      </c>
      <c r="JKI29" s="193" t="s">
        <v>185</v>
      </c>
      <c r="JKJ29" s="193" t="s">
        <v>185</v>
      </c>
      <c r="JKK29" s="193" t="s">
        <v>185</v>
      </c>
      <c r="JKL29" s="193" t="s">
        <v>185</v>
      </c>
      <c r="JKM29" s="193" t="s">
        <v>185</v>
      </c>
      <c r="JKN29" s="193" t="s">
        <v>185</v>
      </c>
      <c r="JKO29" s="193" t="s">
        <v>185</v>
      </c>
      <c r="JKP29" s="193" t="s">
        <v>185</v>
      </c>
      <c r="JKQ29" s="193" t="s">
        <v>185</v>
      </c>
      <c r="JKR29" s="193" t="s">
        <v>185</v>
      </c>
      <c r="JKS29" s="193" t="s">
        <v>185</v>
      </c>
      <c r="JKT29" s="193" t="s">
        <v>185</v>
      </c>
      <c r="JKU29" s="193" t="s">
        <v>185</v>
      </c>
      <c r="JKV29" s="193" t="s">
        <v>185</v>
      </c>
      <c r="JKW29" s="193" t="s">
        <v>185</v>
      </c>
      <c r="JKX29" s="193" t="s">
        <v>185</v>
      </c>
      <c r="JKY29" s="193" t="s">
        <v>185</v>
      </c>
      <c r="JKZ29" s="193" t="s">
        <v>185</v>
      </c>
      <c r="JLA29" s="193" t="s">
        <v>185</v>
      </c>
      <c r="JLB29" s="193" t="s">
        <v>185</v>
      </c>
      <c r="JLC29" s="193" t="s">
        <v>185</v>
      </c>
      <c r="JLD29" s="193" t="s">
        <v>185</v>
      </c>
      <c r="JLE29" s="193" t="s">
        <v>185</v>
      </c>
      <c r="JLF29" s="193" t="s">
        <v>185</v>
      </c>
      <c r="JLG29" s="193" t="s">
        <v>185</v>
      </c>
      <c r="JLH29" s="193" t="s">
        <v>185</v>
      </c>
      <c r="JLI29" s="193" t="s">
        <v>185</v>
      </c>
      <c r="JLJ29" s="193" t="s">
        <v>185</v>
      </c>
      <c r="JLK29" s="193" t="s">
        <v>185</v>
      </c>
      <c r="JLL29" s="193" t="s">
        <v>185</v>
      </c>
      <c r="JLM29" s="193" t="s">
        <v>185</v>
      </c>
      <c r="JLN29" s="193" t="s">
        <v>185</v>
      </c>
      <c r="JLO29" s="193" t="s">
        <v>185</v>
      </c>
      <c r="JLP29" s="193" t="s">
        <v>185</v>
      </c>
      <c r="JLQ29" s="193" t="s">
        <v>185</v>
      </c>
      <c r="JLR29" s="193" t="s">
        <v>185</v>
      </c>
      <c r="JLS29" s="193" t="s">
        <v>185</v>
      </c>
      <c r="JLT29" s="193" t="s">
        <v>185</v>
      </c>
      <c r="JLU29" s="193" t="s">
        <v>185</v>
      </c>
      <c r="JLV29" s="193" t="s">
        <v>185</v>
      </c>
      <c r="JLW29" s="193" t="s">
        <v>185</v>
      </c>
      <c r="JLX29" s="193" t="s">
        <v>185</v>
      </c>
      <c r="JLY29" s="193" t="s">
        <v>185</v>
      </c>
      <c r="JLZ29" s="193" t="s">
        <v>185</v>
      </c>
      <c r="JMA29" s="193" t="s">
        <v>185</v>
      </c>
      <c r="JMB29" s="193" t="s">
        <v>185</v>
      </c>
      <c r="JMC29" s="193" t="s">
        <v>185</v>
      </c>
      <c r="JMD29" s="193" t="s">
        <v>185</v>
      </c>
      <c r="JME29" s="193" t="s">
        <v>185</v>
      </c>
      <c r="JMF29" s="193" t="s">
        <v>185</v>
      </c>
      <c r="JMG29" s="193" t="s">
        <v>185</v>
      </c>
      <c r="JMH29" s="193" t="s">
        <v>185</v>
      </c>
      <c r="JMI29" s="193" t="s">
        <v>185</v>
      </c>
      <c r="JMJ29" s="193" t="s">
        <v>185</v>
      </c>
      <c r="JMK29" s="193" t="s">
        <v>185</v>
      </c>
      <c r="JML29" s="193" t="s">
        <v>185</v>
      </c>
      <c r="JMM29" s="193" t="s">
        <v>185</v>
      </c>
      <c r="JMN29" s="193" t="s">
        <v>185</v>
      </c>
      <c r="JMO29" s="193" t="s">
        <v>185</v>
      </c>
      <c r="JMP29" s="193" t="s">
        <v>185</v>
      </c>
      <c r="JMQ29" s="193" t="s">
        <v>185</v>
      </c>
      <c r="JMR29" s="193" t="s">
        <v>185</v>
      </c>
      <c r="JMS29" s="193" t="s">
        <v>185</v>
      </c>
      <c r="JMT29" s="193" t="s">
        <v>185</v>
      </c>
      <c r="JMU29" s="193" t="s">
        <v>185</v>
      </c>
      <c r="JMV29" s="193" t="s">
        <v>185</v>
      </c>
      <c r="JMW29" s="193" t="s">
        <v>185</v>
      </c>
      <c r="JMX29" s="193" t="s">
        <v>185</v>
      </c>
      <c r="JMY29" s="193" t="s">
        <v>185</v>
      </c>
      <c r="JMZ29" s="193" t="s">
        <v>185</v>
      </c>
      <c r="JNA29" s="193" t="s">
        <v>185</v>
      </c>
      <c r="JNB29" s="193" t="s">
        <v>185</v>
      </c>
      <c r="JNC29" s="193" t="s">
        <v>185</v>
      </c>
      <c r="JND29" s="193" t="s">
        <v>185</v>
      </c>
      <c r="JNE29" s="193" t="s">
        <v>185</v>
      </c>
      <c r="JNF29" s="193" t="s">
        <v>185</v>
      </c>
      <c r="JNG29" s="193" t="s">
        <v>185</v>
      </c>
      <c r="JNH29" s="193" t="s">
        <v>185</v>
      </c>
      <c r="JNI29" s="193" t="s">
        <v>185</v>
      </c>
      <c r="JNJ29" s="193" t="s">
        <v>185</v>
      </c>
      <c r="JNK29" s="193" t="s">
        <v>185</v>
      </c>
      <c r="JNL29" s="193" t="s">
        <v>185</v>
      </c>
      <c r="JNM29" s="193" t="s">
        <v>185</v>
      </c>
      <c r="JNN29" s="193" t="s">
        <v>185</v>
      </c>
      <c r="JNO29" s="193" t="s">
        <v>185</v>
      </c>
      <c r="JNP29" s="193" t="s">
        <v>185</v>
      </c>
      <c r="JNQ29" s="193" t="s">
        <v>185</v>
      </c>
      <c r="JNR29" s="193" t="s">
        <v>185</v>
      </c>
      <c r="JNS29" s="193" t="s">
        <v>185</v>
      </c>
      <c r="JNT29" s="193" t="s">
        <v>185</v>
      </c>
      <c r="JNU29" s="193" t="s">
        <v>185</v>
      </c>
      <c r="JNV29" s="193" t="s">
        <v>185</v>
      </c>
      <c r="JNW29" s="193" t="s">
        <v>185</v>
      </c>
      <c r="JNX29" s="193" t="s">
        <v>185</v>
      </c>
      <c r="JNY29" s="193" t="s">
        <v>185</v>
      </c>
      <c r="JNZ29" s="193" t="s">
        <v>185</v>
      </c>
      <c r="JOA29" s="193" t="s">
        <v>185</v>
      </c>
      <c r="JOB29" s="193" t="s">
        <v>185</v>
      </c>
      <c r="JOC29" s="193" t="s">
        <v>185</v>
      </c>
      <c r="JOD29" s="193" t="s">
        <v>185</v>
      </c>
      <c r="JOE29" s="193" t="s">
        <v>185</v>
      </c>
      <c r="JOF29" s="193" t="s">
        <v>185</v>
      </c>
      <c r="JOG29" s="193" t="s">
        <v>185</v>
      </c>
      <c r="JOH29" s="193" t="s">
        <v>185</v>
      </c>
      <c r="JOI29" s="193" t="s">
        <v>185</v>
      </c>
      <c r="JOJ29" s="193" t="s">
        <v>185</v>
      </c>
      <c r="JOK29" s="193" t="s">
        <v>185</v>
      </c>
      <c r="JOL29" s="193" t="s">
        <v>185</v>
      </c>
      <c r="JOM29" s="193" t="s">
        <v>185</v>
      </c>
      <c r="JON29" s="193" t="s">
        <v>185</v>
      </c>
      <c r="JOO29" s="193" t="s">
        <v>185</v>
      </c>
      <c r="JOP29" s="193" t="s">
        <v>185</v>
      </c>
      <c r="JOQ29" s="193" t="s">
        <v>185</v>
      </c>
      <c r="JOR29" s="193" t="s">
        <v>185</v>
      </c>
      <c r="JOS29" s="193" t="s">
        <v>185</v>
      </c>
      <c r="JOT29" s="193" t="s">
        <v>185</v>
      </c>
      <c r="JOU29" s="193" t="s">
        <v>185</v>
      </c>
      <c r="JOV29" s="193" t="s">
        <v>185</v>
      </c>
      <c r="JOW29" s="193" t="s">
        <v>185</v>
      </c>
      <c r="JOX29" s="193" t="s">
        <v>185</v>
      </c>
      <c r="JOY29" s="193" t="s">
        <v>185</v>
      </c>
      <c r="JOZ29" s="193" t="s">
        <v>185</v>
      </c>
      <c r="JPA29" s="193" t="s">
        <v>185</v>
      </c>
      <c r="JPB29" s="193" t="s">
        <v>185</v>
      </c>
      <c r="JPC29" s="193" t="s">
        <v>185</v>
      </c>
      <c r="JPD29" s="193" t="s">
        <v>185</v>
      </c>
      <c r="JPE29" s="193" t="s">
        <v>185</v>
      </c>
      <c r="JPF29" s="193" t="s">
        <v>185</v>
      </c>
      <c r="JPG29" s="193" t="s">
        <v>185</v>
      </c>
      <c r="JPH29" s="193" t="s">
        <v>185</v>
      </c>
      <c r="JPI29" s="193" t="s">
        <v>185</v>
      </c>
      <c r="JPJ29" s="193" t="s">
        <v>185</v>
      </c>
      <c r="JPK29" s="193" t="s">
        <v>185</v>
      </c>
      <c r="JPL29" s="193" t="s">
        <v>185</v>
      </c>
      <c r="JPM29" s="193" t="s">
        <v>185</v>
      </c>
      <c r="JPN29" s="193" t="s">
        <v>185</v>
      </c>
      <c r="JPO29" s="193" t="s">
        <v>185</v>
      </c>
      <c r="JPP29" s="193" t="s">
        <v>185</v>
      </c>
      <c r="JPQ29" s="193" t="s">
        <v>185</v>
      </c>
      <c r="JPR29" s="193" t="s">
        <v>185</v>
      </c>
      <c r="JPS29" s="193" t="s">
        <v>185</v>
      </c>
      <c r="JPT29" s="193" t="s">
        <v>185</v>
      </c>
      <c r="JPU29" s="193" t="s">
        <v>185</v>
      </c>
      <c r="JPV29" s="193" t="s">
        <v>185</v>
      </c>
      <c r="JPW29" s="193" t="s">
        <v>185</v>
      </c>
      <c r="JPX29" s="193" t="s">
        <v>185</v>
      </c>
      <c r="JPY29" s="193" t="s">
        <v>185</v>
      </c>
      <c r="JPZ29" s="193" t="s">
        <v>185</v>
      </c>
      <c r="JQA29" s="193" t="s">
        <v>185</v>
      </c>
      <c r="JQB29" s="193" t="s">
        <v>185</v>
      </c>
      <c r="JQC29" s="193" t="s">
        <v>185</v>
      </c>
      <c r="JQD29" s="193" t="s">
        <v>185</v>
      </c>
      <c r="JQE29" s="193" t="s">
        <v>185</v>
      </c>
      <c r="JQF29" s="193" t="s">
        <v>185</v>
      </c>
      <c r="JQG29" s="193" t="s">
        <v>185</v>
      </c>
      <c r="JQH29" s="193" t="s">
        <v>185</v>
      </c>
      <c r="JQI29" s="193" t="s">
        <v>185</v>
      </c>
      <c r="JQJ29" s="193" t="s">
        <v>185</v>
      </c>
      <c r="JQK29" s="193" t="s">
        <v>185</v>
      </c>
      <c r="JQL29" s="193" t="s">
        <v>185</v>
      </c>
      <c r="JQM29" s="193" t="s">
        <v>185</v>
      </c>
      <c r="JQN29" s="193" t="s">
        <v>185</v>
      </c>
      <c r="JQO29" s="193" t="s">
        <v>185</v>
      </c>
      <c r="JQP29" s="193" t="s">
        <v>185</v>
      </c>
      <c r="JQQ29" s="193" t="s">
        <v>185</v>
      </c>
      <c r="JQR29" s="193" t="s">
        <v>185</v>
      </c>
      <c r="JQS29" s="193" t="s">
        <v>185</v>
      </c>
      <c r="JQT29" s="193" t="s">
        <v>185</v>
      </c>
      <c r="JQU29" s="193" t="s">
        <v>185</v>
      </c>
      <c r="JQV29" s="193" t="s">
        <v>185</v>
      </c>
      <c r="JQW29" s="193" t="s">
        <v>185</v>
      </c>
      <c r="JQX29" s="193" t="s">
        <v>185</v>
      </c>
      <c r="JQY29" s="193" t="s">
        <v>185</v>
      </c>
      <c r="JQZ29" s="193" t="s">
        <v>185</v>
      </c>
      <c r="JRA29" s="193" t="s">
        <v>185</v>
      </c>
      <c r="JRB29" s="193" t="s">
        <v>185</v>
      </c>
      <c r="JRC29" s="193" t="s">
        <v>185</v>
      </c>
      <c r="JRD29" s="193" t="s">
        <v>185</v>
      </c>
      <c r="JRE29" s="193" t="s">
        <v>185</v>
      </c>
      <c r="JRF29" s="193" t="s">
        <v>185</v>
      </c>
      <c r="JRG29" s="193" t="s">
        <v>185</v>
      </c>
      <c r="JRH29" s="193" t="s">
        <v>185</v>
      </c>
      <c r="JRI29" s="193" t="s">
        <v>185</v>
      </c>
      <c r="JRJ29" s="193" t="s">
        <v>185</v>
      </c>
      <c r="JRK29" s="193" t="s">
        <v>185</v>
      </c>
      <c r="JRL29" s="193" t="s">
        <v>185</v>
      </c>
      <c r="JRM29" s="193" t="s">
        <v>185</v>
      </c>
      <c r="JRN29" s="193" t="s">
        <v>185</v>
      </c>
      <c r="JRO29" s="193" t="s">
        <v>185</v>
      </c>
      <c r="JRP29" s="193" t="s">
        <v>185</v>
      </c>
      <c r="JRQ29" s="193" t="s">
        <v>185</v>
      </c>
      <c r="JRR29" s="193" t="s">
        <v>185</v>
      </c>
      <c r="JRS29" s="193" t="s">
        <v>185</v>
      </c>
      <c r="JRT29" s="193" t="s">
        <v>185</v>
      </c>
      <c r="JRU29" s="193" t="s">
        <v>185</v>
      </c>
      <c r="JRV29" s="193" t="s">
        <v>185</v>
      </c>
      <c r="JRW29" s="193" t="s">
        <v>185</v>
      </c>
      <c r="JRX29" s="193" t="s">
        <v>185</v>
      </c>
      <c r="JRY29" s="193" t="s">
        <v>185</v>
      </c>
      <c r="JRZ29" s="193" t="s">
        <v>185</v>
      </c>
      <c r="JSA29" s="193" t="s">
        <v>185</v>
      </c>
      <c r="JSB29" s="193" t="s">
        <v>185</v>
      </c>
      <c r="JSC29" s="193" t="s">
        <v>185</v>
      </c>
      <c r="JSD29" s="193" t="s">
        <v>185</v>
      </c>
      <c r="JSE29" s="193" t="s">
        <v>185</v>
      </c>
      <c r="JSF29" s="193" t="s">
        <v>185</v>
      </c>
      <c r="JSG29" s="193" t="s">
        <v>185</v>
      </c>
      <c r="JSH29" s="193" t="s">
        <v>185</v>
      </c>
      <c r="JSI29" s="193" t="s">
        <v>185</v>
      </c>
      <c r="JSJ29" s="193" t="s">
        <v>185</v>
      </c>
      <c r="JSK29" s="193" t="s">
        <v>185</v>
      </c>
      <c r="JSL29" s="193" t="s">
        <v>185</v>
      </c>
      <c r="JSM29" s="193" t="s">
        <v>185</v>
      </c>
      <c r="JSN29" s="193" t="s">
        <v>185</v>
      </c>
      <c r="JSO29" s="193" t="s">
        <v>185</v>
      </c>
      <c r="JSP29" s="193" t="s">
        <v>185</v>
      </c>
      <c r="JSQ29" s="193" t="s">
        <v>185</v>
      </c>
      <c r="JSR29" s="193" t="s">
        <v>185</v>
      </c>
      <c r="JSS29" s="193" t="s">
        <v>185</v>
      </c>
      <c r="JST29" s="193" t="s">
        <v>185</v>
      </c>
      <c r="JSU29" s="193" t="s">
        <v>185</v>
      </c>
      <c r="JSV29" s="193" t="s">
        <v>185</v>
      </c>
      <c r="JSW29" s="193" t="s">
        <v>185</v>
      </c>
      <c r="JSX29" s="193" t="s">
        <v>185</v>
      </c>
      <c r="JSY29" s="193" t="s">
        <v>185</v>
      </c>
      <c r="JSZ29" s="193" t="s">
        <v>185</v>
      </c>
      <c r="JTA29" s="193" t="s">
        <v>185</v>
      </c>
      <c r="JTB29" s="193" t="s">
        <v>185</v>
      </c>
      <c r="JTC29" s="193" t="s">
        <v>185</v>
      </c>
      <c r="JTD29" s="193" t="s">
        <v>185</v>
      </c>
      <c r="JTE29" s="193" t="s">
        <v>185</v>
      </c>
      <c r="JTF29" s="193" t="s">
        <v>185</v>
      </c>
      <c r="JTG29" s="193" t="s">
        <v>185</v>
      </c>
      <c r="JTH29" s="193" t="s">
        <v>185</v>
      </c>
      <c r="JTI29" s="193" t="s">
        <v>185</v>
      </c>
      <c r="JTJ29" s="193" t="s">
        <v>185</v>
      </c>
      <c r="JTK29" s="193" t="s">
        <v>185</v>
      </c>
      <c r="JTL29" s="193" t="s">
        <v>185</v>
      </c>
      <c r="JTM29" s="193" t="s">
        <v>185</v>
      </c>
      <c r="JTN29" s="193" t="s">
        <v>185</v>
      </c>
      <c r="JTO29" s="193" t="s">
        <v>185</v>
      </c>
      <c r="JTP29" s="193" t="s">
        <v>185</v>
      </c>
      <c r="JTQ29" s="193" t="s">
        <v>185</v>
      </c>
      <c r="JTR29" s="193" t="s">
        <v>185</v>
      </c>
      <c r="JTS29" s="193" t="s">
        <v>185</v>
      </c>
      <c r="JTT29" s="193" t="s">
        <v>185</v>
      </c>
      <c r="JTU29" s="193" t="s">
        <v>185</v>
      </c>
      <c r="JTV29" s="193" t="s">
        <v>185</v>
      </c>
      <c r="JTW29" s="193" t="s">
        <v>185</v>
      </c>
      <c r="JTX29" s="193" t="s">
        <v>185</v>
      </c>
      <c r="JTY29" s="193" t="s">
        <v>185</v>
      </c>
      <c r="JTZ29" s="193" t="s">
        <v>185</v>
      </c>
      <c r="JUA29" s="193" t="s">
        <v>185</v>
      </c>
      <c r="JUB29" s="193" t="s">
        <v>185</v>
      </c>
      <c r="JUC29" s="193" t="s">
        <v>185</v>
      </c>
      <c r="JUD29" s="193" t="s">
        <v>185</v>
      </c>
      <c r="JUE29" s="193" t="s">
        <v>185</v>
      </c>
      <c r="JUF29" s="193" t="s">
        <v>185</v>
      </c>
      <c r="JUG29" s="193" t="s">
        <v>185</v>
      </c>
      <c r="JUH29" s="193" t="s">
        <v>185</v>
      </c>
      <c r="JUI29" s="193" t="s">
        <v>185</v>
      </c>
      <c r="JUJ29" s="193" t="s">
        <v>185</v>
      </c>
      <c r="JUK29" s="193" t="s">
        <v>185</v>
      </c>
      <c r="JUL29" s="193" t="s">
        <v>185</v>
      </c>
      <c r="JUM29" s="193" t="s">
        <v>185</v>
      </c>
      <c r="JUN29" s="193" t="s">
        <v>185</v>
      </c>
      <c r="JUO29" s="193" t="s">
        <v>185</v>
      </c>
      <c r="JUP29" s="193" t="s">
        <v>185</v>
      </c>
      <c r="JUQ29" s="193" t="s">
        <v>185</v>
      </c>
      <c r="JUR29" s="193" t="s">
        <v>185</v>
      </c>
      <c r="JUS29" s="193" t="s">
        <v>185</v>
      </c>
      <c r="JUT29" s="193" t="s">
        <v>185</v>
      </c>
      <c r="JUU29" s="193" t="s">
        <v>185</v>
      </c>
      <c r="JUV29" s="193" t="s">
        <v>185</v>
      </c>
      <c r="JUW29" s="193" t="s">
        <v>185</v>
      </c>
      <c r="JUX29" s="193" t="s">
        <v>185</v>
      </c>
      <c r="JUY29" s="193" t="s">
        <v>185</v>
      </c>
      <c r="JUZ29" s="193" t="s">
        <v>185</v>
      </c>
      <c r="JVA29" s="193" t="s">
        <v>185</v>
      </c>
      <c r="JVB29" s="193" t="s">
        <v>185</v>
      </c>
      <c r="JVC29" s="193" t="s">
        <v>185</v>
      </c>
      <c r="JVD29" s="193" t="s">
        <v>185</v>
      </c>
      <c r="JVE29" s="193" t="s">
        <v>185</v>
      </c>
      <c r="JVF29" s="193" t="s">
        <v>185</v>
      </c>
      <c r="JVG29" s="193" t="s">
        <v>185</v>
      </c>
      <c r="JVH29" s="193" t="s">
        <v>185</v>
      </c>
      <c r="JVI29" s="193" t="s">
        <v>185</v>
      </c>
      <c r="JVJ29" s="193" t="s">
        <v>185</v>
      </c>
      <c r="JVK29" s="193" t="s">
        <v>185</v>
      </c>
      <c r="JVL29" s="193" t="s">
        <v>185</v>
      </c>
      <c r="JVM29" s="193" t="s">
        <v>185</v>
      </c>
      <c r="JVN29" s="193" t="s">
        <v>185</v>
      </c>
      <c r="JVO29" s="193" t="s">
        <v>185</v>
      </c>
      <c r="JVP29" s="193" t="s">
        <v>185</v>
      </c>
      <c r="JVQ29" s="193" t="s">
        <v>185</v>
      </c>
      <c r="JVR29" s="193" t="s">
        <v>185</v>
      </c>
      <c r="JVS29" s="193" t="s">
        <v>185</v>
      </c>
      <c r="JVT29" s="193" t="s">
        <v>185</v>
      </c>
      <c r="JVU29" s="193" t="s">
        <v>185</v>
      </c>
      <c r="JVV29" s="193" t="s">
        <v>185</v>
      </c>
      <c r="JVW29" s="193" t="s">
        <v>185</v>
      </c>
      <c r="JVX29" s="193" t="s">
        <v>185</v>
      </c>
      <c r="JVY29" s="193" t="s">
        <v>185</v>
      </c>
      <c r="JVZ29" s="193" t="s">
        <v>185</v>
      </c>
      <c r="JWA29" s="193" t="s">
        <v>185</v>
      </c>
      <c r="JWB29" s="193" t="s">
        <v>185</v>
      </c>
      <c r="JWC29" s="193" t="s">
        <v>185</v>
      </c>
      <c r="JWD29" s="193" t="s">
        <v>185</v>
      </c>
      <c r="JWE29" s="193" t="s">
        <v>185</v>
      </c>
      <c r="JWF29" s="193" t="s">
        <v>185</v>
      </c>
      <c r="JWG29" s="193" t="s">
        <v>185</v>
      </c>
      <c r="JWH29" s="193" t="s">
        <v>185</v>
      </c>
      <c r="JWI29" s="193" t="s">
        <v>185</v>
      </c>
      <c r="JWJ29" s="193" t="s">
        <v>185</v>
      </c>
      <c r="JWK29" s="193" t="s">
        <v>185</v>
      </c>
      <c r="JWL29" s="193" t="s">
        <v>185</v>
      </c>
      <c r="JWM29" s="193" t="s">
        <v>185</v>
      </c>
      <c r="JWN29" s="193" t="s">
        <v>185</v>
      </c>
      <c r="JWO29" s="193" t="s">
        <v>185</v>
      </c>
      <c r="JWP29" s="193" t="s">
        <v>185</v>
      </c>
      <c r="JWQ29" s="193" t="s">
        <v>185</v>
      </c>
      <c r="JWR29" s="193" t="s">
        <v>185</v>
      </c>
      <c r="JWS29" s="193" t="s">
        <v>185</v>
      </c>
      <c r="JWT29" s="193" t="s">
        <v>185</v>
      </c>
      <c r="JWU29" s="193" t="s">
        <v>185</v>
      </c>
      <c r="JWV29" s="193" t="s">
        <v>185</v>
      </c>
      <c r="JWW29" s="193" t="s">
        <v>185</v>
      </c>
      <c r="JWX29" s="193" t="s">
        <v>185</v>
      </c>
      <c r="JWY29" s="193" t="s">
        <v>185</v>
      </c>
      <c r="JWZ29" s="193" t="s">
        <v>185</v>
      </c>
      <c r="JXA29" s="193" t="s">
        <v>185</v>
      </c>
      <c r="JXB29" s="193" t="s">
        <v>185</v>
      </c>
      <c r="JXC29" s="193" t="s">
        <v>185</v>
      </c>
      <c r="JXD29" s="193" t="s">
        <v>185</v>
      </c>
      <c r="JXE29" s="193" t="s">
        <v>185</v>
      </c>
      <c r="JXF29" s="193" t="s">
        <v>185</v>
      </c>
      <c r="JXG29" s="193" t="s">
        <v>185</v>
      </c>
      <c r="JXH29" s="193" t="s">
        <v>185</v>
      </c>
      <c r="JXI29" s="193" t="s">
        <v>185</v>
      </c>
      <c r="JXJ29" s="193" t="s">
        <v>185</v>
      </c>
      <c r="JXK29" s="193" t="s">
        <v>185</v>
      </c>
      <c r="JXL29" s="193" t="s">
        <v>185</v>
      </c>
      <c r="JXM29" s="193" t="s">
        <v>185</v>
      </c>
      <c r="JXN29" s="193" t="s">
        <v>185</v>
      </c>
      <c r="JXO29" s="193" t="s">
        <v>185</v>
      </c>
      <c r="JXP29" s="193" t="s">
        <v>185</v>
      </c>
      <c r="JXQ29" s="193" t="s">
        <v>185</v>
      </c>
      <c r="JXR29" s="193" t="s">
        <v>185</v>
      </c>
      <c r="JXS29" s="193" t="s">
        <v>185</v>
      </c>
      <c r="JXT29" s="193" t="s">
        <v>185</v>
      </c>
      <c r="JXU29" s="193" t="s">
        <v>185</v>
      </c>
      <c r="JXV29" s="193" t="s">
        <v>185</v>
      </c>
      <c r="JXW29" s="193" t="s">
        <v>185</v>
      </c>
      <c r="JXX29" s="193" t="s">
        <v>185</v>
      </c>
      <c r="JXY29" s="193" t="s">
        <v>185</v>
      </c>
      <c r="JXZ29" s="193" t="s">
        <v>185</v>
      </c>
      <c r="JYA29" s="193" t="s">
        <v>185</v>
      </c>
      <c r="JYB29" s="193" t="s">
        <v>185</v>
      </c>
      <c r="JYC29" s="193" t="s">
        <v>185</v>
      </c>
      <c r="JYD29" s="193" t="s">
        <v>185</v>
      </c>
      <c r="JYE29" s="193" t="s">
        <v>185</v>
      </c>
      <c r="JYF29" s="193" t="s">
        <v>185</v>
      </c>
      <c r="JYG29" s="193" t="s">
        <v>185</v>
      </c>
      <c r="JYH29" s="193" t="s">
        <v>185</v>
      </c>
      <c r="JYI29" s="193" t="s">
        <v>185</v>
      </c>
      <c r="JYJ29" s="193" t="s">
        <v>185</v>
      </c>
      <c r="JYK29" s="193" t="s">
        <v>185</v>
      </c>
      <c r="JYL29" s="193" t="s">
        <v>185</v>
      </c>
      <c r="JYM29" s="193" t="s">
        <v>185</v>
      </c>
      <c r="JYN29" s="193" t="s">
        <v>185</v>
      </c>
      <c r="JYO29" s="193" t="s">
        <v>185</v>
      </c>
      <c r="JYP29" s="193" t="s">
        <v>185</v>
      </c>
      <c r="JYQ29" s="193" t="s">
        <v>185</v>
      </c>
      <c r="JYR29" s="193" t="s">
        <v>185</v>
      </c>
      <c r="JYS29" s="193" t="s">
        <v>185</v>
      </c>
      <c r="JYT29" s="193" t="s">
        <v>185</v>
      </c>
      <c r="JYU29" s="193" t="s">
        <v>185</v>
      </c>
      <c r="JYV29" s="193" t="s">
        <v>185</v>
      </c>
      <c r="JYW29" s="193" t="s">
        <v>185</v>
      </c>
      <c r="JYX29" s="193" t="s">
        <v>185</v>
      </c>
      <c r="JYY29" s="193" t="s">
        <v>185</v>
      </c>
      <c r="JYZ29" s="193" t="s">
        <v>185</v>
      </c>
      <c r="JZA29" s="193" t="s">
        <v>185</v>
      </c>
      <c r="JZB29" s="193" t="s">
        <v>185</v>
      </c>
      <c r="JZC29" s="193" t="s">
        <v>185</v>
      </c>
      <c r="JZD29" s="193" t="s">
        <v>185</v>
      </c>
      <c r="JZE29" s="193" t="s">
        <v>185</v>
      </c>
      <c r="JZF29" s="193" t="s">
        <v>185</v>
      </c>
      <c r="JZG29" s="193" t="s">
        <v>185</v>
      </c>
      <c r="JZH29" s="193" t="s">
        <v>185</v>
      </c>
      <c r="JZI29" s="193" t="s">
        <v>185</v>
      </c>
      <c r="JZJ29" s="193" t="s">
        <v>185</v>
      </c>
      <c r="JZK29" s="193" t="s">
        <v>185</v>
      </c>
      <c r="JZL29" s="193" t="s">
        <v>185</v>
      </c>
      <c r="JZM29" s="193" t="s">
        <v>185</v>
      </c>
      <c r="JZN29" s="193" t="s">
        <v>185</v>
      </c>
      <c r="JZO29" s="193" t="s">
        <v>185</v>
      </c>
      <c r="JZP29" s="193" t="s">
        <v>185</v>
      </c>
      <c r="JZQ29" s="193" t="s">
        <v>185</v>
      </c>
      <c r="JZR29" s="193" t="s">
        <v>185</v>
      </c>
      <c r="JZS29" s="193" t="s">
        <v>185</v>
      </c>
      <c r="JZT29" s="193" t="s">
        <v>185</v>
      </c>
      <c r="JZU29" s="193" t="s">
        <v>185</v>
      </c>
      <c r="JZV29" s="193" t="s">
        <v>185</v>
      </c>
      <c r="JZW29" s="193" t="s">
        <v>185</v>
      </c>
      <c r="JZX29" s="193" t="s">
        <v>185</v>
      </c>
      <c r="JZY29" s="193" t="s">
        <v>185</v>
      </c>
      <c r="JZZ29" s="193" t="s">
        <v>185</v>
      </c>
      <c r="KAA29" s="193" t="s">
        <v>185</v>
      </c>
      <c r="KAB29" s="193" t="s">
        <v>185</v>
      </c>
      <c r="KAC29" s="193" t="s">
        <v>185</v>
      </c>
      <c r="KAD29" s="193" t="s">
        <v>185</v>
      </c>
      <c r="KAE29" s="193" t="s">
        <v>185</v>
      </c>
      <c r="KAF29" s="193" t="s">
        <v>185</v>
      </c>
      <c r="KAG29" s="193" t="s">
        <v>185</v>
      </c>
      <c r="KAH29" s="193" t="s">
        <v>185</v>
      </c>
      <c r="KAI29" s="193" t="s">
        <v>185</v>
      </c>
      <c r="KAJ29" s="193" t="s">
        <v>185</v>
      </c>
      <c r="KAK29" s="193" t="s">
        <v>185</v>
      </c>
      <c r="KAL29" s="193" t="s">
        <v>185</v>
      </c>
      <c r="KAM29" s="193" t="s">
        <v>185</v>
      </c>
      <c r="KAN29" s="193" t="s">
        <v>185</v>
      </c>
      <c r="KAO29" s="193" t="s">
        <v>185</v>
      </c>
      <c r="KAP29" s="193" t="s">
        <v>185</v>
      </c>
      <c r="KAQ29" s="193" t="s">
        <v>185</v>
      </c>
      <c r="KAR29" s="193" t="s">
        <v>185</v>
      </c>
      <c r="KAS29" s="193" t="s">
        <v>185</v>
      </c>
      <c r="KAT29" s="193" t="s">
        <v>185</v>
      </c>
      <c r="KAU29" s="193" t="s">
        <v>185</v>
      </c>
      <c r="KAV29" s="193" t="s">
        <v>185</v>
      </c>
      <c r="KAW29" s="193" t="s">
        <v>185</v>
      </c>
      <c r="KAX29" s="193" t="s">
        <v>185</v>
      </c>
      <c r="KAY29" s="193" t="s">
        <v>185</v>
      </c>
      <c r="KAZ29" s="193" t="s">
        <v>185</v>
      </c>
      <c r="KBA29" s="193" t="s">
        <v>185</v>
      </c>
      <c r="KBB29" s="193" t="s">
        <v>185</v>
      </c>
      <c r="KBC29" s="193" t="s">
        <v>185</v>
      </c>
      <c r="KBD29" s="193" t="s">
        <v>185</v>
      </c>
      <c r="KBE29" s="193" t="s">
        <v>185</v>
      </c>
      <c r="KBF29" s="193" t="s">
        <v>185</v>
      </c>
      <c r="KBG29" s="193" t="s">
        <v>185</v>
      </c>
      <c r="KBH29" s="193" t="s">
        <v>185</v>
      </c>
      <c r="KBI29" s="193" t="s">
        <v>185</v>
      </c>
      <c r="KBJ29" s="193" t="s">
        <v>185</v>
      </c>
      <c r="KBK29" s="193" t="s">
        <v>185</v>
      </c>
      <c r="KBL29" s="193" t="s">
        <v>185</v>
      </c>
      <c r="KBM29" s="193" t="s">
        <v>185</v>
      </c>
      <c r="KBN29" s="193" t="s">
        <v>185</v>
      </c>
      <c r="KBO29" s="193" t="s">
        <v>185</v>
      </c>
      <c r="KBP29" s="193" t="s">
        <v>185</v>
      </c>
      <c r="KBQ29" s="193" t="s">
        <v>185</v>
      </c>
      <c r="KBR29" s="193" t="s">
        <v>185</v>
      </c>
      <c r="KBS29" s="193" t="s">
        <v>185</v>
      </c>
      <c r="KBT29" s="193" t="s">
        <v>185</v>
      </c>
      <c r="KBU29" s="193" t="s">
        <v>185</v>
      </c>
      <c r="KBV29" s="193" t="s">
        <v>185</v>
      </c>
      <c r="KBW29" s="193" t="s">
        <v>185</v>
      </c>
      <c r="KBX29" s="193" t="s">
        <v>185</v>
      </c>
      <c r="KBY29" s="193" t="s">
        <v>185</v>
      </c>
      <c r="KBZ29" s="193" t="s">
        <v>185</v>
      </c>
      <c r="KCA29" s="193" t="s">
        <v>185</v>
      </c>
      <c r="KCB29" s="193" t="s">
        <v>185</v>
      </c>
      <c r="KCC29" s="193" t="s">
        <v>185</v>
      </c>
      <c r="KCD29" s="193" t="s">
        <v>185</v>
      </c>
      <c r="KCE29" s="193" t="s">
        <v>185</v>
      </c>
      <c r="KCF29" s="193" t="s">
        <v>185</v>
      </c>
      <c r="KCG29" s="193" t="s">
        <v>185</v>
      </c>
      <c r="KCH29" s="193" t="s">
        <v>185</v>
      </c>
      <c r="KCI29" s="193" t="s">
        <v>185</v>
      </c>
      <c r="KCJ29" s="193" t="s">
        <v>185</v>
      </c>
      <c r="KCK29" s="193" t="s">
        <v>185</v>
      </c>
      <c r="KCL29" s="193" t="s">
        <v>185</v>
      </c>
      <c r="KCM29" s="193" t="s">
        <v>185</v>
      </c>
      <c r="KCN29" s="193" t="s">
        <v>185</v>
      </c>
      <c r="KCO29" s="193" t="s">
        <v>185</v>
      </c>
      <c r="KCP29" s="193" t="s">
        <v>185</v>
      </c>
      <c r="KCQ29" s="193" t="s">
        <v>185</v>
      </c>
      <c r="KCR29" s="193" t="s">
        <v>185</v>
      </c>
      <c r="KCS29" s="193" t="s">
        <v>185</v>
      </c>
      <c r="KCT29" s="193" t="s">
        <v>185</v>
      </c>
      <c r="KCU29" s="193" t="s">
        <v>185</v>
      </c>
      <c r="KCV29" s="193" t="s">
        <v>185</v>
      </c>
      <c r="KCW29" s="193" t="s">
        <v>185</v>
      </c>
      <c r="KCX29" s="193" t="s">
        <v>185</v>
      </c>
      <c r="KCY29" s="193" t="s">
        <v>185</v>
      </c>
      <c r="KCZ29" s="193" t="s">
        <v>185</v>
      </c>
      <c r="KDA29" s="193" t="s">
        <v>185</v>
      </c>
      <c r="KDB29" s="193" t="s">
        <v>185</v>
      </c>
      <c r="KDC29" s="193" t="s">
        <v>185</v>
      </c>
      <c r="KDD29" s="193" t="s">
        <v>185</v>
      </c>
      <c r="KDE29" s="193" t="s">
        <v>185</v>
      </c>
      <c r="KDF29" s="193" t="s">
        <v>185</v>
      </c>
      <c r="KDG29" s="193" t="s">
        <v>185</v>
      </c>
      <c r="KDH29" s="193" t="s">
        <v>185</v>
      </c>
      <c r="KDI29" s="193" t="s">
        <v>185</v>
      </c>
      <c r="KDJ29" s="193" t="s">
        <v>185</v>
      </c>
      <c r="KDK29" s="193" t="s">
        <v>185</v>
      </c>
      <c r="KDL29" s="193" t="s">
        <v>185</v>
      </c>
      <c r="KDM29" s="193" t="s">
        <v>185</v>
      </c>
      <c r="KDN29" s="193" t="s">
        <v>185</v>
      </c>
      <c r="KDO29" s="193" t="s">
        <v>185</v>
      </c>
      <c r="KDP29" s="193" t="s">
        <v>185</v>
      </c>
      <c r="KDQ29" s="193" t="s">
        <v>185</v>
      </c>
      <c r="KDR29" s="193" t="s">
        <v>185</v>
      </c>
      <c r="KDS29" s="193" t="s">
        <v>185</v>
      </c>
      <c r="KDT29" s="193" t="s">
        <v>185</v>
      </c>
      <c r="KDU29" s="193" t="s">
        <v>185</v>
      </c>
      <c r="KDV29" s="193" t="s">
        <v>185</v>
      </c>
      <c r="KDW29" s="193" t="s">
        <v>185</v>
      </c>
      <c r="KDX29" s="193" t="s">
        <v>185</v>
      </c>
      <c r="KDY29" s="193" t="s">
        <v>185</v>
      </c>
      <c r="KDZ29" s="193" t="s">
        <v>185</v>
      </c>
      <c r="KEA29" s="193" t="s">
        <v>185</v>
      </c>
      <c r="KEB29" s="193" t="s">
        <v>185</v>
      </c>
      <c r="KEC29" s="193" t="s">
        <v>185</v>
      </c>
      <c r="KED29" s="193" t="s">
        <v>185</v>
      </c>
      <c r="KEE29" s="193" t="s">
        <v>185</v>
      </c>
      <c r="KEF29" s="193" t="s">
        <v>185</v>
      </c>
      <c r="KEG29" s="193" t="s">
        <v>185</v>
      </c>
      <c r="KEH29" s="193" t="s">
        <v>185</v>
      </c>
      <c r="KEI29" s="193" t="s">
        <v>185</v>
      </c>
      <c r="KEJ29" s="193" t="s">
        <v>185</v>
      </c>
      <c r="KEK29" s="193" t="s">
        <v>185</v>
      </c>
      <c r="KEL29" s="193" t="s">
        <v>185</v>
      </c>
      <c r="KEM29" s="193" t="s">
        <v>185</v>
      </c>
      <c r="KEN29" s="193" t="s">
        <v>185</v>
      </c>
      <c r="KEO29" s="193" t="s">
        <v>185</v>
      </c>
      <c r="KEP29" s="193" t="s">
        <v>185</v>
      </c>
      <c r="KEQ29" s="193" t="s">
        <v>185</v>
      </c>
      <c r="KER29" s="193" t="s">
        <v>185</v>
      </c>
      <c r="KES29" s="193" t="s">
        <v>185</v>
      </c>
      <c r="KET29" s="193" t="s">
        <v>185</v>
      </c>
      <c r="KEU29" s="193" t="s">
        <v>185</v>
      </c>
      <c r="KEV29" s="193" t="s">
        <v>185</v>
      </c>
      <c r="KEW29" s="193" t="s">
        <v>185</v>
      </c>
      <c r="KEX29" s="193" t="s">
        <v>185</v>
      </c>
      <c r="KEY29" s="193" t="s">
        <v>185</v>
      </c>
      <c r="KEZ29" s="193" t="s">
        <v>185</v>
      </c>
      <c r="KFA29" s="193" t="s">
        <v>185</v>
      </c>
      <c r="KFB29" s="193" t="s">
        <v>185</v>
      </c>
      <c r="KFC29" s="193" t="s">
        <v>185</v>
      </c>
      <c r="KFD29" s="193" t="s">
        <v>185</v>
      </c>
      <c r="KFE29" s="193" t="s">
        <v>185</v>
      </c>
      <c r="KFF29" s="193" t="s">
        <v>185</v>
      </c>
      <c r="KFG29" s="193" t="s">
        <v>185</v>
      </c>
      <c r="KFH29" s="193" t="s">
        <v>185</v>
      </c>
      <c r="KFI29" s="193" t="s">
        <v>185</v>
      </c>
      <c r="KFJ29" s="193" t="s">
        <v>185</v>
      </c>
      <c r="KFK29" s="193" t="s">
        <v>185</v>
      </c>
      <c r="KFL29" s="193" t="s">
        <v>185</v>
      </c>
      <c r="KFM29" s="193" t="s">
        <v>185</v>
      </c>
      <c r="KFN29" s="193" t="s">
        <v>185</v>
      </c>
      <c r="KFO29" s="193" t="s">
        <v>185</v>
      </c>
      <c r="KFP29" s="193" t="s">
        <v>185</v>
      </c>
      <c r="KFQ29" s="193" t="s">
        <v>185</v>
      </c>
      <c r="KFR29" s="193" t="s">
        <v>185</v>
      </c>
      <c r="KFS29" s="193" t="s">
        <v>185</v>
      </c>
      <c r="KFT29" s="193" t="s">
        <v>185</v>
      </c>
      <c r="KFU29" s="193" t="s">
        <v>185</v>
      </c>
      <c r="KFV29" s="193" t="s">
        <v>185</v>
      </c>
      <c r="KFW29" s="193" t="s">
        <v>185</v>
      </c>
      <c r="KFX29" s="193" t="s">
        <v>185</v>
      </c>
      <c r="KFY29" s="193" t="s">
        <v>185</v>
      </c>
      <c r="KFZ29" s="193" t="s">
        <v>185</v>
      </c>
      <c r="KGA29" s="193" t="s">
        <v>185</v>
      </c>
      <c r="KGB29" s="193" t="s">
        <v>185</v>
      </c>
      <c r="KGC29" s="193" t="s">
        <v>185</v>
      </c>
      <c r="KGD29" s="193" t="s">
        <v>185</v>
      </c>
      <c r="KGE29" s="193" t="s">
        <v>185</v>
      </c>
      <c r="KGF29" s="193" t="s">
        <v>185</v>
      </c>
      <c r="KGG29" s="193" t="s">
        <v>185</v>
      </c>
      <c r="KGH29" s="193" t="s">
        <v>185</v>
      </c>
      <c r="KGI29" s="193" t="s">
        <v>185</v>
      </c>
      <c r="KGJ29" s="193" t="s">
        <v>185</v>
      </c>
      <c r="KGK29" s="193" t="s">
        <v>185</v>
      </c>
      <c r="KGL29" s="193" t="s">
        <v>185</v>
      </c>
      <c r="KGM29" s="193" t="s">
        <v>185</v>
      </c>
      <c r="KGN29" s="193" t="s">
        <v>185</v>
      </c>
      <c r="KGO29" s="193" t="s">
        <v>185</v>
      </c>
      <c r="KGP29" s="193" t="s">
        <v>185</v>
      </c>
      <c r="KGQ29" s="193" t="s">
        <v>185</v>
      </c>
      <c r="KGR29" s="193" t="s">
        <v>185</v>
      </c>
      <c r="KGS29" s="193" t="s">
        <v>185</v>
      </c>
      <c r="KGT29" s="193" t="s">
        <v>185</v>
      </c>
      <c r="KGU29" s="193" t="s">
        <v>185</v>
      </c>
      <c r="KGV29" s="193" t="s">
        <v>185</v>
      </c>
      <c r="KGW29" s="193" t="s">
        <v>185</v>
      </c>
      <c r="KGX29" s="193" t="s">
        <v>185</v>
      </c>
      <c r="KGY29" s="193" t="s">
        <v>185</v>
      </c>
      <c r="KGZ29" s="193" t="s">
        <v>185</v>
      </c>
      <c r="KHA29" s="193" t="s">
        <v>185</v>
      </c>
      <c r="KHB29" s="193" t="s">
        <v>185</v>
      </c>
      <c r="KHC29" s="193" t="s">
        <v>185</v>
      </c>
      <c r="KHD29" s="193" t="s">
        <v>185</v>
      </c>
      <c r="KHE29" s="193" t="s">
        <v>185</v>
      </c>
      <c r="KHF29" s="193" t="s">
        <v>185</v>
      </c>
      <c r="KHG29" s="193" t="s">
        <v>185</v>
      </c>
      <c r="KHH29" s="193" t="s">
        <v>185</v>
      </c>
      <c r="KHI29" s="193" t="s">
        <v>185</v>
      </c>
      <c r="KHJ29" s="193" t="s">
        <v>185</v>
      </c>
      <c r="KHK29" s="193" t="s">
        <v>185</v>
      </c>
      <c r="KHL29" s="193" t="s">
        <v>185</v>
      </c>
      <c r="KHM29" s="193" t="s">
        <v>185</v>
      </c>
      <c r="KHN29" s="193" t="s">
        <v>185</v>
      </c>
      <c r="KHO29" s="193" t="s">
        <v>185</v>
      </c>
      <c r="KHP29" s="193" t="s">
        <v>185</v>
      </c>
      <c r="KHQ29" s="193" t="s">
        <v>185</v>
      </c>
      <c r="KHR29" s="193" t="s">
        <v>185</v>
      </c>
      <c r="KHS29" s="193" t="s">
        <v>185</v>
      </c>
      <c r="KHT29" s="193" t="s">
        <v>185</v>
      </c>
      <c r="KHU29" s="193" t="s">
        <v>185</v>
      </c>
      <c r="KHV29" s="193" t="s">
        <v>185</v>
      </c>
      <c r="KHW29" s="193" t="s">
        <v>185</v>
      </c>
      <c r="KHX29" s="193" t="s">
        <v>185</v>
      </c>
      <c r="KHY29" s="193" t="s">
        <v>185</v>
      </c>
      <c r="KHZ29" s="193" t="s">
        <v>185</v>
      </c>
      <c r="KIA29" s="193" t="s">
        <v>185</v>
      </c>
      <c r="KIB29" s="193" t="s">
        <v>185</v>
      </c>
      <c r="KIC29" s="193" t="s">
        <v>185</v>
      </c>
      <c r="KID29" s="193" t="s">
        <v>185</v>
      </c>
      <c r="KIE29" s="193" t="s">
        <v>185</v>
      </c>
      <c r="KIF29" s="193" t="s">
        <v>185</v>
      </c>
      <c r="KIG29" s="193" t="s">
        <v>185</v>
      </c>
      <c r="KIH29" s="193" t="s">
        <v>185</v>
      </c>
      <c r="KII29" s="193" t="s">
        <v>185</v>
      </c>
      <c r="KIJ29" s="193" t="s">
        <v>185</v>
      </c>
      <c r="KIK29" s="193" t="s">
        <v>185</v>
      </c>
      <c r="KIL29" s="193" t="s">
        <v>185</v>
      </c>
      <c r="KIM29" s="193" t="s">
        <v>185</v>
      </c>
      <c r="KIN29" s="193" t="s">
        <v>185</v>
      </c>
      <c r="KIO29" s="193" t="s">
        <v>185</v>
      </c>
      <c r="KIP29" s="193" t="s">
        <v>185</v>
      </c>
      <c r="KIQ29" s="193" t="s">
        <v>185</v>
      </c>
      <c r="KIR29" s="193" t="s">
        <v>185</v>
      </c>
      <c r="KIS29" s="193" t="s">
        <v>185</v>
      </c>
      <c r="KIT29" s="193" t="s">
        <v>185</v>
      </c>
      <c r="KIU29" s="193" t="s">
        <v>185</v>
      </c>
      <c r="KIV29" s="193" t="s">
        <v>185</v>
      </c>
      <c r="KIW29" s="193" t="s">
        <v>185</v>
      </c>
      <c r="KIX29" s="193" t="s">
        <v>185</v>
      </c>
      <c r="KIY29" s="193" t="s">
        <v>185</v>
      </c>
      <c r="KIZ29" s="193" t="s">
        <v>185</v>
      </c>
      <c r="KJA29" s="193" t="s">
        <v>185</v>
      </c>
      <c r="KJB29" s="193" t="s">
        <v>185</v>
      </c>
      <c r="KJC29" s="193" t="s">
        <v>185</v>
      </c>
      <c r="KJD29" s="193" t="s">
        <v>185</v>
      </c>
      <c r="KJE29" s="193" t="s">
        <v>185</v>
      </c>
      <c r="KJF29" s="193" t="s">
        <v>185</v>
      </c>
      <c r="KJG29" s="193" t="s">
        <v>185</v>
      </c>
      <c r="KJH29" s="193" t="s">
        <v>185</v>
      </c>
      <c r="KJI29" s="193" t="s">
        <v>185</v>
      </c>
      <c r="KJJ29" s="193" t="s">
        <v>185</v>
      </c>
      <c r="KJK29" s="193" t="s">
        <v>185</v>
      </c>
      <c r="KJL29" s="193" t="s">
        <v>185</v>
      </c>
      <c r="KJM29" s="193" t="s">
        <v>185</v>
      </c>
      <c r="KJN29" s="193" t="s">
        <v>185</v>
      </c>
      <c r="KJO29" s="193" t="s">
        <v>185</v>
      </c>
      <c r="KJP29" s="193" t="s">
        <v>185</v>
      </c>
      <c r="KJQ29" s="193" t="s">
        <v>185</v>
      </c>
      <c r="KJR29" s="193" t="s">
        <v>185</v>
      </c>
      <c r="KJS29" s="193" t="s">
        <v>185</v>
      </c>
      <c r="KJT29" s="193" t="s">
        <v>185</v>
      </c>
      <c r="KJU29" s="193" t="s">
        <v>185</v>
      </c>
      <c r="KJV29" s="193" t="s">
        <v>185</v>
      </c>
      <c r="KJW29" s="193" t="s">
        <v>185</v>
      </c>
      <c r="KJX29" s="193" t="s">
        <v>185</v>
      </c>
      <c r="KJY29" s="193" t="s">
        <v>185</v>
      </c>
      <c r="KJZ29" s="193" t="s">
        <v>185</v>
      </c>
      <c r="KKA29" s="193" t="s">
        <v>185</v>
      </c>
      <c r="KKB29" s="193" t="s">
        <v>185</v>
      </c>
      <c r="KKC29" s="193" t="s">
        <v>185</v>
      </c>
      <c r="KKD29" s="193" t="s">
        <v>185</v>
      </c>
      <c r="KKE29" s="193" t="s">
        <v>185</v>
      </c>
      <c r="KKF29" s="193" t="s">
        <v>185</v>
      </c>
      <c r="KKG29" s="193" t="s">
        <v>185</v>
      </c>
      <c r="KKH29" s="193" t="s">
        <v>185</v>
      </c>
      <c r="KKI29" s="193" t="s">
        <v>185</v>
      </c>
      <c r="KKJ29" s="193" t="s">
        <v>185</v>
      </c>
      <c r="KKK29" s="193" t="s">
        <v>185</v>
      </c>
      <c r="KKL29" s="193" t="s">
        <v>185</v>
      </c>
      <c r="KKM29" s="193" t="s">
        <v>185</v>
      </c>
      <c r="KKN29" s="193" t="s">
        <v>185</v>
      </c>
      <c r="KKO29" s="193" t="s">
        <v>185</v>
      </c>
      <c r="KKP29" s="193" t="s">
        <v>185</v>
      </c>
      <c r="KKQ29" s="193" t="s">
        <v>185</v>
      </c>
      <c r="KKR29" s="193" t="s">
        <v>185</v>
      </c>
      <c r="KKS29" s="193" t="s">
        <v>185</v>
      </c>
      <c r="KKT29" s="193" t="s">
        <v>185</v>
      </c>
      <c r="KKU29" s="193" t="s">
        <v>185</v>
      </c>
      <c r="KKV29" s="193" t="s">
        <v>185</v>
      </c>
      <c r="KKW29" s="193" t="s">
        <v>185</v>
      </c>
      <c r="KKX29" s="193" t="s">
        <v>185</v>
      </c>
      <c r="KKY29" s="193" t="s">
        <v>185</v>
      </c>
      <c r="KKZ29" s="193" t="s">
        <v>185</v>
      </c>
      <c r="KLA29" s="193" t="s">
        <v>185</v>
      </c>
      <c r="KLB29" s="193" t="s">
        <v>185</v>
      </c>
      <c r="KLC29" s="193" t="s">
        <v>185</v>
      </c>
      <c r="KLD29" s="193" t="s">
        <v>185</v>
      </c>
      <c r="KLE29" s="193" t="s">
        <v>185</v>
      </c>
      <c r="KLF29" s="193" t="s">
        <v>185</v>
      </c>
      <c r="KLG29" s="193" t="s">
        <v>185</v>
      </c>
      <c r="KLH29" s="193" t="s">
        <v>185</v>
      </c>
      <c r="KLI29" s="193" t="s">
        <v>185</v>
      </c>
      <c r="KLJ29" s="193" t="s">
        <v>185</v>
      </c>
      <c r="KLK29" s="193" t="s">
        <v>185</v>
      </c>
      <c r="KLL29" s="193" t="s">
        <v>185</v>
      </c>
      <c r="KLM29" s="193" t="s">
        <v>185</v>
      </c>
      <c r="KLN29" s="193" t="s">
        <v>185</v>
      </c>
      <c r="KLO29" s="193" t="s">
        <v>185</v>
      </c>
      <c r="KLP29" s="193" t="s">
        <v>185</v>
      </c>
      <c r="KLQ29" s="193" t="s">
        <v>185</v>
      </c>
      <c r="KLR29" s="193" t="s">
        <v>185</v>
      </c>
      <c r="KLS29" s="193" t="s">
        <v>185</v>
      </c>
      <c r="KLT29" s="193" t="s">
        <v>185</v>
      </c>
      <c r="KLU29" s="193" t="s">
        <v>185</v>
      </c>
      <c r="KLV29" s="193" t="s">
        <v>185</v>
      </c>
      <c r="KLW29" s="193" t="s">
        <v>185</v>
      </c>
      <c r="KLX29" s="193" t="s">
        <v>185</v>
      </c>
      <c r="KLY29" s="193" t="s">
        <v>185</v>
      </c>
      <c r="KLZ29" s="193" t="s">
        <v>185</v>
      </c>
      <c r="KMA29" s="193" t="s">
        <v>185</v>
      </c>
      <c r="KMB29" s="193" t="s">
        <v>185</v>
      </c>
      <c r="KMC29" s="193" t="s">
        <v>185</v>
      </c>
      <c r="KMD29" s="193" t="s">
        <v>185</v>
      </c>
      <c r="KME29" s="193" t="s">
        <v>185</v>
      </c>
      <c r="KMF29" s="193" t="s">
        <v>185</v>
      </c>
      <c r="KMG29" s="193" t="s">
        <v>185</v>
      </c>
      <c r="KMH29" s="193" t="s">
        <v>185</v>
      </c>
      <c r="KMI29" s="193" t="s">
        <v>185</v>
      </c>
      <c r="KMJ29" s="193" t="s">
        <v>185</v>
      </c>
      <c r="KMK29" s="193" t="s">
        <v>185</v>
      </c>
      <c r="KML29" s="193" t="s">
        <v>185</v>
      </c>
      <c r="KMM29" s="193" t="s">
        <v>185</v>
      </c>
      <c r="KMN29" s="193" t="s">
        <v>185</v>
      </c>
      <c r="KMO29" s="193" t="s">
        <v>185</v>
      </c>
      <c r="KMP29" s="193" t="s">
        <v>185</v>
      </c>
      <c r="KMQ29" s="193" t="s">
        <v>185</v>
      </c>
      <c r="KMR29" s="193" t="s">
        <v>185</v>
      </c>
      <c r="KMS29" s="193" t="s">
        <v>185</v>
      </c>
      <c r="KMT29" s="193" t="s">
        <v>185</v>
      </c>
      <c r="KMU29" s="193" t="s">
        <v>185</v>
      </c>
      <c r="KMV29" s="193" t="s">
        <v>185</v>
      </c>
      <c r="KMW29" s="193" t="s">
        <v>185</v>
      </c>
      <c r="KMX29" s="193" t="s">
        <v>185</v>
      </c>
      <c r="KMY29" s="193" t="s">
        <v>185</v>
      </c>
      <c r="KMZ29" s="193" t="s">
        <v>185</v>
      </c>
      <c r="KNA29" s="193" t="s">
        <v>185</v>
      </c>
      <c r="KNB29" s="193" t="s">
        <v>185</v>
      </c>
      <c r="KNC29" s="193" t="s">
        <v>185</v>
      </c>
      <c r="KND29" s="193" t="s">
        <v>185</v>
      </c>
      <c r="KNE29" s="193" t="s">
        <v>185</v>
      </c>
      <c r="KNF29" s="193" t="s">
        <v>185</v>
      </c>
      <c r="KNG29" s="193" t="s">
        <v>185</v>
      </c>
      <c r="KNH29" s="193" t="s">
        <v>185</v>
      </c>
      <c r="KNI29" s="193" t="s">
        <v>185</v>
      </c>
      <c r="KNJ29" s="193" t="s">
        <v>185</v>
      </c>
      <c r="KNK29" s="193" t="s">
        <v>185</v>
      </c>
      <c r="KNL29" s="193" t="s">
        <v>185</v>
      </c>
      <c r="KNM29" s="193" t="s">
        <v>185</v>
      </c>
      <c r="KNN29" s="193" t="s">
        <v>185</v>
      </c>
      <c r="KNO29" s="193" t="s">
        <v>185</v>
      </c>
      <c r="KNP29" s="193" t="s">
        <v>185</v>
      </c>
      <c r="KNQ29" s="193" t="s">
        <v>185</v>
      </c>
      <c r="KNR29" s="193" t="s">
        <v>185</v>
      </c>
      <c r="KNS29" s="193" t="s">
        <v>185</v>
      </c>
      <c r="KNT29" s="193" t="s">
        <v>185</v>
      </c>
      <c r="KNU29" s="193" t="s">
        <v>185</v>
      </c>
      <c r="KNV29" s="193" t="s">
        <v>185</v>
      </c>
      <c r="KNW29" s="193" t="s">
        <v>185</v>
      </c>
      <c r="KNX29" s="193" t="s">
        <v>185</v>
      </c>
      <c r="KNY29" s="193" t="s">
        <v>185</v>
      </c>
      <c r="KNZ29" s="193" t="s">
        <v>185</v>
      </c>
      <c r="KOA29" s="193" t="s">
        <v>185</v>
      </c>
      <c r="KOB29" s="193" t="s">
        <v>185</v>
      </c>
      <c r="KOC29" s="193" t="s">
        <v>185</v>
      </c>
      <c r="KOD29" s="193" t="s">
        <v>185</v>
      </c>
      <c r="KOE29" s="193" t="s">
        <v>185</v>
      </c>
      <c r="KOF29" s="193" t="s">
        <v>185</v>
      </c>
      <c r="KOG29" s="193" t="s">
        <v>185</v>
      </c>
      <c r="KOH29" s="193" t="s">
        <v>185</v>
      </c>
      <c r="KOI29" s="193" t="s">
        <v>185</v>
      </c>
      <c r="KOJ29" s="193" t="s">
        <v>185</v>
      </c>
      <c r="KOK29" s="193" t="s">
        <v>185</v>
      </c>
      <c r="KOL29" s="193" t="s">
        <v>185</v>
      </c>
      <c r="KOM29" s="193" t="s">
        <v>185</v>
      </c>
      <c r="KON29" s="193" t="s">
        <v>185</v>
      </c>
      <c r="KOO29" s="193" t="s">
        <v>185</v>
      </c>
      <c r="KOP29" s="193" t="s">
        <v>185</v>
      </c>
      <c r="KOQ29" s="193" t="s">
        <v>185</v>
      </c>
      <c r="KOR29" s="193" t="s">
        <v>185</v>
      </c>
      <c r="KOS29" s="193" t="s">
        <v>185</v>
      </c>
      <c r="KOT29" s="193" t="s">
        <v>185</v>
      </c>
      <c r="KOU29" s="193" t="s">
        <v>185</v>
      </c>
      <c r="KOV29" s="193" t="s">
        <v>185</v>
      </c>
      <c r="KOW29" s="193" t="s">
        <v>185</v>
      </c>
      <c r="KOX29" s="193" t="s">
        <v>185</v>
      </c>
      <c r="KOY29" s="193" t="s">
        <v>185</v>
      </c>
      <c r="KOZ29" s="193" t="s">
        <v>185</v>
      </c>
      <c r="KPA29" s="193" t="s">
        <v>185</v>
      </c>
      <c r="KPB29" s="193" t="s">
        <v>185</v>
      </c>
      <c r="KPC29" s="193" t="s">
        <v>185</v>
      </c>
      <c r="KPD29" s="193" t="s">
        <v>185</v>
      </c>
      <c r="KPE29" s="193" t="s">
        <v>185</v>
      </c>
      <c r="KPF29" s="193" t="s">
        <v>185</v>
      </c>
      <c r="KPG29" s="193" t="s">
        <v>185</v>
      </c>
      <c r="KPH29" s="193" t="s">
        <v>185</v>
      </c>
      <c r="KPI29" s="193" t="s">
        <v>185</v>
      </c>
      <c r="KPJ29" s="193" t="s">
        <v>185</v>
      </c>
      <c r="KPK29" s="193" t="s">
        <v>185</v>
      </c>
      <c r="KPL29" s="193" t="s">
        <v>185</v>
      </c>
      <c r="KPM29" s="193" t="s">
        <v>185</v>
      </c>
      <c r="KPN29" s="193" t="s">
        <v>185</v>
      </c>
      <c r="KPO29" s="193" t="s">
        <v>185</v>
      </c>
      <c r="KPP29" s="193" t="s">
        <v>185</v>
      </c>
      <c r="KPQ29" s="193" t="s">
        <v>185</v>
      </c>
      <c r="KPR29" s="193" t="s">
        <v>185</v>
      </c>
      <c r="KPS29" s="193" t="s">
        <v>185</v>
      </c>
      <c r="KPT29" s="193" t="s">
        <v>185</v>
      </c>
      <c r="KPU29" s="193" t="s">
        <v>185</v>
      </c>
      <c r="KPV29" s="193" t="s">
        <v>185</v>
      </c>
      <c r="KPW29" s="193" t="s">
        <v>185</v>
      </c>
      <c r="KPX29" s="193" t="s">
        <v>185</v>
      </c>
      <c r="KPY29" s="193" t="s">
        <v>185</v>
      </c>
      <c r="KPZ29" s="193" t="s">
        <v>185</v>
      </c>
      <c r="KQA29" s="193" t="s">
        <v>185</v>
      </c>
      <c r="KQB29" s="193" t="s">
        <v>185</v>
      </c>
      <c r="KQC29" s="193" t="s">
        <v>185</v>
      </c>
      <c r="KQD29" s="193" t="s">
        <v>185</v>
      </c>
      <c r="KQE29" s="193" t="s">
        <v>185</v>
      </c>
      <c r="KQF29" s="193" t="s">
        <v>185</v>
      </c>
      <c r="KQG29" s="193" t="s">
        <v>185</v>
      </c>
      <c r="KQH29" s="193" t="s">
        <v>185</v>
      </c>
      <c r="KQI29" s="193" t="s">
        <v>185</v>
      </c>
      <c r="KQJ29" s="193" t="s">
        <v>185</v>
      </c>
      <c r="KQK29" s="193" t="s">
        <v>185</v>
      </c>
      <c r="KQL29" s="193" t="s">
        <v>185</v>
      </c>
      <c r="KQM29" s="193" t="s">
        <v>185</v>
      </c>
      <c r="KQN29" s="193" t="s">
        <v>185</v>
      </c>
      <c r="KQO29" s="193" t="s">
        <v>185</v>
      </c>
      <c r="KQP29" s="193" t="s">
        <v>185</v>
      </c>
      <c r="KQQ29" s="193" t="s">
        <v>185</v>
      </c>
      <c r="KQR29" s="193" t="s">
        <v>185</v>
      </c>
      <c r="KQS29" s="193" t="s">
        <v>185</v>
      </c>
      <c r="KQT29" s="193" t="s">
        <v>185</v>
      </c>
      <c r="KQU29" s="193" t="s">
        <v>185</v>
      </c>
      <c r="KQV29" s="193" t="s">
        <v>185</v>
      </c>
      <c r="KQW29" s="193" t="s">
        <v>185</v>
      </c>
      <c r="KQX29" s="193" t="s">
        <v>185</v>
      </c>
      <c r="KQY29" s="193" t="s">
        <v>185</v>
      </c>
      <c r="KQZ29" s="193" t="s">
        <v>185</v>
      </c>
      <c r="KRA29" s="193" t="s">
        <v>185</v>
      </c>
      <c r="KRB29" s="193" t="s">
        <v>185</v>
      </c>
      <c r="KRC29" s="193" t="s">
        <v>185</v>
      </c>
      <c r="KRD29" s="193" t="s">
        <v>185</v>
      </c>
      <c r="KRE29" s="193" t="s">
        <v>185</v>
      </c>
      <c r="KRF29" s="193" t="s">
        <v>185</v>
      </c>
      <c r="KRG29" s="193" t="s">
        <v>185</v>
      </c>
      <c r="KRH29" s="193" t="s">
        <v>185</v>
      </c>
      <c r="KRI29" s="193" t="s">
        <v>185</v>
      </c>
      <c r="KRJ29" s="193" t="s">
        <v>185</v>
      </c>
      <c r="KRK29" s="193" t="s">
        <v>185</v>
      </c>
      <c r="KRL29" s="193" t="s">
        <v>185</v>
      </c>
      <c r="KRM29" s="193" t="s">
        <v>185</v>
      </c>
      <c r="KRN29" s="193" t="s">
        <v>185</v>
      </c>
      <c r="KRO29" s="193" t="s">
        <v>185</v>
      </c>
      <c r="KRP29" s="193" t="s">
        <v>185</v>
      </c>
      <c r="KRQ29" s="193" t="s">
        <v>185</v>
      </c>
      <c r="KRR29" s="193" t="s">
        <v>185</v>
      </c>
      <c r="KRS29" s="193" t="s">
        <v>185</v>
      </c>
      <c r="KRT29" s="193" t="s">
        <v>185</v>
      </c>
      <c r="KRU29" s="193" t="s">
        <v>185</v>
      </c>
      <c r="KRV29" s="193" t="s">
        <v>185</v>
      </c>
      <c r="KRW29" s="193" t="s">
        <v>185</v>
      </c>
      <c r="KRX29" s="193" t="s">
        <v>185</v>
      </c>
      <c r="KRY29" s="193" t="s">
        <v>185</v>
      </c>
      <c r="KRZ29" s="193" t="s">
        <v>185</v>
      </c>
      <c r="KSA29" s="193" t="s">
        <v>185</v>
      </c>
      <c r="KSB29" s="193" t="s">
        <v>185</v>
      </c>
      <c r="KSC29" s="193" t="s">
        <v>185</v>
      </c>
      <c r="KSD29" s="193" t="s">
        <v>185</v>
      </c>
      <c r="KSE29" s="193" t="s">
        <v>185</v>
      </c>
      <c r="KSF29" s="193" t="s">
        <v>185</v>
      </c>
      <c r="KSG29" s="193" t="s">
        <v>185</v>
      </c>
      <c r="KSH29" s="193" t="s">
        <v>185</v>
      </c>
      <c r="KSI29" s="193" t="s">
        <v>185</v>
      </c>
      <c r="KSJ29" s="193" t="s">
        <v>185</v>
      </c>
      <c r="KSK29" s="193" t="s">
        <v>185</v>
      </c>
      <c r="KSL29" s="193" t="s">
        <v>185</v>
      </c>
      <c r="KSM29" s="193" t="s">
        <v>185</v>
      </c>
      <c r="KSN29" s="193" t="s">
        <v>185</v>
      </c>
      <c r="KSO29" s="193" t="s">
        <v>185</v>
      </c>
      <c r="KSP29" s="193" t="s">
        <v>185</v>
      </c>
      <c r="KSQ29" s="193" t="s">
        <v>185</v>
      </c>
      <c r="KSR29" s="193" t="s">
        <v>185</v>
      </c>
      <c r="KSS29" s="193" t="s">
        <v>185</v>
      </c>
      <c r="KST29" s="193" t="s">
        <v>185</v>
      </c>
      <c r="KSU29" s="193" t="s">
        <v>185</v>
      </c>
      <c r="KSV29" s="193" t="s">
        <v>185</v>
      </c>
      <c r="KSW29" s="193" t="s">
        <v>185</v>
      </c>
      <c r="KSX29" s="193" t="s">
        <v>185</v>
      </c>
      <c r="KSY29" s="193" t="s">
        <v>185</v>
      </c>
      <c r="KSZ29" s="193" t="s">
        <v>185</v>
      </c>
      <c r="KTA29" s="193" t="s">
        <v>185</v>
      </c>
      <c r="KTB29" s="193" t="s">
        <v>185</v>
      </c>
      <c r="KTC29" s="193" t="s">
        <v>185</v>
      </c>
      <c r="KTD29" s="193" t="s">
        <v>185</v>
      </c>
      <c r="KTE29" s="193" t="s">
        <v>185</v>
      </c>
      <c r="KTF29" s="193" t="s">
        <v>185</v>
      </c>
      <c r="KTG29" s="193" t="s">
        <v>185</v>
      </c>
      <c r="KTH29" s="193" t="s">
        <v>185</v>
      </c>
      <c r="KTI29" s="193" t="s">
        <v>185</v>
      </c>
      <c r="KTJ29" s="193" t="s">
        <v>185</v>
      </c>
      <c r="KTK29" s="193" t="s">
        <v>185</v>
      </c>
      <c r="KTL29" s="193" t="s">
        <v>185</v>
      </c>
      <c r="KTM29" s="193" t="s">
        <v>185</v>
      </c>
      <c r="KTN29" s="193" t="s">
        <v>185</v>
      </c>
      <c r="KTO29" s="193" t="s">
        <v>185</v>
      </c>
      <c r="KTP29" s="193" t="s">
        <v>185</v>
      </c>
      <c r="KTQ29" s="193" t="s">
        <v>185</v>
      </c>
      <c r="KTR29" s="193" t="s">
        <v>185</v>
      </c>
      <c r="KTS29" s="193" t="s">
        <v>185</v>
      </c>
      <c r="KTT29" s="193" t="s">
        <v>185</v>
      </c>
      <c r="KTU29" s="193" t="s">
        <v>185</v>
      </c>
      <c r="KTV29" s="193" t="s">
        <v>185</v>
      </c>
      <c r="KTW29" s="193" t="s">
        <v>185</v>
      </c>
      <c r="KTX29" s="193" t="s">
        <v>185</v>
      </c>
      <c r="KTY29" s="193" t="s">
        <v>185</v>
      </c>
      <c r="KTZ29" s="193" t="s">
        <v>185</v>
      </c>
      <c r="KUA29" s="193" t="s">
        <v>185</v>
      </c>
      <c r="KUB29" s="193" t="s">
        <v>185</v>
      </c>
      <c r="KUC29" s="193" t="s">
        <v>185</v>
      </c>
      <c r="KUD29" s="193" t="s">
        <v>185</v>
      </c>
      <c r="KUE29" s="193" t="s">
        <v>185</v>
      </c>
      <c r="KUF29" s="193" t="s">
        <v>185</v>
      </c>
      <c r="KUG29" s="193" t="s">
        <v>185</v>
      </c>
      <c r="KUH29" s="193" t="s">
        <v>185</v>
      </c>
      <c r="KUI29" s="193" t="s">
        <v>185</v>
      </c>
      <c r="KUJ29" s="193" t="s">
        <v>185</v>
      </c>
      <c r="KUK29" s="193" t="s">
        <v>185</v>
      </c>
      <c r="KUL29" s="193" t="s">
        <v>185</v>
      </c>
      <c r="KUM29" s="193" t="s">
        <v>185</v>
      </c>
      <c r="KUN29" s="193" t="s">
        <v>185</v>
      </c>
      <c r="KUO29" s="193" t="s">
        <v>185</v>
      </c>
      <c r="KUP29" s="193" t="s">
        <v>185</v>
      </c>
      <c r="KUQ29" s="193" t="s">
        <v>185</v>
      </c>
      <c r="KUR29" s="193" t="s">
        <v>185</v>
      </c>
      <c r="KUS29" s="193" t="s">
        <v>185</v>
      </c>
      <c r="KUT29" s="193" t="s">
        <v>185</v>
      </c>
      <c r="KUU29" s="193" t="s">
        <v>185</v>
      </c>
      <c r="KUV29" s="193" t="s">
        <v>185</v>
      </c>
      <c r="KUW29" s="193" t="s">
        <v>185</v>
      </c>
      <c r="KUX29" s="193" t="s">
        <v>185</v>
      </c>
      <c r="KUY29" s="193" t="s">
        <v>185</v>
      </c>
      <c r="KUZ29" s="193" t="s">
        <v>185</v>
      </c>
      <c r="KVA29" s="193" t="s">
        <v>185</v>
      </c>
      <c r="KVB29" s="193" t="s">
        <v>185</v>
      </c>
      <c r="KVC29" s="193" t="s">
        <v>185</v>
      </c>
      <c r="KVD29" s="193" t="s">
        <v>185</v>
      </c>
      <c r="KVE29" s="193" t="s">
        <v>185</v>
      </c>
      <c r="KVF29" s="193" t="s">
        <v>185</v>
      </c>
      <c r="KVG29" s="193" t="s">
        <v>185</v>
      </c>
      <c r="KVH29" s="193" t="s">
        <v>185</v>
      </c>
      <c r="KVI29" s="193" t="s">
        <v>185</v>
      </c>
      <c r="KVJ29" s="193" t="s">
        <v>185</v>
      </c>
      <c r="KVK29" s="193" t="s">
        <v>185</v>
      </c>
      <c r="KVL29" s="193" t="s">
        <v>185</v>
      </c>
      <c r="KVM29" s="193" t="s">
        <v>185</v>
      </c>
      <c r="KVN29" s="193" t="s">
        <v>185</v>
      </c>
      <c r="KVO29" s="193" t="s">
        <v>185</v>
      </c>
      <c r="KVP29" s="193" t="s">
        <v>185</v>
      </c>
      <c r="KVQ29" s="193" t="s">
        <v>185</v>
      </c>
      <c r="KVR29" s="193" t="s">
        <v>185</v>
      </c>
      <c r="KVS29" s="193" t="s">
        <v>185</v>
      </c>
      <c r="KVT29" s="193" t="s">
        <v>185</v>
      </c>
      <c r="KVU29" s="193" t="s">
        <v>185</v>
      </c>
      <c r="KVV29" s="193" t="s">
        <v>185</v>
      </c>
      <c r="KVW29" s="193" t="s">
        <v>185</v>
      </c>
      <c r="KVX29" s="193" t="s">
        <v>185</v>
      </c>
      <c r="KVY29" s="193" t="s">
        <v>185</v>
      </c>
      <c r="KVZ29" s="193" t="s">
        <v>185</v>
      </c>
      <c r="KWA29" s="193" t="s">
        <v>185</v>
      </c>
      <c r="KWB29" s="193" t="s">
        <v>185</v>
      </c>
      <c r="KWC29" s="193" t="s">
        <v>185</v>
      </c>
      <c r="KWD29" s="193" t="s">
        <v>185</v>
      </c>
      <c r="KWE29" s="193" t="s">
        <v>185</v>
      </c>
      <c r="KWF29" s="193" t="s">
        <v>185</v>
      </c>
      <c r="KWG29" s="193" t="s">
        <v>185</v>
      </c>
      <c r="KWH29" s="193" t="s">
        <v>185</v>
      </c>
      <c r="KWI29" s="193" t="s">
        <v>185</v>
      </c>
      <c r="KWJ29" s="193" t="s">
        <v>185</v>
      </c>
      <c r="KWK29" s="193" t="s">
        <v>185</v>
      </c>
      <c r="KWL29" s="193" t="s">
        <v>185</v>
      </c>
      <c r="KWM29" s="193" t="s">
        <v>185</v>
      </c>
      <c r="KWN29" s="193" t="s">
        <v>185</v>
      </c>
      <c r="KWO29" s="193" t="s">
        <v>185</v>
      </c>
      <c r="KWP29" s="193" t="s">
        <v>185</v>
      </c>
      <c r="KWQ29" s="193" t="s">
        <v>185</v>
      </c>
      <c r="KWR29" s="193" t="s">
        <v>185</v>
      </c>
      <c r="KWS29" s="193" t="s">
        <v>185</v>
      </c>
      <c r="KWT29" s="193" t="s">
        <v>185</v>
      </c>
      <c r="KWU29" s="193" t="s">
        <v>185</v>
      </c>
      <c r="KWV29" s="193" t="s">
        <v>185</v>
      </c>
      <c r="KWW29" s="193" t="s">
        <v>185</v>
      </c>
      <c r="KWX29" s="193" t="s">
        <v>185</v>
      </c>
      <c r="KWY29" s="193" t="s">
        <v>185</v>
      </c>
      <c r="KWZ29" s="193" t="s">
        <v>185</v>
      </c>
      <c r="KXA29" s="193" t="s">
        <v>185</v>
      </c>
      <c r="KXB29" s="193" t="s">
        <v>185</v>
      </c>
      <c r="KXC29" s="193" t="s">
        <v>185</v>
      </c>
      <c r="KXD29" s="193" t="s">
        <v>185</v>
      </c>
      <c r="KXE29" s="193" t="s">
        <v>185</v>
      </c>
      <c r="KXF29" s="193" t="s">
        <v>185</v>
      </c>
      <c r="KXG29" s="193" t="s">
        <v>185</v>
      </c>
      <c r="KXH29" s="193" t="s">
        <v>185</v>
      </c>
      <c r="KXI29" s="193" t="s">
        <v>185</v>
      </c>
      <c r="KXJ29" s="193" t="s">
        <v>185</v>
      </c>
      <c r="KXK29" s="193" t="s">
        <v>185</v>
      </c>
      <c r="KXL29" s="193" t="s">
        <v>185</v>
      </c>
      <c r="KXM29" s="193" t="s">
        <v>185</v>
      </c>
      <c r="KXN29" s="193" t="s">
        <v>185</v>
      </c>
      <c r="KXO29" s="193" t="s">
        <v>185</v>
      </c>
      <c r="KXP29" s="193" t="s">
        <v>185</v>
      </c>
      <c r="KXQ29" s="193" t="s">
        <v>185</v>
      </c>
      <c r="KXR29" s="193" t="s">
        <v>185</v>
      </c>
      <c r="KXS29" s="193" t="s">
        <v>185</v>
      </c>
      <c r="KXT29" s="193" t="s">
        <v>185</v>
      </c>
      <c r="KXU29" s="193" t="s">
        <v>185</v>
      </c>
      <c r="KXV29" s="193" t="s">
        <v>185</v>
      </c>
      <c r="KXW29" s="193" t="s">
        <v>185</v>
      </c>
      <c r="KXX29" s="193" t="s">
        <v>185</v>
      </c>
      <c r="KXY29" s="193" t="s">
        <v>185</v>
      </c>
      <c r="KXZ29" s="193" t="s">
        <v>185</v>
      </c>
      <c r="KYA29" s="193" t="s">
        <v>185</v>
      </c>
      <c r="KYB29" s="193" t="s">
        <v>185</v>
      </c>
      <c r="KYC29" s="193" t="s">
        <v>185</v>
      </c>
      <c r="KYD29" s="193" t="s">
        <v>185</v>
      </c>
      <c r="KYE29" s="193" t="s">
        <v>185</v>
      </c>
      <c r="KYF29" s="193" t="s">
        <v>185</v>
      </c>
      <c r="KYG29" s="193" t="s">
        <v>185</v>
      </c>
      <c r="KYH29" s="193" t="s">
        <v>185</v>
      </c>
      <c r="KYI29" s="193" t="s">
        <v>185</v>
      </c>
      <c r="KYJ29" s="193" t="s">
        <v>185</v>
      </c>
      <c r="KYK29" s="193" t="s">
        <v>185</v>
      </c>
      <c r="KYL29" s="193" t="s">
        <v>185</v>
      </c>
      <c r="KYM29" s="193" t="s">
        <v>185</v>
      </c>
      <c r="KYN29" s="193" t="s">
        <v>185</v>
      </c>
      <c r="KYO29" s="193" t="s">
        <v>185</v>
      </c>
      <c r="KYP29" s="193" t="s">
        <v>185</v>
      </c>
      <c r="KYQ29" s="193" t="s">
        <v>185</v>
      </c>
      <c r="KYR29" s="193" t="s">
        <v>185</v>
      </c>
      <c r="KYS29" s="193" t="s">
        <v>185</v>
      </c>
      <c r="KYT29" s="193" t="s">
        <v>185</v>
      </c>
      <c r="KYU29" s="193" t="s">
        <v>185</v>
      </c>
      <c r="KYV29" s="193" t="s">
        <v>185</v>
      </c>
      <c r="KYW29" s="193" t="s">
        <v>185</v>
      </c>
      <c r="KYX29" s="193" t="s">
        <v>185</v>
      </c>
      <c r="KYY29" s="193" t="s">
        <v>185</v>
      </c>
      <c r="KYZ29" s="193" t="s">
        <v>185</v>
      </c>
      <c r="KZA29" s="193" t="s">
        <v>185</v>
      </c>
      <c r="KZB29" s="193" t="s">
        <v>185</v>
      </c>
      <c r="KZC29" s="193" t="s">
        <v>185</v>
      </c>
      <c r="KZD29" s="193" t="s">
        <v>185</v>
      </c>
      <c r="KZE29" s="193" t="s">
        <v>185</v>
      </c>
      <c r="KZF29" s="193" t="s">
        <v>185</v>
      </c>
      <c r="KZG29" s="193" t="s">
        <v>185</v>
      </c>
      <c r="KZH29" s="193" t="s">
        <v>185</v>
      </c>
      <c r="KZI29" s="193" t="s">
        <v>185</v>
      </c>
      <c r="KZJ29" s="193" t="s">
        <v>185</v>
      </c>
      <c r="KZK29" s="193" t="s">
        <v>185</v>
      </c>
      <c r="KZL29" s="193" t="s">
        <v>185</v>
      </c>
      <c r="KZM29" s="193" t="s">
        <v>185</v>
      </c>
      <c r="KZN29" s="193" t="s">
        <v>185</v>
      </c>
      <c r="KZO29" s="193" t="s">
        <v>185</v>
      </c>
      <c r="KZP29" s="193" t="s">
        <v>185</v>
      </c>
      <c r="KZQ29" s="193" t="s">
        <v>185</v>
      </c>
      <c r="KZR29" s="193" t="s">
        <v>185</v>
      </c>
      <c r="KZS29" s="193" t="s">
        <v>185</v>
      </c>
      <c r="KZT29" s="193" t="s">
        <v>185</v>
      </c>
      <c r="KZU29" s="193" t="s">
        <v>185</v>
      </c>
      <c r="KZV29" s="193" t="s">
        <v>185</v>
      </c>
      <c r="KZW29" s="193" t="s">
        <v>185</v>
      </c>
      <c r="KZX29" s="193" t="s">
        <v>185</v>
      </c>
      <c r="KZY29" s="193" t="s">
        <v>185</v>
      </c>
      <c r="KZZ29" s="193" t="s">
        <v>185</v>
      </c>
      <c r="LAA29" s="193" t="s">
        <v>185</v>
      </c>
      <c r="LAB29" s="193" t="s">
        <v>185</v>
      </c>
      <c r="LAC29" s="193" t="s">
        <v>185</v>
      </c>
      <c r="LAD29" s="193" t="s">
        <v>185</v>
      </c>
      <c r="LAE29" s="193" t="s">
        <v>185</v>
      </c>
      <c r="LAF29" s="193" t="s">
        <v>185</v>
      </c>
      <c r="LAG29" s="193" t="s">
        <v>185</v>
      </c>
      <c r="LAH29" s="193" t="s">
        <v>185</v>
      </c>
      <c r="LAI29" s="193" t="s">
        <v>185</v>
      </c>
      <c r="LAJ29" s="193" t="s">
        <v>185</v>
      </c>
      <c r="LAK29" s="193" t="s">
        <v>185</v>
      </c>
      <c r="LAL29" s="193" t="s">
        <v>185</v>
      </c>
      <c r="LAM29" s="193" t="s">
        <v>185</v>
      </c>
      <c r="LAN29" s="193" t="s">
        <v>185</v>
      </c>
      <c r="LAO29" s="193" t="s">
        <v>185</v>
      </c>
      <c r="LAP29" s="193" t="s">
        <v>185</v>
      </c>
      <c r="LAQ29" s="193" t="s">
        <v>185</v>
      </c>
      <c r="LAR29" s="193" t="s">
        <v>185</v>
      </c>
      <c r="LAS29" s="193" t="s">
        <v>185</v>
      </c>
      <c r="LAT29" s="193" t="s">
        <v>185</v>
      </c>
      <c r="LAU29" s="193" t="s">
        <v>185</v>
      </c>
      <c r="LAV29" s="193" t="s">
        <v>185</v>
      </c>
      <c r="LAW29" s="193" t="s">
        <v>185</v>
      </c>
      <c r="LAX29" s="193" t="s">
        <v>185</v>
      </c>
      <c r="LAY29" s="193" t="s">
        <v>185</v>
      </c>
      <c r="LAZ29" s="193" t="s">
        <v>185</v>
      </c>
      <c r="LBA29" s="193" t="s">
        <v>185</v>
      </c>
      <c r="LBB29" s="193" t="s">
        <v>185</v>
      </c>
      <c r="LBC29" s="193" t="s">
        <v>185</v>
      </c>
      <c r="LBD29" s="193" t="s">
        <v>185</v>
      </c>
      <c r="LBE29" s="193" t="s">
        <v>185</v>
      </c>
      <c r="LBF29" s="193" t="s">
        <v>185</v>
      </c>
      <c r="LBG29" s="193" t="s">
        <v>185</v>
      </c>
      <c r="LBH29" s="193" t="s">
        <v>185</v>
      </c>
      <c r="LBI29" s="193" t="s">
        <v>185</v>
      </c>
      <c r="LBJ29" s="193" t="s">
        <v>185</v>
      </c>
      <c r="LBK29" s="193" t="s">
        <v>185</v>
      </c>
      <c r="LBL29" s="193" t="s">
        <v>185</v>
      </c>
      <c r="LBM29" s="193" t="s">
        <v>185</v>
      </c>
      <c r="LBN29" s="193" t="s">
        <v>185</v>
      </c>
      <c r="LBO29" s="193" t="s">
        <v>185</v>
      </c>
      <c r="LBP29" s="193" t="s">
        <v>185</v>
      </c>
      <c r="LBQ29" s="193" t="s">
        <v>185</v>
      </c>
      <c r="LBR29" s="193" t="s">
        <v>185</v>
      </c>
      <c r="LBS29" s="193" t="s">
        <v>185</v>
      </c>
      <c r="LBT29" s="193" t="s">
        <v>185</v>
      </c>
      <c r="LBU29" s="193" t="s">
        <v>185</v>
      </c>
      <c r="LBV29" s="193" t="s">
        <v>185</v>
      </c>
      <c r="LBW29" s="193" t="s">
        <v>185</v>
      </c>
      <c r="LBX29" s="193" t="s">
        <v>185</v>
      </c>
      <c r="LBY29" s="193" t="s">
        <v>185</v>
      </c>
      <c r="LBZ29" s="193" t="s">
        <v>185</v>
      </c>
      <c r="LCA29" s="193" t="s">
        <v>185</v>
      </c>
      <c r="LCB29" s="193" t="s">
        <v>185</v>
      </c>
      <c r="LCC29" s="193" t="s">
        <v>185</v>
      </c>
      <c r="LCD29" s="193" t="s">
        <v>185</v>
      </c>
      <c r="LCE29" s="193" t="s">
        <v>185</v>
      </c>
      <c r="LCF29" s="193" t="s">
        <v>185</v>
      </c>
      <c r="LCG29" s="193" t="s">
        <v>185</v>
      </c>
      <c r="LCH29" s="193" t="s">
        <v>185</v>
      </c>
      <c r="LCI29" s="193" t="s">
        <v>185</v>
      </c>
      <c r="LCJ29" s="193" t="s">
        <v>185</v>
      </c>
      <c r="LCK29" s="193" t="s">
        <v>185</v>
      </c>
      <c r="LCL29" s="193" t="s">
        <v>185</v>
      </c>
      <c r="LCM29" s="193" t="s">
        <v>185</v>
      </c>
      <c r="LCN29" s="193" t="s">
        <v>185</v>
      </c>
      <c r="LCO29" s="193" t="s">
        <v>185</v>
      </c>
      <c r="LCP29" s="193" t="s">
        <v>185</v>
      </c>
      <c r="LCQ29" s="193" t="s">
        <v>185</v>
      </c>
      <c r="LCR29" s="193" t="s">
        <v>185</v>
      </c>
      <c r="LCS29" s="193" t="s">
        <v>185</v>
      </c>
      <c r="LCT29" s="193" t="s">
        <v>185</v>
      </c>
      <c r="LCU29" s="193" t="s">
        <v>185</v>
      </c>
      <c r="LCV29" s="193" t="s">
        <v>185</v>
      </c>
      <c r="LCW29" s="193" t="s">
        <v>185</v>
      </c>
      <c r="LCX29" s="193" t="s">
        <v>185</v>
      </c>
      <c r="LCY29" s="193" t="s">
        <v>185</v>
      </c>
      <c r="LCZ29" s="193" t="s">
        <v>185</v>
      </c>
      <c r="LDA29" s="193" t="s">
        <v>185</v>
      </c>
      <c r="LDB29" s="193" t="s">
        <v>185</v>
      </c>
      <c r="LDC29" s="193" t="s">
        <v>185</v>
      </c>
      <c r="LDD29" s="193" t="s">
        <v>185</v>
      </c>
      <c r="LDE29" s="193" t="s">
        <v>185</v>
      </c>
      <c r="LDF29" s="193" t="s">
        <v>185</v>
      </c>
      <c r="LDG29" s="193" t="s">
        <v>185</v>
      </c>
      <c r="LDH29" s="193" t="s">
        <v>185</v>
      </c>
      <c r="LDI29" s="193" t="s">
        <v>185</v>
      </c>
      <c r="LDJ29" s="193" t="s">
        <v>185</v>
      </c>
      <c r="LDK29" s="193" t="s">
        <v>185</v>
      </c>
      <c r="LDL29" s="193" t="s">
        <v>185</v>
      </c>
      <c r="LDM29" s="193" t="s">
        <v>185</v>
      </c>
      <c r="LDN29" s="193" t="s">
        <v>185</v>
      </c>
      <c r="LDO29" s="193" t="s">
        <v>185</v>
      </c>
      <c r="LDP29" s="193" t="s">
        <v>185</v>
      </c>
      <c r="LDQ29" s="193" t="s">
        <v>185</v>
      </c>
      <c r="LDR29" s="193" t="s">
        <v>185</v>
      </c>
      <c r="LDS29" s="193" t="s">
        <v>185</v>
      </c>
      <c r="LDT29" s="193" t="s">
        <v>185</v>
      </c>
      <c r="LDU29" s="193" t="s">
        <v>185</v>
      </c>
      <c r="LDV29" s="193" t="s">
        <v>185</v>
      </c>
      <c r="LDW29" s="193" t="s">
        <v>185</v>
      </c>
      <c r="LDX29" s="193" t="s">
        <v>185</v>
      </c>
      <c r="LDY29" s="193" t="s">
        <v>185</v>
      </c>
      <c r="LDZ29" s="193" t="s">
        <v>185</v>
      </c>
      <c r="LEA29" s="193" t="s">
        <v>185</v>
      </c>
      <c r="LEB29" s="193" t="s">
        <v>185</v>
      </c>
      <c r="LEC29" s="193" t="s">
        <v>185</v>
      </c>
      <c r="LED29" s="193" t="s">
        <v>185</v>
      </c>
      <c r="LEE29" s="193" t="s">
        <v>185</v>
      </c>
      <c r="LEF29" s="193" t="s">
        <v>185</v>
      </c>
      <c r="LEG29" s="193" t="s">
        <v>185</v>
      </c>
      <c r="LEH29" s="193" t="s">
        <v>185</v>
      </c>
      <c r="LEI29" s="193" t="s">
        <v>185</v>
      </c>
      <c r="LEJ29" s="193" t="s">
        <v>185</v>
      </c>
      <c r="LEK29" s="193" t="s">
        <v>185</v>
      </c>
      <c r="LEL29" s="193" t="s">
        <v>185</v>
      </c>
      <c r="LEM29" s="193" t="s">
        <v>185</v>
      </c>
      <c r="LEN29" s="193" t="s">
        <v>185</v>
      </c>
      <c r="LEO29" s="193" t="s">
        <v>185</v>
      </c>
      <c r="LEP29" s="193" t="s">
        <v>185</v>
      </c>
      <c r="LEQ29" s="193" t="s">
        <v>185</v>
      </c>
      <c r="LER29" s="193" t="s">
        <v>185</v>
      </c>
      <c r="LES29" s="193" t="s">
        <v>185</v>
      </c>
      <c r="LET29" s="193" t="s">
        <v>185</v>
      </c>
      <c r="LEU29" s="193" t="s">
        <v>185</v>
      </c>
      <c r="LEV29" s="193" t="s">
        <v>185</v>
      </c>
      <c r="LEW29" s="193" t="s">
        <v>185</v>
      </c>
      <c r="LEX29" s="193" t="s">
        <v>185</v>
      </c>
      <c r="LEY29" s="193" t="s">
        <v>185</v>
      </c>
      <c r="LEZ29" s="193" t="s">
        <v>185</v>
      </c>
      <c r="LFA29" s="193" t="s">
        <v>185</v>
      </c>
      <c r="LFB29" s="193" t="s">
        <v>185</v>
      </c>
      <c r="LFC29" s="193" t="s">
        <v>185</v>
      </c>
      <c r="LFD29" s="193" t="s">
        <v>185</v>
      </c>
      <c r="LFE29" s="193" t="s">
        <v>185</v>
      </c>
      <c r="LFF29" s="193" t="s">
        <v>185</v>
      </c>
      <c r="LFG29" s="193" t="s">
        <v>185</v>
      </c>
      <c r="LFH29" s="193" t="s">
        <v>185</v>
      </c>
      <c r="LFI29" s="193" t="s">
        <v>185</v>
      </c>
      <c r="LFJ29" s="193" t="s">
        <v>185</v>
      </c>
      <c r="LFK29" s="193" t="s">
        <v>185</v>
      </c>
      <c r="LFL29" s="193" t="s">
        <v>185</v>
      </c>
      <c r="LFM29" s="193" t="s">
        <v>185</v>
      </c>
      <c r="LFN29" s="193" t="s">
        <v>185</v>
      </c>
      <c r="LFO29" s="193" t="s">
        <v>185</v>
      </c>
      <c r="LFP29" s="193" t="s">
        <v>185</v>
      </c>
      <c r="LFQ29" s="193" t="s">
        <v>185</v>
      </c>
      <c r="LFR29" s="193" t="s">
        <v>185</v>
      </c>
      <c r="LFS29" s="193" t="s">
        <v>185</v>
      </c>
      <c r="LFT29" s="193" t="s">
        <v>185</v>
      </c>
      <c r="LFU29" s="193" t="s">
        <v>185</v>
      </c>
      <c r="LFV29" s="193" t="s">
        <v>185</v>
      </c>
      <c r="LFW29" s="193" t="s">
        <v>185</v>
      </c>
      <c r="LFX29" s="193" t="s">
        <v>185</v>
      </c>
      <c r="LFY29" s="193" t="s">
        <v>185</v>
      </c>
      <c r="LFZ29" s="193" t="s">
        <v>185</v>
      </c>
      <c r="LGA29" s="193" t="s">
        <v>185</v>
      </c>
      <c r="LGB29" s="193" t="s">
        <v>185</v>
      </c>
      <c r="LGC29" s="193" t="s">
        <v>185</v>
      </c>
      <c r="LGD29" s="193" t="s">
        <v>185</v>
      </c>
      <c r="LGE29" s="193" t="s">
        <v>185</v>
      </c>
      <c r="LGF29" s="193" t="s">
        <v>185</v>
      </c>
      <c r="LGG29" s="193" t="s">
        <v>185</v>
      </c>
      <c r="LGH29" s="193" t="s">
        <v>185</v>
      </c>
      <c r="LGI29" s="193" t="s">
        <v>185</v>
      </c>
      <c r="LGJ29" s="193" t="s">
        <v>185</v>
      </c>
      <c r="LGK29" s="193" t="s">
        <v>185</v>
      </c>
      <c r="LGL29" s="193" t="s">
        <v>185</v>
      </c>
      <c r="LGM29" s="193" t="s">
        <v>185</v>
      </c>
      <c r="LGN29" s="193" t="s">
        <v>185</v>
      </c>
      <c r="LGO29" s="193" t="s">
        <v>185</v>
      </c>
      <c r="LGP29" s="193" t="s">
        <v>185</v>
      </c>
      <c r="LGQ29" s="193" t="s">
        <v>185</v>
      </c>
      <c r="LGR29" s="193" t="s">
        <v>185</v>
      </c>
      <c r="LGS29" s="193" t="s">
        <v>185</v>
      </c>
      <c r="LGT29" s="193" t="s">
        <v>185</v>
      </c>
      <c r="LGU29" s="193" t="s">
        <v>185</v>
      </c>
      <c r="LGV29" s="193" t="s">
        <v>185</v>
      </c>
      <c r="LGW29" s="193" t="s">
        <v>185</v>
      </c>
      <c r="LGX29" s="193" t="s">
        <v>185</v>
      </c>
      <c r="LGY29" s="193" t="s">
        <v>185</v>
      </c>
      <c r="LGZ29" s="193" t="s">
        <v>185</v>
      </c>
      <c r="LHA29" s="193" t="s">
        <v>185</v>
      </c>
      <c r="LHB29" s="193" t="s">
        <v>185</v>
      </c>
      <c r="LHC29" s="193" t="s">
        <v>185</v>
      </c>
      <c r="LHD29" s="193" t="s">
        <v>185</v>
      </c>
      <c r="LHE29" s="193" t="s">
        <v>185</v>
      </c>
      <c r="LHF29" s="193" t="s">
        <v>185</v>
      </c>
      <c r="LHG29" s="193" t="s">
        <v>185</v>
      </c>
      <c r="LHH29" s="193" t="s">
        <v>185</v>
      </c>
      <c r="LHI29" s="193" t="s">
        <v>185</v>
      </c>
      <c r="LHJ29" s="193" t="s">
        <v>185</v>
      </c>
      <c r="LHK29" s="193" t="s">
        <v>185</v>
      </c>
      <c r="LHL29" s="193" t="s">
        <v>185</v>
      </c>
      <c r="LHM29" s="193" t="s">
        <v>185</v>
      </c>
      <c r="LHN29" s="193" t="s">
        <v>185</v>
      </c>
      <c r="LHO29" s="193" t="s">
        <v>185</v>
      </c>
      <c r="LHP29" s="193" t="s">
        <v>185</v>
      </c>
      <c r="LHQ29" s="193" t="s">
        <v>185</v>
      </c>
      <c r="LHR29" s="193" t="s">
        <v>185</v>
      </c>
      <c r="LHS29" s="193" t="s">
        <v>185</v>
      </c>
      <c r="LHT29" s="193" t="s">
        <v>185</v>
      </c>
      <c r="LHU29" s="193" t="s">
        <v>185</v>
      </c>
      <c r="LHV29" s="193" t="s">
        <v>185</v>
      </c>
      <c r="LHW29" s="193" t="s">
        <v>185</v>
      </c>
      <c r="LHX29" s="193" t="s">
        <v>185</v>
      </c>
      <c r="LHY29" s="193" t="s">
        <v>185</v>
      </c>
      <c r="LHZ29" s="193" t="s">
        <v>185</v>
      </c>
      <c r="LIA29" s="193" t="s">
        <v>185</v>
      </c>
      <c r="LIB29" s="193" t="s">
        <v>185</v>
      </c>
      <c r="LIC29" s="193" t="s">
        <v>185</v>
      </c>
      <c r="LID29" s="193" t="s">
        <v>185</v>
      </c>
      <c r="LIE29" s="193" t="s">
        <v>185</v>
      </c>
      <c r="LIF29" s="193" t="s">
        <v>185</v>
      </c>
      <c r="LIG29" s="193" t="s">
        <v>185</v>
      </c>
      <c r="LIH29" s="193" t="s">
        <v>185</v>
      </c>
      <c r="LII29" s="193" t="s">
        <v>185</v>
      </c>
      <c r="LIJ29" s="193" t="s">
        <v>185</v>
      </c>
      <c r="LIK29" s="193" t="s">
        <v>185</v>
      </c>
      <c r="LIL29" s="193" t="s">
        <v>185</v>
      </c>
      <c r="LIM29" s="193" t="s">
        <v>185</v>
      </c>
      <c r="LIN29" s="193" t="s">
        <v>185</v>
      </c>
      <c r="LIO29" s="193" t="s">
        <v>185</v>
      </c>
      <c r="LIP29" s="193" t="s">
        <v>185</v>
      </c>
      <c r="LIQ29" s="193" t="s">
        <v>185</v>
      </c>
      <c r="LIR29" s="193" t="s">
        <v>185</v>
      </c>
      <c r="LIS29" s="193" t="s">
        <v>185</v>
      </c>
      <c r="LIT29" s="193" t="s">
        <v>185</v>
      </c>
      <c r="LIU29" s="193" t="s">
        <v>185</v>
      </c>
      <c r="LIV29" s="193" t="s">
        <v>185</v>
      </c>
      <c r="LIW29" s="193" t="s">
        <v>185</v>
      </c>
      <c r="LIX29" s="193" t="s">
        <v>185</v>
      </c>
      <c r="LIY29" s="193" t="s">
        <v>185</v>
      </c>
      <c r="LIZ29" s="193" t="s">
        <v>185</v>
      </c>
      <c r="LJA29" s="193" t="s">
        <v>185</v>
      </c>
      <c r="LJB29" s="193" t="s">
        <v>185</v>
      </c>
      <c r="LJC29" s="193" t="s">
        <v>185</v>
      </c>
      <c r="LJD29" s="193" t="s">
        <v>185</v>
      </c>
      <c r="LJE29" s="193" t="s">
        <v>185</v>
      </c>
      <c r="LJF29" s="193" t="s">
        <v>185</v>
      </c>
      <c r="LJG29" s="193" t="s">
        <v>185</v>
      </c>
      <c r="LJH29" s="193" t="s">
        <v>185</v>
      </c>
      <c r="LJI29" s="193" t="s">
        <v>185</v>
      </c>
      <c r="LJJ29" s="193" t="s">
        <v>185</v>
      </c>
      <c r="LJK29" s="193" t="s">
        <v>185</v>
      </c>
      <c r="LJL29" s="193" t="s">
        <v>185</v>
      </c>
      <c r="LJM29" s="193" t="s">
        <v>185</v>
      </c>
      <c r="LJN29" s="193" t="s">
        <v>185</v>
      </c>
      <c r="LJO29" s="193" t="s">
        <v>185</v>
      </c>
      <c r="LJP29" s="193" t="s">
        <v>185</v>
      </c>
      <c r="LJQ29" s="193" t="s">
        <v>185</v>
      </c>
      <c r="LJR29" s="193" t="s">
        <v>185</v>
      </c>
      <c r="LJS29" s="193" t="s">
        <v>185</v>
      </c>
      <c r="LJT29" s="193" t="s">
        <v>185</v>
      </c>
      <c r="LJU29" s="193" t="s">
        <v>185</v>
      </c>
      <c r="LJV29" s="193" t="s">
        <v>185</v>
      </c>
      <c r="LJW29" s="193" t="s">
        <v>185</v>
      </c>
      <c r="LJX29" s="193" t="s">
        <v>185</v>
      </c>
      <c r="LJY29" s="193" t="s">
        <v>185</v>
      </c>
      <c r="LJZ29" s="193" t="s">
        <v>185</v>
      </c>
      <c r="LKA29" s="193" t="s">
        <v>185</v>
      </c>
      <c r="LKB29" s="193" t="s">
        <v>185</v>
      </c>
      <c r="LKC29" s="193" t="s">
        <v>185</v>
      </c>
      <c r="LKD29" s="193" t="s">
        <v>185</v>
      </c>
      <c r="LKE29" s="193" t="s">
        <v>185</v>
      </c>
      <c r="LKF29" s="193" t="s">
        <v>185</v>
      </c>
      <c r="LKG29" s="193" t="s">
        <v>185</v>
      </c>
      <c r="LKH29" s="193" t="s">
        <v>185</v>
      </c>
      <c r="LKI29" s="193" t="s">
        <v>185</v>
      </c>
      <c r="LKJ29" s="193" t="s">
        <v>185</v>
      </c>
      <c r="LKK29" s="193" t="s">
        <v>185</v>
      </c>
      <c r="LKL29" s="193" t="s">
        <v>185</v>
      </c>
      <c r="LKM29" s="193" t="s">
        <v>185</v>
      </c>
      <c r="LKN29" s="193" t="s">
        <v>185</v>
      </c>
      <c r="LKO29" s="193" t="s">
        <v>185</v>
      </c>
      <c r="LKP29" s="193" t="s">
        <v>185</v>
      </c>
      <c r="LKQ29" s="193" t="s">
        <v>185</v>
      </c>
      <c r="LKR29" s="193" t="s">
        <v>185</v>
      </c>
      <c r="LKS29" s="193" t="s">
        <v>185</v>
      </c>
      <c r="LKT29" s="193" t="s">
        <v>185</v>
      </c>
      <c r="LKU29" s="193" t="s">
        <v>185</v>
      </c>
      <c r="LKV29" s="193" t="s">
        <v>185</v>
      </c>
      <c r="LKW29" s="193" t="s">
        <v>185</v>
      </c>
      <c r="LKX29" s="193" t="s">
        <v>185</v>
      </c>
      <c r="LKY29" s="193" t="s">
        <v>185</v>
      </c>
      <c r="LKZ29" s="193" t="s">
        <v>185</v>
      </c>
      <c r="LLA29" s="193" t="s">
        <v>185</v>
      </c>
      <c r="LLB29" s="193" t="s">
        <v>185</v>
      </c>
      <c r="LLC29" s="193" t="s">
        <v>185</v>
      </c>
      <c r="LLD29" s="193" t="s">
        <v>185</v>
      </c>
      <c r="LLE29" s="193" t="s">
        <v>185</v>
      </c>
      <c r="LLF29" s="193" t="s">
        <v>185</v>
      </c>
      <c r="LLG29" s="193" t="s">
        <v>185</v>
      </c>
      <c r="LLH29" s="193" t="s">
        <v>185</v>
      </c>
      <c r="LLI29" s="193" t="s">
        <v>185</v>
      </c>
      <c r="LLJ29" s="193" t="s">
        <v>185</v>
      </c>
      <c r="LLK29" s="193" t="s">
        <v>185</v>
      </c>
      <c r="LLL29" s="193" t="s">
        <v>185</v>
      </c>
      <c r="LLM29" s="193" t="s">
        <v>185</v>
      </c>
      <c r="LLN29" s="193" t="s">
        <v>185</v>
      </c>
      <c r="LLO29" s="193" t="s">
        <v>185</v>
      </c>
      <c r="LLP29" s="193" t="s">
        <v>185</v>
      </c>
      <c r="LLQ29" s="193" t="s">
        <v>185</v>
      </c>
      <c r="LLR29" s="193" t="s">
        <v>185</v>
      </c>
      <c r="LLS29" s="193" t="s">
        <v>185</v>
      </c>
      <c r="LLT29" s="193" t="s">
        <v>185</v>
      </c>
      <c r="LLU29" s="193" t="s">
        <v>185</v>
      </c>
      <c r="LLV29" s="193" t="s">
        <v>185</v>
      </c>
      <c r="LLW29" s="193" t="s">
        <v>185</v>
      </c>
      <c r="LLX29" s="193" t="s">
        <v>185</v>
      </c>
      <c r="LLY29" s="193" t="s">
        <v>185</v>
      </c>
      <c r="LLZ29" s="193" t="s">
        <v>185</v>
      </c>
      <c r="LMA29" s="193" t="s">
        <v>185</v>
      </c>
      <c r="LMB29" s="193" t="s">
        <v>185</v>
      </c>
      <c r="LMC29" s="193" t="s">
        <v>185</v>
      </c>
      <c r="LMD29" s="193" t="s">
        <v>185</v>
      </c>
      <c r="LME29" s="193" t="s">
        <v>185</v>
      </c>
      <c r="LMF29" s="193" t="s">
        <v>185</v>
      </c>
      <c r="LMG29" s="193" t="s">
        <v>185</v>
      </c>
      <c r="LMH29" s="193" t="s">
        <v>185</v>
      </c>
      <c r="LMI29" s="193" t="s">
        <v>185</v>
      </c>
      <c r="LMJ29" s="193" t="s">
        <v>185</v>
      </c>
      <c r="LMK29" s="193" t="s">
        <v>185</v>
      </c>
      <c r="LML29" s="193" t="s">
        <v>185</v>
      </c>
      <c r="LMM29" s="193" t="s">
        <v>185</v>
      </c>
      <c r="LMN29" s="193" t="s">
        <v>185</v>
      </c>
      <c r="LMO29" s="193" t="s">
        <v>185</v>
      </c>
      <c r="LMP29" s="193" t="s">
        <v>185</v>
      </c>
      <c r="LMQ29" s="193" t="s">
        <v>185</v>
      </c>
      <c r="LMR29" s="193" t="s">
        <v>185</v>
      </c>
      <c r="LMS29" s="193" t="s">
        <v>185</v>
      </c>
      <c r="LMT29" s="193" t="s">
        <v>185</v>
      </c>
      <c r="LMU29" s="193" t="s">
        <v>185</v>
      </c>
      <c r="LMV29" s="193" t="s">
        <v>185</v>
      </c>
      <c r="LMW29" s="193" t="s">
        <v>185</v>
      </c>
      <c r="LMX29" s="193" t="s">
        <v>185</v>
      </c>
      <c r="LMY29" s="193" t="s">
        <v>185</v>
      </c>
      <c r="LMZ29" s="193" t="s">
        <v>185</v>
      </c>
      <c r="LNA29" s="193" t="s">
        <v>185</v>
      </c>
      <c r="LNB29" s="193" t="s">
        <v>185</v>
      </c>
      <c r="LNC29" s="193" t="s">
        <v>185</v>
      </c>
      <c r="LND29" s="193" t="s">
        <v>185</v>
      </c>
      <c r="LNE29" s="193" t="s">
        <v>185</v>
      </c>
      <c r="LNF29" s="193" t="s">
        <v>185</v>
      </c>
      <c r="LNG29" s="193" t="s">
        <v>185</v>
      </c>
      <c r="LNH29" s="193" t="s">
        <v>185</v>
      </c>
      <c r="LNI29" s="193" t="s">
        <v>185</v>
      </c>
      <c r="LNJ29" s="193" t="s">
        <v>185</v>
      </c>
      <c r="LNK29" s="193" t="s">
        <v>185</v>
      </c>
      <c r="LNL29" s="193" t="s">
        <v>185</v>
      </c>
      <c r="LNM29" s="193" t="s">
        <v>185</v>
      </c>
      <c r="LNN29" s="193" t="s">
        <v>185</v>
      </c>
      <c r="LNO29" s="193" t="s">
        <v>185</v>
      </c>
      <c r="LNP29" s="193" t="s">
        <v>185</v>
      </c>
      <c r="LNQ29" s="193" t="s">
        <v>185</v>
      </c>
      <c r="LNR29" s="193" t="s">
        <v>185</v>
      </c>
      <c r="LNS29" s="193" t="s">
        <v>185</v>
      </c>
      <c r="LNT29" s="193" t="s">
        <v>185</v>
      </c>
      <c r="LNU29" s="193" t="s">
        <v>185</v>
      </c>
      <c r="LNV29" s="193" t="s">
        <v>185</v>
      </c>
      <c r="LNW29" s="193" t="s">
        <v>185</v>
      </c>
      <c r="LNX29" s="193" t="s">
        <v>185</v>
      </c>
      <c r="LNY29" s="193" t="s">
        <v>185</v>
      </c>
      <c r="LNZ29" s="193" t="s">
        <v>185</v>
      </c>
      <c r="LOA29" s="193" t="s">
        <v>185</v>
      </c>
      <c r="LOB29" s="193" t="s">
        <v>185</v>
      </c>
      <c r="LOC29" s="193" t="s">
        <v>185</v>
      </c>
      <c r="LOD29" s="193" t="s">
        <v>185</v>
      </c>
      <c r="LOE29" s="193" t="s">
        <v>185</v>
      </c>
      <c r="LOF29" s="193" t="s">
        <v>185</v>
      </c>
      <c r="LOG29" s="193" t="s">
        <v>185</v>
      </c>
      <c r="LOH29" s="193" t="s">
        <v>185</v>
      </c>
      <c r="LOI29" s="193" t="s">
        <v>185</v>
      </c>
      <c r="LOJ29" s="193" t="s">
        <v>185</v>
      </c>
      <c r="LOK29" s="193" t="s">
        <v>185</v>
      </c>
      <c r="LOL29" s="193" t="s">
        <v>185</v>
      </c>
      <c r="LOM29" s="193" t="s">
        <v>185</v>
      </c>
      <c r="LON29" s="193" t="s">
        <v>185</v>
      </c>
      <c r="LOO29" s="193" t="s">
        <v>185</v>
      </c>
      <c r="LOP29" s="193" t="s">
        <v>185</v>
      </c>
      <c r="LOQ29" s="193" t="s">
        <v>185</v>
      </c>
      <c r="LOR29" s="193" t="s">
        <v>185</v>
      </c>
      <c r="LOS29" s="193" t="s">
        <v>185</v>
      </c>
      <c r="LOT29" s="193" t="s">
        <v>185</v>
      </c>
      <c r="LOU29" s="193" t="s">
        <v>185</v>
      </c>
      <c r="LOV29" s="193" t="s">
        <v>185</v>
      </c>
      <c r="LOW29" s="193" t="s">
        <v>185</v>
      </c>
      <c r="LOX29" s="193" t="s">
        <v>185</v>
      </c>
      <c r="LOY29" s="193" t="s">
        <v>185</v>
      </c>
      <c r="LOZ29" s="193" t="s">
        <v>185</v>
      </c>
      <c r="LPA29" s="193" t="s">
        <v>185</v>
      </c>
      <c r="LPB29" s="193" t="s">
        <v>185</v>
      </c>
      <c r="LPC29" s="193" t="s">
        <v>185</v>
      </c>
      <c r="LPD29" s="193" t="s">
        <v>185</v>
      </c>
      <c r="LPE29" s="193" t="s">
        <v>185</v>
      </c>
      <c r="LPF29" s="193" t="s">
        <v>185</v>
      </c>
      <c r="LPG29" s="193" t="s">
        <v>185</v>
      </c>
      <c r="LPH29" s="193" t="s">
        <v>185</v>
      </c>
      <c r="LPI29" s="193" t="s">
        <v>185</v>
      </c>
      <c r="LPJ29" s="193" t="s">
        <v>185</v>
      </c>
      <c r="LPK29" s="193" t="s">
        <v>185</v>
      </c>
      <c r="LPL29" s="193" t="s">
        <v>185</v>
      </c>
      <c r="LPM29" s="193" t="s">
        <v>185</v>
      </c>
      <c r="LPN29" s="193" t="s">
        <v>185</v>
      </c>
      <c r="LPO29" s="193" t="s">
        <v>185</v>
      </c>
      <c r="LPP29" s="193" t="s">
        <v>185</v>
      </c>
      <c r="LPQ29" s="193" t="s">
        <v>185</v>
      </c>
      <c r="LPR29" s="193" t="s">
        <v>185</v>
      </c>
      <c r="LPS29" s="193" t="s">
        <v>185</v>
      </c>
      <c r="LPT29" s="193" t="s">
        <v>185</v>
      </c>
      <c r="LPU29" s="193" t="s">
        <v>185</v>
      </c>
      <c r="LPV29" s="193" t="s">
        <v>185</v>
      </c>
      <c r="LPW29" s="193" t="s">
        <v>185</v>
      </c>
      <c r="LPX29" s="193" t="s">
        <v>185</v>
      </c>
      <c r="LPY29" s="193" t="s">
        <v>185</v>
      </c>
      <c r="LPZ29" s="193" t="s">
        <v>185</v>
      </c>
      <c r="LQA29" s="193" t="s">
        <v>185</v>
      </c>
      <c r="LQB29" s="193" t="s">
        <v>185</v>
      </c>
      <c r="LQC29" s="193" t="s">
        <v>185</v>
      </c>
      <c r="LQD29" s="193" t="s">
        <v>185</v>
      </c>
      <c r="LQE29" s="193" t="s">
        <v>185</v>
      </c>
      <c r="LQF29" s="193" t="s">
        <v>185</v>
      </c>
      <c r="LQG29" s="193" t="s">
        <v>185</v>
      </c>
      <c r="LQH29" s="193" t="s">
        <v>185</v>
      </c>
      <c r="LQI29" s="193" t="s">
        <v>185</v>
      </c>
      <c r="LQJ29" s="193" t="s">
        <v>185</v>
      </c>
      <c r="LQK29" s="193" t="s">
        <v>185</v>
      </c>
      <c r="LQL29" s="193" t="s">
        <v>185</v>
      </c>
      <c r="LQM29" s="193" t="s">
        <v>185</v>
      </c>
      <c r="LQN29" s="193" t="s">
        <v>185</v>
      </c>
      <c r="LQO29" s="193" t="s">
        <v>185</v>
      </c>
      <c r="LQP29" s="193" t="s">
        <v>185</v>
      </c>
      <c r="LQQ29" s="193" t="s">
        <v>185</v>
      </c>
      <c r="LQR29" s="193" t="s">
        <v>185</v>
      </c>
      <c r="LQS29" s="193" t="s">
        <v>185</v>
      </c>
      <c r="LQT29" s="193" t="s">
        <v>185</v>
      </c>
      <c r="LQU29" s="193" t="s">
        <v>185</v>
      </c>
      <c r="LQV29" s="193" t="s">
        <v>185</v>
      </c>
      <c r="LQW29" s="193" t="s">
        <v>185</v>
      </c>
      <c r="LQX29" s="193" t="s">
        <v>185</v>
      </c>
      <c r="LQY29" s="193" t="s">
        <v>185</v>
      </c>
      <c r="LQZ29" s="193" t="s">
        <v>185</v>
      </c>
      <c r="LRA29" s="193" t="s">
        <v>185</v>
      </c>
      <c r="LRB29" s="193" t="s">
        <v>185</v>
      </c>
      <c r="LRC29" s="193" t="s">
        <v>185</v>
      </c>
      <c r="LRD29" s="193" t="s">
        <v>185</v>
      </c>
      <c r="LRE29" s="193" t="s">
        <v>185</v>
      </c>
      <c r="LRF29" s="193" t="s">
        <v>185</v>
      </c>
      <c r="LRG29" s="193" t="s">
        <v>185</v>
      </c>
      <c r="LRH29" s="193" t="s">
        <v>185</v>
      </c>
      <c r="LRI29" s="193" t="s">
        <v>185</v>
      </c>
      <c r="LRJ29" s="193" t="s">
        <v>185</v>
      </c>
      <c r="LRK29" s="193" t="s">
        <v>185</v>
      </c>
      <c r="LRL29" s="193" t="s">
        <v>185</v>
      </c>
      <c r="LRM29" s="193" t="s">
        <v>185</v>
      </c>
      <c r="LRN29" s="193" t="s">
        <v>185</v>
      </c>
      <c r="LRO29" s="193" t="s">
        <v>185</v>
      </c>
      <c r="LRP29" s="193" t="s">
        <v>185</v>
      </c>
      <c r="LRQ29" s="193" t="s">
        <v>185</v>
      </c>
      <c r="LRR29" s="193" t="s">
        <v>185</v>
      </c>
      <c r="LRS29" s="193" t="s">
        <v>185</v>
      </c>
      <c r="LRT29" s="193" t="s">
        <v>185</v>
      </c>
      <c r="LRU29" s="193" t="s">
        <v>185</v>
      </c>
      <c r="LRV29" s="193" t="s">
        <v>185</v>
      </c>
      <c r="LRW29" s="193" t="s">
        <v>185</v>
      </c>
      <c r="LRX29" s="193" t="s">
        <v>185</v>
      </c>
      <c r="LRY29" s="193" t="s">
        <v>185</v>
      </c>
      <c r="LRZ29" s="193" t="s">
        <v>185</v>
      </c>
      <c r="LSA29" s="193" t="s">
        <v>185</v>
      </c>
      <c r="LSB29" s="193" t="s">
        <v>185</v>
      </c>
      <c r="LSC29" s="193" t="s">
        <v>185</v>
      </c>
      <c r="LSD29" s="193" t="s">
        <v>185</v>
      </c>
      <c r="LSE29" s="193" t="s">
        <v>185</v>
      </c>
      <c r="LSF29" s="193" t="s">
        <v>185</v>
      </c>
      <c r="LSG29" s="193" t="s">
        <v>185</v>
      </c>
      <c r="LSH29" s="193" t="s">
        <v>185</v>
      </c>
      <c r="LSI29" s="193" t="s">
        <v>185</v>
      </c>
      <c r="LSJ29" s="193" t="s">
        <v>185</v>
      </c>
      <c r="LSK29" s="193" t="s">
        <v>185</v>
      </c>
      <c r="LSL29" s="193" t="s">
        <v>185</v>
      </c>
      <c r="LSM29" s="193" t="s">
        <v>185</v>
      </c>
      <c r="LSN29" s="193" t="s">
        <v>185</v>
      </c>
      <c r="LSO29" s="193" t="s">
        <v>185</v>
      </c>
      <c r="LSP29" s="193" t="s">
        <v>185</v>
      </c>
      <c r="LSQ29" s="193" t="s">
        <v>185</v>
      </c>
      <c r="LSR29" s="193" t="s">
        <v>185</v>
      </c>
      <c r="LSS29" s="193" t="s">
        <v>185</v>
      </c>
      <c r="LST29" s="193" t="s">
        <v>185</v>
      </c>
      <c r="LSU29" s="193" t="s">
        <v>185</v>
      </c>
      <c r="LSV29" s="193" t="s">
        <v>185</v>
      </c>
      <c r="LSW29" s="193" t="s">
        <v>185</v>
      </c>
      <c r="LSX29" s="193" t="s">
        <v>185</v>
      </c>
      <c r="LSY29" s="193" t="s">
        <v>185</v>
      </c>
      <c r="LSZ29" s="193" t="s">
        <v>185</v>
      </c>
      <c r="LTA29" s="193" t="s">
        <v>185</v>
      </c>
      <c r="LTB29" s="193" t="s">
        <v>185</v>
      </c>
      <c r="LTC29" s="193" t="s">
        <v>185</v>
      </c>
      <c r="LTD29" s="193" t="s">
        <v>185</v>
      </c>
      <c r="LTE29" s="193" t="s">
        <v>185</v>
      </c>
      <c r="LTF29" s="193" t="s">
        <v>185</v>
      </c>
      <c r="LTG29" s="193" t="s">
        <v>185</v>
      </c>
      <c r="LTH29" s="193" t="s">
        <v>185</v>
      </c>
      <c r="LTI29" s="193" t="s">
        <v>185</v>
      </c>
      <c r="LTJ29" s="193" t="s">
        <v>185</v>
      </c>
      <c r="LTK29" s="193" t="s">
        <v>185</v>
      </c>
      <c r="LTL29" s="193" t="s">
        <v>185</v>
      </c>
      <c r="LTM29" s="193" t="s">
        <v>185</v>
      </c>
      <c r="LTN29" s="193" t="s">
        <v>185</v>
      </c>
      <c r="LTO29" s="193" t="s">
        <v>185</v>
      </c>
      <c r="LTP29" s="193" t="s">
        <v>185</v>
      </c>
      <c r="LTQ29" s="193" t="s">
        <v>185</v>
      </c>
      <c r="LTR29" s="193" t="s">
        <v>185</v>
      </c>
      <c r="LTS29" s="193" t="s">
        <v>185</v>
      </c>
      <c r="LTT29" s="193" t="s">
        <v>185</v>
      </c>
      <c r="LTU29" s="193" t="s">
        <v>185</v>
      </c>
      <c r="LTV29" s="193" t="s">
        <v>185</v>
      </c>
      <c r="LTW29" s="193" t="s">
        <v>185</v>
      </c>
      <c r="LTX29" s="193" t="s">
        <v>185</v>
      </c>
      <c r="LTY29" s="193" t="s">
        <v>185</v>
      </c>
      <c r="LTZ29" s="193" t="s">
        <v>185</v>
      </c>
      <c r="LUA29" s="193" t="s">
        <v>185</v>
      </c>
      <c r="LUB29" s="193" t="s">
        <v>185</v>
      </c>
      <c r="LUC29" s="193" t="s">
        <v>185</v>
      </c>
      <c r="LUD29" s="193" t="s">
        <v>185</v>
      </c>
      <c r="LUE29" s="193" t="s">
        <v>185</v>
      </c>
      <c r="LUF29" s="193" t="s">
        <v>185</v>
      </c>
      <c r="LUG29" s="193" t="s">
        <v>185</v>
      </c>
      <c r="LUH29" s="193" t="s">
        <v>185</v>
      </c>
      <c r="LUI29" s="193" t="s">
        <v>185</v>
      </c>
      <c r="LUJ29" s="193" t="s">
        <v>185</v>
      </c>
      <c r="LUK29" s="193" t="s">
        <v>185</v>
      </c>
      <c r="LUL29" s="193" t="s">
        <v>185</v>
      </c>
      <c r="LUM29" s="193" t="s">
        <v>185</v>
      </c>
      <c r="LUN29" s="193" t="s">
        <v>185</v>
      </c>
      <c r="LUO29" s="193" t="s">
        <v>185</v>
      </c>
      <c r="LUP29" s="193" t="s">
        <v>185</v>
      </c>
      <c r="LUQ29" s="193" t="s">
        <v>185</v>
      </c>
      <c r="LUR29" s="193" t="s">
        <v>185</v>
      </c>
      <c r="LUS29" s="193" t="s">
        <v>185</v>
      </c>
      <c r="LUT29" s="193" t="s">
        <v>185</v>
      </c>
      <c r="LUU29" s="193" t="s">
        <v>185</v>
      </c>
      <c r="LUV29" s="193" t="s">
        <v>185</v>
      </c>
      <c r="LUW29" s="193" t="s">
        <v>185</v>
      </c>
      <c r="LUX29" s="193" t="s">
        <v>185</v>
      </c>
      <c r="LUY29" s="193" t="s">
        <v>185</v>
      </c>
      <c r="LUZ29" s="193" t="s">
        <v>185</v>
      </c>
      <c r="LVA29" s="193" t="s">
        <v>185</v>
      </c>
      <c r="LVB29" s="193" t="s">
        <v>185</v>
      </c>
      <c r="LVC29" s="193" t="s">
        <v>185</v>
      </c>
      <c r="LVD29" s="193" t="s">
        <v>185</v>
      </c>
      <c r="LVE29" s="193" t="s">
        <v>185</v>
      </c>
      <c r="LVF29" s="193" t="s">
        <v>185</v>
      </c>
      <c r="LVG29" s="193" t="s">
        <v>185</v>
      </c>
      <c r="LVH29" s="193" t="s">
        <v>185</v>
      </c>
      <c r="LVI29" s="193" t="s">
        <v>185</v>
      </c>
      <c r="LVJ29" s="193" t="s">
        <v>185</v>
      </c>
      <c r="LVK29" s="193" t="s">
        <v>185</v>
      </c>
      <c r="LVL29" s="193" t="s">
        <v>185</v>
      </c>
      <c r="LVM29" s="193" t="s">
        <v>185</v>
      </c>
      <c r="LVN29" s="193" t="s">
        <v>185</v>
      </c>
      <c r="LVO29" s="193" t="s">
        <v>185</v>
      </c>
      <c r="LVP29" s="193" t="s">
        <v>185</v>
      </c>
      <c r="LVQ29" s="193" t="s">
        <v>185</v>
      </c>
      <c r="LVR29" s="193" t="s">
        <v>185</v>
      </c>
      <c r="LVS29" s="193" t="s">
        <v>185</v>
      </c>
      <c r="LVT29" s="193" t="s">
        <v>185</v>
      </c>
      <c r="LVU29" s="193" t="s">
        <v>185</v>
      </c>
      <c r="LVV29" s="193" t="s">
        <v>185</v>
      </c>
      <c r="LVW29" s="193" t="s">
        <v>185</v>
      </c>
      <c r="LVX29" s="193" t="s">
        <v>185</v>
      </c>
      <c r="LVY29" s="193" t="s">
        <v>185</v>
      </c>
      <c r="LVZ29" s="193" t="s">
        <v>185</v>
      </c>
      <c r="LWA29" s="193" t="s">
        <v>185</v>
      </c>
      <c r="LWB29" s="193" t="s">
        <v>185</v>
      </c>
      <c r="LWC29" s="193" t="s">
        <v>185</v>
      </c>
      <c r="LWD29" s="193" t="s">
        <v>185</v>
      </c>
      <c r="LWE29" s="193" t="s">
        <v>185</v>
      </c>
      <c r="LWF29" s="193" t="s">
        <v>185</v>
      </c>
      <c r="LWG29" s="193" t="s">
        <v>185</v>
      </c>
      <c r="LWH29" s="193" t="s">
        <v>185</v>
      </c>
      <c r="LWI29" s="193" t="s">
        <v>185</v>
      </c>
      <c r="LWJ29" s="193" t="s">
        <v>185</v>
      </c>
      <c r="LWK29" s="193" t="s">
        <v>185</v>
      </c>
      <c r="LWL29" s="193" t="s">
        <v>185</v>
      </c>
      <c r="LWM29" s="193" t="s">
        <v>185</v>
      </c>
      <c r="LWN29" s="193" t="s">
        <v>185</v>
      </c>
      <c r="LWO29" s="193" t="s">
        <v>185</v>
      </c>
      <c r="LWP29" s="193" t="s">
        <v>185</v>
      </c>
      <c r="LWQ29" s="193" t="s">
        <v>185</v>
      </c>
      <c r="LWR29" s="193" t="s">
        <v>185</v>
      </c>
      <c r="LWS29" s="193" t="s">
        <v>185</v>
      </c>
      <c r="LWT29" s="193" t="s">
        <v>185</v>
      </c>
      <c r="LWU29" s="193" t="s">
        <v>185</v>
      </c>
      <c r="LWV29" s="193" t="s">
        <v>185</v>
      </c>
      <c r="LWW29" s="193" t="s">
        <v>185</v>
      </c>
      <c r="LWX29" s="193" t="s">
        <v>185</v>
      </c>
      <c r="LWY29" s="193" t="s">
        <v>185</v>
      </c>
      <c r="LWZ29" s="193" t="s">
        <v>185</v>
      </c>
      <c r="LXA29" s="193" t="s">
        <v>185</v>
      </c>
      <c r="LXB29" s="193" t="s">
        <v>185</v>
      </c>
      <c r="LXC29" s="193" t="s">
        <v>185</v>
      </c>
      <c r="LXD29" s="193" t="s">
        <v>185</v>
      </c>
      <c r="LXE29" s="193" t="s">
        <v>185</v>
      </c>
      <c r="LXF29" s="193" t="s">
        <v>185</v>
      </c>
      <c r="LXG29" s="193" t="s">
        <v>185</v>
      </c>
      <c r="LXH29" s="193" t="s">
        <v>185</v>
      </c>
      <c r="LXI29" s="193" t="s">
        <v>185</v>
      </c>
      <c r="LXJ29" s="193" t="s">
        <v>185</v>
      </c>
      <c r="LXK29" s="193" t="s">
        <v>185</v>
      </c>
      <c r="LXL29" s="193" t="s">
        <v>185</v>
      </c>
      <c r="LXM29" s="193" t="s">
        <v>185</v>
      </c>
      <c r="LXN29" s="193" t="s">
        <v>185</v>
      </c>
      <c r="LXO29" s="193" t="s">
        <v>185</v>
      </c>
      <c r="LXP29" s="193" t="s">
        <v>185</v>
      </c>
      <c r="LXQ29" s="193" t="s">
        <v>185</v>
      </c>
      <c r="LXR29" s="193" t="s">
        <v>185</v>
      </c>
      <c r="LXS29" s="193" t="s">
        <v>185</v>
      </c>
      <c r="LXT29" s="193" t="s">
        <v>185</v>
      </c>
      <c r="LXU29" s="193" t="s">
        <v>185</v>
      </c>
      <c r="LXV29" s="193" t="s">
        <v>185</v>
      </c>
      <c r="LXW29" s="193" t="s">
        <v>185</v>
      </c>
      <c r="LXX29" s="193" t="s">
        <v>185</v>
      </c>
      <c r="LXY29" s="193" t="s">
        <v>185</v>
      </c>
      <c r="LXZ29" s="193" t="s">
        <v>185</v>
      </c>
      <c r="LYA29" s="193" t="s">
        <v>185</v>
      </c>
      <c r="LYB29" s="193" t="s">
        <v>185</v>
      </c>
      <c r="LYC29" s="193" t="s">
        <v>185</v>
      </c>
      <c r="LYD29" s="193" t="s">
        <v>185</v>
      </c>
      <c r="LYE29" s="193" t="s">
        <v>185</v>
      </c>
      <c r="LYF29" s="193" t="s">
        <v>185</v>
      </c>
      <c r="LYG29" s="193" t="s">
        <v>185</v>
      </c>
      <c r="LYH29" s="193" t="s">
        <v>185</v>
      </c>
      <c r="LYI29" s="193" t="s">
        <v>185</v>
      </c>
      <c r="LYJ29" s="193" t="s">
        <v>185</v>
      </c>
      <c r="LYK29" s="193" t="s">
        <v>185</v>
      </c>
      <c r="LYL29" s="193" t="s">
        <v>185</v>
      </c>
      <c r="LYM29" s="193" t="s">
        <v>185</v>
      </c>
      <c r="LYN29" s="193" t="s">
        <v>185</v>
      </c>
      <c r="LYO29" s="193" t="s">
        <v>185</v>
      </c>
      <c r="LYP29" s="193" t="s">
        <v>185</v>
      </c>
      <c r="LYQ29" s="193" t="s">
        <v>185</v>
      </c>
      <c r="LYR29" s="193" t="s">
        <v>185</v>
      </c>
      <c r="LYS29" s="193" t="s">
        <v>185</v>
      </c>
      <c r="LYT29" s="193" t="s">
        <v>185</v>
      </c>
      <c r="LYU29" s="193" t="s">
        <v>185</v>
      </c>
      <c r="LYV29" s="193" t="s">
        <v>185</v>
      </c>
      <c r="LYW29" s="193" t="s">
        <v>185</v>
      </c>
      <c r="LYX29" s="193" t="s">
        <v>185</v>
      </c>
      <c r="LYY29" s="193" t="s">
        <v>185</v>
      </c>
      <c r="LYZ29" s="193" t="s">
        <v>185</v>
      </c>
      <c r="LZA29" s="193" t="s">
        <v>185</v>
      </c>
      <c r="LZB29" s="193" t="s">
        <v>185</v>
      </c>
      <c r="LZC29" s="193" t="s">
        <v>185</v>
      </c>
      <c r="LZD29" s="193" t="s">
        <v>185</v>
      </c>
      <c r="LZE29" s="193" t="s">
        <v>185</v>
      </c>
      <c r="LZF29" s="193" t="s">
        <v>185</v>
      </c>
      <c r="LZG29" s="193" t="s">
        <v>185</v>
      </c>
      <c r="LZH29" s="193" t="s">
        <v>185</v>
      </c>
      <c r="LZI29" s="193" t="s">
        <v>185</v>
      </c>
      <c r="LZJ29" s="193" t="s">
        <v>185</v>
      </c>
      <c r="LZK29" s="193" t="s">
        <v>185</v>
      </c>
      <c r="LZL29" s="193" t="s">
        <v>185</v>
      </c>
      <c r="LZM29" s="193" t="s">
        <v>185</v>
      </c>
      <c r="LZN29" s="193" t="s">
        <v>185</v>
      </c>
      <c r="LZO29" s="193" t="s">
        <v>185</v>
      </c>
      <c r="LZP29" s="193" t="s">
        <v>185</v>
      </c>
      <c r="LZQ29" s="193" t="s">
        <v>185</v>
      </c>
      <c r="LZR29" s="193" t="s">
        <v>185</v>
      </c>
      <c r="LZS29" s="193" t="s">
        <v>185</v>
      </c>
      <c r="LZT29" s="193" t="s">
        <v>185</v>
      </c>
      <c r="LZU29" s="193" t="s">
        <v>185</v>
      </c>
      <c r="LZV29" s="193" t="s">
        <v>185</v>
      </c>
      <c r="LZW29" s="193" t="s">
        <v>185</v>
      </c>
      <c r="LZX29" s="193" t="s">
        <v>185</v>
      </c>
      <c r="LZY29" s="193" t="s">
        <v>185</v>
      </c>
      <c r="LZZ29" s="193" t="s">
        <v>185</v>
      </c>
      <c r="MAA29" s="193" t="s">
        <v>185</v>
      </c>
      <c r="MAB29" s="193" t="s">
        <v>185</v>
      </c>
      <c r="MAC29" s="193" t="s">
        <v>185</v>
      </c>
      <c r="MAD29" s="193" t="s">
        <v>185</v>
      </c>
      <c r="MAE29" s="193" t="s">
        <v>185</v>
      </c>
      <c r="MAF29" s="193" t="s">
        <v>185</v>
      </c>
      <c r="MAG29" s="193" t="s">
        <v>185</v>
      </c>
      <c r="MAH29" s="193" t="s">
        <v>185</v>
      </c>
      <c r="MAI29" s="193" t="s">
        <v>185</v>
      </c>
      <c r="MAJ29" s="193" t="s">
        <v>185</v>
      </c>
      <c r="MAK29" s="193" t="s">
        <v>185</v>
      </c>
      <c r="MAL29" s="193" t="s">
        <v>185</v>
      </c>
      <c r="MAM29" s="193" t="s">
        <v>185</v>
      </c>
      <c r="MAN29" s="193" t="s">
        <v>185</v>
      </c>
      <c r="MAO29" s="193" t="s">
        <v>185</v>
      </c>
      <c r="MAP29" s="193" t="s">
        <v>185</v>
      </c>
      <c r="MAQ29" s="193" t="s">
        <v>185</v>
      </c>
      <c r="MAR29" s="193" t="s">
        <v>185</v>
      </c>
      <c r="MAS29" s="193" t="s">
        <v>185</v>
      </c>
      <c r="MAT29" s="193" t="s">
        <v>185</v>
      </c>
      <c r="MAU29" s="193" t="s">
        <v>185</v>
      </c>
      <c r="MAV29" s="193" t="s">
        <v>185</v>
      </c>
      <c r="MAW29" s="193" t="s">
        <v>185</v>
      </c>
      <c r="MAX29" s="193" t="s">
        <v>185</v>
      </c>
      <c r="MAY29" s="193" t="s">
        <v>185</v>
      </c>
      <c r="MAZ29" s="193" t="s">
        <v>185</v>
      </c>
      <c r="MBA29" s="193" t="s">
        <v>185</v>
      </c>
      <c r="MBB29" s="193" t="s">
        <v>185</v>
      </c>
      <c r="MBC29" s="193" t="s">
        <v>185</v>
      </c>
      <c r="MBD29" s="193" t="s">
        <v>185</v>
      </c>
      <c r="MBE29" s="193" t="s">
        <v>185</v>
      </c>
      <c r="MBF29" s="193" t="s">
        <v>185</v>
      </c>
      <c r="MBG29" s="193" t="s">
        <v>185</v>
      </c>
      <c r="MBH29" s="193" t="s">
        <v>185</v>
      </c>
      <c r="MBI29" s="193" t="s">
        <v>185</v>
      </c>
      <c r="MBJ29" s="193" t="s">
        <v>185</v>
      </c>
      <c r="MBK29" s="193" t="s">
        <v>185</v>
      </c>
      <c r="MBL29" s="193" t="s">
        <v>185</v>
      </c>
      <c r="MBM29" s="193" t="s">
        <v>185</v>
      </c>
      <c r="MBN29" s="193" t="s">
        <v>185</v>
      </c>
      <c r="MBO29" s="193" t="s">
        <v>185</v>
      </c>
      <c r="MBP29" s="193" t="s">
        <v>185</v>
      </c>
      <c r="MBQ29" s="193" t="s">
        <v>185</v>
      </c>
      <c r="MBR29" s="193" t="s">
        <v>185</v>
      </c>
      <c r="MBS29" s="193" t="s">
        <v>185</v>
      </c>
      <c r="MBT29" s="193" t="s">
        <v>185</v>
      </c>
      <c r="MBU29" s="193" t="s">
        <v>185</v>
      </c>
      <c r="MBV29" s="193" t="s">
        <v>185</v>
      </c>
      <c r="MBW29" s="193" t="s">
        <v>185</v>
      </c>
      <c r="MBX29" s="193" t="s">
        <v>185</v>
      </c>
      <c r="MBY29" s="193" t="s">
        <v>185</v>
      </c>
      <c r="MBZ29" s="193" t="s">
        <v>185</v>
      </c>
      <c r="MCA29" s="193" t="s">
        <v>185</v>
      </c>
      <c r="MCB29" s="193" t="s">
        <v>185</v>
      </c>
      <c r="MCC29" s="193" t="s">
        <v>185</v>
      </c>
      <c r="MCD29" s="193" t="s">
        <v>185</v>
      </c>
      <c r="MCE29" s="193" t="s">
        <v>185</v>
      </c>
      <c r="MCF29" s="193" t="s">
        <v>185</v>
      </c>
      <c r="MCG29" s="193" t="s">
        <v>185</v>
      </c>
      <c r="MCH29" s="193" t="s">
        <v>185</v>
      </c>
      <c r="MCI29" s="193" t="s">
        <v>185</v>
      </c>
      <c r="MCJ29" s="193" t="s">
        <v>185</v>
      </c>
      <c r="MCK29" s="193" t="s">
        <v>185</v>
      </c>
      <c r="MCL29" s="193" t="s">
        <v>185</v>
      </c>
      <c r="MCM29" s="193" t="s">
        <v>185</v>
      </c>
      <c r="MCN29" s="193" t="s">
        <v>185</v>
      </c>
      <c r="MCO29" s="193" t="s">
        <v>185</v>
      </c>
      <c r="MCP29" s="193" t="s">
        <v>185</v>
      </c>
      <c r="MCQ29" s="193" t="s">
        <v>185</v>
      </c>
      <c r="MCR29" s="193" t="s">
        <v>185</v>
      </c>
      <c r="MCS29" s="193" t="s">
        <v>185</v>
      </c>
      <c r="MCT29" s="193" t="s">
        <v>185</v>
      </c>
      <c r="MCU29" s="193" t="s">
        <v>185</v>
      </c>
      <c r="MCV29" s="193" t="s">
        <v>185</v>
      </c>
      <c r="MCW29" s="193" t="s">
        <v>185</v>
      </c>
      <c r="MCX29" s="193" t="s">
        <v>185</v>
      </c>
      <c r="MCY29" s="193" t="s">
        <v>185</v>
      </c>
      <c r="MCZ29" s="193" t="s">
        <v>185</v>
      </c>
      <c r="MDA29" s="193" t="s">
        <v>185</v>
      </c>
      <c r="MDB29" s="193" t="s">
        <v>185</v>
      </c>
      <c r="MDC29" s="193" t="s">
        <v>185</v>
      </c>
      <c r="MDD29" s="193" t="s">
        <v>185</v>
      </c>
      <c r="MDE29" s="193" t="s">
        <v>185</v>
      </c>
      <c r="MDF29" s="193" t="s">
        <v>185</v>
      </c>
      <c r="MDG29" s="193" t="s">
        <v>185</v>
      </c>
      <c r="MDH29" s="193" t="s">
        <v>185</v>
      </c>
      <c r="MDI29" s="193" t="s">
        <v>185</v>
      </c>
      <c r="MDJ29" s="193" t="s">
        <v>185</v>
      </c>
      <c r="MDK29" s="193" t="s">
        <v>185</v>
      </c>
      <c r="MDL29" s="193" t="s">
        <v>185</v>
      </c>
      <c r="MDM29" s="193" t="s">
        <v>185</v>
      </c>
      <c r="MDN29" s="193" t="s">
        <v>185</v>
      </c>
      <c r="MDO29" s="193" t="s">
        <v>185</v>
      </c>
      <c r="MDP29" s="193" t="s">
        <v>185</v>
      </c>
      <c r="MDQ29" s="193" t="s">
        <v>185</v>
      </c>
      <c r="MDR29" s="193" t="s">
        <v>185</v>
      </c>
      <c r="MDS29" s="193" t="s">
        <v>185</v>
      </c>
      <c r="MDT29" s="193" t="s">
        <v>185</v>
      </c>
      <c r="MDU29" s="193" t="s">
        <v>185</v>
      </c>
      <c r="MDV29" s="193" t="s">
        <v>185</v>
      </c>
      <c r="MDW29" s="193" t="s">
        <v>185</v>
      </c>
      <c r="MDX29" s="193" t="s">
        <v>185</v>
      </c>
      <c r="MDY29" s="193" t="s">
        <v>185</v>
      </c>
      <c r="MDZ29" s="193" t="s">
        <v>185</v>
      </c>
      <c r="MEA29" s="193" t="s">
        <v>185</v>
      </c>
      <c r="MEB29" s="193" t="s">
        <v>185</v>
      </c>
      <c r="MEC29" s="193" t="s">
        <v>185</v>
      </c>
      <c r="MED29" s="193" t="s">
        <v>185</v>
      </c>
      <c r="MEE29" s="193" t="s">
        <v>185</v>
      </c>
      <c r="MEF29" s="193" t="s">
        <v>185</v>
      </c>
      <c r="MEG29" s="193" t="s">
        <v>185</v>
      </c>
      <c r="MEH29" s="193" t="s">
        <v>185</v>
      </c>
      <c r="MEI29" s="193" t="s">
        <v>185</v>
      </c>
      <c r="MEJ29" s="193" t="s">
        <v>185</v>
      </c>
      <c r="MEK29" s="193" t="s">
        <v>185</v>
      </c>
      <c r="MEL29" s="193" t="s">
        <v>185</v>
      </c>
      <c r="MEM29" s="193" t="s">
        <v>185</v>
      </c>
      <c r="MEN29" s="193" t="s">
        <v>185</v>
      </c>
      <c r="MEO29" s="193" t="s">
        <v>185</v>
      </c>
      <c r="MEP29" s="193" t="s">
        <v>185</v>
      </c>
      <c r="MEQ29" s="193" t="s">
        <v>185</v>
      </c>
      <c r="MER29" s="193" t="s">
        <v>185</v>
      </c>
      <c r="MES29" s="193" t="s">
        <v>185</v>
      </c>
      <c r="MET29" s="193" t="s">
        <v>185</v>
      </c>
      <c r="MEU29" s="193" t="s">
        <v>185</v>
      </c>
      <c r="MEV29" s="193" t="s">
        <v>185</v>
      </c>
      <c r="MEW29" s="193" t="s">
        <v>185</v>
      </c>
      <c r="MEX29" s="193" t="s">
        <v>185</v>
      </c>
      <c r="MEY29" s="193" t="s">
        <v>185</v>
      </c>
      <c r="MEZ29" s="193" t="s">
        <v>185</v>
      </c>
      <c r="MFA29" s="193" t="s">
        <v>185</v>
      </c>
      <c r="MFB29" s="193" t="s">
        <v>185</v>
      </c>
      <c r="MFC29" s="193" t="s">
        <v>185</v>
      </c>
      <c r="MFD29" s="193" t="s">
        <v>185</v>
      </c>
      <c r="MFE29" s="193" t="s">
        <v>185</v>
      </c>
      <c r="MFF29" s="193" t="s">
        <v>185</v>
      </c>
      <c r="MFG29" s="193" t="s">
        <v>185</v>
      </c>
      <c r="MFH29" s="193" t="s">
        <v>185</v>
      </c>
      <c r="MFI29" s="193" t="s">
        <v>185</v>
      </c>
      <c r="MFJ29" s="193" t="s">
        <v>185</v>
      </c>
      <c r="MFK29" s="193" t="s">
        <v>185</v>
      </c>
      <c r="MFL29" s="193" t="s">
        <v>185</v>
      </c>
      <c r="MFM29" s="193" t="s">
        <v>185</v>
      </c>
      <c r="MFN29" s="193" t="s">
        <v>185</v>
      </c>
      <c r="MFO29" s="193" t="s">
        <v>185</v>
      </c>
      <c r="MFP29" s="193" t="s">
        <v>185</v>
      </c>
      <c r="MFQ29" s="193" t="s">
        <v>185</v>
      </c>
      <c r="MFR29" s="193" t="s">
        <v>185</v>
      </c>
      <c r="MFS29" s="193" t="s">
        <v>185</v>
      </c>
      <c r="MFT29" s="193" t="s">
        <v>185</v>
      </c>
      <c r="MFU29" s="193" t="s">
        <v>185</v>
      </c>
      <c r="MFV29" s="193" t="s">
        <v>185</v>
      </c>
      <c r="MFW29" s="193" t="s">
        <v>185</v>
      </c>
      <c r="MFX29" s="193" t="s">
        <v>185</v>
      </c>
      <c r="MFY29" s="193" t="s">
        <v>185</v>
      </c>
      <c r="MFZ29" s="193" t="s">
        <v>185</v>
      </c>
      <c r="MGA29" s="193" t="s">
        <v>185</v>
      </c>
      <c r="MGB29" s="193" t="s">
        <v>185</v>
      </c>
      <c r="MGC29" s="193" t="s">
        <v>185</v>
      </c>
      <c r="MGD29" s="193" t="s">
        <v>185</v>
      </c>
      <c r="MGE29" s="193" t="s">
        <v>185</v>
      </c>
      <c r="MGF29" s="193" t="s">
        <v>185</v>
      </c>
      <c r="MGG29" s="193" t="s">
        <v>185</v>
      </c>
      <c r="MGH29" s="193" t="s">
        <v>185</v>
      </c>
      <c r="MGI29" s="193" t="s">
        <v>185</v>
      </c>
      <c r="MGJ29" s="193" t="s">
        <v>185</v>
      </c>
      <c r="MGK29" s="193" t="s">
        <v>185</v>
      </c>
      <c r="MGL29" s="193" t="s">
        <v>185</v>
      </c>
      <c r="MGM29" s="193" t="s">
        <v>185</v>
      </c>
      <c r="MGN29" s="193" t="s">
        <v>185</v>
      </c>
      <c r="MGO29" s="193" t="s">
        <v>185</v>
      </c>
      <c r="MGP29" s="193" t="s">
        <v>185</v>
      </c>
      <c r="MGQ29" s="193" t="s">
        <v>185</v>
      </c>
      <c r="MGR29" s="193" t="s">
        <v>185</v>
      </c>
      <c r="MGS29" s="193" t="s">
        <v>185</v>
      </c>
      <c r="MGT29" s="193" t="s">
        <v>185</v>
      </c>
      <c r="MGU29" s="193" t="s">
        <v>185</v>
      </c>
      <c r="MGV29" s="193" t="s">
        <v>185</v>
      </c>
      <c r="MGW29" s="193" t="s">
        <v>185</v>
      </c>
      <c r="MGX29" s="193" t="s">
        <v>185</v>
      </c>
      <c r="MGY29" s="193" t="s">
        <v>185</v>
      </c>
      <c r="MGZ29" s="193" t="s">
        <v>185</v>
      </c>
      <c r="MHA29" s="193" t="s">
        <v>185</v>
      </c>
      <c r="MHB29" s="193" t="s">
        <v>185</v>
      </c>
      <c r="MHC29" s="193" t="s">
        <v>185</v>
      </c>
      <c r="MHD29" s="193" t="s">
        <v>185</v>
      </c>
      <c r="MHE29" s="193" t="s">
        <v>185</v>
      </c>
      <c r="MHF29" s="193" t="s">
        <v>185</v>
      </c>
      <c r="MHG29" s="193" t="s">
        <v>185</v>
      </c>
      <c r="MHH29" s="193" t="s">
        <v>185</v>
      </c>
      <c r="MHI29" s="193" t="s">
        <v>185</v>
      </c>
      <c r="MHJ29" s="193" t="s">
        <v>185</v>
      </c>
      <c r="MHK29" s="193" t="s">
        <v>185</v>
      </c>
      <c r="MHL29" s="193" t="s">
        <v>185</v>
      </c>
      <c r="MHM29" s="193" t="s">
        <v>185</v>
      </c>
      <c r="MHN29" s="193" t="s">
        <v>185</v>
      </c>
      <c r="MHO29" s="193" t="s">
        <v>185</v>
      </c>
      <c r="MHP29" s="193" t="s">
        <v>185</v>
      </c>
      <c r="MHQ29" s="193" t="s">
        <v>185</v>
      </c>
      <c r="MHR29" s="193" t="s">
        <v>185</v>
      </c>
      <c r="MHS29" s="193" t="s">
        <v>185</v>
      </c>
      <c r="MHT29" s="193" t="s">
        <v>185</v>
      </c>
      <c r="MHU29" s="193" t="s">
        <v>185</v>
      </c>
      <c r="MHV29" s="193" t="s">
        <v>185</v>
      </c>
      <c r="MHW29" s="193" t="s">
        <v>185</v>
      </c>
      <c r="MHX29" s="193" t="s">
        <v>185</v>
      </c>
      <c r="MHY29" s="193" t="s">
        <v>185</v>
      </c>
      <c r="MHZ29" s="193" t="s">
        <v>185</v>
      </c>
      <c r="MIA29" s="193" t="s">
        <v>185</v>
      </c>
      <c r="MIB29" s="193" t="s">
        <v>185</v>
      </c>
      <c r="MIC29" s="193" t="s">
        <v>185</v>
      </c>
      <c r="MID29" s="193" t="s">
        <v>185</v>
      </c>
      <c r="MIE29" s="193" t="s">
        <v>185</v>
      </c>
      <c r="MIF29" s="193" t="s">
        <v>185</v>
      </c>
      <c r="MIG29" s="193" t="s">
        <v>185</v>
      </c>
      <c r="MIH29" s="193" t="s">
        <v>185</v>
      </c>
      <c r="MII29" s="193" t="s">
        <v>185</v>
      </c>
      <c r="MIJ29" s="193" t="s">
        <v>185</v>
      </c>
      <c r="MIK29" s="193" t="s">
        <v>185</v>
      </c>
      <c r="MIL29" s="193" t="s">
        <v>185</v>
      </c>
      <c r="MIM29" s="193" t="s">
        <v>185</v>
      </c>
      <c r="MIN29" s="193" t="s">
        <v>185</v>
      </c>
      <c r="MIO29" s="193" t="s">
        <v>185</v>
      </c>
      <c r="MIP29" s="193" t="s">
        <v>185</v>
      </c>
      <c r="MIQ29" s="193" t="s">
        <v>185</v>
      </c>
      <c r="MIR29" s="193" t="s">
        <v>185</v>
      </c>
      <c r="MIS29" s="193" t="s">
        <v>185</v>
      </c>
      <c r="MIT29" s="193" t="s">
        <v>185</v>
      </c>
      <c r="MIU29" s="193" t="s">
        <v>185</v>
      </c>
      <c r="MIV29" s="193" t="s">
        <v>185</v>
      </c>
      <c r="MIW29" s="193" t="s">
        <v>185</v>
      </c>
      <c r="MIX29" s="193" t="s">
        <v>185</v>
      </c>
      <c r="MIY29" s="193" t="s">
        <v>185</v>
      </c>
      <c r="MIZ29" s="193" t="s">
        <v>185</v>
      </c>
      <c r="MJA29" s="193" t="s">
        <v>185</v>
      </c>
      <c r="MJB29" s="193" t="s">
        <v>185</v>
      </c>
      <c r="MJC29" s="193" t="s">
        <v>185</v>
      </c>
      <c r="MJD29" s="193" t="s">
        <v>185</v>
      </c>
      <c r="MJE29" s="193" t="s">
        <v>185</v>
      </c>
      <c r="MJF29" s="193" t="s">
        <v>185</v>
      </c>
      <c r="MJG29" s="193" t="s">
        <v>185</v>
      </c>
      <c r="MJH29" s="193" t="s">
        <v>185</v>
      </c>
      <c r="MJI29" s="193" t="s">
        <v>185</v>
      </c>
      <c r="MJJ29" s="193" t="s">
        <v>185</v>
      </c>
      <c r="MJK29" s="193" t="s">
        <v>185</v>
      </c>
      <c r="MJL29" s="193" t="s">
        <v>185</v>
      </c>
      <c r="MJM29" s="193" t="s">
        <v>185</v>
      </c>
      <c r="MJN29" s="193" t="s">
        <v>185</v>
      </c>
      <c r="MJO29" s="193" t="s">
        <v>185</v>
      </c>
      <c r="MJP29" s="193" t="s">
        <v>185</v>
      </c>
      <c r="MJQ29" s="193" t="s">
        <v>185</v>
      </c>
      <c r="MJR29" s="193" t="s">
        <v>185</v>
      </c>
      <c r="MJS29" s="193" t="s">
        <v>185</v>
      </c>
      <c r="MJT29" s="193" t="s">
        <v>185</v>
      </c>
      <c r="MJU29" s="193" t="s">
        <v>185</v>
      </c>
      <c r="MJV29" s="193" t="s">
        <v>185</v>
      </c>
      <c r="MJW29" s="193" t="s">
        <v>185</v>
      </c>
      <c r="MJX29" s="193" t="s">
        <v>185</v>
      </c>
      <c r="MJY29" s="193" t="s">
        <v>185</v>
      </c>
      <c r="MJZ29" s="193" t="s">
        <v>185</v>
      </c>
      <c r="MKA29" s="193" t="s">
        <v>185</v>
      </c>
      <c r="MKB29" s="193" t="s">
        <v>185</v>
      </c>
      <c r="MKC29" s="193" t="s">
        <v>185</v>
      </c>
      <c r="MKD29" s="193" t="s">
        <v>185</v>
      </c>
      <c r="MKE29" s="193" t="s">
        <v>185</v>
      </c>
      <c r="MKF29" s="193" t="s">
        <v>185</v>
      </c>
      <c r="MKG29" s="193" t="s">
        <v>185</v>
      </c>
      <c r="MKH29" s="193" t="s">
        <v>185</v>
      </c>
      <c r="MKI29" s="193" t="s">
        <v>185</v>
      </c>
      <c r="MKJ29" s="193" t="s">
        <v>185</v>
      </c>
      <c r="MKK29" s="193" t="s">
        <v>185</v>
      </c>
      <c r="MKL29" s="193" t="s">
        <v>185</v>
      </c>
      <c r="MKM29" s="193" t="s">
        <v>185</v>
      </c>
      <c r="MKN29" s="193" t="s">
        <v>185</v>
      </c>
      <c r="MKO29" s="193" t="s">
        <v>185</v>
      </c>
      <c r="MKP29" s="193" t="s">
        <v>185</v>
      </c>
      <c r="MKQ29" s="193" t="s">
        <v>185</v>
      </c>
      <c r="MKR29" s="193" t="s">
        <v>185</v>
      </c>
      <c r="MKS29" s="193" t="s">
        <v>185</v>
      </c>
      <c r="MKT29" s="193" t="s">
        <v>185</v>
      </c>
      <c r="MKU29" s="193" t="s">
        <v>185</v>
      </c>
      <c r="MKV29" s="193" t="s">
        <v>185</v>
      </c>
      <c r="MKW29" s="193" t="s">
        <v>185</v>
      </c>
      <c r="MKX29" s="193" t="s">
        <v>185</v>
      </c>
      <c r="MKY29" s="193" t="s">
        <v>185</v>
      </c>
      <c r="MKZ29" s="193" t="s">
        <v>185</v>
      </c>
      <c r="MLA29" s="193" t="s">
        <v>185</v>
      </c>
      <c r="MLB29" s="193" t="s">
        <v>185</v>
      </c>
      <c r="MLC29" s="193" t="s">
        <v>185</v>
      </c>
      <c r="MLD29" s="193" t="s">
        <v>185</v>
      </c>
      <c r="MLE29" s="193" t="s">
        <v>185</v>
      </c>
      <c r="MLF29" s="193" t="s">
        <v>185</v>
      </c>
      <c r="MLG29" s="193" t="s">
        <v>185</v>
      </c>
      <c r="MLH29" s="193" t="s">
        <v>185</v>
      </c>
      <c r="MLI29" s="193" t="s">
        <v>185</v>
      </c>
      <c r="MLJ29" s="193" t="s">
        <v>185</v>
      </c>
      <c r="MLK29" s="193" t="s">
        <v>185</v>
      </c>
      <c r="MLL29" s="193" t="s">
        <v>185</v>
      </c>
      <c r="MLM29" s="193" t="s">
        <v>185</v>
      </c>
      <c r="MLN29" s="193" t="s">
        <v>185</v>
      </c>
      <c r="MLO29" s="193" t="s">
        <v>185</v>
      </c>
      <c r="MLP29" s="193" t="s">
        <v>185</v>
      </c>
      <c r="MLQ29" s="193" t="s">
        <v>185</v>
      </c>
      <c r="MLR29" s="193" t="s">
        <v>185</v>
      </c>
      <c r="MLS29" s="193" t="s">
        <v>185</v>
      </c>
      <c r="MLT29" s="193" t="s">
        <v>185</v>
      </c>
      <c r="MLU29" s="193" t="s">
        <v>185</v>
      </c>
      <c r="MLV29" s="193" t="s">
        <v>185</v>
      </c>
      <c r="MLW29" s="193" t="s">
        <v>185</v>
      </c>
      <c r="MLX29" s="193" t="s">
        <v>185</v>
      </c>
      <c r="MLY29" s="193" t="s">
        <v>185</v>
      </c>
      <c r="MLZ29" s="193" t="s">
        <v>185</v>
      </c>
      <c r="MMA29" s="193" t="s">
        <v>185</v>
      </c>
      <c r="MMB29" s="193" t="s">
        <v>185</v>
      </c>
      <c r="MMC29" s="193" t="s">
        <v>185</v>
      </c>
      <c r="MMD29" s="193" t="s">
        <v>185</v>
      </c>
      <c r="MME29" s="193" t="s">
        <v>185</v>
      </c>
      <c r="MMF29" s="193" t="s">
        <v>185</v>
      </c>
      <c r="MMG29" s="193" t="s">
        <v>185</v>
      </c>
      <c r="MMH29" s="193" t="s">
        <v>185</v>
      </c>
      <c r="MMI29" s="193" t="s">
        <v>185</v>
      </c>
      <c r="MMJ29" s="193" t="s">
        <v>185</v>
      </c>
      <c r="MMK29" s="193" t="s">
        <v>185</v>
      </c>
      <c r="MML29" s="193" t="s">
        <v>185</v>
      </c>
      <c r="MMM29" s="193" t="s">
        <v>185</v>
      </c>
      <c r="MMN29" s="193" t="s">
        <v>185</v>
      </c>
      <c r="MMO29" s="193" t="s">
        <v>185</v>
      </c>
      <c r="MMP29" s="193" t="s">
        <v>185</v>
      </c>
      <c r="MMQ29" s="193" t="s">
        <v>185</v>
      </c>
      <c r="MMR29" s="193" t="s">
        <v>185</v>
      </c>
      <c r="MMS29" s="193" t="s">
        <v>185</v>
      </c>
      <c r="MMT29" s="193" t="s">
        <v>185</v>
      </c>
      <c r="MMU29" s="193" t="s">
        <v>185</v>
      </c>
      <c r="MMV29" s="193" t="s">
        <v>185</v>
      </c>
      <c r="MMW29" s="193" t="s">
        <v>185</v>
      </c>
      <c r="MMX29" s="193" t="s">
        <v>185</v>
      </c>
      <c r="MMY29" s="193" t="s">
        <v>185</v>
      </c>
      <c r="MMZ29" s="193" t="s">
        <v>185</v>
      </c>
      <c r="MNA29" s="193" t="s">
        <v>185</v>
      </c>
      <c r="MNB29" s="193" t="s">
        <v>185</v>
      </c>
      <c r="MNC29" s="193" t="s">
        <v>185</v>
      </c>
      <c r="MND29" s="193" t="s">
        <v>185</v>
      </c>
      <c r="MNE29" s="193" t="s">
        <v>185</v>
      </c>
      <c r="MNF29" s="193" t="s">
        <v>185</v>
      </c>
      <c r="MNG29" s="193" t="s">
        <v>185</v>
      </c>
      <c r="MNH29" s="193" t="s">
        <v>185</v>
      </c>
      <c r="MNI29" s="193" t="s">
        <v>185</v>
      </c>
      <c r="MNJ29" s="193" t="s">
        <v>185</v>
      </c>
      <c r="MNK29" s="193" t="s">
        <v>185</v>
      </c>
      <c r="MNL29" s="193" t="s">
        <v>185</v>
      </c>
      <c r="MNM29" s="193" t="s">
        <v>185</v>
      </c>
      <c r="MNN29" s="193" t="s">
        <v>185</v>
      </c>
      <c r="MNO29" s="193" t="s">
        <v>185</v>
      </c>
      <c r="MNP29" s="193" t="s">
        <v>185</v>
      </c>
      <c r="MNQ29" s="193" t="s">
        <v>185</v>
      </c>
      <c r="MNR29" s="193" t="s">
        <v>185</v>
      </c>
      <c r="MNS29" s="193" t="s">
        <v>185</v>
      </c>
      <c r="MNT29" s="193" t="s">
        <v>185</v>
      </c>
      <c r="MNU29" s="193" t="s">
        <v>185</v>
      </c>
      <c r="MNV29" s="193" t="s">
        <v>185</v>
      </c>
      <c r="MNW29" s="193" t="s">
        <v>185</v>
      </c>
      <c r="MNX29" s="193" t="s">
        <v>185</v>
      </c>
      <c r="MNY29" s="193" t="s">
        <v>185</v>
      </c>
      <c r="MNZ29" s="193" t="s">
        <v>185</v>
      </c>
      <c r="MOA29" s="193" t="s">
        <v>185</v>
      </c>
      <c r="MOB29" s="193" t="s">
        <v>185</v>
      </c>
      <c r="MOC29" s="193" t="s">
        <v>185</v>
      </c>
      <c r="MOD29" s="193" t="s">
        <v>185</v>
      </c>
      <c r="MOE29" s="193" t="s">
        <v>185</v>
      </c>
      <c r="MOF29" s="193" t="s">
        <v>185</v>
      </c>
      <c r="MOG29" s="193" t="s">
        <v>185</v>
      </c>
      <c r="MOH29" s="193" t="s">
        <v>185</v>
      </c>
      <c r="MOI29" s="193" t="s">
        <v>185</v>
      </c>
      <c r="MOJ29" s="193" t="s">
        <v>185</v>
      </c>
      <c r="MOK29" s="193" t="s">
        <v>185</v>
      </c>
      <c r="MOL29" s="193" t="s">
        <v>185</v>
      </c>
      <c r="MOM29" s="193" t="s">
        <v>185</v>
      </c>
      <c r="MON29" s="193" t="s">
        <v>185</v>
      </c>
      <c r="MOO29" s="193" t="s">
        <v>185</v>
      </c>
      <c r="MOP29" s="193" t="s">
        <v>185</v>
      </c>
      <c r="MOQ29" s="193" t="s">
        <v>185</v>
      </c>
      <c r="MOR29" s="193" t="s">
        <v>185</v>
      </c>
      <c r="MOS29" s="193" t="s">
        <v>185</v>
      </c>
      <c r="MOT29" s="193" t="s">
        <v>185</v>
      </c>
      <c r="MOU29" s="193" t="s">
        <v>185</v>
      </c>
      <c r="MOV29" s="193" t="s">
        <v>185</v>
      </c>
      <c r="MOW29" s="193" t="s">
        <v>185</v>
      </c>
      <c r="MOX29" s="193" t="s">
        <v>185</v>
      </c>
      <c r="MOY29" s="193" t="s">
        <v>185</v>
      </c>
      <c r="MOZ29" s="193" t="s">
        <v>185</v>
      </c>
      <c r="MPA29" s="193" t="s">
        <v>185</v>
      </c>
      <c r="MPB29" s="193" t="s">
        <v>185</v>
      </c>
      <c r="MPC29" s="193" t="s">
        <v>185</v>
      </c>
      <c r="MPD29" s="193" t="s">
        <v>185</v>
      </c>
      <c r="MPE29" s="193" t="s">
        <v>185</v>
      </c>
      <c r="MPF29" s="193" t="s">
        <v>185</v>
      </c>
      <c r="MPG29" s="193" t="s">
        <v>185</v>
      </c>
      <c r="MPH29" s="193" t="s">
        <v>185</v>
      </c>
      <c r="MPI29" s="193" t="s">
        <v>185</v>
      </c>
      <c r="MPJ29" s="193" t="s">
        <v>185</v>
      </c>
      <c r="MPK29" s="193" t="s">
        <v>185</v>
      </c>
      <c r="MPL29" s="193" t="s">
        <v>185</v>
      </c>
      <c r="MPM29" s="193" t="s">
        <v>185</v>
      </c>
      <c r="MPN29" s="193" t="s">
        <v>185</v>
      </c>
      <c r="MPO29" s="193" t="s">
        <v>185</v>
      </c>
      <c r="MPP29" s="193" t="s">
        <v>185</v>
      </c>
      <c r="MPQ29" s="193" t="s">
        <v>185</v>
      </c>
      <c r="MPR29" s="193" t="s">
        <v>185</v>
      </c>
      <c r="MPS29" s="193" t="s">
        <v>185</v>
      </c>
      <c r="MPT29" s="193" t="s">
        <v>185</v>
      </c>
      <c r="MPU29" s="193" t="s">
        <v>185</v>
      </c>
      <c r="MPV29" s="193" t="s">
        <v>185</v>
      </c>
      <c r="MPW29" s="193" t="s">
        <v>185</v>
      </c>
      <c r="MPX29" s="193" t="s">
        <v>185</v>
      </c>
      <c r="MPY29" s="193" t="s">
        <v>185</v>
      </c>
      <c r="MPZ29" s="193" t="s">
        <v>185</v>
      </c>
      <c r="MQA29" s="193" t="s">
        <v>185</v>
      </c>
      <c r="MQB29" s="193" t="s">
        <v>185</v>
      </c>
      <c r="MQC29" s="193" t="s">
        <v>185</v>
      </c>
      <c r="MQD29" s="193" t="s">
        <v>185</v>
      </c>
      <c r="MQE29" s="193" t="s">
        <v>185</v>
      </c>
      <c r="MQF29" s="193" t="s">
        <v>185</v>
      </c>
      <c r="MQG29" s="193" t="s">
        <v>185</v>
      </c>
      <c r="MQH29" s="193" t="s">
        <v>185</v>
      </c>
      <c r="MQI29" s="193" t="s">
        <v>185</v>
      </c>
      <c r="MQJ29" s="193" t="s">
        <v>185</v>
      </c>
      <c r="MQK29" s="193" t="s">
        <v>185</v>
      </c>
      <c r="MQL29" s="193" t="s">
        <v>185</v>
      </c>
      <c r="MQM29" s="193" t="s">
        <v>185</v>
      </c>
      <c r="MQN29" s="193" t="s">
        <v>185</v>
      </c>
      <c r="MQO29" s="193" t="s">
        <v>185</v>
      </c>
      <c r="MQP29" s="193" t="s">
        <v>185</v>
      </c>
      <c r="MQQ29" s="193" t="s">
        <v>185</v>
      </c>
      <c r="MQR29" s="193" t="s">
        <v>185</v>
      </c>
      <c r="MQS29" s="193" t="s">
        <v>185</v>
      </c>
      <c r="MQT29" s="193" t="s">
        <v>185</v>
      </c>
      <c r="MQU29" s="193" t="s">
        <v>185</v>
      </c>
      <c r="MQV29" s="193" t="s">
        <v>185</v>
      </c>
      <c r="MQW29" s="193" t="s">
        <v>185</v>
      </c>
      <c r="MQX29" s="193" t="s">
        <v>185</v>
      </c>
      <c r="MQY29" s="193" t="s">
        <v>185</v>
      </c>
      <c r="MQZ29" s="193" t="s">
        <v>185</v>
      </c>
      <c r="MRA29" s="193" t="s">
        <v>185</v>
      </c>
      <c r="MRB29" s="193" t="s">
        <v>185</v>
      </c>
      <c r="MRC29" s="193" t="s">
        <v>185</v>
      </c>
      <c r="MRD29" s="193" t="s">
        <v>185</v>
      </c>
      <c r="MRE29" s="193" t="s">
        <v>185</v>
      </c>
      <c r="MRF29" s="193" t="s">
        <v>185</v>
      </c>
      <c r="MRG29" s="193" t="s">
        <v>185</v>
      </c>
      <c r="MRH29" s="193" t="s">
        <v>185</v>
      </c>
      <c r="MRI29" s="193" t="s">
        <v>185</v>
      </c>
      <c r="MRJ29" s="193" t="s">
        <v>185</v>
      </c>
      <c r="MRK29" s="193" t="s">
        <v>185</v>
      </c>
      <c r="MRL29" s="193" t="s">
        <v>185</v>
      </c>
      <c r="MRM29" s="193" t="s">
        <v>185</v>
      </c>
      <c r="MRN29" s="193" t="s">
        <v>185</v>
      </c>
      <c r="MRO29" s="193" t="s">
        <v>185</v>
      </c>
      <c r="MRP29" s="193" t="s">
        <v>185</v>
      </c>
      <c r="MRQ29" s="193" t="s">
        <v>185</v>
      </c>
      <c r="MRR29" s="193" t="s">
        <v>185</v>
      </c>
      <c r="MRS29" s="193" t="s">
        <v>185</v>
      </c>
      <c r="MRT29" s="193" t="s">
        <v>185</v>
      </c>
      <c r="MRU29" s="193" t="s">
        <v>185</v>
      </c>
      <c r="MRV29" s="193" t="s">
        <v>185</v>
      </c>
      <c r="MRW29" s="193" t="s">
        <v>185</v>
      </c>
      <c r="MRX29" s="193" t="s">
        <v>185</v>
      </c>
      <c r="MRY29" s="193" t="s">
        <v>185</v>
      </c>
      <c r="MRZ29" s="193" t="s">
        <v>185</v>
      </c>
      <c r="MSA29" s="193" t="s">
        <v>185</v>
      </c>
      <c r="MSB29" s="193" t="s">
        <v>185</v>
      </c>
      <c r="MSC29" s="193" t="s">
        <v>185</v>
      </c>
      <c r="MSD29" s="193" t="s">
        <v>185</v>
      </c>
      <c r="MSE29" s="193" t="s">
        <v>185</v>
      </c>
      <c r="MSF29" s="193" t="s">
        <v>185</v>
      </c>
      <c r="MSG29" s="193" t="s">
        <v>185</v>
      </c>
      <c r="MSH29" s="193" t="s">
        <v>185</v>
      </c>
      <c r="MSI29" s="193" t="s">
        <v>185</v>
      </c>
      <c r="MSJ29" s="193" t="s">
        <v>185</v>
      </c>
      <c r="MSK29" s="193" t="s">
        <v>185</v>
      </c>
      <c r="MSL29" s="193" t="s">
        <v>185</v>
      </c>
      <c r="MSM29" s="193" t="s">
        <v>185</v>
      </c>
      <c r="MSN29" s="193" t="s">
        <v>185</v>
      </c>
      <c r="MSO29" s="193" t="s">
        <v>185</v>
      </c>
      <c r="MSP29" s="193" t="s">
        <v>185</v>
      </c>
      <c r="MSQ29" s="193" t="s">
        <v>185</v>
      </c>
      <c r="MSR29" s="193" t="s">
        <v>185</v>
      </c>
      <c r="MSS29" s="193" t="s">
        <v>185</v>
      </c>
      <c r="MST29" s="193" t="s">
        <v>185</v>
      </c>
      <c r="MSU29" s="193" t="s">
        <v>185</v>
      </c>
      <c r="MSV29" s="193" t="s">
        <v>185</v>
      </c>
      <c r="MSW29" s="193" t="s">
        <v>185</v>
      </c>
      <c r="MSX29" s="193" t="s">
        <v>185</v>
      </c>
      <c r="MSY29" s="193" t="s">
        <v>185</v>
      </c>
      <c r="MSZ29" s="193" t="s">
        <v>185</v>
      </c>
      <c r="MTA29" s="193" t="s">
        <v>185</v>
      </c>
      <c r="MTB29" s="193" t="s">
        <v>185</v>
      </c>
      <c r="MTC29" s="193" t="s">
        <v>185</v>
      </c>
      <c r="MTD29" s="193" t="s">
        <v>185</v>
      </c>
      <c r="MTE29" s="193" t="s">
        <v>185</v>
      </c>
      <c r="MTF29" s="193" t="s">
        <v>185</v>
      </c>
      <c r="MTG29" s="193" t="s">
        <v>185</v>
      </c>
      <c r="MTH29" s="193" t="s">
        <v>185</v>
      </c>
      <c r="MTI29" s="193" t="s">
        <v>185</v>
      </c>
      <c r="MTJ29" s="193" t="s">
        <v>185</v>
      </c>
      <c r="MTK29" s="193" t="s">
        <v>185</v>
      </c>
      <c r="MTL29" s="193" t="s">
        <v>185</v>
      </c>
      <c r="MTM29" s="193" t="s">
        <v>185</v>
      </c>
      <c r="MTN29" s="193" t="s">
        <v>185</v>
      </c>
      <c r="MTO29" s="193" t="s">
        <v>185</v>
      </c>
      <c r="MTP29" s="193" t="s">
        <v>185</v>
      </c>
      <c r="MTQ29" s="193" t="s">
        <v>185</v>
      </c>
      <c r="MTR29" s="193" t="s">
        <v>185</v>
      </c>
      <c r="MTS29" s="193" t="s">
        <v>185</v>
      </c>
      <c r="MTT29" s="193" t="s">
        <v>185</v>
      </c>
      <c r="MTU29" s="193" t="s">
        <v>185</v>
      </c>
      <c r="MTV29" s="193" t="s">
        <v>185</v>
      </c>
      <c r="MTW29" s="193" t="s">
        <v>185</v>
      </c>
      <c r="MTX29" s="193" t="s">
        <v>185</v>
      </c>
      <c r="MTY29" s="193" t="s">
        <v>185</v>
      </c>
      <c r="MTZ29" s="193" t="s">
        <v>185</v>
      </c>
      <c r="MUA29" s="193" t="s">
        <v>185</v>
      </c>
      <c r="MUB29" s="193" t="s">
        <v>185</v>
      </c>
      <c r="MUC29" s="193" t="s">
        <v>185</v>
      </c>
      <c r="MUD29" s="193" t="s">
        <v>185</v>
      </c>
      <c r="MUE29" s="193" t="s">
        <v>185</v>
      </c>
      <c r="MUF29" s="193" t="s">
        <v>185</v>
      </c>
      <c r="MUG29" s="193" t="s">
        <v>185</v>
      </c>
      <c r="MUH29" s="193" t="s">
        <v>185</v>
      </c>
      <c r="MUI29" s="193" t="s">
        <v>185</v>
      </c>
      <c r="MUJ29" s="193" t="s">
        <v>185</v>
      </c>
      <c r="MUK29" s="193" t="s">
        <v>185</v>
      </c>
      <c r="MUL29" s="193" t="s">
        <v>185</v>
      </c>
      <c r="MUM29" s="193" t="s">
        <v>185</v>
      </c>
      <c r="MUN29" s="193" t="s">
        <v>185</v>
      </c>
      <c r="MUO29" s="193" t="s">
        <v>185</v>
      </c>
      <c r="MUP29" s="193" t="s">
        <v>185</v>
      </c>
      <c r="MUQ29" s="193" t="s">
        <v>185</v>
      </c>
      <c r="MUR29" s="193" t="s">
        <v>185</v>
      </c>
      <c r="MUS29" s="193" t="s">
        <v>185</v>
      </c>
      <c r="MUT29" s="193" t="s">
        <v>185</v>
      </c>
      <c r="MUU29" s="193" t="s">
        <v>185</v>
      </c>
      <c r="MUV29" s="193" t="s">
        <v>185</v>
      </c>
      <c r="MUW29" s="193" t="s">
        <v>185</v>
      </c>
      <c r="MUX29" s="193" t="s">
        <v>185</v>
      </c>
      <c r="MUY29" s="193" t="s">
        <v>185</v>
      </c>
      <c r="MUZ29" s="193" t="s">
        <v>185</v>
      </c>
      <c r="MVA29" s="193" t="s">
        <v>185</v>
      </c>
      <c r="MVB29" s="193" t="s">
        <v>185</v>
      </c>
      <c r="MVC29" s="193" t="s">
        <v>185</v>
      </c>
      <c r="MVD29" s="193" t="s">
        <v>185</v>
      </c>
      <c r="MVE29" s="193" t="s">
        <v>185</v>
      </c>
      <c r="MVF29" s="193" t="s">
        <v>185</v>
      </c>
      <c r="MVG29" s="193" t="s">
        <v>185</v>
      </c>
      <c r="MVH29" s="193" t="s">
        <v>185</v>
      </c>
      <c r="MVI29" s="193" t="s">
        <v>185</v>
      </c>
      <c r="MVJ29" s="193" t="s">
        <v>185</v>
      </c>
      <c r="MVK29" s="193" t="s">
        <v>185</v>
      </c>
      <c r="MVL29" s="193" t="s">
        <v>185</v>
      </c>
      <c r="MVM29" s="193" t="s">
        <v>185</v>
      </c>
      <c r="MVN29" s="193" t="s">
        <v>185</v>
      </c>
      <c r="MVO29" s="193" t="s">
        <v>185</v>
      </c>
      <c r="MVP29" s="193" t="s">
        <v>185</v>
      </c>
      <c r="MVQ29" s="193" t="s">
        <v>185</v>
      </c>
      <c r="MVR29" s="193" t="s">
        <v>185</v>
      </c>
      <c r="MVS29" s="193" t="s">
        <v>185</v>
      </c>
      <c r="MVT29" s="193" t="s">
        <v>185</v>
      </c>
      <c r="MVU29" s="193" t="s">
        <v>185</v>
      </c>
      <c r="MVV29" s="193" t="s">
        <v>185</v>
      </c>
      <c r="MVW29" s="193" t="s">
        <v>185</v>
      </c>
      <c r="MVX29" s="193" t="s">
        <v>185</v>
      </c>
      <c r="MVY29" s="193" t="s">
        <v>185</v>
      </c>
      <c r="MVZ29" s="193" t="s">
        <v>185</v>
      </c>
      <c r="MWA29" s="193" t="s">
        <v>185</v>
      </c>
      <c r="MWB29" s="193" t="s">
        <v>185</v>
      </c>
      <c r="MWC29" s="193" t="s">
        <v>185</v>
      </c>
      <c r="MWD29" s="193" t="s">
        <v>185</v>
      </c>
      <c r="MWE29" s="193" t="s">
        <v>185</v>
      </c>
      <c r="MWF29" s="193" t="s">
        <v>185</v>
      </c>
      <c r="MWG29" s="193" t="s">
        <v>185</v>
      </c>
      <c r="MWH29" s="193" t="s">
        <v>185</v>
      </c>
      <c r="MWI29" s="193" t="s">
        <v>185</v>
      </c>
      <c r="MWJ29" s="193" t="s">
        <v>185</v>
      </c>
      <c r="MWK29" s="193" t="s">
        <v>185</v>
      </c>
      <c r="MWL29" s="193" t="s">
        <v>185</v>
      </c>
      <c r="MWM29" s="193" t="s">
        <v>185</v>
      </c>
      <c r="MWN29" s="193" t="s">
        <v>185</v>
      </c>
      <c r="MWO29" s="193" t="s">
        <v>185</v>
      </c>
      <c r="MWP29" s="193" t="s">
        <v>185</v>
      </c>
      <c r="MWQ29" s="193" t="s">
        <v>185</v>
      </c>
      <c r="MWR29" s="193" t="s">
        <v>185</v>
      </c>
      <c r="MWS29" s="193" t="s">
        <v>185</v>
      </c>
      <c r="MWT29" s="193" t="s">
        <v>185</v>
      </c>
      <c r="MWU29" s="193" t="s">
        <v>185</v>
      </c>
      <c r="MWV29" s="193" t="s">
        <v>185</v>
      </c>
      <c r="MWW29" s="193" t="s">
        <v>185</v>
      </c>
      <c r="MWX29" s="193" t="s">
        <v>185</v>
      </c>
      <c r="MWY29" s="193" t="s">
        <v>185</v>
      </c>
      <c r="MWZ29" s="193" t="s">
        <v>185</v>
      </c>
      <c r="MXA29" s="193" t="s">
        <v>185</v>
      </c>
      <c r="MXB29" s="193" t="s">
        <v>185</v>
      </c>
      <c r="MXC29" s="193" t="s">
        <v>185</v>
      </c>
      <c r="MXD29" s="193" t="s">
        <v>185</v>
      </c>
      <c r="MXE29" s="193" t="s">
        <v>185</v>
      </c>
      <c r="MXF29" s="193" t="s">
        <v>185</v>
      </c>
      <c r="MXG29" s="193" t="s">
        <v>185</v>
      </c>
      <c r="MXH29" s="193" t="s">
        <v>185</v>
      </c>
      <c r="MXI29" s="193" t="s">
        <v>185</v>
      </c>
      <c r="MXJ29" s="193" t="s">
        <v>185</v>
      </c>
      <c r="MXK29" s="193" t="s">
        <v>185</v>
      </c>
      <c r="MXL29" s="193" t="s">
        <v>185</v>
      </c>
      <c r="MXM29" s="193" t="s">
        <v>185</v>
      </c>
      <c r="MXN29" s="193" t="s">
        <v>185</v>
      </c>
      <c r="MXO29" s="193" t="s">
        <v>185</v>
      </c>
      <c r="MXP29" s="193" t="s">
        <v>185</v>
      </c>
      <c r="MXQ29" s="193" t="s">
        <v>185</v>
      </c>
      <c r="MXR29" s="193" t="s">
        <v>185</v>
      </c>
      <c r="MXS29" s="193" t="s">
        <v>185</v>
      </c>
      <c r="MXT29" s="193" t="s">
        <v>185</v>
      </c>
      <c r="MXU29" s="193" t="s">
        <v>185</v>
      </c>
      <c r="MXV29" s="193" t="s">
        <v>185</v>
      </c>
      <c r="MXW29" s="193" t="s">
        <v>185</v>
      </c>
      <c r="MXX29" s="193" t="s">
        <v>185</v>
      </c>
      <c r="MXY29" s="193" t="s">
        <v>185</v>
      </c>
      <c r="MXZ29" s="193" t="s">
        <v>185</v>
      </c>
      <c r="MYA29" s="193" t="s">
        <v>185</v>
      </c>
      <c r="MYB29" s="193" t="s">
        <v>185</v>
      </c>
      <c r="MYC29" s="193" t="s">
        <v>185</v>
      </c>
      <c r="MYD29" s="193" t="s">
        <v>185</v>
      </c>
      <c r="MYE29" s="193" t="s">
        <v>185</v>
      </c>
      <c r="MYF29" s="193" t="s">
        <v>185</v>
      </c>
      <c r="MYG29" s="193" t="s">
        <v>185</v>
      </c>
      <c r="MYH29" s="193" t="s">
        <v>185</v>
      </c>
      <c r="MYI29" s="193" t="s">
        <v>185</v>
      </c>
      <c r="MYJ29" s="193" t="s">
        <v>185</v>
      </c>
      <c r="MYK29" s="193" t="s">
        <v>185</v>
      </c>
      <c r="MYL29" s="193" t="s">
        <v>185</v>
      </c>
      <c r="MYM29" s="193" t="s">
        <v>185</v>
      </c>
      <c r="MYN29" s="193" t="s">
        <v>185</v>
      </c>
      <c r="MYO29" s="193" t="s">
        <v>185</v>
      </c>
      <c r="MYP29" s="193" t="s">
        <v>185</v>
      </c>
      <c r="MYQ29" s="193" t="s">
        <v>185</v>
      </c>
      <c r="MYR29" s="193" t="s">
        <v>185</v>
      </c>
      <c r="MYS29" s="193" t="s">
        <v>185</v>
      </c>
      <c r="MYT29" s="193" t="s">
        <v>185</v>
      </c>
      <c r="MYU29" s="193" t="s">
        <v>185</v>
      </c>
      <c r="MYV29" s="193" t="s">
        <v>185</v>
      </c>
      <c r="MYW29" s="193" t="s">
        <v>185</v>
      </c>
      <c r="MYX29" s="193" t="s">
        <v>185</v>
      </c>
      <c r="MYY29" s="193" t="s">
        <v>185</v>
      </c>
      <c r="MYZ29" s="193" t="s">
        <v>185</v>
      </c>
      <c r="MZA29" s="193" t="s">
        <v>185</v>
      </c>
      <c r="MZB29" s="193" t="s">
        <v>185</v>
      </c>
      <c r="MZC29" s="193" t="s">
        <v>185</v>
      </c>
      <c r="MZD29" s="193" t="s">
        <v>185</v>
      </c>
      <c r="MZE29" s="193" t="s">
        <v>185</v>
      </c>
      <c r="MZF29" s="193" t="s">
        <v>185</v>
      </c>
      <c r="MZG29" s="193" t="s">
        <v>185</v>
      </c>
      <c r="MZH29" s="193" t="s">
        <v>185</v>
      </c>
      <c r="MZI29" s="193" t="s">
        <v>185</v>
      </c>
      <c r="MZJ29" s="193" t="s">
        <v>185</v>
      </c>
      <c r="MZK29" s="193" t="s">
        <v>185</v>
      </c>
      <c r="MZL29" s="193" t="s">
        <v>185</v>
      </c>
      <c r="MZM29" s="193" t="s">
        <v>185</v>
      </c>
      <c r="MZN29" s="193" t="s">
        <v>185</v>
      </c>
      <c r="MZO29" s="193" t="s">
        <v>185</v>
      </c>
      <c r="MZP29" s="193" t="s">
        <v>185</v>
      </c>
      <c r="MZQ29" s="193" t="s">
        <v>185</v>
      </c>
      <c r="MZR29" s="193" t="s">
        <v>185</v>
      </c>
      <c r="MZS29" s="193" t="s">
        <v>185</v>
      </c>
      <c r="MZT29" s="193" t="s">
        <v>185</v>
      </c>
      <c r="MZU29" s="193" t="s">
        <v>185</v>
      </c>
      <c r="MZV29" s="193" t="s">
        <v>185</v>
      </c>
      <c r="MZW29" s="193" t="s">
        <v>185</v>
      </c>
      <c r="MZX29" s="193" t="s">
        <v>185</v>
      </c>
      <c r="MZY29" s="193" t="s">
        <v>185</v>
      </c>
      <c r="MZZ29" s="193" t="s">
        <v>185</v>
      </c>
      <c r="NAA29" s="193" t="s">
        <v>185</v>
      </c>
      <c r="NAB29" s="193" t="s">
        <v>185</v>
      </c>
      <c r="NAC29" s="193" t="s">
        <v>185</v>
      </c>
      <c r="NAD29" s="193" t="s">
        <v>185</v>
      </c>
      <c r="NAE29" s="193" t="s">
        <v>185</v>
      </c>
      <c r="NAF29" s="193" t="s">
        <v>185</v>
      </c>
      <c r="NAG29" s="193" t="s">
        <v>185</v>
      </c>
      <c r="NAH29" s="193" t="s">
        <v>185</v>
      </c>
      <c r="NAI29" s="193" t="s">
        <v>185</v>
      </c>
      <c r="NAJ29" s="193" t="s">
        <v>185</v>
      </c>
      <c r="NAK29" s="193" t="s">
        <v>185</v>
      </c>
      <c r="NAL29" s="193" t="s">
        <v>185</v>
      </c>
      <c r="NAM29" s="193" t="s">
        <v>185</v>
      </c>
      <c r="NAN29" s="193" t="s">
        <v>185</v>
      </c>
      <c r="NAO29" s="193" t="s">
        <v>185</v>
      </c>
      <c r="NAP29" s="193" t="s">
        <v>185</v>
      </c>
      <c r="NAQ29" s="193" t="s">
        <v>185</v>
      </c>
      <c r="NAR29" s="193" t="s">
        <v>185</v>
      </c>
      <c r="NAS29" s="193" t="s">
        <v>185</v>
      </c>
      <c r="NAT29" s="193" t="s">
        <v>185</v>
      </c>
      <c r="NAU29" s="193" t="s">
        <v>185</v>
      </c>
      <c r="NAV29" s="193" t="s">
        <v>185</v>
      </c>
      <c r="NAW29" s="193" t="s">
        <v>185</v>
      </c>
      <c r="NAX29" s="193" t="s">
        <v>185</v>
      </c>
      <c r="NAY29" s="193" t="s">
        <v>185</v>
      </c>
      <c r="NAZ29" s="193" t="s">
        <v>185</v>
      </c>
      <c r="NBA29" s="193" t="s">
        <v>185</v>
      </c>
      <c r="NBB29" s="193" t="s">
        <v>185</v>
      </c>
      <c r="NBC29" s="193" t="s">
        <v>185</v>
      </c>
      <c r="NBD29" s="193" t="s">
        <v>185</v>
      </c>
      <c r="NBE29" s="193" t="s">
        <v>185</v>
      </c>
      <c r="NBF29" s="193" t="s">
        <v>185</v>
      </c>
      <c r="NBG29" s="193" t="s">
        <v>185</v>
      </c>
      <c r="NBH29" s="193" t="s">
        <v>185</v>
      </c>
      <c r="NBI29" s="193" t="s">
        <v>185</v>
      </c>
      <c r="NBJ29" s="193" t="s">
        <v>185</v>
      </c>
      <c r="NBK29" s="193" t="s">
        <v>185</v>
      </c>
      <c r="NBL29" s="193" t="s">
        <v>185</v>
      </c>
      <c r="NBM29" s="193" t="s">
        <v>185</v>
      </c>
      <c r="NBN29" s="193" t="s">
        <v>185</v>
      </c>
      <c r="NBO29" s="193" t="s">
        <v>185</v>
      </c>
      <c r="NBP29" s="193" t="s">
        <v>185</v>
      </c>
      <c r="NBQ29" s="193" t="s">
        <v>185</v>
      </c>
      <c r="NBR29" s="193" t="s">
        <v>185</v>
      </c>
      <c r="NBS29" s="193" t="s">
        <v>185</v>
      </c>
      <c r="NBT29" s="193" t="s">
        <v>185</v>
      </c>
      <c r="NBU29" s="193" t="s">
        <v>185</v>
      </c>
      <c r="NBV29" s="193" t="s">
        <v>185</v>
      </c>
      <c r="NBW29" s="193" t="s">
        <v>185</v>
      </c>
      <c r="NBX29" s="193" t="s">
        <v>185</v>
      </c>
      <c r="NBY29" s="193" t="s">
        <v>185</v>
      </c>
      <c r="NBZ29" s="193" t="s">
        <v>185</v>
      </c>
      <c r="NCA29" s="193" t="s">
        <v>185</v>
      </c>
      <c r="NCB29" s="193" t="s">
        <v>185</v>
      </c>
      <c r="NCC29" s="193" t="s">
        <v>185</v>
      </c>
      <c r="NCD29" s="193" t="s">
        <v>185</v>
      </c>
      <c r="NCE29" s="193" t="s">
        <v>185</v>
      </c>
      <c r="NCF29" s="193" t="s">
        <v>185</v>
      </c>
      <c r="NCG29" s="193" t="s">
        <v>185</v>
      </c>
      <c r="NCH29" s="193" t="s">
        <v>185</v>
      </c>
      <c r="NCI29" s="193" t="s">
        <v>185</v>
      </c>
      <c r="NCJ29" s="193" t="s">
        <v>185</v>
      </c>
      <c r="NCK29" s="193" t="s">
        <v>185</v>
      </c>
      <c r="NCL29" s="193" t="s">
        <v>185</v>
      </c>
      <c r="NCM29" s="193" t="s">
        <v>185</v>
      </c>
      <c r="NCN29" s="193" t="s">
        <v>185</v>
      </c>
      <c r="NCO29" s="193" t="s">
        <v>185</v>
      </c>
      <c r="NCP29" s="193" t="s">
        <v>185</v>
      </c>
      <c r="NCQ29" s="193" t="s">
        <v>185</v>
      </c>
      <c r="NCR29" s="193" t="s">
        <v>185</v>
      </c>
      <c r="NCS29" s="193" t="s">
        <v>185</v>
      </c>
      <c r="NCT29" s="193" t="s">
        <v>185</v>
      </c>
      <c r="NCU29" s="193" t="s">
        <v>185</v>
      </c>
      <c r="NCV29" s="193" t="s">
        <v>185</v>
      </c>
      <c r="NCW29" s="193" t="s">
        <v>185</v>
      </c>
      <c r="NCX29" s="193" t="s">
        <v>185</v>
      </c>
      <c r="NCY29" s="193" t="s">
        <v>185</v>
      </c>
      <c r="NCZ29" s="193" t="s">
        <v>185</v>
      </c>
      <c r="NDA29" s="193" t="s">
        <v>185</v>
      </c>
      <c r="NDB29" s="193" t="s">
        <v>185</v>
      </c>
      <c r="NDC29" s="193" t="s">
        <v>185</v>
      </c>
      <c r="NDD29" s="193" t="s">
        <v>185</v>
      </c>
      <c r="NDE29" s="193" t="s">
        <v>185</v>
      </c>
      <c r="NDF29" s="193" t="s">
        <v>185</v>
      </c>
      <c r="NDG29" s="193" t="s">
        <v>185</v>
      </c>
      <c r="NDH29" s="193" t="s">
        <v>185</v>
      </c>
      <c r="NDI29" s="193" t="s">
        <v>185</v>
      </c>
      <c r="NDJ29" s="193" t="s">
        <v>185</v>
      </c>
      <c r="NDK29" s="193" t="s">
        <v>185</v>
      </c>
      <c r="NDL29" s="193" t="s">
        <v>185</v>
      </c>
      <c r="NDM29" s="193" t="s">
        <v>185</v>
      </c>
      <c r="NDN29" s="193" t="s">
        <v>185</v>
      </c>
      <c r="NDO29" s="193" t="s">
        <v>185</v>
      </c>
      <c r="NDP29" s="193" t="s">
        <v>185</v>
      </c>
      <c r="NDQ29" s="193" t="s">
        <v>185</v>
      </c>
      <c r="NDR29" s="193" t="s">
        <v>185</v>
      </c>
      <c r="NDS29" s="193" t="s">
        <v>185</v>
      </c>
      <c r="NDT29" s="193" t="s">
        <v>185</v>
      </c>
      <c r="NDU29" s="193" t="s">
        <v>185</v>
      </c>
      <c r="NDV29" s="193" t="s">
        <v>185</v>
      </c>
      <c r="NDW29" s="193" t="s">
        <v>185</v>
      </c>
      <c r="NDX29" s="193" t="s">
        <v>185</v>
      </c>
      <c r="NDY29" s="193" t="s">
        <v>185</v>
      </c>
      <c r="NDZ29" s="193" t="s">
        <v>185</v>
      </c>
      <c r="NEA29" s="193" t="s">
        <v>185</v>
      </c>
      <c r="NEB29" s="193" t="s">
        <v>185</v>
      </c>
      <c r="NEC29" s="193" t="s">
        <v>185</v>
      </c>
      <c r="NED29" s="193" t="s">
        <v>185</v>
      </c>
      <c r="NEE29" s="193" t="s">
        <v>185</v>
      </c>
      <c r="NEF29" s="193" t="s">
        <v>185</v>
      </c>
      <c r="NEG29" s="193" t="s">
        <v>185</v>
      </c>
      <c r="NEH29" s="193" t="s">
        <v>185</v>
      </c>
      <c r="NEI29" s="193" t="s">
        <v>185</v>
      </c>
      <c r="NEJ29" s="193" t="s">
        <v>185</v>
      </c>
      <c r="NEK29" s="193" t="s">
        <v>185</v>
      </c>
      <c r="NEL29" s="193" t="s">
        <v>185</v>
      </c>
      <c r="NEM29" s="193" t="s">
        <v>185</v>
      </c>
      <c r="NEN29" s="193" t="s">
        <v>185</v>
      </c>
      <c r="NEO29" s="193" t="s">
        <v>185</v>
      </c>
      <c r="NEP29" s="193" t="s">
        <v>185</v>
      </c>
      <c r="NEQ29" s="193" t="s">
        <v>185</v>
      </c>
      <c r="NER29" s="193" t="s">
        <v>185</v>
      </c>
      <c r="NES29" s="193" t="s">
        <v>185</v>
      </c>
      <c r="NET29" s="193" t="s">
        <v>185</v>
      </c>
      <c r="NEU29" s="193" t="s">
        <v>185</v>
      </c>
      <c r="NEV29" s="193" t="s">
        <v>185</v>
      </c>
      <c r="NEW29" s="193" t="s">
        <v>185</v>
      </c>
      <c r="NEX29" s="193" t="s">
        <v>185</v>
      </c>
      <c r="NEY29" s="193" t="s">
        <v>185</v>
      </c>
      <c r="NEZ29" s="193" t="s">
        <v>185</v>
      </c>
      <c r="NFA29" s="193" t="s">
        <v>185</v>
      </c>
      <c r="NFB29" s="193" t="s">
        <v>185</v>
      </c>
      <c r="NFC29" s="193" t="s">
        <v>185</v>
      </c>
      <c r="NFD29" s="193" t="s">
        <v>185</v>
      </c>
      <c r="NFE29" s="193" t="s">
        <v>185</v>
      </c>
      <c r="NFF29" s="193" t="s">
        <v>185</v>
      </c>
      <c r="NFG29" s="193" t="s">
        <v>185</v>
      </c>
      <c r="NFH29" s="193" t="s">
        <v>185</v>
      </c>
      <c r="NFI29" s="193" t="s">
        <v>185</v>
      </c>
      <c r="NFJ29" s="193" t="s">
        <v>185</v>
      </c>
      <c r="NFK29" s="193" t="s">
        <v>185</v>
      </c>
      <c r="NFL29" s="193" t="s">
        <v>185</v>
      </c>
      <c r="NFM29" s="193" t="s">
        <v>185</v>
      </c>
      <c r="NFN29" s="193" t="s">
        <v>185</v>
      </c>
      <c r="NFO29" s="193" t="s">
        <v>185</v>
      </c>
      <c r="NFP29" s="193" t="s">
        <v>185</v>
      </c>
      <c r="NFQ29" s="193" t="s">
        <v>185</v>
      </c>
      <c r="NFR29" s="193" t="s">
        <v>185</v>
      </c>
      <c r="NFS29" s="193" t="s">
        <v>185</v>
      </c>
      <c r="NFT29" s="193" t="s">
        <v>185</v>
      </c>
      <c r="NFU29" s="193" t="s">
        <v>185</v>
      </c>
      <c r="NFV29" s="193" t="s">
        <v>185</v>
      </c>
      <c r="NFW29" s="193" t="s">
        <v>185</v>
      </c>
      <c r="NFX29" s="193" t="s">
        <v>185</v>
      </c>
      <c r="NFY29" s="193" t="s">
        <v>185</v>
      </c>
      <c r="NFZ29" s="193" t="s">
        <v>185</v>
      </c>
      <c r="NGA29" s="193" t="s">
        <v>185</v>
      </c>
      <c r="NGB29" s="193" t="s">
        <v>185</v>
      </c>
      <c r="NGC29" s="193" t="s">
        <v>185</v>
      </c>
      <c r="NGD29" s="193" t="s">
        <v>185</v>
      </c>
      <c r="NGE29" s="193" t="s">
        <v>185</v>
      </c>
      <c r="NGF29" s="193" t="s">
        <v>185</v>
      </c>
      <c r="NGG29" s="193" t="s">
        <v>185</v>
      </c>
      <c r="NGH29" s="193" t="s">
        <v>185</v>
      </c>
      <c r="NGI29" s="193" t="s">
        <v>185</v>
      </c>
      <c r="NGJ29" s="193" t="s">
        <v>185</v>
      </c>
      <c r="NGK29" s="193" t="s">
        <v>185</v>
      </c>
      <c r="NGL29" s="193" t="s">
        <v>185</v>
      </c>
      <c r="NGM29" s="193" t="s">
        <v>185</v>
      </c>
      <c r="NGN29" s="193" t="s">
        <v>185</v>
      </c>
      <c r="NGO29" s="193" t="s">
        <v>185</v>
      </c>
      <c r="NGP29" s="193" t="s">
        <v>185</v>
      </c>
      <c r="NGQ29" s="193" t="s">
        <v>185</v>
      </c>
      <c r="NGR29" s="193" t="s">
        <v>185</v>
      </c>
      <c r="NGS29" s="193" t="s">
        <v>185</v>
      </c>
      <c r="NGT29" s="193" t="s">
        <v>185</v>
      </c>
      <c r="NGU29" s="193" t="s">
        <v>185</v>
      </c>
      <c r="NGV29" s="193" t="s">
        <v>185</v>
      </c>
      <c r="NGW29" s="193" t="s">
        <v>185</v>
      </c>
      <c r="NGX29" s="193" t="s">
        <v>185</v>
      </c>
      <c r="NGY29" s="193" t="s">
        <v>185</v>
      </c>
      <c r="NGZ29" s="193" t="s">
        <v>185</v>
      </c>
      <c r="NHA29" s="193" t="s">
        <v>185</v>
      </c>
      <c r="NHB29" s="193" t="s">
        <v>185</v>
      </c>
      <c r="NHC29" s="193" t="s">
        <v>185</v>
      </c>
      <c r="NHD29" s="193" t="s">
        <v>185</v>
      </c>
      <c r="NHE29" s="193" t="s">
        <v>185</v>
      </c>
      <c r="NHF29" s="193" t="s">
        <v>185</v>
      </c>
      <c r="NHG29" s="193" t="s">
        <v>185</v>
      </c>
      <c r="NHH29" s="193" t="s">
        <v>185</v>
      </c>
      <c r="NHI29" s="193" t="s">
        <v>185</v>
      </c>
      <c r="NHJ29" s="193" t="s">
        <v>185</v>
      </c>
      <c r="NHK29" s="193" t="s">
        <v>185</v>
      </c>
      <c r="NHL29" s="193" t="s">
        <v>185</v>
      </c>
      <c r="NHM29" s="193" t="s">
        <v>185</v>
      </c>
      <c r="NHN29" s="193" t="s">
        <v>185</v>
      </c>
      <c r="NHO29" s="193" t="s">
        <v>185</v>
      </c>
      <c r="NHP29" s="193" t="s">
        <v>185</v>
      </c>
      <c r="NHQ29" s="193" t="s">
        <v>185</v>
      </c>
      <c r="NHR29" s="193" t="s">
        <v>185</v>
      </c>
      <c r="NHS29" s="193" t="s">
        <v>185</v>
      </c>
      <c r="NHT29" s="193" t="s">
        <v>185</v>
      </c>
      <c r="NHU29" s="193" t="s">
        <v>185</v>
      </c>
      <c r="NHV29" s="193" t="s">
        <v>185</v>
      </c>
      <c r="NHW29" s="193" t="s">
        <v>185</v>
      </c>
      <c r="NHX29" s="193" t="s">
        <v>185</v>
      </c>
      <c r="NHY29" s="193" t="s">
        <v>185</v>
      </c>
      <c r="NHZ29" s="193" t="s">
        <v>185</v>
      </c>
      <c r="NIA29" s="193" t="s">
        <v>185</v>
      </c>
      <c r="NIB29" s="193" t="s">
        <v>185</v>
      </c>
      <c r="NIC29" s="193" t="s">
        <v>185</v>
      </c>
      <c r="NID29" s="193" t="s">
        <v>185</v>
      </c>
      <c r="NIE29" s="193" t="s">
        <v>185</v>
      </c>
      <c r="NIF29" s="193" t="s">
        <v>185</v>
      </c>
      <c r="NIG29" s="193" t="s">
        <v>185</v>
      </c>
      <c r="NIH29" s="193" t="s">
        <v>185</v>
      </c>
      <c r="NII29" s="193" t="s">
        <v>185</v>
      </c>
      <c r="NIJ29" s="193" t="s">
        <v>185</v>
      </c>
      <c r="NIK29" s="193" t="s">
        <v>185</v>
      </c>
      <c r="NIL29" s="193" t="s">
        <v>185</v>
      </c>
      <c r="NIM29" s="193" t="s">
        <v>185</v>
      </c>
      <c r="NIN29" s="193" t="s">
        <v>185</v>
      </c>
      <c r="NIO29" s="193" t="s">
        <v>185</v>
      </c>
      <c r="NIP29" s="193" t="s">
        <v>185</v>
      </c>
      <c r="NIQ29" s="193" t="s">
        <v>185</v>
      </c>
      <c r="NIR29" s="193" t="s">
        <v>185</v>
      </c>
      <c r="NIS29" s="193" t="s">
        <v>185</v>
      </c>
      <c r="NIT29" s="193" t="s">
        <v>185</v>
      </c>
      <c r="NIU29" s="193" t="s">
        <v>185</v>
      </c>
      <c r="NIV29" s="193" t="s">
        <v>185</v>
      </c>
      <c r="NIW29" s="193" t="s">
        <v>185</v>
      </c>
      <c r="NIX29" s="193" t="s">
        <v>185</v>
      </c>
      <c r="NIY29" s="193" t="s">
        <v>185</v>
      </c>
      <c r="NIZ29" s="193" t="s">
        <v>185</v>
      </c>
      <c r="NJA29" s="193" t="s">
        <v>185</v>
      </c>
      <c r="NJB29" s="193" t="s">
        <v>185</v>
      </c>
      <c r="NJC29" s="193" t="s">
        <v>185</v>
      </c>
      <c r="NJD29" s="193" t="s">
        <v>185</v>
      </c>
      <c r="NJE29" s="193" t="s">
        <v>185</v>
      </c>
      <c r="NJF29" s="193" t="s">
        <v>185</v>
      </c>
      <c r="NJG29" s="193" t="s">
        <v>185</v>
      </c>
      <c r="NJH29" s="193" t="s">
        <v>185</v>
      </c>
      <c r="NJI29" s="193" t="s">
        <v>185</v>
      </c>
      <c r="NJJ29" s="193" t="s">
        <v>185</v>
      </c>
      <c r="NJK29" s="193" t="s">
        <v>185</v>
      </c>
      <c r="NJL29" s="193" t="s">
        <v>185</v>
      </c>
      <c r="NJM29" s="193" t="s">
        <v>185</v>
      </c>
      <c r="NJN29" s="193" t="s">
        <v>185</v>
      </c>
      <c r="NJO29" s="193" t="s">
        <v>185</v>
      </c>
      <c r="NJP29" s="193" t="s">
        <v>185</v>
      </c>
      <c r="NJQ29" s="193" t="s">
        <v>185</v>
      </c>
      <c r="NJR29" s="193" t="s">
        <v>185</v>
      </c>
      <c r="NJS29" s="193" t="s">
        <v>185</v>
      </c>
      <c r="NJT29" s="193" t="s">
        <v>185</v>
      </c>
      <c r="NJU29" s="193" t="s">
        <v>185</v>
      </c>
      <c r="NJV29" s="193" t="s">
        <v>185</v>
      </c>
      <c r="NJW29" s="193" t="s">
        <v>185</v>
      </c>
      <c r="NJX29" s="193" t="s">
        <v>185</v>
      </c>
      <c r="NJY29" s="193" t="s">
        <v>185</v>
      </c>
      <c r="NJZ29" s="193" t="s">
        <v>185</v>
      </c>
      <c r="NKA29" s="193" t="s">
        <v>185</v>
      </c>
      <c r="NKB29" s="193" t="s">
        <v>185</v>
      </c>
      <c r="NKC29" s="193" t="s">
        <v>185</v>
      </c>
      <c r="NKD29" s="193" t="s">
        <v>185</v>
      </c>
      <c r="NKE29" s="193" t="s">
        <v>185</v>
      </c>
      <c r="NKF29" s="193" t="s">
        <v>185</v>
      </c>
      <c r="NKG29" s="193" t="s">
        <v>185</v>
      </c>
      <c r="NKH29" s="193" t="s">
        <v>185</v>
      </c>
      <c r="NKI29" s="193" t="s">
        <v>185</v>
      </c>
      <c r="NKJ29" s="193" t="s">
        <v>185</v>
      </c>
      <c r="NKK29" s="193" t="s">
        <v>185</v>
      </c>
      <c r="NKL29" s="193" t="s">
        <v>185</v>
      </c>
      <c r="NKM29" s="193" t="s">
        <v>185</v>
      </c>
      <c r="NKN29" s="193" t="s">
        <v>185</v>
      </c>
      <c r="NKO29" s="193" t="s">
        <v>185</v>
      </c>
      <c r="NKP29" s="193" t="s">
        <v>185</v>
      </c>
      <c r="NKQ29" s="193" t="s">
        <v>185</v>
      </c>
      <c r="NKR29" s="193" t="s">
        <v>185</v>
      </c>
      <c r="NKS29" s="193" t="s">
        <v>185</v>
      </c>
      <c r="NKT29" s="193" t="s">
        <v>185</v>
      </c>
      <c r="NKU29" s="193" t="s">
        <v>185</v>
      </c>
      <c r="NKV29" s="193" t="s">
        <v>185</v>
      </c>
      <c r="NKW29" s="193" t="s">
        <v>185</v>
      </c>
      <c r="NKX29" s="193" t="s">
        <v>185</v>
      </c>
      <c r="NKY29" s="193" t="s">
        <v>185</v>
      </c>
      <c r="NKZ29" s="193" t="s">
        <v>185</v>
      </c>
      <c r="NLA29" s="193" t="s">
        <v>185</v>
      </c>
      <c r="NLB29" s="193" t="s">
        <v>185</v>
      </c>
      <c r="NLC29" s="193" t="s">
        <v>185</v>
      </c>
      <c r="NLD29" s="193" t="s">
        <v>185</v>
      </c>
      <c r="NLE29" s="193" t="s">
        <v>185</v>
      </c>
      <c r="NLF29" s="193" t="s">
        <v>185</v>
      </c>
      <c r="NLG29" s="193" t="s">
        <v>185</v>
      </c>
      <c r="NLH29" s="193" t="s">
        <v>185</v>
      </c>
      <c r="NLI29" s="193" t="s">
        <v>185</v>
      </c>
      <c r="NLJ29" s="193" t="s">
        <v>185</v>
      </c>
      <c r="NLK29" s="193" t="s">
        <v>185</v>
      </c>
      <c r="NLL29" s="193" t="s">
        <v>185</v>
      </c>
      <c r="NLM29" s="193" t="s">
        <v>185</v>
      </c>
      <c r="NLN29" s="193" t="s">
        <v>185</v>
      </c>
      <c r="NLO29" s="193" t="s">
        <v>185</v>
      </c>
      <c r="NLP29" s="193" t="s">
        <v>185</v>
      </c>
      <c r="NLQ29" s="193" t="s">
        <v>185</v>
      </c>
      <c r="NLR29" s="193" t="s">
        <v>185</v>
      </c>
      <c r="NLS29" s="193" t="s">
        <v>185</v>
      </c>
      <c r="NLT29" s="193" t="s">
        <v>185</v>
      </c>
      <c r="NLU29" s="193" t="s">
        <v>185</v>
      </c>
      <c r="NLV29" s="193" t="s">
        <v>185</v>
      </c>
      <c r="NLW29" s="193" t="s">
        <v>185</v>
      </c>
      <c r="NLX29" s="193" t="s">
        <v>185</v>
      </c>
      <c r="NLY29" s="193" t="s">
        <v>185</v>
      </c>
      <c r="NLZ29" s="193" t="s">
        <v>185</v>
      </c>
      <c r="NMA29" s="193" t="s">
        <v>185</v>
      </c>
      <c r="NMB29" s="193" t="s">
        <v>185</v>
      </c>
      <c r="NMC29" s="193" t="s">
        <v>185</v>
      </c>
      <c r="NMD29" s="193" t="s">
        <v>185</v>
      </c>
      <c r="NME29" s="193" t="s">
        <v>185</v>
      </c>
      <c r="NMF29" s="193" t="s">
        <v>185</v>
      </c>
      <c r="NMG29" s="193" t="s">
        <v>185</v>
      </c>
      <c r="NMH29" s="193" t="s">
        <v>185</v>
      </c>
      <c r="NMI29" s="193" t="s">
        <v>185</v>
      </c>
      <c r="NMJ29" s="193" t="s">
        <v>185</v>
      </c>
      <c r="NMK29" s="193" t="s">
        <v>185</v>
      </c>
      <c r="NML29" s="193" t="s">
        <v>185</v>
      </c>
      <c r="NMM29" s="193" t="s">
        <v>185</v>
      </c>
      <c r="NMN29" s="193" t="s">
        <v>185</v>
      </c>
      <c r="NMO29" s="193" t="s">
        <v>185</v>
      </c>
      <c r="NMP29" s="193" t="s">
        <v>185</v>
      </c>
      <c r="NMQ29" s="193" t="s">
        <v>185</v>
      </c>
      <c r="NMR29" s="193" t="s">
        <v>185</v>
      </c>
      <c r="NMS29" s="193" t="s">
        <v>185</v>
      </c>
      <c r="NMT29" s="193" t="s">
        <v>185</v>
      </c>
      <c r="NMU29" s="193" t="s">
        <v>185</v>
      </c>
      <c r="NMV29" s="193" t="s">
        <v>185</v>
      </c>
      <c r="NMW29" s="193" t="s">
        <v>185</v>
      </c>
      <c r="NMX29" s="193" t="s">
        <v>185</v>
      </c>
      <c r="NMY29" s="193" t="s">
        <v>185</v>
      </c>
      <c r="NMZ29" s="193" t="s">
        <v>185</v>
      </c>
      <c r="NNA29" s="193" t="s">
        <v>185</v>
      </c>
      <c r="NNB29" s="193" t="s">
        <v>185</v>
      </c>
      <c r="NNC29" s="193" t="s">
        <v>185</v>
      </c>
      <c r="NND29" s="193" t="s">
        <v>185</v>
      </c>
      <c r="NNE29" s="193" t="s">
        <v>185</v>
      </c>
      <c r="NNF29" s="193" t="s">
        <v>185</v>
      </c>
      <c r="NNG29" s="193" t="s">
        <v>185</v>
      </c>
      <c r="NNH29" s="193" t="s">
        <v>185</v>
      </c>
      <c r="NNI29" s="193" t="s">
        <v>185</v>
      </c>
      <c r="NNJ29" s="193" t="s">
        <v>185</v>
      </c>
      <c r="NNK29" s="193" t="s">
        <v>185</v>
      </c>
      <c r="NNL29" s="193" t="s">
        <v>185</v>
      </c>
      <c r="NNM29" s="193" t="s">
        <v>185</v>
      </c>
      <c r="NNN29" s="193" t="s">
        <v>185</v>
      </c>
      <c r="NNO29" s="193" t="s">
        <v>185</v>
      </c>
      <c r="NNP29" s="193" t="s">
        <v>185</v>
      </c>
      <c r="NNQ29" s="193" t="s">
        <v>185</v>
      </c>
      <c r="NNR29" s="193" t="s">
        <v>185</v>
      </c>
      <c r="NNS29" s="193" t="s">
        <v>185</v>
      </c>
      <c r="NNT29" s="193" t="s">
        <v>185</v>
      </c>
      <c r="NNU29" s="193" t="s">
        <v>185</v>
      </c>
      <c r="NNV29" s="193" t="s">
        <v>185</v>
      </c>
      <c r="NNW29" s="193" t="s">
        <v>185</v>
      </c>
      <c r="NNX29" s="193" t="s">
        <v>185</v>
      </c>
      <c r="NNY29" s="193" t="s">
        <v>185</v>
      </c>
      <c r="NNZ29" s="193" t="s">
        <v>185</v>
      </c>
      <c r="NOA29" s="193" t="s">
        <v>185</v>
      </c>
      <c r="NOB29" s="193" t="s">
        <v>185</v>
      </c>
      <c r="NOC29" s="193" t="s">
        <v>185</v>
      </c>
      <c r="NOD29" s="193" t="s">
        <v>185</v>
      </c>
      <c r="NOE29" s="193" t="s">
        <v>185</v>
      </c>
      <c r="NOF29" s="193" t="s">
        <v>185</v>
      </c>
      <c r="NOG29" s="193" t="s">
        <v>185</v>
      </c>
      <c r="NOH29" s="193" t="s">
        <v>185</v>
      </c>
      <c r="NOI29" s="193" t="s">
        <v>185</v>
      </c>
      <c r="NOJ29" s="193" t="s">
        <v>185</v>
      </c>
      <c r="NOK29" s="193" t="s">
        <v>185</v>
      </c>
      <c r="NOL29" s="193" t="s">
        <v>185</v>
      </c>
      <c r="NOM29" s="193" t="s">
        <v>185</v>
      </c>
      <c r="NON29" s="193" t="s">
        <v>185</v>
      </c>
      <c r="NOO29" s="193" t="s">
        <v>185</v>
      </c>
      <c r="NOP29" s="193" t="s">
        <v>185</v>
      </c>
      <c r="NOQ29" s="193" t="s">
        <v>185</v>
      </c>
      <c r="NOR29" s="193" t="s">
        <v>185</v>
      </c>
      <c r="NOS29" s="193" t="s">
        <v>185</v>
      </c>
      <c r="NOT29" s="193" t="s">
        <v>185</v>
      </c>
      <c r="NOU29" s="193" t="s">
        <v>185</v>
      </c>
      <c r="NOV29" s="193" t="s">
        <v>185</v>
      </c>
      <c r="NOW29" s="193" t="s">
        <v>185</v>
      </c>
      <c r="NOX29" s="193" t="s">
        <v>185</v>
      </c>
      <c r="NOY29" s="193" t="s">
        <v>185</v>
      </c>
      <c r="NOZ29" s="193" t="s">
        <v>185</v>
      </c>
      <c r="NPA29" s="193" t="s">
        <v>185</v>
      </c>
      <c r="NPB29" s="193" t="s">
        <v>185</v>
      </c>
      <c r="NPC29" s="193" t="s">
        <v>185</v>
      </c>
      <c r="NPD29" s="193" t="s">
        <v>185</v>
      </c>
      <c r="NPE29" s="193" t="s">
        <v>185</v>
      </c>
      <c r="NPF29" s="193" t="s">
        <v>185</v>
      </c>
      <c r="NPG29" s="193" t="s">
        <v>185</v>
      </c>
      <c r="NPH29" s="193" t="s">
        <v>185</v>
      </c>
      <c r="NPI29" s="193" t="s">
        <v>185</v>
      </c>
      <c r="NPJ29" s="193" t="s">
        <v>185</v>
      </c>
      <c r="NPK29" s="193" t="s">
        <v>185</v>
      </c>
      <c r="NPL29" s="193" t="s">
        <v>185</v>
      </c>
      <c r="NPM29" s="193" t="s">
        <v>185</v>
      </c>
      <c r="NPN29" s="193" t="s">
        <v>185</v>
      </c>
      <c r="NPO29" s="193" t="s">
        <v>185</v>
      </c>
      <c r="NPP29" s="193" t="s">
        <v>185</v>
      </c>
      <c r="NPQ29" s="193" t="s">
        <v>185</v>
      </c>
      <c r="NPR29" s="193" t="s">
        <v>185</v>
      </c>
      <c r="NPS29" s="193" t="s">
        <v>185</v>
      </c>
      <c r="NPT29" s="193" t="s">
        <v>185</v>
      </c>
      <c r="NPU29" s="193" t="s">
        <v>185</v>
      </c>
      <c r="NPV29" s="193" t="s">
        <v>185</v>
      </c>
      <c r="NPW29" s="193" t="s">
        <v>185</v>
      </c>
      <c r="NPX29" s="193" t="s">
        <v>185</v>
      </c>
      <c r="NPY29" s="193" t="s">
        <v>185</v>
      </c>
      <c r="NPZ29" s="193" t="s">
        <v>185</v>
      </c>
      <c r="NQA29" s="193" t="s">
        <v>185</v>
      </c>
      <c r="NQB29" s="193" t="s">
        <v>185</v>
      </c>
      <c r="NQC29" s="193" t="s">
        <v>185</v>
      </c>
      <c r="NQD29" s="193" t="s">
        <v>185</v>
      </c>
      <c r="NQE29" s="193" t="s">
        <v>185</v>
      </c>
      <c r="NQF29" s="193" t="s">
        <v>185</v>
      </c>
      <c r="NQG29" s="193" t="s">
        <v>185</v>
      </c>
      <c r="NQH29" s="193" t="s">
        <v>185</v>
      </c>
      <c r="NQI29" s="193" t="s">
        <v>185</v>
      </c>
      <c r="NQJ29" s="193" t="s">
        <v>185</v>
      </c>
      <c r="NQK29" s="193" t="s">
        <v>185</v>
      </c>
      <c r="NQL29" s="193" t="s">
        <v>185</v>
      </c>
      <c r="NQM29" s="193" t="s">
        <v>185</v>
      </c>
      <c r="NQN29" s="193" t="s">
        <v>185</v>
      </c>
      <c r="NQO29" s="193" t="s">
        <v>185</v>
      </c>
      <c r="NQP29" s="193" t="s">
        <v>185</v>
      </c>
      <c r="NQQ29" s="193" t="s">
        <v>185</v>
      </c>
      <c r="NQR29" s="193" t="s">
        <v>185</v>
      </c>
      <c r="NQS29" s="193" t="s">
        <v>185</v>
      </c>
      <c r="NQT29" s="193" t="s">
        <v>185</v>
      </c>
      <c r="NQU29" s="193" t="s">
        <v>185</v>
      </c>
      <c r="NQV29" s="193" t="s">
        <v>185</v>
      </c>
      <c r="NQW29" s="193" t="s">
        <v>185</v>
      </c>
      <c r="NQX29" s="193" t="s">
        <v>185</v>
      </c>
      <c r="NQY29" s="193" t="s">
        <v>185</v>
      </c>
      <c r="NQZ29" s="193" t="s">
        <v>185</v>
      </c>
      <c r="NRA29" s="193" t="s">
        <v>185</v>
      </c>
      <c r="NRB29" s="193" t="s">
        <v>185</v>
      </c>
      <c r="NRC29" s="193" t="s">
        <v>185</v>
      </c>
      <c r="NRD29" s="193" t="s">
        <v>185</v>
      </c>
      <c r="NRE29" s="193" t="s">
        <v>185</v>
      </c>
      <c r="NRF29" s="193" t="s">
        <v>185</v>
      </c>
      <c r="NRG29" s="193" t="s">
        <v>185</v>
      </c>
      <c r="NRH29" s="193" t="s">
        <v>185</v>
      </c>
      <c r="NRI29" s="193" t="s">
        <v>185</v>
      </c>
      <c r="NRJ29" s="193" t="s">
        <v>185</v>
      </c>
      <c r="NRK29" s="193" t="s">
        <v>185</v>
      </c>
      <c r="NRL29" s="193" t="s">
        <v>185</v>
      </c>
      <c r="NRM29" s="193" t="s">
        <v>185</v>
      </c>
      <c r="NRN29" s="193" t="s">
        <v>185</v>
      </c>
      <c r="NRO29" s="193" t="s">
        <v>185</v>
      </c>
      <c r="NRP29" s="193" t="s">
        <v>185</v>
      </c>
      <c r="NRQ29" s="193" t="s">
        <v>185</v>
      </c>
      <c r="NRR29" s="193" t="s">
        <v>185</v>
      </c>
      <c r="NRS29" s="193" t="s">
        <v>185</v>
      </c>
      <c r="NRT29" s="193" t="s">
        <v>185</v>
      </c>
      <c r="NRU29" s="193" t="s">
        <v>185</v>
      </c>
      <c r="NRV29" s="193" t="s">
        <v>185</v>
      </c>
      <c r="NRW29" s="193" t="s">
        <v>185</v>
      </c>
      <c r="NRX29" s="193" t="s">
        <v>185</v>
      </c>
      <c r="NRY29" s="193" t="s">
        <v>185</v>
      </c>
      <c r="NRZ29" s="193" t="s">
        <v>185</v>
      </c>
      <c r="NSA29" s="193" t="s">
        <v>185</v>
      </c>
      <c r="NSB29" s="193" t="s">
        <v>185</v>
      </c>
      <c r="NSC29" s="193" t="s">
        <v>185</v>
      </c>
      <c r="NSD29" s="193" t="s">
        <v>185</v>
      </c>
      <c r="NSE29" s="193" t="s">
        <v>185</v>
      </c>
      <c r="NSF29" s="193" t="s">
        <v>185</v>
      </c>
      <c r="NSG29" s="193" t="s">
        <v>185</v>
      </c>
      <c r="NSH29" s="193" t="s">
        <v>185</v>
      </c>
      <c r="NSI29" s="193" t="s">
        <v>185</v>
      </c>
      <c r="NSJ29" s="193" t="s">
        <v>185</v>
      </c>
      <c r="NSK29" s="193" t="s">
        <v>185</v>
      </c>
      <c r="NSL29" s="193" t="s">
        <v>185</v>
      </c>
      <c r="NSM29" s="193" t="s">
        <v>185</v>
      </c>
      <c r="NSN29" s="193" t="s">
        <v>185</v>
      </c>
      <c r="NSO29" s="193" t="s">
        <v>185</v>
      </c>
      <c r="NSP29" s="193" t="s">
        <v>185</v>
      </c>
      <c r="NSQ29" s="193" t="s">
        <v>185</v>
      </c>
      <c r="NSR29" s="193" t="s">
        <v>185</v>
      </c>
      <c r="NSS29" s="193" t="s">
        <v>185</v>
      </c>
      <c r="NST29" s="193" t="s">
        <v>185</v>
      </c>
      <c r="NSU29" s="193" t="s">
        <v>185</v>
      </c>
      <c r="NSV29" s="193" t="s">
        <v>185</v>
      </c>
      <c r="NSW29" s="193" t="s">
        <v>185</v>
      </c>
      <c r="NSX29" s="193" t="s">
        <v>185</v>
      </c>
      <c r="NSY29" s="193" t="s">
        <v>185</v>
      </c>
      <c r="NSZ29" s="193" t="s">
        <v>185</v>
      </c>
      <c r="NTA29" s="193" t="s">
        <v>185</v>
      </c>
      <c r="NTB29" s="193" t="s">
        <v>185</v>
      </c>
      <c r="NTC29" s="193" t="s">
        <v>185</v>
      </c>
      <c r="NTD29" s="193" t="s">
        <v>185</v>
      </c>
      <c r="NTE29" s="193" t="s">
        <v>185</v>
      </c>
      <c r="NTF29" s="193" t="s">
        <v>185</v>
      </c>
      <c r="NTG29" s="193" t="s">
        <v>185</v>
      </c>
      <c r="NTH29" s="193" t="s">
        <v>185</v>
      </c>
      <c r="NTI29" s="193" t="s">
        <v>185</v>
      </c>
      <c r="NTJ29" s="193" t="s">
        <v>185</v>
      </c>
      <c r="NTK29" s="193" t="s">
        <v>185</v>
      </c>
      <c r="NTL29" s="193" t="s">
        <v>185</v>
      </c>
      <c r="NTM29" s="193" t="s">
        <v>185</v>
      </c>
      <c r="NTN29" s="193" t="s">
        <v>185</v>
      </c>
      <c r="NTO29" s="193" t="s">
        <v>185</v>
      </c>
      <c r="NTP29" s="193" t="s">
        <v>185</v>
      </c>
      <c r="NTQ29" s="193" t="s">
        <v>185</v>
      </c>
      <c r="NTR29" s="193" t="s">
        <v>185</v>
      </c>
      <c r="NTS29" s="193" t="s">
        <v>185</v>
      </c>
      <c r="NTT29" s="193" t="s">
        <v>185</v>
      </c>
      <c r="NTU29" s="193" t="s">
        <v>185</v>
      </c>
      <c r="NTV29" s="193" t="s">
        <v>185</v>
      </c>
      <c r="NTW29" s="193" t="s">
        <v>185</v>
      </c>
      <c r="NTX29" s="193" t="s">
        <v>185</v>
      </c>
      <c r="NTY29" s="193" t="s">
        <v>185</v>
      </c>
      <c r="NTZ29" s="193" t="s">
        <v>185</v>
      </c>
      <c r="NUA29" s="193" t="s">
        <v>185</v>
      </c>
      <c r="NUB29" s="193" t="s">
        <v>185</v>
      </c>
      <c r="NUC29" s="193" t="s">
        <v>185</v>
      </c>
      <c r="NUD29" s="193" t="s">
        <v>185</v>
      </c>
      <c r="NUE29" s="193" t="s">
        <v>185</v>
      </c>
      <c r="NUF29" s="193" t="s">
        <v>185</v>
      </c>
      <c r="NUG29" s="193" t="s">
        <v>185</v>
      </c>
      <c r="NUH29" s="193" t="s">
        <v>185</v>
      </c>
      <c r="NUI29" s="193" t="s">
        <v>185</v>
      </c>
      <c r="NUJ29" s="193" t="s">
        <v>185</v>
      </c>
      <c r="NUK29" s="193" t="s">
        <v>185</v>
      </c>
      <c r="NUL29" s="193" t="s">
        <v>185</v>
      </c>
      <c r="NUM29" s="193" t="s">
        <v>185</v>
      </c>
      <c r="NUN29" s="193" t="s">
        <v>185</v>
      </c>
      <c r="NUO29" s="193" t="s">
        <v>185</v>
      </c>
      <c r="NUP29" s="193" t="s">
        <v>185</v>
      </c>
      <c r="NUQ29" s="193" t="s">
        <v>185</v>
      </c>
      <c r="NUR29" s="193" t="s">
        <v>185</v>
      </c>
      <c r="NUS29" s="193" t="s">
        <v>185</v>
      </c>
      <c r="NUT29" s="193" t="s">
        <v>185</v>
      </c>
      <c r="NUU29" s="193" t="s">
        <v>185</v>
      </c>
      <c r="NUV29" s="193" t="s">
        <v>185</v>
      </c>
      <c r="NUW29" s="193" t="s">
        <v>185</v>
      </c>
      <c r="NUX29" s="193" t="s">
        <v>185</v>
      </c>
      <c r="NUY29" s="193" t="s">
        <v>185</v>
      </c>
      <c r="NUZ29" s="193" t="s">
        <v>185</v>
      </c>
      <c r="NVA29" s="193" t="s">
        <v>185</v>
      </c>
      <c r="NVB29" s="193" t="s">
        <v>185</v>
      </c>
      <c r="NVC29" s="193" t="s">
        <v>185</v>
      </c>
      <c r="NVD29" s="193" t="s">
        <v>185</v>
      </c>
      <c r="NVE29" s="193" t="s">
        <v>185</v>
      </c>
      <c r="NVF29" s="193" t="s">
        <v>185</v>
      </c>
      <c r="NVG29" s="193" t="s">
        <v>185</v>
      </c>
      <c r="NVH29" s="193" t="s">
        <v>185</v>
      </c>
      <c r="NVI29" s="193" t="s">
        <v>185</v>
      </c>
      <c r="NVJ29" s="193" t="s">
        <v>185</v>
      </c>
      <c r="NVK29" s="193" t="s">
        <v>185</v>
      </c>
      <c r="NVL29" s="193" t="s">
        <v>185</v>
      </c>
      <c r="NVM29" s="193" t="s">
        <v>185</v>
      </c>
      <c r="NVN29" s="193" t="s">
        <v>185</v>
      </c>
      <c r="NVO29" s="193" t="s">
        <v>185</v>
      </c>
      <c r="NVP29" s="193" t="s">
        <v>185</v>
      </c>
      <c r="NVQ29" s="193" t="s">
        <v>185</v>
      </c>
      <c r="NVR29" s="193" t="s">
        <v>185</v>
      </c>
      <c r="NVS29" s="193" t="s">
        <v>185</v>
      </c>
      <c r="NVT29" s="193" t="s">
        <v>185</v>
      </c>
      <c r="NVU29" s="193" t="s">
        <v>185</v>
      </c>
      <c r="NVV29" s="193" t="s">
        <v>185</v>
      </c>
      <c r="NVW29" s="193" t="s">
        <v>185</v>
      </c>
      <c r="NVX29" s="193" t="s">
        <v>185</v>
      </c>
      <c r="NVY29" s="193" t="s">
        <v>185</v>
      </c>
      <c r="NVZ29" s="193" t="s">
        <v>185</v>
      </c>
      <c r="NWA29" s="193" t="s">
        <v>185</v>
      </c>
      <c r="NWB29" s="193" t="s">
        <v>185</v>
      </c>
      <c r="NWC29" s="193" t="s">
        <v>185</v>
      </c>
      <c r="NWD29" s="193" t="s">
        <v>185</v>
      </c>
      <c r="NWE29" s="193" t="s">
        <v>185</v>
      </c>
      <c r="NWF29" s="193" t="s">
        <v>185</v>
      </c>
      <c r="NWG29" s="193" t="s">
        <v>185</v>
      </c>
      <c r="NWH29" s="193" t="s">
        <v>185</v>
      </c>
      <c r="NWI29" s="193" t="s">
        <v>185</v>
      </c>
      <c r="NWJ29" s="193" t="s">
        <v>185</v>
      </c>
      <c r="NWK29" s="193" t="s">
        <v>185</v>
      </c>
      <c r="NWL29" s="193" t="s">
        <v>185</v>
      </c>
      <c r="NWM29" s="193" t="s">
        <v>185</v>
      </c>
      <c r="NWN29" s="193" t="s">
        <v>185</v>
      </c>
      <c r="NWO29" s="193" t="s">
        <v>185</v>
      </c>
      <c r="NWP29" s="193" t="s">
        <v>185</v>
      </c>
      <c r="NWQ29" s="193" t="s">
        <v>185</v>
      </c>
      <c r="NWR29" s="193" t="s">
        <v>185</v>
      </c>
      <c r="NWS29" s="193" t="s">
        <v>185</v>
      </c>
      <c r="NWT29" s="193" t="s">
        <v>185</v>
      </c>
      <c r="NWU29" s="193" t="s">
        <v>185</v>
      </c>
      <c r="NWV29" s="193" t="s">
        <v>185</v>
      </c>
      <c r="NWW29" s="193" t="s">
        <v>185</v>
      </c>
      <c r="NWX29" s="193" t="s">
        <v>185</v>
      </c>
      <c r="NWY29" s="193" t="s">
        <v>185</v>
      </c>
      <c r="NWZ29" s="193" t="s">
        <v>185</v>
      </c>
      <c r="NXA29" s="193" t="s">
        <v>185</v>
      </c>
      <c r="NXB29" s="193" t="s">
        <v>185</v>
      </c>
      <c r="NXC29" s="193" t="s">
        <v>185</v>
      </c>
      <c r="NXD29" s="193" t="s">
        <v>185</v>
      </c>
      <c r="NXE29" s="193" t="s">
        <v>185</v>
      </c>
      <c r="NXF29" s="193" t="s">
        <v>185</v>
      </c>
      <c r="NXG29" s="193" t="s">
        <v>185</v>
      </c>
      <c r="NXH29" s="193" t="s">
        <v>185</v>
      </c>
      <c r="NXI29" s="193" t="s">
        <v>185</v>
      </c>
      <c r="NXJ29" s="193" t="s">
        <v>185</v>
      </c>
      <c r="NXK29" s="193" t="s">
        <v>185</v>
      </c>
      <c r="NXL29" s="193" t="s">
        <v>185</v>
      </c>
      <c r="NXM29" s="193" t="s">
        <v>185</v>
      </c>
      <c r="NXN29" s="193" t="s">
        <v>185</v>
      </c>
      <c r="NXO29" s="193" t="s">
        <v>185</v>
      </c>
      <c r="NXP29" s="193" t="s">
        <v>185</v>
      </c>
      <c r="NXQ29" s="193" t="s">
        <v>185</v>
      </c>
      <c r="NXR29" s="193" t="s">
        <v>185</v>
      </c>
      <c r="NXS29" s="193" t="s">
        <v>185</v>
      </c>
      <c r="NXT29" s="193" t="s">
        <v>185</v>
      </c>
      <c r="NXU29" s="193" t="s">
        <v>185</v>
      </c>
      <c r="NXV29" s="193" t="s">
        <v>185</v>
      </c>
      <c r="NXW29" s="193" t="s">
        <v>185</v>
      </c>
      <c r="NXX29" s="193" t="s">
        <v>185</v>
      </c>
      <c r="NXY29" s="193" t="s">
        <v>185</v>
      </c>
      <c r="NXZ29" s="193" t="s">
        <v>185</v>
      </c>
      <c r="NYA29" s="193" t="s">
        <v>185</v>
      </c>
      <c r="NYB29" s="193" t="s">
        <v>185</v>
      </c>
      <c r="NYC29" s="193" t="s">
        <v>185</v>
      </c>
      <c r="NYD29" s="193" t="s">
        <v>185</v>
      </c>
      <c r="NYE29" s="193" t="s">
        <v>185</v>
      </c>
      <c r="NYF29" s="193" t="s">
        <v>185</v>
      </c>
      <c r="NYG29" s="193" t="s">
        <v>185</v>
      </c>
      <c r="NYH29" s="193" t="s">
        <v>185</v>
      </c>
      <c r="NYI29" s="193" t="s">
        <v>185</v>
      </c>
      <c r="NYJ29" s="193" t="s">
        <v>185</v>
      </c>
      <c r="NYK29" s="193" t="s">
        <v>185</v>
      </c>
      <c r="NYL29" s="193" t="s">
        <v>185</v>
      </c>
      <c r="NYM29" s="193" t="s">
        <v>185</v>
      </c>
      <c r="NYN29" s="193" t="s">
        <v>185</v>
      </c>
      <c r="NYO29" s="193" t="s">
        <v>185</v>
      </c>
      <c r="NYP29" s="193" t="s">
        <v>185</v>
      </c>
      <c r="NYQ29" s="193" t="s">
        <v>185</v>
      </c>
      <c r="NYR29" s="193" t="s">
        <v>185</v>
      </c>
      <c r="NYS29" s="193" t="s">
        <v>185</v>
      </c>
      <c r="NYT29" s="193" t="s">
        <v>185</v>
      </c>
      <c r="NYU29" s="193" t="s">
        <v>185</v>
      </c>
      <c r="NYV29" s="193" t="s">
        <v>185</v>
      </c>
      <c r="NYW29" s="193" t="s">
        <v>185</v>
      </c>
      <c r="NYX29" s="193" t="s">
        <v>185</v>
      </c>
      <c r="NYY29" s="193" t="s">
        <v>185</v>
      </c>
      <c r="NYZ29" s="193" t="s">
        <v>185</v>
      </c>
      <c r="NZA29" s="193" t="s">
        <v>185</v>
      </c>
      <c r="NZB29" s="193" t="s">
        <v>185</v>
      </c>
      <c r="NZC29" s="193" t="s">
        <v>185</v>
      </c>
      <c r="NZD29" s="193" t="s">
        <v>185</v>
      </c>
      <c r="NZE29" s="193" t="s">
        <v>185</v>
      </c>
      <c r="NZF29" s="193" t="s">
        <v>185</v>
      </c>
      <c r="NZG29" s="193" t="s">
        <v>185</v>
      </c>
      <c r="NZH29" s="193" t="s">
        <v>185</v>
      </c>
      <c r="NZI29" s="193" t="s">
        <v>185</v>
      </c>
      <c r="NZJ29" s="193" t="s">
        <v>185</v>
      </c>
      <c r="NZK29" s="193" t="s">
        <v>185</v>
      </c>
      <c r="NZL29" s="193" t="s">
        <v>185</v>
      </c>
      <c r="NZM29" s="193" t="s">
        <v>185</v>
      </c>
      <c r="NZN29" s="193" t="s">
        <v>185</v>
      </c>
      <c r="NZO29" s="193" t="s">
        <v>185</v>
      </c>
      <c r="NZP29" s="193" t="s">
        <v>185</v>
      </c>
      <c r="NZQ29" s="193" t="s">
        <v>185</v>
      </c>
      <c r="NZR29" s="193" t="s">
        <v>185</v>
      </c>
      <c r="NZS29" s="193" t="s">
        <v>185</v>
      </c>
      <c r="NZT29" s="193" t="s">
        <v>185</v>
      </c>
      <c r="NZU29" s="193" t="s">
        <v>185</v>
      </c>
      <c r="NZV29" s="193" t="s">
        <v>185</v>
      </c>
      <c r="NZW29" s="193" t="s">
        <v>185</v>
      </c>
      <c r="NZX29" s="193" t="s">
        <v>185</v>
      </c>
      <c r="NZY29" s="193" t="s">
        <v>185</v>
      </c>
      <c r="NZZ29" s="193" t="s">
        <v>185</v>
      </c>
      <c r="OAA29" s="193" t="s">
        <v>185</v>
      </c>
      <c r="OAB29" s="193" t="s">
        <v>185</v>
      </c>
      <c r="OAC29" s="193" t="s">
        <v>185</v>
      </c>
      <c r="OAD29" s="193" t="s">
        <v>185</v>
      </c>
      <c r="OAE29" s="193" t="s">
        <v>185</v>
      </c>
      <c r="OAF29" s="193" t="s">
        <v>185</v>
      </c>
      <c r="OAG29" s="193" t="s">
        <v>185</v>
      </c>
      <c r="OAH29" s="193" t="s">
        <v>185</v>
      </c>
      <c r="OAI29" s="193" t="s">
        <v>185</v>
      </c>
      <c r="OAJ29" s="193" t="s">
        <v>185</v>
      </c>
      <c r="OAK29" s="193" t="s">
        <v>185</v>
      </c>
      <c r="OAL29" s="193" t="s">
        <v>185</v>
      </c>
      <c r="OAM29" s="193" t="s">
        <v>185</v>
      </c>
      <c r="OAN29" s="193" t="s">
        <v>185</v>
      </c>
      <c r="OAO29" s="193" t="s">
        <v>185</v>
      </c>
      <c r="OAP29" s="193" t="s">
        <v>185</v>
      </c>
      <c r="OAQ29" s="193" t="s">
        <v>185</v>
      </c>
      <c r="OAR29" s="193" t="s">
        <v>185</v>
      </c>
      <c r="OAS29" s="193" t="s">
        <v>185</v>
      </c>
      <c r="OAT29" s="193" t="s">
        <v>185</v>
      </c>
      <c r="OAU29" s="193" t="s">
        <v>185</v>
      </c>
      <c r="OAV29" s="193" t="s">
        <v>185</v>
      </c>
      <c r="OAW29" s="193" t="s">
        <v>185</v>
      </c>
      <c r="OAX29" s="193" t="s">
        <v>185</v>
      </c>
      <c r="OAY29" s="193" t="s">
        <v>185</v>
      </c>
      <c r="OAZ29" s="193" t="s">
        <v>185</v>
      </c>
      <c r="OBA29" s="193" t="s">
        <v>185</v>
      </c>
      <c r="OBB29" s="193" t="s">
        <v>185</v>
      </c>
      <c r="OBC29" s="193" t="s">
        <v>185</v>
      </c>
      <c r="OBD29" s="193" t="s">
        <v>185</v>
      </c>
      <c r="OBE29" s="193" t="s">
        <v>185</v>
      </c>
      <c r="OBF29" s="193" t="s">
        <v>185</v>
      </c>
      <c r="OBG29" s="193" t="s">
        <v>185</v>
      </c>
      <c r="OBH29" s="193" t="s">
        <v>185</v>
      </c>
      <c r="OBI29" s="193" t="s">
        <v>185</v>
      </c>
      <c r="OBJ29" s="193" t="s">
        <v>185</v>
      </c>
      <c r="OBK29" s="193" t="s">
        <v>185</v>
      </c>
      <c r="OBL29" s="193" t="s">
        <v>185</v>
      </c>
      <c r="OBM29" s="193" t="s">
        <v>185</v>
      </c>
      <c r="OBN29" s="193" t="s">
        <v>185</v>
      </c>
      <c r="OBO29" s="193" t="s">
        <v>185</v>
      </c>
      <c r="OBP29" s="193" t="s">
        <v>185</v>
      </c>
      <c r="OBQ29" s="193" t="s">
        <v>185</v>
      </c>
      <c r="OBR29" s="193" t="s">
        <v>185</v>
      </c>
      <c r="OBS29" s="193" t="s">
        <v>185</v>
      </c>
      <c r="OBT29" s="193" t="s">
        <v>185</v>
      </c>
      <c r="OBU29" s="193" t="s">
        <v>185</v>
      </c>
      <c r="OBV29" s="193" t="s">
        <v>185</v>
      </c>
      <c r="OBW29" s="193" t="s">
        <v>185</v>
      </c>
      <c r="OBX29" s="193" t="s">
        <v>185</v>
      </c>
      <c r="OBY29" s="193" t="s">
        <v>185</v>
      </c>
      <c r="OBZ29" s="193" t="s">
        <v>185</v>
      </c>
      <c r="OCA29" s="193" t="s">
        <v>185</v>
      </c>
      <c r="OCB29" s="193" t="s">
        <v>185</v>
      </c>
      <c r="OCC29" s="193" t="s">
        <v>185</v>
      </c>
      <c r="OCD29" s="193" t="s">
        <v>185</v>
      </c>
      <c r="OCE29" s="193" t="s">
        <v>185</v>
      </c>
      <c r="OCF29" s="193" t="s">
        <v>185</v>
      </c>
      <c r="OCG29" s="193" t="s">
        <v>185</v>
      </c>
      <c r="OCH29" s="193" t="s">
        <v>185</v>
      </c>
      <c r="OCI29" s="193" t="s">
        <v>185</v>
      </c>
      <c r="OCJ29" s="193" t="s">
        <v>185</v>
      </c>
      <c r="OCK29" s="193" t="s">
        <v>185</v>
      </c>
      <c r="OCL29" s="193" t="s">
        <v>185</v>
      </c>
      <c r="OCM29" s="193" t="s">
        <v>185</v>
      </c>
      <c r="OCN29" s="193" t="s">
        <v>185</v>
      </c>
      <c r="OCO29" s="193" t="s">
        <v>185</v>
      </c>
      <c r="OCP29" s="193" t="s">
        <v>185</v>
      </c>
      <c r="OCQ29" s="193" t="s">
        <v>185</v>
      </c>
      <c r="OCR29" s="193" t="s">
        <v>185</v>
      </c>
      <c r="OCS29" s="193" t="s">
        <v>185</v>
      </c>
      <c r="OCT29" s="193" t="s">
        <v>185</v>
      </c>
      <c r="OCU29" s="193" t="s">
        <v>185</v>
      </c>
      <c r="OCV29" s="193" t="s">
        <v>185</v>
      </c>
      <c r="OCW29" s="193" t="s">
        <v>185</v>
      </c>
      <c r="OCX29" s="193" t="s">
        <v>185</v>
      </c>
      <c r="OCY29" s="193" t="s">
        <v>185</v>
      </c>
      <c r="OCZ29" s="193" t="s">
        <v>185</v>
      </c>
      <c r="ODA29" s="193" t="s">
        <v>185</v>
      </c>
      <c r="ODB29" s="193" t="s">
        <v>185</v>
      </c>
      <c r="ODC29" s="193" t="s">
        <v>185</v>
      </c>
      <c r="ODD29" s="193" t="s">
        <v>185</v>
      </c>
      <c r="ODE29" s="193" t="s">
        <v>185</v>
      </c>
      <c r="ODF29" s="193" t="s">
        <v>185</v>
      </c>
      <c r="ODG29" s="193" t="s">
        <v>185</v>
      </c>
      <c r="ODH29" s="193" t="s">
        <v>185</v>
      </c>
      <c r="ODI29" s="193" t="s">
        <v>185</v>
      </c>
      <c r="ODJ29" s="193" t="s">
        <v>185</v>
      </c>
      <c r="ODK29" s="193" t="s">
        <v>185</v>
      </c>
      <c r="ODL29" s="193" t="s">
        <v>185</v>
      </c>
      <c r="ODM29" s="193" t="s">
        <v>185</v>
      </c>
      <c r="ODN29" s="193" t="s">
        <v>185</v>
      </c>
      <c r="ODO29" s="193" t="s">
        <v>185</v>
      </c>
      <c r="ODP29" s="193" t="s">
        <v>185</v>
      </c>
      <c r="ODQ29" s="193" t="s">
        <v>185</v>
      </c>
      <c r="ODR29" s="193" t="s">
        <v>185</v>
      </c>
      <c r="ODS29" s="193" t="s">
        <v>185</v>
      </c>
      <c r="ODT29" s="193" t="s">
        <v>185</v>
      </c>
      <c r="ODU29" s="193" t="s">
        <v>185</v>
      </c>
      <c r="ODV29" s="193" t="s">
        <v>185</v>
      </c>
      <c r="ODW29" s="193" t="s">
        <v>185</v>
      </c>
      <c r="ODX29" s="193" t="s">
        <v>185</v>
      </c>
      <c r="ODY29" s="193" t="s">
        <v>185</v>
      </c>
      <c r="ODZ29" s="193" t="s">
        <v>185</v>
      </c>
      <c r="OEA29" s="193" t="s">
        <v>185</v>
      </c>
      <c r="OEB29" s="193" t="s">
        <v>185</v>
      </c>
      <c r="OEC29" s="193" t="s">
        <v>185</v>
      </c>
      <c r="OED29" s="193" t="s">
        <v>185</v>
      </c>
      <c r="OEE29" s="193" t="s">
        <v>185</v>
      </c>
      <c r="OEF29" s="193" t="s">
        <v>185</v>
      </c>
      <c r="OEG29" s="193" t="s">
        <v>185</v>
      </c>
      <c r="OEH29" s="193" t="s">
        <v>185</v>
      </c>
      <c r="OEI29" s="193" t="s">
        <v>185</v>
      </c>
      <c r="OEJ29" s="193" t="s">
        <v>185</v>
      </c>
      <c r="OEK29" s="193" t="s">
        <v>185</v>
      </c>
      <c r="OEL29" s="193" t="s">
        <v>185</v>
      </c>
      <c r="OEM29" s="193" t="s">
        <v>185</v>
      </c>
      <c r="OEN29" s="193" t="s">
        <v>185</v>
      </c>
      <c r="OEO29" s="193" t="s">
        <v>185</v>
      </c>
      <c r="OEP29" s="193" t="s">
        <v>185</v>
      </c>
      <c r="OEQ29" s="193" t="s">
        <v>185</v>
      </c>
      <c r="OER29" s="193" t="s">
        <v>185</v>
      </c>
      <c r="OES29" s="193" t="s">
        <v>185</v>
      </c>
      <c r="OET29" s="193" t="s">
        <v>185</v>
      </c>
      <c r="OEU29" s="193" t="s">
        <v>185</v>
      </c>
      <c r="OEV29" s="193" t="s">
        <v>185</v>
      </c>
      <c r="OEW29" s="193" t="s">
        <v>185</v>
      </c>
      <c r="OEX29" s="193" t="s">
        <v>185</v>
      </c>
      <c r="OEY29" s="193" t="s">
        <v>185</v>
      </c>
      <c r="OEZ29" s="193" t="s">
        <v>185</v>
      </c>
      <c r="OFA29" s="193" t="s">
        <v>185</v>
      </c>
      <c r="OFB29" s="193" t="s">
        <v>185</v>
      </c>
      <c r="OFC29" s="193" t="s">
        <v>185</v>
      </c>
      <c r="OFD29" s="193" t="s">
        <v>185</v>
      </c>
      <c r="OFE29" s="193" t="s">
        <v>185</v>
      </c>
      <c r="OFF29" s="193" t="s">
        <v>185</v>
      </c>
      <c r="OFG29" s="193" t="s">
        <v>185</v>
      </c>
      <c r="OFH29" s="193" t="s">
        <v>185</v>
      </c>
      <c r="OFI29" s="193" t="s">
        <v>185</v>
      </c>
      <c r="OFJ29" s="193" t="s">
        <v>185</v>
      </c>
      <c r="OFK29" s="193" t="s">
        <v>185</v>
      </c>
      <c r="OFL29" s="193" t="s">
        <v>185</v>
      </c>
      <c r="OFM29" s="193" t="s">
        <v>185</v>
      </c>
      <c r="OFN29" s="193" t="s">
        <v>185</v>
      </c>
      <c r="OFO29" s="193" t="s">
        <v>185</v>
      </c>
      <c r="OFP29" s="193" t="s">
        <v>185</v>
      </c>
      <c r="OFQ29" s="193" t="s">
        <v>185</v>
      </c>
      <c r="OFR29" s="193" t="s">
        <v>185</v>
      </c>
      <c r="OFS29" s="193" t="s">
        <v>185</v>
      </c>
      <c r="OFT29" s="193" t="s">
        <v>185</v>
      </c>
      <c r="OFU29" s="193" t="s">
        <v>185</v>
      </c>
      <c r="OFV29" s="193" t="s">
        <v>185</v>
      </c>
      <c r="OFW29" s="193" t="s">
        <v>185</v>
      </c>
      <c r="OFX29" s="193" t="s">
        <v>185</v>
      </c>
      <c r="OFY29" s="193" t="s">
        <v>185</v>
      </c>
      <c r="OFZ29" s="193" t="s">
        <v>185</v>
      </c>
      <c r="OGA29" s="193" t="s">
        <v>185</v>
      </c>
      <c r="OGB29" s="193" t="s">
        <v>185</v>
      </c>
      <c r="OGC29" s="193" t="s">
        <v>185</v>
      </c>
      <c r="OGD29" s="193" t="s">
        <v>185</v>
      </c>
      <c r="OGE29" s="193" t="s">
        <v>185</v>
      </c>
      <c r="OGF29" s="193" t="s">
        <v>185</v>
      </c>
      <c r="OGG29" s="193" t="s">
        <v>185</v>
      </c>
      <c r="OGH29" s="193" t="s">
        <v>185</v>
      </c>
      <c r="OGI29" s="193" t="s">
        <v>185</v>
      </c>
      <c r="OGJ29" s="193" t="s">
        <v>185</v>
      </c>
      <c r="OGK29" s="193" t="s">
        <v>185</v>
      </c>
      <c r="OGL29" s="193" t="s">
        <v>185</v>
      </c>
      <c r="OGM29" s="193" t="s">
        <v>185</v>
      </c>
      <c r="OGN29" s="193" t="s">
        <v>185</v>
      </c>
      <c r="OGO29" s="193" t="s">
        <v>185</v>
      </c>
      <c r="OGP29" s="193" t="s">
        <v>185</v>
      </c>
      <c r="OGQ29" s="193" t="s">
        <v>185</v>
      </c>
      <c r="OGR29" s="193" t="s">
        <v>185</v>
      </c>
      <c r="OGS29" s="193" t="s">
        <v>185</v>
      </c>
      <c r="OGT29" s="193" t="s">
        <v>185</v>
      </c>
      <c r="OGU29" s="193" t="s">
        <v>185</v>
      </c>
      <c r="OGV29" s="193" t="s">
        <v>185</v>
      </c>
      <c r="OGW29" s="193" t="s">
        <v>185</v>
      </c>
      <c r="OGX29" s="193" t="s">
        <v>185</v>
      </c>
      <c r="OGY29" s="193" t="s">
        <v>185</v>
      </c>
      <c r="OGZ29" s="193" t="s">
        <v>185</v>
      </c>
      <c r="OHA29" s="193" t="s">
        <v>185</v>
      </c>
      <c r="OHB29" s="193" t="s">
        <v>185</v>
      </c>
      <c r="OHC29" s="193" t="s">
        <v>185</v>
      </c>
      <c r="OHD29" s="193" t="s">
        <v>185</v>
      </c>
      <c r="OHE29" s="193" t="s">
        <v>185</v>
      </c>
      <c r="OHF29" s="193" t="s">
        <v>185</v>
      </c>
      <c r="OHG29" s="193" t="s">
        <v>185</v>
      </c>
      <c r="OHH29" s="193" t="s">
        <v>185</v>
      </c>
      <c r="OHI29" s="193" t="s">
        <v>185</v>
      </c>
      <c r="OHJ29" s="193" t="s">
        <v>185</v>
      </c>
      <c r="OHK29" s="193" t="s">
        <v>185</v>
      </c>
      <c r="OHL29" s="193" t="s">
        <v>185</v>
      </c>
      <c r="OHM29" s="193" t="s">
        <v>185</v>
      </c>
      <c r="OHN29" s="193" t="s">
        <v>185</v>
      </c>
      <c r="OHO29" s="193" t="s">
        <v>185</v>
      </c>
      <c r="OHP29" s="193" t="s">
        <v>185</v>
      </c>
      <c r="OHQ29" s="193" t="s">
        <v>185</v>
      </c>
      <c r="OHR29" s="193" t="s">
        <v>185</v>
      </c>
      <c r="OHS29" s="193" t="s">
        <v>185</v>
      </c>
      <c r="OHT29" s="193" t="s">
        <v>185</v>
      </c>
      <c r="OHU29" s="193" t="s">
        <v>185</v>
      </c>
      <c r="OHV29" s="193" t="s">
        <v>185</v>
      </c>
      <c r="OHW29" s="193" t="s">
        <v>185</v>
      </c>
      <c r="OHX29" s="193" t="s">
        <v>185</v>
      </c>
      <c r="OHY29" s="193" t="s">
        <v>185</v>
      </c>
      <c r="OHZ29" s="193" t="s">
        <v>185</v>
      </c>
      <c r="OIA29" s="193" t="s">
        <v>185</v>
      </c>
      <c r="OIB29" s="193" t="s">
        <v>185</v>
      </c>
      <c r="OIC29" s="193" t="s">
        <v>185</v>
      </c>
      <c r="OID29" s="193" t="s">
        <v>185</v>
      </c>
      <c r="OIE29" s="193" t="s">
        <v>185</v>
      </c>
      <c r="OIF29" s="193" t="s">
        <v>185</v>
      </c>
      <c r="OIG29" s="193" t="s">
        <v>185</v>
      </c>
      <c r="OIH29" s="193" t="s">
        <v>185</v>
      </c>
      <c r="OII29" s="193" t="s">
        <v>185</v>
      </c>
      <c r="OIJ29" s="193" t="s">
        <v>185</v>
      </c>
      <c r="OIK29" s="193" t="s">
        <v>185</v>
      </c>
      <c r="OIL29" s="193" t="s">
        <v>185</v>
      </c>
      <c r="OIM29" s="193" t="s">
        <v>185</v>
      </c>
      <c r="OIN29" s="193" t="s">
        <v>185</v>
      </c>
      <c r="OIO29" s="193" t="s">
        <v>185</v>
      </c>
      <c r="OIP29" s="193" t="s">
        <v>185</v>
      </c>
      <c r="OIQ29" s="193" t="s">
        <v>185</v>
      </c>
      <c r="OIR29" s="193" t="s">
        <v>185</v>
      </c>
      <c r="OIS29" s="193" t="s">
        <v>185</v>
      </c>
      <c r="OIT29" s="193" t="s">
        <v>185</v>
      </c>
      <c r="OIU29" s="193" t="s">
        <v>185</v>
      </c>
      <c r="OIV29" s="193" t="s">
        <v>185</v>
      </c>
      <c r="OIW29" s="193" t="s">
        <v>185</v>
      </c>
      <c r="OIX29" s="193" t="s">
        <v>185</v>
      </c>
      <c r="OIY29" s="193" t="s">
        <v>185</v>
      </c>
      <c r="OIZ29" s="193" t="s">
        <v>185</v>
      </c>
      <c r="OJA29" s="193" t="s">
        <v>185</v>
      </c>
      <c r="OJB29" s="193" t="s">
        <v>185</v>
      </c>
      <c r="OJC29" s="193" t="s">
        <v>185</v>
      </c>
      <c r="OJD29" s="193" t="s">
        <v>185</v>
      </c>
      <c r="OJE29" s="193" t="s">
        <v>185</v>
      </c>
      <c r="OJF29" s="193" t="s">
        <v>185</v>
      </c>
      <c r="OJG29" s="193" t="s">
        <v>185</v>
      </c>
      <c r="OJH29" s="193" t="s">
        <v>185</v>
      </c>
      <c r="OJI29" s="193" t="s">
        <v>185</v>
      </c>
      <c r="OJJ29" s="193" t="s">
        <v>185</v>
      </c>
      <c r="OJK29" s="193" t="s">
        <v>185</v>
      </c>
      <c r="OJL29" s="193" t="s">
        <v>185</v>
      </c>
      <c r="OJM29" s="193" t="s">
        <v>185</v>
      </c>
      <c r="OJN29" s="193" t="s">
        <v>185</v>
      </c>
      <c r="OJO29" s="193" t="s">
        <v>185</v>
      </c>
      <c r="OJP29" s="193" t="s">
        <v>185</v>
      </c>
      <c r="OJQ29" s="193" t="s">
        <v>185</v>
      </c>
      <c r="OJR29" s="193" t="s">
        <v>185</v>
      </c>
      <c r="OJS29" s="193" t="s">
        <v>185</v>
      </c>
      <c r="OJT29" s="193" t="s">
        <v>185</v>
      </c>
      <c r="OJU29" s="193" t="s">
        <v>185</v>
      </c>
      <c r="OJV29" s="193" t="s">
        <v>185</v>
      </c>
      <c r="OJW29" s="193" t="s">
        <v>185</v>
      </c>
      <c r="OJX29" s="193" t="s">
        <v>185</v>
      </c>
      <c r="OJY29" s="193" t="s">
        <v>185</v>
      </c>
      <c r="OJZ29" s="193" t="s">
        <v>185</v>
      </c>
      <c r="OKA29" s="193" t="s">
        <v>185</v>
      </c>
      <c r="OKB29" s="193" t="s">
        <v>185</v>
      </c>
      <c r="OKC29" s="193" t="s">
        <v>185</v>
      </c>
      <c r="OKD29" s="193" t="s">
        <v>185</v>
      </c>
      <c r="OKE29" s="193" t="s">
        <v>185</v>
      </c>
      <c r="OKF29" s="193" t="s">
        <v>185</v>
      </c>
      <c r="OKG29" s="193" t="s">
        <v>185</v>
      </c>
      <c r="OKH29" s="193" t="s">
        <v>185</v>
      </c>
      <c r="OKI29" s="193" t="s">
        <v>185</v>
      </c>
      <c r="OKJ29" s="193" t="s">
        <v>185</v>
      </c>
      <c r="OKK29" s="193" t="s">
        <v>185</v>
      </c>
      <c r="OKL29" s="193" t="s">
        <v>185</v>
      </c>
      <c r="OKM29" s="193" t="s">
        <v>185</v>
      </c>
      <c r="OKN29" s="193" t="s">
        <v>185</v>
      </c>
      <c r="OKO29" s="193" t="s">
        <v>185</v>
      </c>
      <c r="OKP29" s="193" t="s">
        <v>185</v>
      </c>
      <c r="OKQ29" s="193" t="s">
        <v>185</v>
      </c>
      <c r="OKR29" s="193" t="s">
        <v>185</v>
      </c>
      <c r="OKS29" s="193" t="s">
        <v>185</v>
      </c>
      <c r="OKT29" s="193" t="s">
        <v>185</v>
      </c>
      <c r="OKU29" s="193" t="s">
        <v>185</v>
      </c>
      <c r="OKV29" s="193" t="s">
        <v>185</v>
      </c>
      <c r="OKW29" s="193" t="s">
        <v>185</v>
      </c>
      <c r="OKX29" s="193" t="s">
        <v>185</v>
      </c>
      <c r="OKY29" s="193" t="s">
        <v>185</v>
      </c>
      <c r="OKZ29" s="193" t="s">
        <v>185</v>
      </c>
      <c r="OLA29" s="193" t="s">
        <v>185</v>
      </c>
      <c r="OLB29" s="193" t="s">
        <v>185</v>
      </c>
      <c r="OLC29" s="193" t="s">
        <v>185</v>
      </c>
      <c r="OLD29" s="193" t="s">
        <v>185</v>
      </c>
      <c r="OLE29" s="193" t="s">
        <v>185</v>
      </c>
      <c r="OLF29" s="193" t="s">
        <v>185</v>
      </c>
      <c r="OLG29" s="193" t="s">
        <v>185</v>
      </c>
      <c r="OLH29" s="193" t="s">
        <v>185</v>
      </c>
      <c r="OLI29" s="193" t="s">
        <v>185</v>
      </c>
      <c r="OLJ29" s="193" t="s">
        <v>185</v>
      </c>
      <c r="OLK29" s="193" t="s">
        <v>185</v>
      </c>
      <c r="OLL29" s="193" t="s">
        <v>185</v>
      </c>
      <c r="OLM29" s="193" t="s">
        <v>185</v>
      </c>
      <c r="OLN29" s="193" t="s">
        <v>185</v>
      </c>
      <c r="OLO29" s="193" t="s">
        <v>185</v>
      </c>
      <c r="OLP29" s="193" t="s">
        <v>185</v>
      </c>
      <c r="OLQ29" s="193" t="s">
        <v>185</v>
      </c>
      <c r="OLR29" s="193" t="s">
        <v>185</v>
      </c>
      <c r="OLS29" s="193" t="s">
        <v>185</v>
      </c>
      <c r="OLT29" s="193" t="s">
        <v>185</v>
      </c>
      <c r="OLU29" s="193" t="s">
        <v>185</v>
      </c>
      <c r="OLV29" s="193" t="s">
        <v>185</v>
      </c>
      <c r="OLW29" s="193" t="s">
        <v>185</v>
      </c>
      <c r="OLX29" s="193" t="s">
        <v>185</v>
      </c>
      <c r="OLY29" s="193" t="s">
        <v>185</v>
      </c>
      <c r="OLZ29" s="193" t="s">
        <v>185</v>
      </c>
      <c r="OMA29" s="193" t="s">
        <v>185</v>
      </c>
      <c r="OMB29" s="193" t="s">
        <v>185</v>
      </c>
      <c r="OMC29" s="193" t="s">
        <v>185</v>
      </c>
      <c r="OMD29" s="193" t="s">
        <v>185</v>
      </c>
      <c r="OME29" s="193" t="s">
        <v>185</v>
      </c>
      <c r="OMF29" s="193" t="s">
        <v>185</v>
      </c>
      <c r="OMG29" s="193" t="s">
        <v>185</v>
      </c>
      <c r="OMH29" s="193" t="s">
        <v>185</v>
      </c>
      <c r="OMI29" s="193" t="s">
        <v>185</v>
      </c>
      <c r="OMJ29" s="193" t="s">
        <v>185</v>
      </c>
      <c r="OMK29" s="193" t="s">
        <v>185</v>
      </c>
      <c r="OML29" s="193" t="s">
        <v>185</v>
      </c>
      <c r="OMM29" s="193" t="s">
        <v>185</v>
      </c>
      <c r="OMN29" s="193" t="s">
        <v>185</v>
      </c>
      <c r="OMO29" s="193" t="s">
        <v>185</v>
      </c>
      <c r="OMP29" s="193" t="s">
        <v>185</v>
      </c>
      <c r="OMQ29" s="193" t="s">
        <v>185</v>
      </c>
      <c r="OMR29" s="193" t="s">
        <v>185</v>
      </c>
      <c r="OMS29" s="193" t="s">
        <v>185</v>
      </c>
      <c r="OMT29" s="193" t="s">
        <v>185</v>
      </c>
      <c r="OMU29" s="193" t="s">
        <v>185</v>
      </c>
      <c r="OMV29" s="193" t="s">
        <v>185</v>
      </c>
      <c r="OMW29" s="193" t="s">
        <v>185</v>
      </c>
      <c r="OMX29" s="193" t="s">
        <v>185</v>
      </c>
      <c r="OMY29" s="193" t="s">
        <v>185</v>
      </c>
      <c r="OMZ29" s="193" t="s">
        <v>185</v>
      </c>
      <c r="ONA29" s="193" t="s">
        <v>185</v>
      </c>
      <c r="ONB29" s="193" t="s">
        <v>185</v>
      </c>
      <c r="ONC29" s="193" t="s">
        <v>185</v>
      </c>
      <c r="OND29" s="193" t="s">
        <v>185</v>
      </c>
      <c r="ONE29" s="193" t="s">
        <v>185</v>
      </c>
      <c r="ONF29" s="193" t="s">
        <v>185</v>
      </c>
      <c r="ONG29" s="193" t="s">
        <v>185</v>
      </c>
      <c r="ONH29" s="193" t="s">
        <v>185</v>
      </c>
      <c r="ONI29" s="193" t="s">
        <v>185</v>
      </c>
      <c r="ONJ29" s="193" t="s">
        <v>185</v>
      </c>
      <c r="ONK29" s="193" t="s">
        <v>185</v>
      </c>
      <c r="ONL29" s="193" t="s">
        <v>185</v>
      </c>
      <c r="ONM29" s="193" t="s">
        <v>185</v>
      </c>
      <c r="ONN29" s="193" t="s">
        <v>185</v>
      </c>
      <c r="ONO29" s="193" t="s">
        <v>185</v>
      </c>
      <c r="ONP29" s="193" t="s">
        <v>185</v>
      </c>
      <c r="ONQ29" s="193" t="s">
        <v>185</v>
      </c>
      <c r="ONR29" s="193" t="s">
        <v>185</v>
      </c>
      <c r="ONS29" s="193" t="s">
        <v>185</v>
      </c>
      <c r="ONT29" s="193" t="s">
        <v>185</v>
      </c>
      <c r="ONU29" s="193" t="s">
        <v>185</v>
      </c>
      <c r="ONV29" s="193" t="s">
        <v>185</v>
      </c>
      <c r="ONW29" s="193" t="s">
        <v>185</v>
      </c>
      <c r="ONX29" s="193" t="s">
        <v>185</v>
      </c>
      <c r="ONY29" s="193" t="s">
        <v>185</v>
      </c>
      <c r="ONZ29" s="193" t="s">
        <v>185</v>
      </c>
      <c r="OOA29" s="193" t="s">
        <v>185</v>
      </c>
      <c r="OOB29" s="193" t="s">
        <v>185</v>
      </c>
      <c r="OOC29" s="193" t="s">
        <v>185</v>
      </c>
      <c r="OOD29" s="193" t="s">
        <v>185</v>
      </c>
      <c r="OOE29" s="193" t="s">
        <v>185</v>
      </c>
      <c r="OOF29" s="193" t="s">
        <v>185</v>
      </c>
      <c r="OOG29" s="193" t="s">
        <v>185</v>
      </c>
      <c r="OOH29" s="193" t="s">
        <v>185</v>
      </c>
      <c r="OOI29" s="193" t="s">
        <v>185</v>
      </c>
      <c r="OOJ29" s="193" t="s">
        <v>185</v>
      </c>
      <c r="OOK29" s="193" t="s">
        <v>185</v>
      </c>
      <c r="OOL29" s="193" t="s">
        <v>185</v>
      </c>
      <c r="OOM29" s="193" t="s">
        <v>185</v>
      </c>
      <c r="OON29" s="193" t="s">
        <v>185</v>
      </c>
      <c r="OOO29" s="193" t="s">
        <v>185</v>
      </c>
      <c r="OOP29" s="193" t="s">
        <v>185</v>
      </c>
      <c r="OOQ29" s="193" t="s">
        <v>185</v>
      </c>
      <c r="OOR29" s="193" t="s">
        <v>185</v>
      </c>
      <c r="OOS29" s="193" t="s">
        <v>185</v>
      </c>
      <c r="OOT29" s="193" t="s">
        <v>185</v>
      </c>
      <c r="OOU29" s="193" t="s">
        <v>185</v>
      </c>
      <c r="OOV29" s="193" t="s">
        <v>185</v>
      </c>
      <c r="OOW29" s="193" t="s">
        <v>185</v>
      </c>
      <c r="OOX29" s="193" t="s">
        <v>185</v>
      </c>
      <c r="OOY29" s="193" t="s">
        <v>185</v>
      </c>
      <c r="OOZ29" s="193" t="s">
        <v>185</v>
      </c>
      <c r="OPA29" s="193" t="s">
        <v>185</v>
      </c>
      <c r="OPB29" s="193" t="s">
        <v>185</v>
      </c>
      <c r="OPC29" s="193" t="s">
        <v>185</v>
      </c>
      <c r="OPD29" s="193" t="s">
        <v>185</v>
      </c>
      <c r="OPE29" s="193" t="s">
        <v>185</v>
      </c>
      <c r="OPF29" s="193" t="s">
        <v>185</v>
      </c>
      <c r="OPG29" s="193" t="s">
        <v>185</v>
      </c>
      <c r="OPH29" s="193" t="s">
        <v>185</v>
      </c>
      <c r="OPI29" s="193" t="s">
        <v>185</v>
      </c>
      <c r="OPJ29" s="193" t="s">
        <v>185</v>
      </c>
      <c r="OPK29" s="193" t="s">
        <v>185</v>
      </c>
      <c r="OPL29" s="193" t="s">
        <v>185</v>
      </c>
      <c r="OPM29" s="193" t="s">
        <v>185</v>
      </c>
      <c r="OPN29" s="193" t="s">
        <v>185</v>
      </c>
      <c r="OPO29" s="193" t="s">
        <v>185</v>
      </c>
      <c r="OPP29" s="193" t="s">
        <v>185</v>
      </c>
      <c r="OPQ29" s="193" t="s">
        <v>185</v>
      </c>
      <c r="OPR29" s="193" t="s">
        <v>185</v>
      </c>
      <c r="OPS29" s="193" t="s">
        <v>185</v>
      </c>
      <c r="OPT29" s="193" t="s">
        <v>185</v>
      </c>
      <c r="OPU29" s="193" t="s">
        <v>185</v>
      </c>
      <c r="OPV29" s="193" t="s">
        <v>185</v>
      </c>
      <c r="OPW29" s="193" t="s">
        <v>185</v>
      </c>
      <c r="OPX29" s="193" t="s">
        <v>185</v>
      </c>
      <c r="OPY29" s="193" t="s">
        <v>185</v>
      </c>
      <c r="OPZ29" s="193" t="s">
        <v>185</v>
      </c>
      <c r="OQA29" s="193" t="s">
        <v>185</v>
      </c>
      <c r="OQB29" s="193" t="s">
        <v>185</v>
      </c>
      <c r="OQC29" s="193" t="s">
        <v>185</v>
      </c>
      <c r="OQD29" s="193" t="s">
        <v>185</v>
      </c>
      <c r="OQE29" s="193" t="s">
        <v>185</v>
      </c>
      <c r="OQF29" s="193" t="s">
        <v>185</v>
      </c>
      <c r="OQG29" s="193" t="s">
        <v>185</v>
      </c>
      <c r="OQH29" s="193" t="s">
        <v>185</v>
      </c>
      <c r="OQI29" s="193" t="s">
        <v>185</v>
      </c>
      <c r="OQJ29" s="193" t="s">
        <v>185</v>
      </c>
      <c r="OQK29" s="193" t="s">
        <v>185</v>
      </c>
      <c r="OQL29" s="193" t="s">
        <v>185</v>
      </c>
      <c r="OQM29" s="193" t="s">
        <v>185</v>
      </c>
      <c r="OQN29" s="193" t="s">
        <v>185</v>
      </c>
      <c r="OQO29" s="193" t="s">
        <v>185</v>
      </c>
      <c r="OQP29" s="193" t="s">
        <v>185</v>
      </c>
      <c r="OQQ29" s="193" t="s">
        <v>185</v>
      </c>
      <c r="OQR29" s="193" t="s">
        <v>185</v>
      </c>
      <c r="OQS29" s="193" t="s">
        <v>185</v>
      </c>
      <c r="OQT29" s="193" t="s">
        <v>185</v>
      </c>
      <c r="OQU29" s="193" t="s">
        <v>185</v>
      </c>
      <c r="OQV29" s="193" t="s">
        <v>185</v>
      </c>
      <c r="OQW29" s="193" t="s">
        <v>185</v>
      </c>
      <c r="OQX29" s="193" t="s">
        <v>185</v>
      </c>
      <c r="OQY29" s="193" t="s">
        <v>185</v>
      </c>
      <c r="OQZ29" s="193" t="s">
        <v>185</v>
      </c>
      <c r="ORA29" s="193" t="s">
        <v>185</v>
      </c>
      <c r="ORB29" s="193" t="s">
        <v>185</v>
      </c>
      <c r="ORC29" s="193" t="s">
        <v>185</v>
      </c>
      <c r="ORD29" s="193" t="s">
        <v>185</v>
      </c>
      <c r="ORE29" s="193" t="s">
        <v>185</v>
      </c>
      <c r="ORF29" s="193" t="s">
        <v>185</v>
      </c>
      <c r="ORG29" s="193" t="s">
        <v>185</v>
      </c>
      <c r="ORH29" s="193" t="s">
        <v>185</v>
      </c>
      <c r="ORI29" s="193" t="s">
        <v>185</v>
      </c>
      <c r="ORJ29" s="193" t="s">
        <v>185</v>
      </c>
      <c r="ORK29" s="193" t="s">
        <v>185</v>
      </c>
      <c r="ORL29" s="193" t="s">
        <v>185</v>
      </c>
      <c r="ORM29" s="193" t="s">
        <v>185</v>
      </c>
      <c r="ORN29" s="193" t="s">
        <v>185</v>
      </c>
      <c r="ORO29" s="193" t="s">
        <v>185</v>
      </c>
      <c r="ORP29" s="193" t="s">
        <v>185</v>
      </c>
      <c r="ORQ29" s="193" t="s">
        <v>185</v>
      </c>
      <c r="ORR29" s="193" t="s">
        <v>185</v>
      </c>
      <c r="ORS29" s="193" t="s">
        <v>185</v>
      </c>
      <c r="ORT29" s="193" t="s">
        <v>185</v>
      </c>
      <c r="ORU29" s="193" t="s">
        <v>185</v>
      </c>
      <c r="ORV29" s="193" t="s">
        <v>185</v>
      </c>
      <c r="ORW29" s="193" t="s">
        <v>185</v>
      </c>
      <c r="ORX29" s="193" t="s">
        <v>185</v>
      </c>
      <c r="ORY29" s="193" t="s">
        <v>185</v>
      </c>
      <c r="ORZ29" s="193" t="s">
        <v>185</v>
      </c>
      <c r="OSA29" s="193" t="s">
        <v>185</v>
      </c>
      <c r="OSB29" s="193" t="s">
        <v>185</v>
      </c>
      <c r="OSC29" s="193" t="s">
        <v>185</v>
      </c>
      <c r="OSD29" s="193" t="s">
        <v>185</v>
      </c>
      <c r="OSE29" s="193" t="s">
        <v>185</v>
      </c>
      <c r="OSF29" s="193" t="s">
        <v>185</v>
      </c>
      <c r="OSG29" s="193" t="s">
        <v>185</v>
      </c>
      <c r="OSH29" s="193" t="s">
        <v>185</v>
      </c>
      <c r="OSI29" s="193" t="s">
        <v>185</v>
      </c>
      <c r="OSJ29" s="193" t="s">
        <v>185</v>
      </c>
      <c r="OSK29" s="193" t="s">
        <v>185</v>
      </c>
      <c r="OSL29" s="193" t="s">
        <v>185</v>
      </c>
      <c r="OSM29" s="193" t="s">
        <v>185</v>
      </c>
      <c r="OSN29" s="193" t="s">
        <v>185</v>
      </c>
      <c r="OSO29" s="193" t="s">
        <v>185</v>
      </c>
      <c r="OSP29" s="193" t="s">
        <v>185</v>
      </c>
      <c r="OSQ29" s="193" t="s">
        <v>185</v>
      </c>
      <c r="OSR29" s="193" t="s">
        <v>185</v>
      </c>
      <c r="OSS29" s="193" t="s">
        <v>185</v>
      </c>
      <c r="OST29" s="193" t="s">
        <v>185</v>
      </c>
      <c r="OSU29" s="193" t="s">
        <v>185</v>
      </c>
      <c r="OSV29" s="193" t="s">
        <v>185</v>
      </c>
      <c r="OSW29" s="193" t="s">
        <v>185</v>
      </c>
      <c r="OSX29" s="193" t="s">
        <v>185</v>
      </c>
      <c r="OSY29" s="193" t="s">
        <v>185</v>
      </c>
      <c r="OSZ29" s="193" t="s">
        <v>185</v>
      </c>
      <c r="OTA29" s="193" t="s">
        <v>185</v>
      </c>
      <c r="OTB29" s="193" t="s">
        <v>185</v>
      </c>
      <c r="OTC29" s="193" t="s">
        <v>185</v>
      </c>
      <c r="OTD29" s="193" t="s">
        <v>185</v>
      </c>
      <c r="OTE29" s="193" t="s">
        <v>185</v>
      </c>
      <c r="OTF29" s="193" t="s">
        <v>185</v>
      </c>
      <c r="OTG29" s="193" t="s">
        <v>185</v>
      </c>
      <c r="OTH29" s="193" t="s">
        <v>185</v>
      </c>
      <c r="OTI29" s="193" t="s">
        <v>185</v>
      </c>
      <c r="OTJ29" s="193" t="s">
        <v>185</v>
      </c>
      <c r="OTK29" s="193" t="s">
        <v>185</v>
      </c>
      <c r="OTL29" s="193" t="s">
        <v>185</v>
      </c>
      <c r="OTM29" s="193" t="s">
        <v>185</v>
      </c>
      <c r="OTN29" s="193" t="s">
        <v>185</v>
      </c>
      <c r="OTO29" s="193" t="s">
        <v>185</v>
      </c>
      <c r="OTP29" s="193" t="s">
        <v>185</v>
      </c>
      <c r="OTQ29" s="193" t="s">
        <v>185</v>
      </c>
      <c r="OTR29" s="193" t="s">
        <v>185</v>
      </c>
      <c r="OTS29" s="193" t="s">
        <v>185</v>
      </c>
      <c r="OTT29" s="193" t="s">
        <v>185</v>
      </c>
      <c r="OTU29" s="193" t="s">
        <v>185</v>
      </c>
      <c r="OTV29" s="193" t="s">
        <v>185</v>
      </c>
      <c r="OTW29" s="193" t="s">
        <v>185</v>
      </c>
      <c r="OTX29" s="193" t="s">
        <v>185</v>
      </c>
      <c r="OTY29" s="193" t="s">
        <v>185</v>
      </c>
      <c r="OTZ29" s="193" t="s">
        <v>185</v>
      </c>
      <c r="OUA29" s="193" t="s">
        <v>185</v>
      </c>
      <c r="OUB29" s="193" t="s">
        <v>185</v>
      </c>
      <c r="OUC29" s="193" t="s">
        <v>185</v>
      </c>
      <c r="OUD29" s="193" t="s">
        <v>185</v>
      </c>
      <c r="OUE29" s="193" t="s">
        <v>185</v>
      </c>
      <c r="OUF29" s="193" t="s">
        <v>185</v>
      </c>
      <c r="OUG29" s="193" t="s">
        <v>185</v>
      </c>
      <c r="OUH29" s="193" t="s">
        <v>185</v>
      </c>
      <c r="OUI29" s="193" t="s">
        <v>185</v>
      </c>
      <c r="OUJ29" s="193" t="s">
        <v>185</v>
      </c>
      <c r="OUK29" s="193" t="s">
        <v>185</v>
      </c>
      <c r="OUL29" s="193" t="s">
        <v>185</v>
      </c>
      <c r="OUM29" s="193" t="s">
        <v>185</v>
      </c>
      <c r="OUN29" s="193" t="s">
        <v>185</v>
      </c>
      <c r="OUO29" s="193" t="s">
        <v>185</v>
      </c>
      <c r="OUP29" s="193" t="s">
        <v>185</v>
      </c>
      <c r="OUQ29" s="193" t="s">
        <v>185</v>
      </c>
      <c r="OUR29" s="193" t="s">
        <v>185</v>
      </c>
      <c r="OUS29" s="193" t="s">
        <v>185</v>
      </c>
      <c r="OUT29" s="193" t="s">
        <v>185</v>
      </c>
      <c r="OUU29" s="193" t="s">
        <v>185</v>
      </c>
      <c r="OUV29" s="193" t="s">
        <v>185</v>
      </c>
      <c r="OUW29" s="193" t="s">
        <v>185</v>
      </c>
      <c r="OUX29" s="193" t="s">
        <v>185</v>
      </c>
      <c r="OUY29" s="193" t="s">
        <v>185</v>
      </c>
      <c r="OUZ29" s="193" t="s">
        <v>185</v>
      </c>
      <c r="OVA29" s="193" t="s">
        <v>185</v>
      </c>
      <c r="OVB29" s="193" t="s">
        <v>185</v>
      </c>
      <c r="OVC29" s="193" t="s">
        <v>185</v>
      </c>
      <c r="OVD29" s="193" t="s">
        <v>185</v>
      </c>
      <c r="OVE29" s="193" t="s">
        <v>185</v>
      </c>
      <c r="OVF29" s="193" t="s">
        <v>185</v>
      </c>
      <c r="OVG29" s="193" t="s">
        <v>185</v>
      </c>
      <c r="OVH29" s="193" t="s">
        <v>185</v>
      </c>
      <c r="OVI29" s="193" t="s">
        <v>185</v>
      </c>
      <c r="OVJ29" s="193" t="s">
        <v>185</v>
      </c>
      <c r="OVK29" s="193" t="s">
        <v>185</v>
      </c>
      <c r="OVL29" s="193" t="s">
        <v>185</v>
      </c>
      <c r="OVM29" s="193" t="s">
        <v>185</v>
      </c>
      <c r="OVN29" s="193" t="s">
        <v>185</v>
      </c>
      <c r="OVO29" s="193" t="s">
        <v>185</v>
      </c>
      <c r="OVP29" s="193" t="s">
        <v>185</v>
      </c>
      <c r="OVQ29" s="193" t="s">
        <v>185</v>
      </c>
      <c r="OVR29" s="193" t="s">
        <v>185</v>
      </c>
      <c r="OVS29" s="193" t="s">
        <v>185</v>
      </c>
      <c r="OVT29" s="193" t="s">
        <v>185</v>
      </c>
      <c r="OVU29" s="193" t="s">
        <v>185</v>
      </c>
      <c r="OVV29" s="193" t="s">
        <v>185</v>
      </c>
      <c r="OVW29" s="193" t="s">
        <v>185</v>
      </c>
      <c r="OVX29" s="193" t="s">
        <v>185</v>
      </c>
      <c r="OVY29" s="193" t="s">
        <v>185</v>
      </c>
      <c r="OVZ29" s="193" t="s">
        <v>185</v>
      </c>
      <c r="OWA29" s="193" t="s">
        <v>185</v>
      </c>
      <c r="OWB29" s="193" t="s">
        <v>185</v>
      </c>
      <c r="OWC29" s="193" t="s">
        <v>185</v>
      </c>
      <c r="OWD29" s="193" t="s">
        <v>185</v>
      </c>
      <c r="OWE29" s="193" t="s">
        <v>185</v>
      </c>
      <c r="OWF29" s="193" t="s">
        <v>185</v>
      </c>
      <c r="OWG29" s="193" t="s">
        <v>185</v>
      </c>
      <c r="OWH29" s="193" t="s">
        <v>185</v>
      </c>
      <c r="OWI29" s="193" t="s">
        <v>185</v>
      </c>
      <c r="OWJ29" s="193" t="s">
        <v>185</v>
      </c>
      <c r="OWK29" s="193" t="s">
        <v>185</v>
      </c>
      <c r="OWL29" s="193" t="s">
        <v>185</v>
      </c>
      <c r="OWM29" s="193" t="s">
        <v>185</v>
      </c>
      <c r="OWN29" s="193" t="s">
        <v>185</v>
      </c>
      <c r="OWO29" s="193" t="s">
        <v>185</v>
      </c>
      <c r="OWP29" s="193" t="s">
        <v>185</v>
      </c>
      <c r="OWQ29" s="193" t="s">
        <v>185</v>
      </c>
      <c r="OWR29" s="193" t="s">
        <v>185</v>
      </c>
      <c r="OWS29" s="193" t="s">
        <v>185</v>
      </c>
      <c r="OWT29" s="193" t="s">
        <v>185</v>
      </c>
      <c r="OWU29" s="193" t="s">
        <v>185</v>
      </c>
      <c r="OWV29" s="193" t="s">
        <v>185</v>
      </c>
      <c r="OWW29" s="193" t="s">
        <v>185</v>
      </c>
      <c r="OWX29" s="193" t="s">
        <v>185</v>
      </c>
      <c r="OWY29" s="193" t="s">
        <v>185</v>
      </c>
      <c r="OWZ29" s="193" t="s">
        <v>185</v>
      </c>
      <c r="OXA29" s="193" t="s">
        <v>185</v>
      </c>
      <c r="OXB29" s="193" t="s">
        <v>185</v>
      </c>
      <c r="OXC29" s="193" t="s">
        <v>185</v>
      </c>
      <c r="OXD29" s="193" t="s">
        <v>185</v>
      </c>
      <c r="OXE29" s="193" t="s">
        <v>185</v>
      </c>
      <c r="OXF29" s="193" t="s">
        <v>185</v>
      </c>
      <c r="OXG29" s="193" t="s">
        <v>185</v>
      </c>
      <c r="OXH29" s="193" t="s">
        <v>185</v>
      </c>
      <c r="OXI29" s="193" t="s">
        <v>185</v>
      </c>
      <c r="OXJ29" s="193" t="s">
        <v>185</v>
      </c>
      <c r="OXK29" s="193" t="s">
        <v>185</v>
      </c>
      <c r="OXL29" s="193" t="s">
        <v>185</v>
      </c>
      <c r="OXM29" s="193" t="s">
        <v>185</v>
      </c>
      <c r="OXN29" s="193" t="s">
        <v>185</v>
      </c>
      <c r="OXO29" s="193" t="s">
        <v>185</v>
      </c>
      <c r="OXP29" s="193" t="s">
        <v>185</v>
      </c>
      <c r="OXQ29" s="193" t="s">
        <v>185</v>
      </c>
      <c r="OXR29" s="193" t="s">
        <v>185</v>
      </c>
      <c r="OXS29" s="193" t="s">
        <v>185</v>
      </c>
      <c r="OXT29" s="193" t="s">
        <v>185</v>
      </c>
      <c r="OXU29" s="193" t="s">
        <v>185</v>
      </c>
      <c r="OXV29" s="193" t="s">
        <v>185</v>
      </c>
      <c r="OXW29" s="193" t="s">
        <v>185</v>
      </c>
      <c r="OXX29" s="193" t="s">
        <v>185</v>
      </c>
      <c r="OXY29" s="193" t="s">
        <v>185</v>
      </c>
      <c r="OXZ29" s="193" t="s">
        <v>185</v>
      </c>
      <c r="OYA29" s="193" t="s">
        <v>185</v>
      </c>
      <c r="OYB29" s="193" t="s">
        <v>185</v>
      </c>
      <c r="OYC29" s="193" t="s">
        <v>185</v>
      </c>
      <c r="OYD29" s="193" t="s">
        <v>185</v>
      </c>
      <c r="OYE29" s="193" t="s">
        <v>185</v>
      </c>
      <c r="OYF29" s="193" t="s">
        <v>185</v>
      </c>
      <c r="OYG29" s="193" t="s">
        <v>185</v>
      </c>
      <c r="OYH29" s="193" t="s">
        <v>185</v>
      </c>
      <c r="OYI29" s="193" t="s">
        <v>185</v>
      </c>
      <c r="OYJ29" s="193" t="s">
        <v>185</v>
      </c>
      <c r="OYK29" s="193" t="s">
        <v>185</v>
      </c>
      <c r="OYL29" s="193" t="s">
        <v>185</v>
      </c>
      <c r="OYM29" s="193" t="s">
        <v>185</v>
      </c>
      <c r="OYN29" s="193" t="s">
        <v>185</v>
      </c>
      <c r="OYO29" s="193" t="s">
        <v>185</v>
      </c>
      <c r="OYP29" s="193" t="s">
        <v>185</v>
      </c>
      <c r="OYQ29" s="193" t="s">
        <v>185</v>
      </c>
      <c r="OYR29" s="193" t="s">
        <v>185</v>
      </c>
      <c r="OYS29" s="193" t="s">
        <v>185</v>
      </c>
      <c r="OYT29" s="193" t="s">
        <v>185</v>
      </c>
      <c r="OYU29" s="193" t="s">
        <v>185</v>
      </c>
      <c r="OYV29" s="193" t="s">
        <v>185</v>
      </c>
      <c r="OYW29" s="193" t="s">
        <v>185</v>
      </c>
      <c r="OYX29" s="193" t="s">
        <v>185</v>
      </c>
      <c r="OYY29" s="193" t="s">
        <v>185</v>
      </c>
      <c r="OYZ29" s="193" t="s">
        <v>185</v>
      </c>
      <c r="OZA29" s="193" t="s">
        <v>185</v>
      </c>
      <c r="OZB29" s="193" t="s">
        <v>185</v>
      </c>
      <c r="OZC29" s="193" t="s">
        <v>185</v>
      </c>
      <c r="OZD29" s="193" t="s">
        <v>185</v>
      </c>
      <c r="OZE29" s="193" t="s">
        <v>185</v>
      </c>
      <c r="OZF29" s="193" t="s">
        <v>185</v>
      </c>
      <c r="OZG29" s="193" t="s">
        <v>185</v>
      </c>
      <c r="OZH29" s="193" t="s">
        <v>185</v>
      </c>
      <c r="OZI29" s="193" t="s">
        <v>185</v>
      </c>
      <c r="OZJ29" s="193" t="s">
        <v>185</v>
      </c>
      <c r="OZK29" s="193" t="s">
        <v>185</v>
      </c>
      <c r="OZL29" s="193" t="s">
        <v>185</v>
      </c>
      <c r="OZM29" s="193" t="s">
        <v>185</v>
      </c>
      <c r="OZN29" s="193" t="s">
        <v>185</v>
      </c>
      <c r="OZO29" s="193" t="s">
        <v>185</v>
      </c>
      <c r="OZP29" s="193" t="s">
        <v>185</v>
      </c>
      <c r="OZQ29" s="193" t="s">
        <v>185</v>
      </c>
      <c r="OZR29" s="193" t="s">
        <v>185</v>
      </c>
      <c r="OZS29" s="193" t="s">
        <v>185</v>
      </c>
      <c r="OZT29" s="193" t="s">
        <v>185</v>
      </c>
      <c r="OZU29" s="193" t="s">
        <v>185</v>
      </c>
      <c r="OZV29" s="193" t="s">
        <v>185</v>
      </c>
      <c r="OZW29" s="193" t="s">
        <v>185</v>
      </c>
      <c r="OZX29" s="193" t="s">
        <v>185</v>
      </c>
      <c r="OZY29" s="193" t="s">
        <v>185</v>
      </c>
      <c r="OZZ29" s="193" t="s">
        <v>185</v>
      </c>
      <c r="PAA29" s="193" t="s">
        <v>185</v>
      </c>
      <c r="PAB29" s="193" t="s">
        <v>185</v>
      </c>
      <c r="PAC29" s="193" t="s">
        <v>185</v>
      </c>
      <c r="PAD29" s="193" t="s">
        <v>185</v>
      </c>
      <c r="PAE29" s="193" t="s">
        <v>185</v>
      </c>
      <c r="PAF29" s="193" t="s">
        <v>185</v>
      </c>
      <c r="PAG29" s="193" t="s">
        <v>185</v>
      </c>
      <c r="PAH29" s="193" t="s">
        <v>185</v>
      </c>
      <c r="PAI29" s="193" t="s">
        <v>185</v>
      </c>
      <c r="PAJ29" s="193" t="s">
        <v>185</v>
      </c>
      <c r="PAK29" s="193" t="s">
        <v>185</v>
      </c>
      <c r="PAL29" s="193" t="s">
        <v>185</v>
      </c>
      <c r="PAM29" s="193" t="s">
        <v>185</v>
      </c>
      <c r="PAN29" s="193" t="s">
        <v>185</v>
      </c>
      <c r="PAO29" s="193" t="s">
        <v>185</v>
      </c>
      <c r="PAP29" s="193" t="s">
        <v>185</v>
      </c>
      <c r="PAQ29" s="193" t="s">
        <v>185</v>
      </c>
      <c r="PAR29" s="193" t="s">
        <v>185</v>
      </c>
      <c r="PAS29" s="193" t="s">
        <v>185</v>
      </c>
      <c r="PAT29" s="193" t="s">
        <v>185</v>
      </c>
      <c r="PAU29" s="193" t="s">
        <v>185</v>
      </c>
      <c r="PAV29" s="193" t="s">
        <v>185</v>
      </c>
      <c r="PAW29" s="193" t="s">
        <v>185</v>
      </c>
      <c r="PAX29" s="193" t="s">
        <v>185</v>
      </c>
      <c r="PAY29" s="193" t="s">
        <v>185</v>
      </c>
      <c r="PAZ29" s="193" t="s">
        <v>185</v>
      </c>
      <c r="PBA29" s="193" t="s">
        <v>185</v>
      </c>
      <c r="PBB29" s="193" t="s">
        <v>185</v>
      </c>
      <c r="PBC29" s="193" t="s">
        <v>185</v>
      </c>
      <c r="PBD29" s="193" t="s">
        <v>185</v>
      </c>
      <c r="PBE29" s="193" t="s">
        <v>185</v>
      </c>
      <c r="PBF29" s="193" t="s">
        <v>185</v>
      </c>
      <c r="PBG29" s="193" t="s">
        <v>185</v>
      </c>
      <c r="PBH29" s="193" t="s">
        <v>185</v>
      </c>
      <c r="PBI29" s="193" t="s">
        <v>185</v>
      </c>
      <c r="PBJ29" s="193" t="s">
        <v>185</v>
      </c>
      <c r="PBK29" s="193" t="s">
        <v>185</v>
      </c>
      <c r="PBL29" s="193" t="s">
        <v>185</v>
      </c>
      <c r="PBM29" s="193" t="s">
        <v>185</v>
      </c>
      <c r="PBN29" s="193" t="s">
        <v>185</v>
      </c>
      <c r="PBO29" s="193" t="s">
        <v>185</v>
      </c>
      <c r="PBP29" s="193" t="s">
        <v>185</v>
      </c>
      <c r="PBQ29" s="193" t="s">
        <v>185</v>
      </c>
      <c r="PBR29" s="193" t="s">
        <v>185</v>
      </c>
      <c r="PBS29" s="193" t="s">
        <v>185</v>
      </c>
      <c r="PBT29" s="193" t="s">
        <v>185</v>
      </c>
      <c r="PBU29" s="193" t="s">
        <v>185</v>
      </c>
      <c r="PBV29" s="193" t="s">
        <v>185</v>
      </c>
      <c r="PBW29" s="193" t="s">
        <v>185</v>
      </c>
      <c r="PBX29" s="193" t="s">
        <v>185</v>
      </c>
      <c r="PBY29" s="193" t="s">
        <v>185</v>
      </c>
      <c r="PBZ29" s="193" t="s">
        <v>185</v>
      </c>
      <c r="PCA29" s="193" t="s">
        <v>185</v>
      </c>
      <c r="PCB29" s="193" t="s">
        <v>185</v>
      </c>
      <c r="PCC29" s="193" t="s">
        <v>185</v>
      </c>
      <c r="PCD29" s="193" t="s">
        <v>185</v>
      </c>
      <c r="PCE29" s="193" t="s">
        <v>185</v>
      </c>
      <c r="PCF29" s="193" t="s">
        <v>185</v>
      </c>
      <c r="PCG29" s="193" t="s">
        <v>185</v>
      </c>
      <c r="PCH29" s="193" t="s">
        <v>185</v>
      </c>
      <c r="PCI29" s="193" t="s">
        <v>185</v>
      </c>
      <c r="PCJ29" s="193" t="s">
        <v>185</v>
      </c>
      <c r="PCK29" s="193" t="s">
        <v>185</v>
      </c>
      <c r="PCL29" s="193" t="s">
        <v>185</v>
      </c>
      <c r="PCM29" s="193" t="s">
        <v>185</v>
      </c>
      <c r="PCN29" s="193" t="s">
        <v>185</v>
      </c>
      <c r="PCO29" s="193" t="s">
        <v>185</v>
      </c>
      <c r="PCP29" s="193" t="s">
        <v>185</v>
      </c>
      <c r="PCQ29" s="193" t="s">
        <v>185</v>
      </c>
      <c r="PCR29" s="193" t="s">
        <v>185</v>
      </c>
      <c r="PCS29" s="193" t="s">
        <v>185</v>
      </c>
      <c r="PCT29" s="193" t="s">
        <v>185</v>
      </c>
      <c r="PCU29" s="193" t="s">
        <v>185</v>
      </c>
      <c r="PCV29" s="193" t="s">
        <v>185</v>
      </c>
      <c r="PCW29" s="193" t="s">
        <v>185</v>
      </c>
      <c r="PCX29" s="193" t="s">
        <v>185</v>
      </c>
      <c r="PCY29" s="193" t="s">
        <v>185</v>
      </c>
      <c r="PCZ29" s="193" t="s">
        <v>185</v>
      </c>
      <c r="PDA29" s="193" t="s">
        <v>185</v>
      </c>
      <c r="PDB29" s="193" t="s">
        <v>185</v>
      </c>
      <c r="PDC29" s="193" t="s">
        <v>185</v>
      </c>
      <c r="PDD29" s="193" t="s">
        <v>185</v>
      </c>
      <c r="PDE29" s="193" t="s">
        <v>185</v>
      </c>
      <c r="PDF29" s="193" t="s">
        <v>185</v>
      </c>
      <c r="PDG29" s="193" t="s">
        <v>185</v>
      </c>
      <c r="PDH29" s="193" t="s">
        <v>185</v>
      </c>
      <c r="PDI29" s="193" t="s">
        <v>185</v>
      </c>
      <c r="PDJ29" s="193" t="s">
        <v>185</v>
      </c>
      <c r="PDK29" s="193" t="s">
        <v>185</v>
      </c>
      <c r="PDL29" s="193" t="s">
        <v>185</v>
      </c>
      <c r="PDM29" s="193" t="s">
        <v>185</v>
      </c>
      <c r="PDN29" s="193" t="s">
        <v>185</v>
      </c>
      <c r="PDO29" s="193" t="s">
        <v>185</v>
      </c>
      <c r="PDP29" s="193" t="s">
        <v>185</v>
      </c>
      <c r="PDQ29" s="193" t="s">
        <v>185</v>
      </c>
      <c r="PDR29" s="193" t="s">
        <v>185</v>
      </c>
      <c r="PDS29" s="193" t="s">
        <v>185</v>
      </c>
      <c r="PDT29" s="193" t="s">
        <v>185</v>
      </c>
      <c r="PDU29" s="193" t="s">
        <v>185</v>
      </c>
      <c r="PDV29" s="193" t="s">
        <v>185</v>
      </c>
      <c r="PDW29" s="193" t="s">
        <v>185</v>
      </c>
      <c r="PDX29" s="193" t="s">
        <v>185</v>
      </c>
      <c r="PDY29" s="193" t="s">
        <v>185</v>
      </c>
      <c r="PDZ29" s="193" t="s">
        <v>185</v>
      </c>
      <c r="PEA29" s="193" t="s">
        <v>185</v>
      </c>
      <c r="PEB29" s="193" t="s">
        <v>185</v>
      </c>
      <c r="PEC29" s="193" t="s">
        <v>185</v>
      </c>
      <c r="PED29" s="193" t="s">
        <v>185</v>
      </c>
      <c r="PEE29" s="193" t="s">
        <v>185</v>
      </c>
      <c r="PEF29" s="193" t="s">
        <v>185</v>
      </c>
      <c r="PEG29" s="193" t="s">
        <v>185</v>
      </c>
      <c r="PEH29" s="193" t="s">
        <v>185</v>
      </c>
      <c r="PEI29" s="193" t="s">
        <v>185</v>
      </c>
      <c r="PEJ29" s="193" t="s">
        <v>185</v>
      </c>
      <c r="PEK29" s="193" t="s">
        <v>185</v>
      </c>
      <c r="PEL29" s="193" t="s">
        <v>185</v>
      </c>
      <c r="PEM29" s="193" t="s">
        <v>185</v>
      </c>
      <c r="PEN29" s="193" t="s">
        <v>185</v>
      </c>
      <c r="PEO29" s="193" t="s">
        <v>185</v>
      </c>
      <c r="PEP29" s="193" t="s">
        <v>185</v>
      </c>
      <c r="PEQ29" s="193" t="s">
        <v>185</v>
      </c>
      <c r="PER29" s="193" t="s">
        <v>185</v>
      </c>
      <c r="PES29" s="193" t="s">
        <v>185</v>
      </c>
      <c r="PET29" s="193" t="s">
        <v>185</v>
      </c>
      <c r="PEU29" s="193" t="s">
        <v>185</v>
      </c>
      <c r="PEV29" s="193" t="s">
        <v>185</v>
      </c>
      <c r="PEW29" s="193" t="s">
        <v>185</v>
      </c>
      <c r="PEX29" s="193" t="s">
        <v>185</v>
      </c>
      <c r="PEY29" s="193" t="s">
        <v>185</v>
      </c>
      <c r="PEZ29" s="193" t="s">
        <v>185</v>
      </c>
      <c r="PFA29" s="193" t="s">
        <v>185</v>
      </c>
      <c r="PFB29" s="193" t="s">
        <v>185</v>
      </c>
      <c r="PFC29" s="193" t="s">
        <v>185</v>
      </c>
      <c r="PFD29" s="193" t="s">
        <v>185</v>
      </c>
      <c r="PFE29" s="193" t="s">
        <v>185</v>
      </c>
      <c r="PFF29" s="193" t="s">
        <v>185</v>
      </c>
      <c r="PFG29" s="193" t="s">
        <v>185</v>
      </c>
      <c r="PFH29" s="193" t="s">
        <v>185</v>
      </c>
      <c r="PFI29" s="193" t="s">
        <v>185</v>
      </c>
      <c r="PFJ29" s="193" t="s">
        <v>185</v>
      </c>
      <c r="PFK29" s="193" t="s">
        <v>185</v>
      </c>
      <c r="PFL29" s="193" t="s">
        <v>185</v>
      </c>
      <c r="PFM29" s="193" t="s">
        <v>185</v>
      </c>
      <c r="PFN29" s="193" t="s">
        <v>185</v>
      </c>
      <c r="PFO29" s="193" t="s">
        <v>185</v>
      </c>
      <c r="PFP29" s="193" t="s">
        <v>185</v>
      </c>
      <c r="PFQ29" s="193" t="s">
        <v>185</v>
      </c>
      <c r="PFR29" s="193" t="s">
        <v>185</v>
      </c>
      <c r="PFS29" s="193" t="s">
        <v>185</v>
      </c>
      <c r="PFT29" s="193" t="s">
        <v>185</v>
      </c>
      <c r="PFU29" s="193" t="s">
        <v>185</v>
      </c>
      <c r="PFV29" s="193" t="s">
        <v>185</v>
      </c>
      <c r="PFW29" s="193" t="s">
        <v>185</v>
      </c>
      <c r="PFX29" s="193" t="s">
        <v>185</v>
      </c>
      <c r="PFY29" s="193" t="s">
        <v>185</v>
      </c>
      <c r="PFZ29" s="193" t="s">
        <v>185</v>
      </c>
      <c r="PGA29" s="193" t="s">
        <v>185</v>
      </c>
      <c r="PGB29" s="193" t="s">
        <v>185</v>
      </c>
      <c r="PGC29" s="193" t="s">
        <v>185</v>
      </c>
      <c r="PGD29" s="193" t="s">
        <v>185</v>
      </c>
      <c r="PGE29" s="193" t="s">
        <v>185</v>
      </c>
      <c r="PGF29" s="193" t="s">
        <v>185</v>
      </c>
      <c r="PGG29" s="193" t="s">
        <v>185</v>
      </c>
      <c r="PGH29" s="193" t="s">
        <v>185</v>
      </c>
      <c r="PGI29" s="193" t="s">
        <v>185</v>
      </c>
      <c r="PGJ29" s="193" t="s">
        <v>185</v>
      </c>
      <c r="PGK29" s="193" t="s">
        <v>185</v>
      </c>
      <c r="PGL29" s="193" t="s">
        <v>185</v>
      </c>
      <c r="PGM29" s="193" t="s">
        <v>185</v>
      </c>
      <c r="PGN29" s="193" t="s">
        <v>185</v>
      </c>
      <c r="PGO29" s="193" t="s">
        <v>185</v>
      </c>
      <c r="PGP29" s="193" t="s">
        <v>185</v>
      </c>
      <c r="PGQ29" s="193" t="s">
        <v>185</v>
      </c>
      <c r="PGR29" s="193" t="s">
        <v>185</v>
      </c>
      <c r="PGS29" s="193" t="s">
        <v>185</v>
      </c>
      <c r="PGT29" s="193" t="s">
        <v>185</v>
      </c>
      <c r="PGU29" s="193" t="s">
        <v>185</v>
      </c>
      <c r="PGV29" s="193" t="s">
        <v>185</v>
      </c>
      <c r="PGW29" s="193" t="s">
        <v>185</v>
      </c>
      <c r="PGX29" s="193" t="s">
        <v>185</v>
      </c>
      <c r="PGY29" s="193" t="s">
        <v>185</v>
      </c>
      <c r="PGZ29" s="193" t="s">
        <v>185</v>
      </c>
      <c r="PHA29" s="193" t="s">
        <v>185</v>
      </c>
      <c r="PHB29" s="193" t="s">
        <v>185</v>
      </c>
      <c r="PHC29" s="193" t="s">
        <v>185</v>
      </c>
      <c r="PHD29" s="193" t="s">
        <v>185</v>
      </c>
      <c r="PHE29" s="193" t="s">
        <v>185</v>
      </c>
      <c r="PHF29" s="193" t="s">
        <v>185</v>
      </c>
      <c r="PHG29" s="193" t="s">
        <v>185</v>
      </c>
      <c r="PHH29" s="193" t="s">
        <v>185</v>
      </c>
      <c r="PHI29" s="193" t="s">
        <v>185</v>
      </c>
      <c r="PHJ29" s="193" t="s">
        <v>185</v>
      </c>
      <c r="PHK29" s="193" t="s">
        <v>185</v>
      </c>
      <c r="PHL29" s="193" t="s">
        <v>185</v>
      </c>
      <c r="PHM29" s="193" t="s">
        <v>185</v>
      </c>
      <c r="PHN29" s="193" t="s">
        <v>185</v>
      </c>
      <c r="PHO29" s="193" t="s">
        <v>185</v>
      </c>
      <c r="PHP29" s="193" t="s">
        <v>185</v>
      </c>
      <c r="PHQ29" s="193" t="s">
        <v>185</v>
      </c>
      <c r="PHR29" s="193" t="s">
        <v>185</v>
      </c>
      <c r="PHS29" s="193" t="s">
        <v>185</v>
      </c>
      <c r="PHT29" s="193" t="s">
        <v>185</v>
      </c>
      <c r="PHU29" s="193" t="s">
        <v>185</v>
      </c>
      <c r="PHV29" s="193" t="s">
        <v>185</v>
      </c>
      <c r="PHW29" s="193" t="s">
        <v>185</v>
      </c>
      <c r="PHX29" s="193" t="s">
        <v>185</v>
      </c>
      <c r="PHY29" s="193" t="s">
        <v>185</v>
      </c>
      <c r="PHZ29" s="193" t="s">
        <v>185</v>
      </c>
      <c r="PIA29" s="193" t="s">
        <v>185</v>
      </c>
      <c r="PIB29" s="193" t="s">
        <v>185</v>
      </c>
      <c r="PIC29" s="193" t="s">
        <v>185</v>
      </c>
      <c r="PID29" s="193" t="s">
        <v>185</v>
      </c>
      <c r="PIE29" s="193" t="s">
        <v>185</v>
      </c>
      <c r="PIF29" s="193" t="s">
        <v>185</v>
      </c>
      <c r="PIG29" s="193" t="s">
        <v>185</v>
      </c>
      <c r="PIH29" s="193" t="s">
        <v>185</v>
      </c>
      <c r="PII29" s="193" t="s">
        <v>185</v>
      </c>
      <c r="PIJ29" s="193" t="s">
        <v>185</v>
      </c>
      <c r="PIK29" s="193" t="s">
        <v>185</v>
      </c>
      <c r="PIL29" s="193" t="s">
        <v>185</v>
      </c>
      <c r="PIM29" s="193" t="s">
        <v>185</v>
      </c>
      <c r="PIN29" s="193" t="s">
        <v>185</v>
      </c>
      <c r="PIO29" s="193" t="s">
        <v>185</v>
      </c>
      <c r="PIP29" s="193" t="s">
        <v>185</v>
      </c>
      <c r="PIQ29" s="193" t="s">
        <v>185</v>
      </c>
      <c r="PIR29" s="193" t="s">
        <v>185</v>
      </c>
      <c r="PIS29" s="193" t="s">
        <v>185</v>
      </c>
      <c r="PIT29" s="193" t="s">
        <v>185</v>
      </c>
      <c r="PIU29" s="193" t="s">
        <v>185</v>
      </c>
      <c r="PIV29" s="193" t="s">
        <v>185</v>
      </c>
      <c r="PIW29" s="193" t="s">
        <v>185</v>
      </c>
      <c r="PIX29" s="193" t="s">
        <v>185</v>
      </c>
      <c r="PIY29" s="193" t="s">
        <v>185</v>
      </c>
      <c r="PIZ29" s="193" t="s">
        <v>185</v>
      </c>
      <c r="PJA29" s="193" t="s">
        <v>185</v>
      </c>
      <c r="PJB29" s="193" t="s">
        <v>185</v>
      </c>
      <c r="PJC29" s="193" t="s">
        <v>185</v>
      </c>
      <c r="PJD29" s="193" t="s">
        <v>185</v>
      </c>
      <c r="PJE29" s="193" t="s">
        <v>185</v>
      </c>
      <c r="PJF29" s="193" t="s">
        <v>185</v>
      </c>
      <c r="PJG29" s="193" t="s">
        <v>185</v>
      </c>
      <c r="PJH29" s="193" t="s">
        <v>185</v>
      </c>
      <c r="PJI29" s="193" t="s">
        <v>185</v>
      </c>
      <c r="PJJ29" s="193" t="s">
        <v>185</v>
      </c>
      <c r="PJK29" s="193" t="s">
        <v>185</v>
      </c>
      <c r="PJL29" s="193" t="s">
        <v>185</v>
      </c>
      <c r="PJM29" s="193" t="s">
        <v>185</v>
      </c>
      <c r="PJN29" s="193" t="s">
        <v>185</v>
      </c>
      <c r="PJO29" s="193" t="s">
        <v>185</v>
      </c>
      <c r="PJP29" s="193" t="s">
        <v>185</v>
      </c>
      <c r="PJQ29" s="193" t="s">
        <v>185</v>
      </c>
      <c r="PJR29" s="193" t="s">
        <v>185</v>
      </c>
      <c r="PJS29" s="193" t="s">
        <v>185</v>
      </c>
      <c r="PJT29" s="193" t="s">
        <v>185</v>
      </c>
      <c r="PJU29" s="193" t="s">
        <v>185</v>
      </c>
      <c r="PJV29" s="193" t="s">
        <v>185</v>
      </c>
      <c r="PJW29" s="193" t="s">
        <v>185</v>
      </c>
      <c r="PJX29" s="193" t="s">
        <v>185</v>
      </c>
      <c r="PJY29" s="193" t="s">
        <v>185</v>
      </c>
      <c r="PJZ29" s="193" t="s">
        <v>185</v>
      </c>
      <c r="PKA29" s="193" t="s">
        <v>185</v>
      </c>
      <c r="PKB29" s="193" t="s">
        <v>185</v>
      </c>
      <c r="PKC29" s="193" t="s">
        <v>185</v>
      </c>
      <c r="PKD29" s="193" t="s">
        <v>185</v>
      </c>
      <c r="PKE29" s="193" t="s">
        <v>185</v>
      </c>
      <c r="PKF29" s="193" t="s">
        <v>185</v>
      </c>
      <c r="PKG29" s="193" t="s">
        <v>185</v>
      </c>
      <c r="PKH29" s="193" t="s">
        <v>185</v>
      </c>
      <c r="PKI29" s="193" t="s">
        <v>185</v>
      </c>
      <c r="PKJ29" s="193" t="s">
        <v>185</v>
      </c>
      <c r="PKK29" s="193" t="s">
        <v>185</v>
      </c>
      <c r="PKL29" s="193" t="s">
        <v>185</v>
      </c>
      <c r="PKM29" s="193" t="s">
        <v>185</v>
      </c>
      <c r="PKN29" s="193" t="s">
        <v>185</v>
      </c>
      <c r="PKO29" s="193" t="s">
        <v>185</v>
      </c>
      <c r="PKP29" s="193" t="s">
        <v>185</v>
      </c>
      <c r="PKQ29" s="193" t="s">
        <v>185</v>
      </c>
      <c r="PKR29" s="193" t="s">
        <v>185</v>
      </c>
      <c r="PKS29" s="193" t="s">
        <v>185</v>
      </c>
      <c r="PKT29" s="193" t="s">
        <v>185</v>
      </c>
      <c r="PKU29" s="193" t="s">
        <v>185</v>
      </c>
      <c r="PKV29" s="193" t="s">
        <v>185</v>
      </c>
      <c r="PKW29" s="193" t="s">
        <v>185</v>
      </c>
      <c r="PKX29" s="193" t="s">
        <v>185</v>
      </c>
      <c r="PKY29" s="193" t="s">
        <v>185</v>
      </c>
      <c r="PKZ29" s="193" t="s">
        <v>185</v>
      </c>
      <c r="PLA29" s="193" t="s">
        <v>185</v>
      </c>
      <c r="PLB29" s="193" t="s">
        <v>185</v>
      </c>
      <c r="PLC29" s="193" t="s">
        <v>185</v>
      </c>
      <c r="PLD29" s="193" t="s">
        <v>185</v>
      </c>
      <c r="PLE29" s="193" t="s">
        <v>185</v>
      </c>
      <c r="PLF29" s="193" t="s">
        <v>185</v>
      </c>
      <c r="PLG29" s="193" t="s">
        <v>185</v>
      </c>
      <c r="PLH29" s="193" t="s">
        <v>185</v>
      </c>
      <c r="PLI29" s="193" t="s">
        <v>185</v>
      </c>
      <c r="PLJ29" s="193" t="s">
        <v>185</v>
      </c>
      <c r="PLK29" s="193" t="s">
        <v>185</v>
      </c>
      <c r="PLL29" s="193" t="s">
        <v>185</v>
      </c>
      <c r="PLM29" s="193" t="s">
        <v>185</v>
      </c>
      <c r="PLN29" s="193" t="s">
        <v>185</v>
      </c>
      <c r="PLO29" s="193" t="s">
        <v>185</v>
      </c>
      <c r="PLP29" s="193" t="s">
        <v>185</v>
      </c>
      <c r="PLQ29" s="193" t="s">
        <v>185</v>
      </c>
      <c r="PLR29" s="193" t="s">
        <v>185</v>
      </c>
      <c r="PLS29" s="193" t="s">
        <v>185</v>
      </c>
      <c r="PLT29" s="193" t="s">
        <v>185</v>
      </c>
      <c r="PLU29" s="193" t="s">
        <v>185</v>
      </c>
      <c r="PLV29" s="193" t="s">
        <v>185</v>
      </c>
      <c r="PLW29" s="193" t="s">
        <v>185</v>
      </c>
      <c r="PLX29" s="193" t="s">
        <v>185</v>
      </c>
      <c r="PLY29" s="193" t="s">
        <v>185</v>
      </c>
      <c r="PLZ29" s="193" t="s">
        <v>185</v>
      </c>
      <c r="PMA29" s="193" t="s">
        <v>185</v>
      </c>
      <c r="PMB29" s="193" t="s">
        <v>185</v>
      </c>
      <c r="PMC29" s="193" t="s">
        <v>185</v>
      </c>
      <c r="PMD29" s="193" t="s">
        <v>185</v>
      </c>
      <c r="PME29" s="193" t="s">
        <v>185</v>
      </c>
      <c r="PMF29" s="193" t="s">
        <v>185</v>
      </c>
      <c r="PMG29" s="193" t="s">
        <v>185</v>
      </c>
      <c r="PMH29" s="193" t="s">
        <v>185</v>
      </c>
      <c r="PMI29" s="193" t="s">
        <v>185</v>
      </c>
      <c r="PMJ29" s="193" t="s">
        <v>185</v>
      </c>
      <c r="PMK29" s="193" t="s">
        <v>185</v>
      </c>
      <c r="PML29" s="193" t="s">
        <v>185</v>
      </c>
      <c r="PMM29" s="193" t="s">
        <v>185</v>
      </c>
      <c r="PMN29" s="193" t="s">
        <v>185</v>
      </c>
      <c r="PMO29" s="193" t="s">
        <v>185</v>
      </c>
      <c r="PMP29" s="193" t="s">
        <v>185</v>
      </c>
      <c r="PMQ29" s="193" t="s">
        <v>185</v>
      </c>
      <c r="PMR29" s="193" t="s">
        <v>185</v>
      </c>
      <c r="PMS29" s="193" t="s">
        <v>185</v>
      </c>
      <c r="PMT29" s="193" t="s">
        <v>185</v>
      </c>
      <c r="PMU29" s="193" t="s">
        <v>185</v>
      </c>
      <c r="PMV29" s="193" t="s">
        <v>185</v>
      </c>
      <c r="PMW29" s="193" t="s">
        <v>185</v>
      </c>
      <c r="PMX29" s="193" t="s">
        <v>185</v>
      </c>
      <c r="PMY29" s="193" t="s">
        <v>185</v>
      </c>
      <c r="PMZ29" s="193" t="s">
        <v>185</v>
      </c>
      <c r="PNA29" s="193" t="s">
        <v>185</v>
      </c>
      <c r="PNB29" s="193" t="s">
        <v>185</v>
      </c>
      <c r="PNC29" s="193" t="s">
        <v>185</v>
      </c>
      <c r="PND29" s="193" t="s">
        <v>185</v>
      </c>
      <c r="PNE29" s="193" t="s">
        <v>185</v>
      </c>
      <c r="PNF29" s="193" t="s">
        <v>185</v>
      </c>
      <c r="PNG29" s="193" t="s">
        <v>185</v>
      </c>
      <c r="PNH29" s="193" t="s">
        <v>185</v>
      </c>
      <c r="PNI29" s="193" t="s">
        <v>185</v>
      </c>
      <c r="PNJ29" s="193" t="s">
        <v>185</v>
      </c>
      <c r="PNK29" s="193" t="s">
        <v>185</v>
      </c>
      <c r="PNL29" s="193" t="s">
        <v>185</v>
      </c>
      <c r="PNM29" s="193" t="s">
        <v>185</v>
      </c>
      <c r="PNN29" s="193" t="s">
        <v>185</v>
      </c>
      <c r="PNO29" s="193" t="s">
        <v>185</v>
      </c>
      <c r="PNP29" s="193" t="s">
        <v>185</v>
      </c>
      <c r="PNQ29" s="193" t="s">
        <v>185</v>
      </c>
      <c r="PNR29" s="193" t="s">
        <v>185</v>
      </c>
      <c r="PNS29" s="193" t="s">
        <v>185</v>
      </c>
      <c r="PNT29" s="193" t="s">
        <v>185</v>
      </c>
      <c r="PNU29" s="193" t="s">
        <v>185</v>
      </c>
      <c r="PNV29" s="193" t="s">
        <v>185</v>
      </c>
      <c r="PNW29" s="193" t="s">
        <v>185</v>
      </c>
      <c r="PNX29" s="193" t="s">
        <v>185</v>
      </c>
      <c r="PNY29" s="193" t="s">
        <v>185</v>
      </c>
      <c r="PNZ29" s="193" t="s">
        <v>185</v>
      </c>
      <c r="POA29" s="193" t="s">
        <v>185</v>
      </c>
      <c r="POB29" s="193" t="s">
        <v>185</v>
      </c>
      <c r="POC29" s="193" t="s">
        <v>185</v>
      </c>
      <c r="POD29" s="193" t="s">
        <v>185</v>
      </c>
      <c r="POE29" s="193" t="s">
        <v>185</v>
      </c>
      <c r="POF29" s="193" t="s">
        <v>185</v>
      </c>
      <c r="POG29" s="193" t="s">
        <v>185</v>
      </c>
      <c r="POH29" s="193" t="s">
        <v>185</v>
      </c>
      <c r="POI29" s="193" t="s">
        <v>185</v>
      </c>
      <c r="POJ29" s="193" t="s">
        <v>185</v>
      </c>
      <c r="POK29" s="193" t="s">
        <v>185</v>
      </c>
      <c r="POL29" s="193" t="s">
        <v>185</v>
      </c>
      <c r="POM29" s="193" t="s">
        <v>185</v>
      </c>
      <c r="PON29" s="193" t="s">
        <v>185</v>
      </c>
      <c r="POO29" s="193" t="s">
        <v>185</v>
      </c>
      <c r="POP29" s="193" t="s">
        <v>185</v>
      </c>
      <c r="POQ29" s="193" t="s">
        <v>185</v>
      </c>
      <c r="POR29" s="193" t="s">
        <v>185</v>
      </c>
      <c r="POS29" s="193" t="s">
        <v>185</v>
      </c>
      <c r="POT29" s="193" t="s">
        <v>185</v>
      </c>
      <c r="POU29" s="193" t="s">
        <v>185</v>
      </c>
      <c r="POV29" s="193" t="s">
        <v>185</v>
      </c>
      <c r="POW29" s="193" t="s">
        <v>185</v>
      </c>
      <c r="POX29" s="193" t="s">
        <v>185</v>
      </c>
      <c r="POY29" s="193" t="s">
        <v>185</v>
      </c>
      <c r="POZ29" s="193" t="s">
        <v>185</v>
      </c>
      <c r="PPA29" s="193" t="s">
        <v>185</v>
      </c>
      <c r="PPB29" s="193" t="s">
        <v>185</v>
      </c>
      <c r="PPC29" s="193" t="s">
        <v>185</v>
      </c>
      <c r="PPD29" s="193" t="s">
        <v>185</v>
      </c>
      <c r="PPE29" s="193" t="s">
        <v>185</v>
      </c>
      <c r="PPF29" s="193" t="s">
        <v>185</v>
      </c>
      <c r="PPG29" s="193" t="s">
        <v>185</v>
      </c>
      <c r="PPH29" s="193" t="s">
        <v>185</v>
      </c>
      <c r="PPI29" s="193" t="s">
        <v>185</v>
      </c>
      <c r="PPJ29" s="193" t="s">
        <v>185</v>
      </c>
      <c r="PPK29" s="193" t="s">
        <v>185</v>
      </c>
      <c r="PPL29" s="193" t="s">
        <v>185</v>
      </c>
      <c r="PPM29" s="193" t="s">
        <v>185</v>
      </c>
      <c r="PPN29" s="193" t="s">
        <v>185</v>
      </c>
      <c r="PPO29" s="193" t="s">
        <v>185</v>
      </c>
      <c r="PPP29" s="193" t="s">
        <v>185</v>
      </c>
      <c r="PPQ29" s="193" t="s">
        <v>185</v>
      </c>
      <c r="PPR29" s="193" t="s">
        <v>185</v>
      </c>
      <c r="PPS29" s="193" t="s">
        <v>185</v>
      </c>
      <c r="PPT29" s="193" t="s">
        <v>185</v>
      </c>
      <c r="PPU29" s="193" t="s">
        <v>185</v>
      </c>
      <c r="PPV29" s="193" t="s">
        <v>185</v>
      </c>
      <c r="PPW29" s="193" t="s">
        <v>185</v>
      </c>
      <c r="PPX29" s="193" t="s">
        <v>185</v>
      </c>
      <c r="PPY29" s="193" t="s">
        <v>185</v>
      </c>
      <c r="PPZ29" s="193" t="s">
        <v>185</v>
      </c>
      <c r="PQA29" s="193" t="s">
        <v>185</v>
      </c>
      <c r="PQB29" s="193" t="s">
        <v>185</v>
      </c>
      <c r="PQC29" s="193" t="s">
        <v>185</v>
      </c>
      <c r="PQD29" s="193" t="s">
        <v>185</v>
      </c>
      <c r="PQE29" s="193" t="s">
        <v>185</v>
      </c>
      <c r="PQF29" s="193" t="s">
        <v>185</v>
      </c>
      <c r="PQG29" s="193" t="s">
        <v>185</v>
      </c>
      <c r="PQH29" s="193" t="s">
        <v>185</v>
      </c>
      <c r="PQI29" s="193" t="s">
        <v>185</v>
      </c>
      <c r="PQJ29" s="193" t="s">
        <v>185</v>
      </c>
      <c r="PQK29" s="193" t="s">
        <v>185</v>
      </c>
      <c r="PQL29" s="193" t="s">
        <v>185</v>
      </c>
      <c r="PQM29" s="193" t="s">
        <v>185</v>
      </c>
      <c r="PQN29" s="193" t="s">
        <v>185</v>
      </c>
      <c r="PQO29" s="193" t="s">
        <v>185</v>
      </c>
      <c r="PQP29" s="193" t="s">
        <v>185</v>
      </c>
      <c r="PQQ29" s="193" t="s">
        <v>185</v>
      </c>
      <c r="PQR29" s="193" t="s">
        <v>185</v>
      </c>
      <c r="PQS29" s="193" t="s">
        <v>185</v>
      </c>
      <c r="PQT29" s="193" t="s">
        <v>185</v>
      </c>
      <c r="PQU29" s="193" t="s">
        <v>185</v>
      </c>
      <c r="PQV29" s="193" t="s">
        <v>185</v>
      </c>
      <c r="PQW29" s="193" t="s">
        <v>185</v>
      </c>
      <c r="PQX29" s="193" t="s">
        <v>185</v>
      </c>
      <c r="PQY29" s="193" t="s">
        <v>185</v>
      </c>
      <c r="PQZ29" s="193" t="s">
        <v>185</v>
      </c>
      <c r="PRA29" s="193" t="s">
        <v>185</v>
      </c>
      <c r="PRB29" s="193" t="s">
        <v>185</v>
      </c>
      <c r="PRC29" s="193" t="s">
        <v>185</v>
      </c>
      <c r="PRD29" s="193" t="s">
        <v>185</v>
      </c>
      <c r="PRE29" s="193" t="s">
        <v>185</v>
      </c>
      <c r="PRF29" s="193" t="s">
        <v>185</v>
      </c>
      <c r="PRG29" s="193" t="s">
        <v>185</v>
      </c>
      <c r="PRH29" s="193" t="s">
        <v>185</v>
      </c>
      <c r="PRI29" s="193" t="s">
        <v>185</v>
      </c>
      <c r="PRJ29" s="193" t="s">
        <v>185</v>
      </c>
      <c r="PRK29" s="193" t="s">
        <v>185</v>
      </c>
      <c r="PRL29" s="193" t="s">
        <v>185</v>
      </c>
      <c r="PRM29" s="193" t="s">
        <v>185</v>
      </c>
      <c r="PRN29" s="193" t="s">
        <v>185</v>
      </c>
      <c r="PRO29" s="193" t="s">
        <v>185</v>
      </c>
      <c r="PRP29" s="193" t="s">
        <v>185</v>
      </c>
      <c r="PRQ29" s="193" t="s">
        <v>185</v>
      </c>
      <c r="PRR29" s="193" t="s">
        <v>185</v>
      </c>
      <c r="PRS29" s="193" t="s">
        <v>185</v>
      </c>
      <c r="PRT29" s="193" t="s">
        <v>185</v>
      </c>
      <c r="PRU29" s="193" t="s">
        <v>185</v>
      </c>
      <c r="PRV29" s="193" t="s">
        <v>185</v>
      </c>
      <c r="PRW29" s="193" t="s">
        <v>185</v>
      </c>
      <c r="PRX29" s="193" t="s">
        <v>185</v>
      </c>
      <c r="PRY29" s="193" t="s">
        <v>185</v>
      </c>
      <c r="PRZ29" s="193" t="s">
        <v>185</v>
      </c>
      <c r="PSA29" s="193" t="s">
        <v>185</v>
      </c>
      <c r="PSB29" s="193" t="s">
        <v>185</v>
      </c>
      <c r="PSC29" s="193" t="s">
        <v>185</v>
      </c>
      <c r="PSD29" s="193" t="s">
        <v>185</v>
      </c>
      <c r="PSE29" s="193" t="s">
        <v>185</v>
      </c>
      <c r="PSF29" s="193" t="s">
        <v>185</v>
      </c>
      <c r="PSG29" s="193" t="s">
        <v>185</v>
      </c>
      <c r="PSH29" s="193" t="s">
        <v>185</v>
      </c>
      <c r="PSI29" s="193" t="s">
        <v>185</v>
      </c>
      <c r="PSJ29" s="193" t="s">
        <v>185</v>
      </c>
      <c r="PSK29" s="193" t="s">
        <v>185</v>
      </c>
      <c r="PSL29" s="193" t="s">
        <v>185</v>
      </c>
      <c r="PSM29" s="193" t="s">
        <v>185</v>
      </c>
      <c r="PSN29" s="193" t="s">
        <v>185</v>
      </c>
      <c r="PSO29" s="193" t="s">
        <v>185</v>
      </c>
      <c r="PSP29" s="193" t="s">
        <v>185</v>
      </c>
      <c r="PSQ29" s="193" t="s">
        <v>185</v>
      </c>
      <c r="PSR29" s="193" t="s">
        <v>185</v>
      </c>
      <c r="PSS29" s="193" t="s">
        <v>185</v>
      </c>
      <c r="PST29" s="193" t="s">
        <v>185</v>
      </c>
      <c r="PSU29" s="193" t="s">
        <v>185</v>
      </c>
      <c r="PSV29" s="193" t="s">
        <v>185</v>
      </c>
      <c r="PSW29" s="193" t="s">
        <v>185</v>
      </c>
      <c r="PSX29" s="193" t="s">
        <v>185</v>
      </c>
      <c r="PSY29" s="193" t="s">
        <v>185</v>
      </c>
      <c r="PSZ29" s="193" t="s">
        <v>185</v>
      </c>
      <c r="PTA29" s="193" t="s">
        <v>185</v>
      </c>
      <c r="PTB29" s="193" t="s">
        <v>185</v>
      </c>
      <c r="PTC29" s="193" t="s">
        <v>185</v>
      </c>
      <c r="PTD29" s="193" t="s">
        <v>185</v>
      </c>
      <c r="PTE29" s="193" t="s">
        <v>185</v>
      </c>
      <c r="PTF29" s="193" t="s">
        <v>185</v>
      </c>
      <c r="PTG29" s="193" t="s">
        <v>185</v>
      </c>
      <c r="PTH29" s="193" t="s">
        <v>185</v>
      </c>
      <c r="PTI29" s="193" t="s">
        <v>185</v>
      </c>
      <c r="PTJ29" s="193" t="s">
        <v>185</v>
      </c>
      <c r="PTK29" s="193" t="s">
        <v>185</v>
      </c>
      <c r="PTL29" s="193" t="s">
        <v>185</v>
      </c>
      <c r="PTM29" s="193" t="s">
        <v>185</v>
      </c>
      <c r="PTN29" s="193" t="s">
        <v>185</v>
      </c>
      <c r="PTO29" s="193" t="s">
        <v>185</v>
      </c>
      <c r="PTP29" s="193" t="s">
        <v>185</v>
      </c>
      <c r="PTQ29" s="193" t="s">
        <v>185</v>
      </c>
      <c r="PTR29" s="193" t="s">
        <v>185</v>
      </c>
      <c r="PTS29" s="193" t="s">
        <v>185</v>
      </c>
      <c r="PTT29" s="193" t="s">
        <v>185</v>
      </c>
      <c r="PTU29" s="193" t="s">
        <v>185</v>
      </c>
      <c r="PTV29" s="193" t="s">
        <v>185</v>
      </c>
      <c r="PTW29" s="193" t="s">
        <v>185</v>
      </c>
      <c r="PTX29" s="193" t="s">
        <v>185</v>
      </c>
      <c r="PTY29" s="193" t="s">
        <v>185</v>
      </c>
      <c r="PTZ29" s="193" t="s">
        <v>185</v>
      </c>
      <c r="PUA29" s="193" t="s">
        <v>185</v>
      </c>
      <c r="PUB29" s="193" t="s">
        <v>185</v>
      </c>
      <c r="PUC29" s="193" t="s">
        <v>185</v>
      </c>
      <c r="PUD29" s="193" t="s">
        <v>185</v>
      </c>
      <c r="PUE29" s="193" t="s">
        <v>185</v>
      </c>
      <c r="PUF29" s="193" t="s">
        <v>185</v>
      </c>
      <c r="PUG29" s="193" t="s">
        <v>185</v>
      </c>
      <c r="PUH29" s="193" t="s">
        <v>185</v>
      </c>
      <c r="PUI29" s="193" t="s">
        <v>185</v>
      </c>
      <c r="PUJ29" s="193" t="s">
        <v>185</v>
      </c>
      <c r="PUK29" s="193" t="s">
        <v>185</v>
      </c>
      <c r="PUL29" s="193" t="s">
        <v>185</v>
      </c>
      <c r="PUM29" s="193" t="s">
        <v>185</v>
      </c>
      <c r="PUN29" s="193" t="s">
        <v>185</v>
      </c>
      <c r="PUO29" s="193" t="s">
        <v>185</v>
      </c>
      <c r="PUP29" s="193" t="s">
        <v>185</v>
      </c>
      <c r="PUQ29" s="193" t="s">
        <v>185</v>
      </c>
      <c r="PUR29" s="193" t="s">
        <v>185</v>
      </c>
      <c r="PUS29" s="193" t="s">
        <v>185</v>
      </c>
      <c r="PUT29" s="193" t="s">
        <v>185</v>
      </c>
      <c r="PUU29" s="193" t="s">
        <v>185</v>
      </c>
      <c r="PUV29" s="193" t="s">
        <v>185</v>
      </c>
      <c r="PUW29" s="193" t="s">
        <v>185</v>
      </c>
      <c r="PUX29" s="193" t="s">
        <v>185</v>
      </c>
      <c r="PUY29" s="193" t="s">
        <v>185</v>
      </c>
      <c r="PUZ29" s="193" t="s">
        <v>185</v>
      </c>
      <c r="PVA29" s="193" t="s">
        <v>185</v>
      </c>
      <c r="PVB29" s="193" t="s">
        <v>185</v>
      </c>
      <c r="PVC29" s="193" t="s">
        <v>185</v>
      </c>
      <c r="PVD29" s="193" t="s">
        <v>185</v>
      </c>
      <c r="PVE29" s="193" t="s">
        <v>185</v>
      </c>
      <c r="PVF29" s="193" t="s">
        <v>185</v>
      </c>
      <c r="PVG29" s="193" t="s">
        <v>185</v>
      </c>
      <c r="PVH29" s="193" t="s">
        <v>185</v>
      </c>
      <c r="PVI29" s="193" t="s">
        <v>185</v>
      </c>
      <c r="PVJ29" s="193" t="s">
        <v>185</v>
      </c>
      <c r="PVK29" s="193" t="s">
        <v>185</v>
      </c>
      <c r="PVL29" s="193" t="s">
        <v>185</v>
      </c>
      <c r="PVM29" s="193" t="s">
        <v>185</v>
      </c>
      <c r="PVN29" s="193" t="s">
        <v>185</v>
      </c>
      <c r="PVO29" s="193" t="s">
        <v>185</v>
      </c>
      <c r="PVP29" s="193" t="s">
        <v>185</v>
      </c>
      <c r="PVQ29" s="193" t="s">
        <v>185</v>
      </c>
      <c r="PVR29" s="193" t="s">
        <v>185</v>
      </c>
      <c r="PVS29" s="193" t="s">
        <v>185</v>
      </c>
      <c r="PVT29" s="193" t="s">
        <v>185</v>
      </c>
      <c r="PVU29" s="193" t="s">
        <v>185</v>
      </c>
      <c r="PVV29" s="193" t="s">
        <v>185</v>
      </c>
      <c r="PVW29" s="193" t="s">
        <v>185</v>
      </c>
      <c r="PVX29" s="193" t="s">
        <v>185</v>
      </c>
      <c r="PVY29" s="193" t="s">
        <v>185</v>
      </c>
      <c r="PVZ29" s="193" t="s">
        <v>185</v>
      </c>
      <c r="PWA29" s="193" t="s">
        <v>185</v>
      </c>
      <c r="PWB29" s="193" t="s">
        <v>185</v>
      </c>
      <c r="PWC29" s="193" t="s">
        <v>185</v>
      </c>
      <c r="PWD29" s="193" t="s">
        <v>185</v>
      </c>
      <c r="PWE29" s="193" t="s">
        <v>185</v>
      </c>
      <c r="PWF29" s="193" t="s">
        <v>185</v>
      </c>
      <c r="PWG29" s="193" t="s">
        <v>185</v>
      </c>
      <c r="PWH29" s="193" t="s">
        <v>185</v>
      </c>
      <c r="PWI29" s="193" t="s">
        <v>185</v>
      </c>
      <c r="PWJ29" s="193" t="s">
        <v>185</v>
      </c>
      <c r="PWK29" s="193" t="s">
        <v>185</v>
      </c>
      <c r="PWL29" s="193" t="s">
        <v>185</v>
      </c>
      <c r="PWM29" s="193" t="s">
        <v>185</v>
      </c>
      <c r="PWN29" s="193" t="s">
        <v>185</v>
      </c>
      <c r="PWO29" s="193" t="s">
        <v>185</v>
      </c>
      <c r="PWP29" s="193" t="s">
        <v>185</v>
      </c>
      <c r="PWQ29" s="193" t="s">
        <v>185</v>
      </c>
      <c r="PWR29" s="193" t="s">
        <v>185</v>
      </c>
      <c r="PWS29" s="193" t="s">
        <v>185</v>
      </c>
      <c r="PWT29" s="193" t="s">
        <v>185</v>
      </c>
      <c r="PWU29" s="193" t="s">
        <v>185</v>
      </c>
      <c r="PWV29" s="193" t="s">
        <v>185</v>
      </c>
      <c r="PWW29" s="193" t="s">
        <v>185</v>
      </c>
      <c r="PWX29" s="193" t="s">
        <v>185</v>
      </c>
      <c r="PWY29" s="193" t="s">
        <v>185</v>
      </c>
      <c r="PWZ29" s="193" t="s">
        <v>185</v>
      </c>
      <c r="PXA29" s="193" t="s">
        <v>185</v>
      </c>
      <c r="PXB29" s="193" t="s">
        <v>185</v>
      </c>
      <c r="PXC29" s="193" t="s">
        <v>185</v>
      </c>
      <c r="PXD29" s="193" t="s">
        <v>185</v>
      </c>
      <c r="PXE29" s="193" t="s">
        <v>185</v>
      </c>
      <c r="PXF29" s="193" t="s">
        <v>185</v>
      </c>
      <c r="PXG29" s="193" t="s">
        <v>185</v>
      </c>
      <c r="PXH29" s="193" t="s">
        <v>185</v>
      </c>
      <c r="PXI29" s="193" t="s">
        <v>185</v>
      </c>
      <c r="PXJ29" s="193" t="s">
        <v>185</v>
      </c>
      <c r="PXK29" s="193" t="s">
        <v>185</v>
      </c>
      <c r="PXL29" s="193" t="s">
        <v>185</v>
      </c>
      <c r="PXM29" s="193" t="s">
        <v>185</v>
      </c>
      <c r="PXN29" s="193" t="s">
        <v>185</v>
      </c>
      <c r="PXO29" s="193" t="s">
        <v>185</v>
      </c>
      <c r="PXP29" s="193" t="s">
        <v>185</v>
      </c>
      <c r="PXQ29" s="193" t="s">
        <v>185</v>
      </c>
      <c r="PXR29" s="193" t="s">
        <v>185</v>
      </c>
      <c r="PXS29" s="193" t="s">
        <v>185</v>
      </c>
      <c r="PXT29" s="193" t="s">
        <v>185</v>
      </c>
      <c r="PXU29" s="193" t="s">
        <v>185</v>
      </c>
      <c r="PXV29" s="193" t="s">
        <v>185</v>
      </c>
      <c r="PXW29" s="193" t="s">
        <v>185</v>
      </c>
      <c r="PXX29" s="193" t="s">
        <v>185</v>
      </c>
      <c r="PXY29" s="193" t="s">
        <v>185</v>
      </c>
      <c r="PXZ29" s="193" t="s">
        <v>185</v>
      </c>
      <c r="PYA29" s="193" t="s">
        <v>185</v>
      </c>
      <c r="PYB29" s="193" t="s">
        <v>185</v>
      </c>
      <c r="PYC29" s="193" t="s">
        <v>185</v>
      </c>
      <c r="PYD29" s="193" t="s">
        <v>185</v>
      </c>
      <c r="PYE29" s="193" t="s">
        <v>185</v>
      </c>
      <c r="PYF29" s="193" t="s">
        <v>185</v>
      </c>
      <c r="PYG29" s="193" t="s">
        <v>185</v>
      </c>
      <c r="PYH29" s="193" t="s">
        <v>185</v>
      </c>
      <c r="PYI29" s="193" t="s">
        <v>185</v>
      </c>
      <c r="PYJ29" s="193" t="s">
        <v>185</v>
      </c>
      <c r="PYK29" s="193" t="s">
        <v>185</v>
      </c>
      <c r="PYL29" s="193" t="s">
        <v>185</v>
      </c>
      <c r="PYM29" s="193" t="s">
        <v>185</v>
      </c>
      <c r="PYN29" s="193" t="s">
        <v>185</v>
      </c>
      <c r="PYO29" s="193" t="s">
        <v>185</v>
      </c>
      <c r="PYP29" s="193" t="s">
        <v>185</v>
      </c>
      <c r="PYQ29" s="193" t="s">
        <v>185</v>
      </c>
      <c r="PYR29" s="193" t="s">
        <v>185</v>
      </c>
      <c r="PYS29" s="193" t="s">
        <v>185</v>
      </c>
      <c r="PYT29" s="193" t="s">
        <v>185</v>
      </c>
      <c r="PYU29" s="193" t="s">
        <v>185</v>
      </c>
      <c r="PYV29" s="193" t="s">
        <v>185</v>
      </c>
      <c r="PYW29" s="193" t="s">
        <v>185</v>
      </c>
      <c r="PYX29" s="193" t="s">
        <v>185</v>
      </c>
      <c r="PYY29" s="193" t="s">
        <v>185</v>
      </c>
      <c r="PYZ29" s="193" t="s">
        <v>185</v>
      </c>
      <c r="PZA29" s="193" t="s">
        <v>185</v>
      </c>
      <c r="PZB29" s="193" t="s">
        <v>185</v>
      </c>
      <c r="PZC29" s="193" t="s">
        <v>185</v>
      </c>
      <c r="PZD29" s="193" t="s">
        <v>185</v>
      </c>
      <c r="PZE29" s="193" t="s">
        <v>185</v>
      </c>
      <c r="PZF29" s="193" t="s">
        <v>185</v>
      </c>
      <c r="PZG29" s="193" t="s">
        <v>185</v>
      </c>
      <c r="PZH29" s="193" t="s">
        <v>185</v>
      </c>
      <c r="PZI29" s="193" t="s">
        <v>185</v>
      </c>
      <c r="PZJ29" s="193" t="s">
        <v>185</v>
      </c>
      <c r="PZK29" s="193" t="s">
        <v>185</v>
      </c>
      <c r="PZL29" s="193" t="s">
        <v>185</v>
      </c>
      <c r="PZM29" s="193" t="s">
        <v>185</v>
      </c>
      <c r="PZN29" s="193" t="s">
        <v>185</v>
      </c>
      <c r="PZO29" s="193" t="s">
        <v>185</v>
      </c>
      <c r="PZP29" s="193" t="s">
        <v>185</v>
      </c>
      <c r="PZQ29" s="193" t="s">
        <v>185</v>
      </c>
      <c r="PZR29" s="193" t="s">
        <v>185</v>
      </c>
      <c r="PZS29" s="193" t="s">
        <v>185</v>
      </c>
      <c r="PZT29" s="193" t="s">
        <v>185</v>
      </c>
      <c r="PZU29" s="193" t="s">
        <v>185</v>
      </c>
      <c r="PZV29" s="193" t="s">
        <v>185</v>
      </c>
      <c r="PZW29" s="193" t="s">
        <v>185</v>
      </c>
      <c r="PZX29" s="193" t="s">
        <v>185</v>
      </c>
      <c r="PZY29" s="193" t="s">
        <v>185</v>
      </c>
      <c r="PZZ29" s="193" t="s">
        <v>185</v>
      </c>
      <c r="QAA29" s="193" t="s">
        <v>185</v>
      </c>
      <c r="QAB29" s="193" t="s">
        <v>185</v>
      </c>
      <c r="QAC29" s="193" t="s">
        <v>185</v>
      </c>
      <c r="QAD29" s="193" t="s">
        <v>185</v>
      </c>
      <c r="QAE29" s="193" t="s">
        <v>185</v>
      </c>
      <c r="QAF29" s="193" t="s">
        <v>185</v>
      </c>
      <c r="QAG29" s="193" t="s">
        <v>185</v>
      </c>
      <c r="QAH29" s="193" t="s">
        <v>185</v>
      </c>
      <c r="QAI29" s="193" t="s">
        <v>185</v>
      </c>
      <c r="QAJ29" s="193" t="s">
        <v>185</v>
      </c>
      <c r="QAK29" s="193" t="s">
        <v>185</v>
      </c>
      <c r="QAL29" s="193" t="s">
        <v>185</v>
      </c>
      <c r="QAM29" s="193" t="s">
        <v>185</v>
      </c>
      <c r="QAN29" s="193" t="s">
        <v>185</v>
      </c>
      <c r="QAO29" s="193" t="s">
        <v>185</v>
      </c>
      <c r="QAP29" s="193" t="s">
        <v>185</v>
      </c>
      <c r="QAQ29" s="193" t="s">
        <v>185</v>
      </c>
      <c r="QAR29" s="193" t="s">
        <v>185</v>
      </c>
      <c r="QAS29" s="193" t="s">
        <v>185</v>
      </c>
      <c r="QAT29" s="193" t="s">
        <v>185</v>
      </c>
      <c r="QAU29" s="193" t="s">
        <v>185</v>
      </c>
      <c r="QAV29" s="193" t="s">
        <v>185</v>
      </c>
      <c r="QAW29" s="193" t="s">
        <v>185</v>
      </c>
      <c r="QAX29" s="193" t="s">
        <v>185</v>
      </c>
      <c r="QAY29" s="193" t="s">
        <v>185</v>
      </c>
      <c r="QAZ29" s="193" t="s">
        <v>185</v>
      </c>
      <c r="QBA29" s="193" t="s">
        <v>185</v>
      </c>
      <c r="QBB29" s="193" t="s">
        <v>185</v>
      </c>
      <c r="QBC29" s="193" t="s">
        <v>185</v>
      </c>
      <c r="QBD29" s="193" t="s">
        <v>185</v>
      </c>
      <c r="QBE29" s="193" t="s">
        <v>185</v>
      </c>
      <c r="QBF29" s="193" t="s">
        <v>185</v>
      </c>
      <c r="QBG29" s="193" t="s">
        <v>185</v>
      </c>
      <c r="QBH29" s="193" t="s">
        <v>185</v>
      </c>
      <c r="QBI29" s="193" t="s">
        <v>185</v>
      </c>
      <c r="QBJ29" s="193" t="s">
        <v>185</v>
      </c>
      <c r="QBK29" s="193" t="s">
        <v>185</v>
      </c>
      <c r="QBL29" s="193" t="s">
        <v>185</v>
      </c>
      <c r="QBM29" s="193" t="s">
        <v>185</v>
      </c>
      <c r="QBN29" s="193" t="s">
        <v>185</v>
      </c>
      <c r="QBO29" s="193" t="s">
        <v>185</v>
      </c>
      <c r="QBP29" s="193" t="s">
        <v>185</v>
      </c>
      <c r="QBQ29" s="193" t="s">
        <v>185</v>
      </c>
      <c r="QBR29" s="193" t="s">
        <v>185</v>
      </c>
      <c r="QBS29" s="193" t="s">
        <v>185</v>
      </c>
      <c r="QBT29" s="193" t="s">
        <v>185</v>
      </c>
      <c r="QBU29" s="193" t="s">
        <v>185</v>
      </c>
      <c r="QBV29" s="193" t="s">
        <v>185</v>
      </c>
      <c r="QBW29" s="193" t="s">
        <v>185</v>
      </c>
      <c r="QBX29" s="193" t="s">
        <v>185</v>
      </c>
      <c r="QBY29" s="193" t="s">
        <v>185</v>
      </c>
      <c r="QBZ29" s="193" t="s">
        <v>185</v>
      </c>
      <c r="QCA29" s="193" t="s">
        <v>185</v>
      </c>
      <c r="QCB29" s="193" t="s">
        <v>185</v>
      </c>
      <c r="QCC29" s="193" t="s">
        <v>185</v>
      </c>
      <c r="QCD29" s="193" t="s">
        <v>185</v>
      </c>
      <c r="QCE29" s="193" t="s">
        <v>185</v>
      </c>
      <c r="QCF29" s="193" t="s">
        <v>185</v>
      </c>
      <c r="QCG29" s="193" t="s">
        <v>185</v>
      </c>
      <c r="QCH29" s="193" t="s">
        <v>185</v>
      </c>
      <c r="QCI29" s="193" t="s">
        <v>185</v>
      </c>
      <c r="QCJ29" s="193" t="s">
        <v>185</v>
      </c>
      <c r="QCK29" s="193" t="s">
        <v>185</v>
      </c>
      <c r="QCL29" s="193" t="s">
        <v>185</v>
      </c>
      <c r="QCM29" s="193" t="s">
        <v>185</v>
      </c>
      <c r="QCN29" s="193" t="s">
        <v>185</v>
      </c>
      <c r="QCO29" s="193" t="s">
        <v>185</v>
      </c>
      <c r="QCP29" s="193" t="s">
        <v>185</v>
      </c>
      <c r="QCQ29" s="193" t="s">
        <v>185</v>
      </c>
      <c r="QCR29" s="193" t="s">
        <v>185</v>
      </c>
      <c r="QCS29" s="193" t="s">
        <v>185</v>
      </c>
      <c r="QCT29" s="193" t="s">
        <v>185</v>
      </c>
      <c r="QCU29" s="193" t="s">
        <v>185</v>
      </c>
      <c r="QCV29" s="193" t="s">
        <v>185</v>
      </c>
      <c r="QCW29" s="193" t="s">
        <v>185</v>
      </c>
      <c r="QCX29" s="193" t="s">
        <v>185</v>
      </c>
      <c r="QCY29" s="193" t="s">
        <v>185</v>
      </c>
      <c r="QCZ29" s="193" t="s">
        <v>185</v>
      </c>
      <c r="QDA29" s="193" t="s">
        <v>185</v>
      </c>
      <c r="QDB29" s="193" t="s">
        <v>185</v>
      </c>
      <c r="QDC29" s="193" t="s">
        <v>185</v>
      </c>
      <c r="QDD29" s="193" t="s">
        <v>185</v>
      </c>
      <c r="QDE29" s="193" t="s">
        <v>185</v>
      </c>
      <c r="QDF29" s="193" t="s">
        <v>185</v>
      </c>
      <c r="QDG29" s="193" t="s">
        <v>185</v>
      </c>
      <c r="QDH29" s="193" t="s">
        <v>185</v>
      </c>
      <c r="QDI29" s="193" t="s">
        <v>185</v>
      </c>
      <c r="QDJ29" s="193" t="s">
        <v>185</v>
      </c>
      <c r="QDK29" s="193" t="s">
        <v>185</v>
      </c>
      <c r="QDL29" s="193" t="s">
        <v>185</v>
      </c>
      <c r="QDM29" s="193" t="s">
        <v>185</v>
      </c>
      <c r="QDN29" s="193" t="s">
        <v>185</v>
      </c>
      <c r="QDO29" s="193" t="s">
        <v>185</v>
      </c>
      <c r="QDP29" s="193" t="s">
        <v>185</v>
      </c>
      <c r="QDQ29" s="193" t="s">
        <v>185</v>
      </c>
      <c r="QDR29" s="193" t="s">
        <v>185</v>
      </c>
      <c r="QDS29" s="193" t="s">
        <v>185</v>
      </c>
      <c r="QDT29" s="193" t="s">
        <v>185</v>
      </c>
      <c r="QDU29" s="193" t="s">
        <v>185</v>
      </c>
      <c r="QDV29" s="193" t="s">
        <v>185</v>
      </c>
      <c r="QDW29" s="193" t="s">
        <v>185</v>
      </c>
      <c r="QDX29" s="193" t="s">
        <v>185</v>
      </c>
      <c r="QDY29" s="193" t="s">
        <v>185</v>
      </c>
      <c r="QDZ29" s="193" t="s">
        <v>185</v>
      </c>
      <c r="QEA29" s="193" t="s">
        <v>185</v>
      </c>
      <c r="QEB29" s="193" t="s">
        <v>185</v>
      </c>
      <c r="QEC29" s="193" t="s">
        <v>185</v>
      </c>
      <c r="QED29" s="193" t="s">
        <v>185</v>
      </c>
      <c r="QEE29" s="193" t="s">
        <v>185</v>
      </c>
      <c r="QEF29" s="193" t="s">
        <v>185</v>
      </c>
      <c r="QEG29" s="193" t="s">
        <v>185</v>
      </c>
      <c r="QEH29" s="193" t="s">
        <v>185</v>
      </c>
      <c r="QEI29" s="193" t="s">
        <v>185</v>
      </c>
      <c r="QEJ29" s="193" t="s">
        <v>185</v>
      </c>
      <c r="QEK29" s="193" t="s">
        <v>185</v>
      </c>
      <c r="QEL29" s="193" t="s">
        <v>185</v>
      </c>
      <c r="QEM29" s="193" t="s">
        <v>185</v>
      </c>
      <c r="QEN29" s="193" t="s">
        <v>185</v>
      </c>
      <c r="QEO29" s="193" t="s">
        <v>185</v>
      </c>
      <c r="QEP29" s="193" t="s">
        <v>185</v>
      </c>
      <c r="QEQ29" s="193" t="s">
        <v>185</v>
      </c>
      <c r="QER29" s="193" t="s">
        <v>185</v>
      </c>
      <c r="QES29" s="193" t="s">
        <v>185</v>
      </c>
      <c r="QET29" s="193" t="s">
        <v>185</v>
      </c>
      <c r="QEU29" s="193" t="s">
        <v>185</v>
      </c>
      <c r="QEV29" s="193" t="s">
        <v>185</v>
      </c>
      <c r="QEW29" s="193" t="s">
        <v>185</v>
      </c>
      <c r="QEX29" s="193" t="s">
        <v>185</v>
      </c>
      <c r="QEY29" s="193" t="s">
        <v>185</v>
      </c>
      <c r="QEZ29" s="193" t="s">
        <v>185</v>
      </c>
      <c r="QFA29" s="193" t="s">
        <v>185</v>
      </c>
      <c r="QFB29" s="193" t="s">
        <v>185</v>
      </c>
      <c r="QFC29" s="193" t="s">
        <v>185</v>
      </c>
      <c r="QFD29" s="193" t="s">
        <v>185</v>
      </c>
      <c r="QFE29" s="193" t="s">
        <v>185</v>
      </c>
      <c r="QFF29" s="193" t="s">
        <v>185</v>
      </c>
      <c r="QFG29" s="193" t="s">
        <v>185</v>
      </c>
      <c r="QFH29" s="193" t="s">
        <v>185</v>
      </c>
      <c r="QFI29" s="193" t="s">
        <v>185</v>
      </c>
      <c r="QFJ29" s="193" t="s">
        <v>185</v>
      </c>
      <c r="QFK29" s="193" t="s">
        <v>185</v>
      </c>
      <c r="QFL29" s="193" t="s">
        <v>185</v>
      </c>
      <c r="QFM29" s="193" t="s">
        <v>185</v>
      </c>
      <c r="QFN29" s="193" t="s">
        <v>185</v>
      </c>
      <c r="QFO29" s="193" t="s">
        <v>185</v>
      </c>
      <c r="QFP29" s="193" t="s">
        <v>185</v>
      </c>
      <c r="QFQ29" s="193" t="s">
        <v>185</v>
      </c>
      <c r="QFR29" s="193" t="s">
        <v>185</v>
      </c>
      <c r="QFS29" s="193" t="s">
        <v>185</v>
      </c>
      <c r="QFT29" s="193" t="s">
        <v>185</v>
      </c>
      <c r="QFU29" s="193" t="s">
        <v>185</v>
      </c>
      <c r="QFV29" s="193" t="s">
        <v>185</v>
      </c>
      <c r="QFW29" s="193" t="s">
        <v>185</v>
      </c>
      <c r="QFX29" s="193" t="s">
        <v>185</v>
      </c>
      <c r="QFY29" s="193" t="s">
        <v>185</v>
      </c>
      <c r="QFZ29" s="193" t="s">
        <v>185</v>
      </c>
      <c r="QGA29" s="193" t="s">
        <v>185</v>
      </c>
      <c r="QGB29" s="193" t="s">
        <v>185</v>
      </c>
      <c r="QGC29" s="193" t="s">
        <v>185</v>
      </c>
      <c r="QGD29" s="193" t="s">
        <v>185</v>
      </c>
      <c r="QGE29" s="193" t="s">
        <v>185</v>
      </c>
      <c r="QGF29" s="193" t="s">
        <v>185</v>
      </c>
      <c r="QGG29" s="193" t="s">
        <v>185</v>
      </c>
      <c r="QGH29" s="193" t="s">
        <v>185</v>
      </c>
      <c r="QGI29" s="193" t="s">
        <v>185</v>
      </c>
      <c r="QGJ29" s="193" t="s">
        <v>185</v>
      </c>
      <c r="QGK29" s="193" t="s">
        <v>185</v>
      </c>
      <c r="QGL29" s="193" t="s">
        <v>185</v>
      </c>
      <c r="QGM29" s="193" t="s">
        <v>185</v>
      </c>
      <c r="QGN29" s="193" t="s">
        <v>185</v>
      </c>
      <c r="QGO29" s="193" t="s">
        <v>185</v>
      </c>
      <c r="QGP29" s="193" t="s">
        <v>185</v>
      </c>
      <c r="QGQ29" s="193" t="s">
        <v>185</v>
      </c>
      <c r="QGR29" s="193" t="s">
        <v>185</v>
      </c>
      <c r="QGS29" s="193" t="s">
        <v>185</v>
      </c>
      <c r="QGT29" s="193" t="s">
        <v>185</v>
      </c>
      <c r="QGU29" s="193" t="s">
        <v>185</v>
      </c>
      <c r="QGV29" s="193" t="s">
        <v>185</v>
      </c>
      <c r="QGW29" s="193" t="s">
        <v>185</v>
      </c>
      <c r="QGX29" s="193" t="s">
        <v>185</v>
      </c>
      <c r="QGY29" s="193" t="s">
        <v>185</v>
      </c>
      <c r="QGZ29" s="193" t="s">
        <v>185</v>
      </c>
      <c r="QHA29" s="193" t="s">
        <v>185</v>
      </c>
      <c r="QHB29" s="193" t="s">
        <v>185</v>
      </c>
      <c r="QHC29" s="193" t="s">
        <v>185</v>
      </c>
      <c r="QHD29" s="193" t="s">
        <v>185</v>
      </c>
      <c r="QHE29" s="193" t="s">
        <v>185</v>
      </c>
      <c r="QHF29" s="193" t="s">
        <v>185</v>
      </c>
      <c r="QHG29" s="193" t="s">
        <v>185</v>
      </c>
      <c r="QHH29" s="193" t="s">
        <v>185</v>
      </c>
      <c r="QHI29" s="193" t="s">
        <v>185</v>
      </c>
      <c r="QHJ29" s="193" t="s">
        <v>185</v>
      </c>
      <c r="QHK29" s="193" t="s">
        <v>185</v>
      </c>
      <c r="QHL29" s="193" t="s">
        <v>185</v>
      </c>
      <c r="QHM29" s="193" t="s">
        <v>185</v>
      </c>
      <c r="QHN29" s="193" t="s">
        <v>185</v>
      </c>
      <c r="QHO29" s="193" t="s">
        <v>185</v>
      </c>
      <c r="QHP29" s="193" t="s">
        <v>185</v>
      </c>
      <c r="QHQ29" s="193" t="s">
        <v>185</v>
      </c>
      <c r="QHR29" s="193" t="s">
        <v>185</v>
      </c>
      <c r="QHS29" s="193" t="s">
        <v>185</v>
      </c>
      <c r="QHT29" s="193" t="s">
        <v>185</v>
      </c>
      <c r="QHU29" s="193" t="s">
        <v>185</v>
      </c>
      <c r="QHV29" s="193" t="s">
        <v>185</v>
      </c>
      <c r="QHW29" s="193" t="s">
        <v>185</v>
      </c>
      <c r="QHX29" s="193" t="s">
        <v>185</v>
      </c>
      <c r="QHY29" s="193" t="s">
        <v>185</v>
      </c>
      <c r="QHZ29" s="193" t="s">
        <v>185</v>
      </c>
      <c r="QIA29" s="193" t="s">
        <v>185</v>
      </c>
      <c r="QIB29" s="193" t="s">
        <v>185</v>
      </c>
      <c r="QIC29" s="193" t="s">
        <v>185</v>
      </c>
      <c r="QID29" s="193" t="s">
        <v>185</v>
      </c>
      <c r="QIE29" s="193" t="s">
        <v>185</v>
      </c>
      <c r="QIF29" s="193" t="s">
        <v>185</v>
      </c>
      <c r="QIG29" s="193" t="s">
        <v>185</v>
      </c>
      <c r="QIH29" s="193" t="s">
        <v>185</v>
      </c>
      <c r="QII29" s="193" t="s">
        <v>185</v>
      </c>
      <c r="QIJ29" s="193" t="s">
        <v>185</v>
      </c>
      <c r="QIK29" s="193" t="s">
        <v>185</v>
      </c>
      <c r="QIL29" s="193" t="s">
        <v>185</v>
      </c>
      <c r="QIM29" s="193" t="s">
        <v>185</v>
      </c>
      <c r="QIN29" s="193" t="s">
        <v>185</v>
      </c>
      <c r="QIO29" s="193" t="s">
        <v>185</v>
      </c>
      <c r="QIP29" s="193" t="s">
        <v>185</v>
      </c>
      <c r="QIQ29" s="193" t="s">
        <v>185</v>
      </c>
      <c r="QIR29" s="193" t="s">
        <v>185</v>
      </c>
      <c r="QIS29" s="193" t="s">
        <v>185</v>
      </c>
      <c r="QIT29" s="193" t="s">
        <v>185</v>
      </c>
      <c r="QIU29" s="193" t="s">
        <v>185</v>
      </c>
      <c r="QIV29" s="193" t="s">
        <v>185</v>
      </c>
      <c r="QIW29" s="193" t="s">
        <v>185</v>
      </c>
      <c r="QIX29" s="193" t="s">
        <v>185</v>
      </c>
      <c r="QIY29" s="193" t="s">
        <v>185</v>
      </c>
      <c r="QIZ29" s="193" t="s">
        <v>185</v>
      </c>
      <c r="QJA29" s="193" t="s">
        <v>185</v>
      </c>
      <c r="QJB29" s="193" t="s">
        <v>185</v>
      </c>
      <c r="QJC29" s="193" t="s">
        <v>185</v>
      </c>
      <c r="QJD29" s="193" t="s">
        <v>185</v>
      </c>
      <c r="QJE29" s="193" t="s">
        <v>185</v>
      </c>
      <c r="QJF29" s="193" t="s">
        <v>185</v>
      </c>
      <c r="QJG29" s="193" t="s">
        <v>185</v>
      </c>
      <c r="QJH29" s="193" t="s">
        <v>185</v>
      </c>
      <c r="QJI29" s="193" t="s">
        <v>185</v>
      </c>
      <c r="QJJ29" s="193" t="s">
        <v>185</v>
      </c>
      <c r="QJK29" s="193" t="s">
        <v>185</v>
      </c>
      <c r="QJL29" s="193" t="s">
        <v>185</v>
      </c>
      <c r="QJM29" s="193" t="s">
        <v>185</v>
      </c>
      <c r="QJN29" s="193" t="s">
        <v>185</v>
      </c>
      <c r="QJO29" s="193" t="s">
        <v>185</v>
      </c>
      <c r="QJP29" s="193" t="s">
        <v>185</v>
      </c>
      <c r="QJQ29" s="193" t="s">
        <v>185</v>
      </c>
      <c r="QJR29" s="193" t="s">
        <v>185</v>
      </c>
      <c r="QJS29" s="193" t="s">
        <v>185</v>
      </c>
      <c r="QJT29" s="193" t="s">
        <v>185</v>
      </c>
      <c r="QJU29" s="193" t="s">
        <v>185</v>
      </c>
      <c r="QJV29" s="193" t="s">
        <v>185</v>
      </c>
      <c r="QJW29" s="193" t="s">
        <v>185</v>
      </c>
      <c r="QJX29" s="193" t="s">
        <v>185</v>
      </c>
      <c r="QJY29" s="193" t="s">
        <v>185</v>
      </c>
      <c r="QJZ29" s="193" t="s">
        <v>185</v>
      </c>
      <c r="QKA29" s="193" t="s">
        <v>185</v>
      </c>
      <c r="QKB29" s="193" t="s">
        <v>185</v>
      </c>
      <c r="QKC29" s="193" t="s">
        <v>185</v>
      </c>
      <c r="QKD29" s="193" t="s">
        <v>185</v>
      </c>
      <c r="QKE29" s="193" t="s">
        <v>185</v>
      </c>
      <c r="QKF29" s="193" t="s">
        <v>185</v>
      </c>
      <c r="QKG29" s="193" t="s">
        <v>185</v>
      </c>
      <c r="QKH29" s="193" t="s">
        <v>185</v>
      </c>
      <c r="QKI29" s="193" t="s">
        <v>185</v>
      </c>
      <c r="QKJ29" s="193" t="s">
        <v>185</v>
      </c>
      <c r="QKK29" s="193" t="s">
        <v>185</v>
      </c>
      <c r="QKL29" s="193" t="s">
        <v>185</v>
      </c>
      <c r="QKM29" s="193" t="s">
        <v>185</v>
      </c>
      <c r="QKN29" s="193" t="s">
        <v>185</v>
      </c>
      <c r="QKO29" s="193" t="s">
        <v>185</v>
      </c>
      <c r="QKP29" s="193" t="s">
        <v>185</v>
      </c>
      <c r="QKQ29" s="193" t="s">
        <v>185</v>
      </c>
      <c r="QKR29" s="193" t="s">
        <v>185</v>
      </c>
      <c r="QKS29" s="193" t="s">
        <v>185</v>
      </c>
      <c r="QKT29" s="193" t="s">
        <v>185</v>
      </c>
      <c r="QKU29" s="193" t="s">
        <v>185</v>
      </c>
      <c r="QKV29" s="193" t="s">
        <v>185</v>
      </c>
      <c r="QKW29" s="193" t="s">
        <v>185</v>
      </c>
      <c r="QKX29" s="193" t="s">
        <v>185</v>
      </c>
      <c r="QKY29" s="193" t="s">
        <v>185</v>
      </c>
      <c r="QKZ29" s="193" t="s">
        <v>185</v>
      </c>
      <c r="QLA29" s="193" t="s">
        <v>185</v>
      </c>
      <c r="QLB29" s="193" t="s">
        <v>185</v>
      </c>
      <c r="QLC29" s="193" t="s">
        <v>185</v>
      </c>
      <c r="QLD29" s="193" t="s">
        <v>185</v>
      </c>
      <c r="QLE29" s="193" t="s">
        <v>185</v>
      </c>
      <c r="QLF29" s="193" t="s">
        <v>185</v>
      </c>
      <c r="QLG29" s="193" t="s">
        <v>185</v>
      </c>
      <c r="QLH29" s="193" t="s">
        <v>185</v>
      </c>
      <c r="QLI29" s="193" t="s">
        <v>185</v>
      </c>
      <c r="QLJ29" s="193" t="s">
        <v>185</v>
      </c>
      <c r="QLK29" s="193" t="s">
        <v>185</v>
      </c>
      <c r="QLL29" s="193" t="s">
        <v>185</v>
      </c>
      <c r="QLM29" s="193" t="s">
        <v>185</v>
      </c>
      <c r="QLN29" s="193" t="s">
        <v>185</v>
      </c>
      <c r="QLO29" s="193" t="s">
        <v>185</v>
      </c>
      <c r="QLP29" s="193" t="s">
        <v>185</v>
      </c>
      <c r="QLQ29" s="193" t="s">
        <v>185</v>
      </c>
      <c r="QLR29" s="193" t="s">
        <v>185</v>
      </c>
      <c r="QLS29" s="193" t="s">
        <v>185</v>
      </c>
      <c r="QLT29" s="193" t="s">
        <v>185</v>
      </c>
      <c r="QLU29" s="193" t="s">
        <v>185</v>
      </c>
      <c r="QLV29" s="193" t="s">
        <v>185</v>
      </c>
      <c r="QLW29" s="193" t="s">
        <v>185</v>
      </c>
      <c r="QLX29" s="193" t="s">
        <v>185</v>
      </c>
      <c r="QLY29" s="193" t="s">
        <v>185</v>
      </c>
      <c r="QLZ29" s="193" t="s">
        <v>185</v>
      </c>
      <c r="QMA29" s="193" t="s">
        <v>185</v>
      </c>
      <c r="QMB29" s="193" t="s">
        <v>185</v>
      </c>
      <c r="QMC29" s="193" t="s">
        <v>185</v>
      </c>
      <c r="QMD29" s="193" t="s">
        <v>185</v>
      </c>
      <c r="QME29" s="193" t="s">
        <v>185</v>
      </c>
      <c r="QMF29" s="193" t="s">
        <v>185</v>
      </c>
      <c r="QMG29" s="193" t="s">
        <v>185</v>
      </c>
      <c r="QMH29" s="193" t="s">
        <v>185</v>
      </c>
      <c r="QMI29" s="193" t="s">
        <v>185</v>
      </c>
      <c r="QMJ29" s="193" t="s">
        <v>185</v>
      </c>
      <c r="QMK29" s="193" t="s">
        <v>185</v>
      </c>
      <c r="QML29" s="193" t="s">
        <v>185</v>
      </c>
      <c r="QMM29" s="193" t="s">
        <v>185</v>
      </c>
      <c r="QMN29" s="193" t="s">
        <v>185</v>
      </c>
      <c r="QMO29" s="193" t="s">
        <v>185</v>
      </c>
      <c r="QMP29" s="193" t="s">
        <v>185</v>
      </c>
      <c r="QMQ29" s="193" t="s">
        <v>185</v>
      </c>
      <c r="QMR29" s="193" t="s">
        <v>185</v>
      </c>
      <c r="QMS29" s="193" t="s">
        <v>185</v>
      </c>
      <c r="QMT29" s="193" t="s">
        <v>185</v>
      </c>
      <c r="QMU29" s="193" t="s">
        <v>185</v>
      </c>
      <c r="QMV29" s="193" t="s">
        <v>185</v>
      </c>
      <c r="QMW29" s="193" t="s">
        <v>185</v>
      </c>
      <c r="QMX29" s="193" t="s">
        <v>185</v>
      </c>
      <c r="QMY29" s="193" t="s">
        <v>185</v>
      </c>
      <c r="QMZ29" s="193" t="s">
        <v>185</v>
      </c>
      <c r="QNA29" s="193" t="s">
        <v>185</v>
      </c>
      <c r="QNB29" s="193" t="s">
        <v>185</v>
      </c>
      <c r="QNC29" s="193" t="s">
        <v>185</v>
      </c>
      <c r="QND29" s="193" t="s">
        <v>185</v>
      </c>
      <c r="QNE29" s="193" t="s">
        <v>185</v>
      </c>
      <c r="QNF29" s="193" t="s">
        <v>185</v>
      </c>
      <c r="QNG29" s="193" t="s">
        <v>185</v>
      </c>
      <c r="QNH29" s="193" t="s">
        <v>185</v>
      </c>
      <c r="QNI29" s="193" t="s">
        <v>185</v>
      </c>
      <c r="QNJ29" s="193" t="s">
        <v>185</v>
      </c>
      <c r="QNK29" s="193" t="s">
        <v>185</v>
      </c>
      <c r="QNL29" s="193" t="s">
        <v>185</v>
      </c>
      <c r="QNM29" s="193" t="s">
        <v>185</v>
      </c>
      <c r="QNN29" s="193" t="s">
        <v>185</v>
      </c>
      <c r="QNO29" s="193" t="s">
        <v>185</v>
      </c>
      <c r="QNP29" s="193" t="s">
        <v>185</v>
      </c>
      <c r="QNQ29" s="193" t="s">
        <v>185</v>
      </c>
      <c r="QNR29" s="193" t="s">
        <v>185</v>
      </c>
      <c r="QNS29" s="193" t="s">
        <v>185</v>
      </c>
      <c r="QNT29" s="193" t="s">
        <v>185</v>
      </c>
      <c r="QNU29" s="193" t="s">
        <v>185</v>
      </c>
      <c r="QNV29" s="193" t="s">
        <v>185</v>
      </c>
      <c r="QNW29" s="193" t="s">
        <v>185</v>
      </c>
      <c r="QNX29" s="193" t="s">
        <v>185</v>
      </c>
      <c r="QNY29" s="193" t="s">
        <v>185</v>
      </c>
      <c r="QNZ29" s="193" t="s">
        <v>185</v>
      </c>
      <c r="QOA29" s="193" t="s">
        <v>185</v>
      </c>
      <c r="QOB29" s="193" t="s">
        <v>185</v>
      </c>
      <c r="QOC29" s="193" t="s">
        <v>185</v>
      </c>
      <c r="QOD29" s="193" t="s">
        <v>185</v>
      </c>
      <c r="QOE29" s="193" t="s">
        <v>185</v>
      </c>
      <c r="QOF29" s="193" t="s">
        <v>185</v>
      </c>
      <c r="QOG29" s="193" t="s">
        <v>185</v>
      </c>
      <c r="QOH29" s="193" t="s">
        <v>185</v>
      </c>
      <c r="QOI29" s="193" t="s">
        <v>185</v>
      </c>
      <c r="QOJ29" s="193" t="s">
        <v>185</v>
      </c>
      <c r="QOK29" s="193" t="s">
        <v>185</v>
      </c>
      <c r="QOL29" s="193" t="s">
        <v>185</v>
      </c>
      <c r="QOM29" s="193" t="s">
        <v>185</v>
      </c>
      <c r="QON29" s="193" t="s">
        <v>185</v>
      </c>
      <c r="QOO29" s="193" t="s">
        <v>185</v>
      </c>
      <c r="QOP29" s="193" t="s">
        <v>185</v>
      </c>
      <c r="QOQ29" s="193" t="s">
        <v>185</v>
      </c>
      <c r="QOR29" s="193" t="s">
        <v>185</v>
      </c>
      <c r="QOS29" s="193" t="s">
        <v>185</v>
      </c>
      <c r="QOT29" s="193" t="s">
        <v>185</v>
      </c>
      <c r="QOU29" s="193" t="s">
        <v>185</v>
      </c>
      <c r="QOV29" s="193" t="s">
        <v>185</v>
      </c>
      <c r="QOW29" s="193" t="s">
        <v>185</v>
      </c>
      <c r="QOX29" s="193" t="s">
        <v>185</v>
      </c>
      <c r="QOY29" s="193" t="s">
        <v>185</v>
      </c>
      <c r="QOZ29" s="193" t="s">
        <v>185</v>
      </c>
      <c r="QPA29" s="193" t="s">
        <v>185</v>
      </c>
      <c r="QPB29" s="193" t="s">
        <v>185</v>
      </c>
      <c r="QPC29" s="193" t="s">
        <v>185</v>
      </c>
      <c r="QPD29" s="193" t="s">
        <v>185</v>
      </c>
      <c r="QPE29" s="193" t="s">
        <v>185</v>
      </c>
      <c r="QPF29" s="193" t="s">
        <v>185</v>
      </c>
      <c r="QPG29" s="193" t="s">
        <v>185</v>
      </c>
      <c r="QPH29" s="193" t="s">
        <v>185</v>
      </c>
      <c r="QPI29" s="193" t="s">
        <v>185</v>
      </c>
      <c r="QPJ29" s="193" t="s">
        <v>185</v>
      </c>
      <c r="QPK29" s="193" t="s">
        <v>185</v>
      </c>
      <c r="QPL29" s="193" t="s">
        <v>185</v>
      </c>
      <c r="QPM29" s="193" t="s">
        <v>185</v>
      </c>
      <c r="QPN29" s="193" t="s">
        <v>185</v>
      </c>
      <c r="QPO29" s="193" t="s">
        <v>185</v>
      </c>
      <c r="QPP29" s="193" t="s">
        <v>185</v>
      </c>
      <c r="QPQ29" s="193" t="s">
        <v>185</v>
      </c>
      <c r="QPR29" s="193" t="s">
        <v>185</v>
      </c>
      <c r="QPS29" s="193" t="s">
        <v>185</v>
      </c>
      <c r="QPT29" s="193" t="s">
        <v>185</v>
      </c>
      <c r="QPU29" s="193" t="s">
        <v>185</v>
      </c>
      <c r="QPV29" s="193" t="s">
        <v>185</v>
      </c>
      <c r="QPW29" s="193" t="s">
        <v>185</v>
      </c>
      <c r="QPX29" s="193" t="s">
        <v>185</v>
      </c>
      <c r="QPY29" s="193" t="s">
        <v>185</v>
      </c>
      <c r="QPZ29" s="193" t="s">
        <v>185</v>
      </c>
      <c r="QQA29" s="193" t="s">
        <v>185</v>
      </c>
      <c r="QQB29" s="193" t="s">
        <v>185</v>
      </c>
      <c r="QQC29" s="193" t="s">
        <v>185</v>
      </c>
      <c r="QQD29" s="193" t="s">
        <v>185</v>
      </c>
      <c r="QQE29" s="193" t="s">
        <v>185</v>
      </c>
      <c r="QQF29" s="193" t="s">
        <v>185</v>
      </c>
      <c r="QQG29" s="193" t="s">
        <v>185</v>
      </c>
      <c r="QQH29" s="193" t="s">
        <v>185</v>
      </c>
      <c r="QQI29" s="193" t="s">
        <v>185</v>
      </c>
      <c r="QQJ29" s="193" t="s">
        <v>185</v>
      </c>
      <c r="QQK29" s="193" t="s">
        <v>185</v>
      </c>
      <c r="QQL29" s="193" t="s">
        <v>185</v>
      </c>
      <c r="QQM29" s="193" t="s">
        <v>185</v>
      </c>
      <c r="QQN29" s="193" t="s">
        <v>185</v>
      </c>
      <c r="QQO29" s="193" t="s">
        <v>185</v>
      </c>
      <c r="QQP29" s="193" t="s">
        <v>185</v>
      </c>
      <c r="QQQ29" s="193" t="s">
        <v>185</v>
      </c>
      <c r="QQR29" s="193" t="s">
        <v>185</v>
      </c>
      <c r="QQS29" s="193" t="s">
        <v>185</v>
      </c>
      <c r="QQT29" s="193" t="s">
        <v>185</v>
      </c>
      <c r="QQU29" s="193" t="s">
        <v>185</v>
      </c>
      <c r="QQV29" s="193" t="s">
        <v>185</v>
      </c>
      <c r="QQW29" s="193" t="s">
        <v>185</v>
      </c>
      <c r="QQX29" s="193" t="s">
        <v>185</v>
      </c>
      <c r="QQY29" s="193" t="s">
        <v>185</v>
      </c>
      <c r="QQZ29" s="193" t="s">
        <v>185</v>
      </c>
      <c r="QRA29" s="193" t="s">
        <v>185</v>
      </c>
      <c r="QRB29" s="193" t="s">
        <v>185</v>
      </c>
      <c r="QRC29" s="193" t="s">
        <v>185</v>
      </c>
      <c r="QRD29" s="193" t="s">
        <v>185</v>
      </c>
      <c r="QRE29" s="193" t="s">
        <v>185</v>
      </c>
      <c r="QRF29" s="193" t="s">
        <v>185</v>
      </c>
      <c r="QRG29" s="193" t="s">
        <v>185</v>
      </c>
      <c r="QRH29" s="193" t="s">
        <v>185</v>
      </c>
      <c r="QRI29" s="193" t="s">
        <v>185</v>
      </c>
      <c r="QRJ29" s="193" t="s">
        <v>185</v>
      </c>
      <c r="QRK29" s="193" t="s">
        <v>185</v>
      </c>
      <c r="QRL29" s="193" t="s">
        <v>185</v>
      </c>
      <c r="QRM29" s="193" t="s">
        <v>185</v>
      </c>
      <c r="QRN29" s="193" t="s">
        <v>185</v>
      </c>
      <c r="QRO29" s="193" t="s">
        <v>185</v>
      </c>
      <c r="QRP29" s="193" t="s">
        <v>185</v>
      </c>
      <c r="QRQ29" s="193" t="s">
        <v>185</v>
      </c>
      <c r="QRR29" s="193" t="s">
        <v>185</v>
      </c>
      <c r="QRS29" s="193" t="s">
        <v>185</v>
      </c>
      <c r="QRT29" s="193" t="s">
        <v>185</v>
      </c>
      <c r="QRU29" s="193" t="s">
        <v>185</v>
      </c>
      <c r="QRV29" s="193" t="s">
        <v>185</v>
      </c>
      <c r="QRW29" s="193" t="s">
        <v>185</v>
      </c>
      <c r="QRX29" s="193" t="s">
        <v>185</v>
      </c>
      <c r="QRY29" s="193" t="s">
        <v>185</v>
      </c>
      <c r="QRZ29" s="193" t="s">
        <v>185</v>
      </c>
      <c r="QSA29" s="193" t="s">
        <v>185</v>
      </c>
      <c r="QSB29" s="193" t="s">
        <v>185</v>
      </c>
      <c r="QSC29" s="193" t="s">
        <v>185</v>
      </c>
      <c r="QSD29" s="193" t="s">
        <v>185</v>
      </c>
      <c r="QSE29" s="193" t="s">
        <v>185</v>
      </c>
      <c r="QSF29" s="193" t="s">
        <v>185</v>
      </c>
      <c r="QSG29" s="193" t="s">
        <v>185</v>
      </c>
      <c r="QSH29" s="193" t="s">
        <v>185</v>
      </c>
      <c r="QSI29" s="193" t="s">
        <v>185</v>
      </c>
      <c r="QSJ29" s="193" t="s">
        <v>185</v>
      </c>
      <c r="QSK29" s="193" t="s">
        <v>185</v>
      </c>
      <c r="QSL29" s="193" t="s">
        <v>185</v>
      </c>
      <c r="QSM29" s="193" t="s">
        <v>185</v>
      </c>
      <c r="QSN29" s="193" t="s">
        <v>185</v>
      </c>
      <c r="QSO29" s="193" t="s">
        <v>185</v>
      </c>
      <c r="QSP29" s="193" t="s">
        <v>185</v>
      </c>
      <c r="QSQ29" s="193" t="s">
        <v>185</v>
      </c>
      <c r="QSR29" s="193" t="s">
        <v>185</v>
      </c>
      <c r="QSS29" s="193" t="s">
        <v>185</v>
      </c>
      <c r="QST29" s="193" t="s">
        <v>185</v>
      </c>
      <c r="QSU29" s="193" t="s">
        <v>185</v>
      </c>
      <c r="QSV29" s="193" t="s">
        <v>185</v>
      </c>
      <c r="QSW29" s="193" t="s">
        <v>185</v>
      </c>
      <c r="QSX29" s="193" t="s">
        <v>185</v>
      </c>
      <c r="QSY29" s="193" t="s">
        <v>185</v>
      </c>
      <c r="QSZ29" s="193" t="s">
        <v>185</v>
      </c>
      <c r="QTA29" s="193" t="s">
        <v>185</v>
      </c>
      <c r="QTB29" s="193" t="s">
        <v>185</v>
      </c>
      <c r="QTC29" s="193" t="s">
        <v>185</v>
      </c>
      <c r="QTD29" s="193" t="s">
        <v>185</v>
      </c>
      <c r="QTE29" s="193" t="s">
        <v>185</v>
      </c>
      <c r="QTF29" s="193" t="s">
        <v>185</v>
      </c>
      <c r="QTG29" s="193" t="s">
        <v>185</v>
      </c>
      <c r="QTH29" s="193" t="s">
        <v>185</v>
      </c>
      <c r="QTI29" s="193" t="s">
        <v>185</v>
      </c>
      <c r="QTJ29" s="193" t="s">
        <v>185</v>
      </c>
      <c r="QTK29" s="193" t="s">
        <v>185</v>
      </c>
      <c r="QTL29" s="193" t="s">
        <v>185</v>
      </c>
      <c r="QTM29" s="193" t="s">
        <v>185</v>
      </c>
      <c r="QTN29" s="193" t="s">
        <v>185</v>
      </c>
      <c r="QTO29" s="193" t="s">
        <v>185</v>
      </c>
      <c r="QTP29" s="193" t="s">
        <v>185</v>
      </c>
      <c r="QTQ29" s="193" t="s">
        <v>185</v>
      </c>
      <c r="QTR29" s="193" t="s">
        <v>185</v>
      </c>
      <c r="QTS29" s="193" t="s">
        <v>185</v>
      </c>
      <c r="QTT29" s="193" t="s">
        <v>185</v>
      </c>
      <c r="QTU29" s="193" t="s">
        <v>185</v>
      </c>
      <c r="QTV29" s="193" t="s">
        <v>185</v>
      </c>
      <c r="QTW29" s="193" t="s">
        <v>185</v>
      </c>
      <c r="QTX29" s="193" t="s">
        <v>185</v>
      </c>
      <c r="QTY29" s="193" t="s">
        <v>185</v>
      </c>
      <c r="QTZ29" s="193" t="s">
        <v>185</v>
      </c>
      <c r="QUA29" s="193" t="s">
        <v>185</v>
      </c>
      <c r="QUB29" s="193" t="s">
        <v>185</v>
      </c>
      <c r="QUC29" s="193" t="s">
        <v>185</v>
      </c>
      <c r="QUD29" s="193" t="s">
        <v>185</v>
      </c>
      <c r="QUE29" s="193" t="s">
        <v>185</v>
      </c>
      <c r="QUF29" s="193" t="s">
        <v>185</v>
      </c>
      <c r="QUG29" s="193" t="s">
        <v>185</v>
      </c>
      <c r="QUH29" s="193" t="s">
        <v>185</v>
      </c>
      <c r="QUI29" s="193" t="s">
        <v>185</v>
      </c>
      <c r="QUJ29" s="193" t="s">
        <v>185</v>
      </c>
      <c r="QUK29" s="193" t="s">
        <v>185</v>
      </c>
      <c r="QUL29" s="193" t="s">
        <v>185</v>
      </c>
      <c r="QUM29" s="193" t="s">
        <v>185</v>
      </c>
      <c r="QUN29" s="193" t="s">
        <v>185</v>
      </c>
      <c r="QUO29" s="193" t="s">
        <v>185</v>
      </c>
      <c r="QUP29" s="193" t="s">
        <v>185</v>
      </c>
      <c r="QUQ29" s="193" t="s">
        <v>185</v>
      </c>
      <c r="QUR29" s="193" t="s">
        <v>185</v>
      </c>
      <c r="QUS29" s="193" t="s">
        <v>185</v>
      </c>
      <c r="QUT29" s="193" t="s">
        <v>185</v>
      </c>
      <c r="QUU29" s="193" t="s">
        <v>185</v>
      </c>
      <c r="QUV29" s="193" t="s">
        <v>185</v>
      </c>
      <c r="QUW29" s="193" t="s">
        <v>185</v>
      </c>
      <c r="QUX29" s="193" t="s">
        <v>185</v>
      </c>
      <c r="QUY29" s="193" t="s">
        <v>185</v>
      </c>
      <c r="QUZ29" s="193" t="s">
        <v>185</v>
      </c>
      <c r="QVA29" s="193" t="s">
        <v>185</v>
      </c>
      <c r="QVB29" s="193" t="s">
        <v>185</v>
      </c>
      <c r="QVC29" s="193" t="s">
        <v>185</v>
      </c>
      <c r="QVD29" s="193" t="s">
        <v>185</v>
      </c>
      <c r="QVE29" s="193" t="s">
        <v>185</v>
      </c>
      <c r="QVF29" s="193" t="s">
        <v>185</v>
      </c>
      <c r="QVG29" s="193" t="s">
        <v>185</v>
      </c>
      <c r="QVH29" s="193" t="s">
        <v>185</v>
      </c>
      <c r="QVI29" s="193" t="s">
        <v>185</v>
      </c>
      <c r="QVJ29" s="193" t="s">
        <v>185</v>
      </c>
      <c r="QVK29" s="193" t="s">
        <v>185</v>
      </c>
      <c r="QVL29" s="193" t="s">
        <v>185</v>
      </c>
      <c r="QVM29" s="193" t="s">
        <v>185</v>
      </c>
      <c r="QVN29" s="193" t="s">
        <v>185</v>
      </c>
      <c r="QVO29" s="193" t="s">
        <v>185</v>
      </c>
      <c r="QVP29" s="193" t="s">
        <v>185</v>
      </c>
      <c r="QVQ29" s="193" t="s">
        <v>185</v>
      </c>
      <c r="QVR29" s="193" t="s">
        <v>185</v>
      </c>
      <c r="QVS29" s="193" t="s">
        <v>185</v>
      </c>
      <c r="QVT29" s="193" t="s">
        <v>185</v>
      </c>
      <c r="QVU29" s="193" t="s">
        <v>185</v>
      </c>
      <c r="QVV29" s="193" t="s">
        <v>185</v>
      </c>
      <c r="QVW29" s="193" t="s">
        <v>185</v>
      </c>
      <c r="QVX29" s="193" t="s">
        <v>185</v>
      </c>
      <c r="QVY29" s="193" t="s">
        <v>185</v>
      </c>
      <c r="QVZ29" s="193" t="s">
        <v>185</v>
      </c>
      <c r="QWA29" s="193" t="s">
        <v>185</v>
      </c>
      <c r="QWB29" s="193" t="s">
        <v>185</v>
      </c>
      <c r="QWC29" s="193" t="s">
        <v>185</v>
      </c>
      <c r="QWD29" s="193" t="s">
        <v>185</v>
      </c>
      <c r="QWE29" s="193" t="s">
        <v>185</v>
      </c>
      <c r="QWF29" s="193" t="s">
        <v>185</v>
      </c>
      <c r="QWG29" s="193" t="s">
        <v>185</v>
      </c>
      <c r="QWH29" s="193" t="s">
        <v>185</v>
      </c>
      <c r="QWI29" s="193" t="s">
        <v>185</v>
      </c>
      <c r="QWJ29" s="193" t="s">
        <v>185</v>
      </c>
      <c r="QWK29" s="193" t="s">
        <v>185</v>
      </c>
      <c r="QWL29" s="193" t="s">
        <v>185</v>
      </c>
      <c r="QWM29" s="193" t="s">
        <v>185</v>
      </c>
      <c r="QWN29" s="193" t="s">
        <v>185</v>
      </c>
      <c r="QWO29" s="193" t="s">
        <v>185</v>
      </c>
      <c r="QWP29" s="193" t="s">
        <v>185</v>
      </c>
      <c r="QWQ29" s="193" t="s">
        <v>185</v>
      </c>
      <c r="QWR29" s="193" t="s">
        <v>185</v>
      </c>
      <c r="QWS29" s="193" t="s">
        <v>185</v>
      </c>
      <c r="QWT29" s="193" t="s">
        <v>185</v>
      </c>
      <c r="QWU29" s="193" t="s">
        <v>185</v>
      </c>
      <c r="QWV29" s="193" t="s">
        <v>185</v>
      </c>
      <c r="QWW29" s="193" t="s">
        <v>185</v>
      </c>
      <c r="QWX29" s="193" t="s">
        <v>185</v>
      </c>
      <c r="QWY29" s="193" t="s">
        <v>185</v>
      </c>
      <c r="QWZ29" s="193" t="s">
        <v>185</v>
      </c>
      <c r="QXA29" s="193" t="s">
        <v>185</v>
      </c>
      <c r="QXB29" s="193" t="s">
        <v>185</v>
      </c>
      <c r="QXC29" s="193" t="s">
        <v>185</v>
      </c>
      <c r="QXD29" s="193" t="s">
        <v>185</v>
      </c>
      <c r="QXE29" s="193" t="s">
        <v>185</v>
      </c>
      <c r="QXF29" s="193" t="s">
        <v>185</v>
      </c>
      <c r="QXG29" s="193" t="s">
        <v>185</v>
      </c>
      <c r="QXH29" s="193" t="s">
        <v>185</v>
      </c>
      <c r="QXI29" s="193" t="s">
        <v>185</v>
      </c>
      <c r="QXJ29" s="193" t="s">
        <v>185</v>
      </c>
      <c r="QXK29" s="193" t="s">
        <v>185</v>
      </c>
      <c r="QXL29" s="193" t="s">
        <v>185</v>
      </c>
      <c r="QXM29" s="193" t="s">
        <v>185</v>
      </c>
      <c r="QXN29" s="193" t="s">
        <v>185</v>
      </c>
      <c r="QXO29" s="193" t="s">
        <v>185</v>
      </c>
      <c r="QXP29" s="193" t="s">
        <v>185</v>
      </c>
      <c r="QXQ29" s="193" t="s">
        <v>185</v>
      </c>
      <c r="QXR29" s="193" t="s">
        <v>185</v>
      </c>
      <c r="QXS29" s="193" t="s">
        <v>185</v>
      </c>
      <c r="QXT29" s="193" t="s">
        <v>185</v>
      </c>
      <c r="QXU29" s="193" t="s">
        <v>185</v>
      </c>
      <c r="QXV29" s="193" t="s">
        <v>185</v>
      </c>
      <c r="QXW29" s="193" t="s">
        <v>185</v>
      </c>
      <c r="QXX29" s="193" t="s">
        <v>185</v>
      </c>
      <c r="QXY29" s="193" t="s">
        <v>185</v>
      </c>
      <c r="QXZ29" s="193" t="s">
        <v>185</v>
      </c>
      <c r="QYA29" s="193" t="s">
        <v>185</v>
      </c>
      <c r="QYB29" s="193" t="s">
        <v>185</v>
      </c>
      <c r="QYC29" s="193" t="s">
        <v>185</v>
      </c>
      <c r="QYD29" s="193" t="s">
        <v>185</v>
      </c>
      <c r="QYE29" s="193" t="s">
        <v>185</v>
      </c>
      <c r="QYF29" s="193" t="s">
        <v>185</v>
      </c>
      <c r="QYG29" s="193" t="s">
        <v>185</v>
      </c>
      <c r="QYH29" s="193" t="s">
        <v>185</v>
      </c>
      <c r="QYI29" s="193" t="s">
        <v>185</v>
      </c>
      <c r="QYJ29" s="193" t="s">
        <v>185</v>
      </c>
      <c r="QYK29" s="193" t="s">
        <v>185</v>
      </c>
      <c r="QYL29" s="193" t="s">
        <v>185</v>
      </c>
      <c r="QYM29" s="193" t="s">
        <v>185</v>
      </c>
      <c r="QYN29" s="193" t="s">
        <v>185</v>
      </c>
      <c r="QYO29" s="193" t="s">
        <v>185</v>
      </c>
      <c r="QYP29" s="193" t="s">
        <v>185</v>
      </c>
      <c r="QYQ29" s="193" t="s">
        <v>185</v>
      </c>
      <c r="QYR29" s="193" t="s">
        <v>185</v>
      </c>
      <c r="QYS29" s="193" t="s">
        <v>185</v>
      </c>
      <c r="QYT29" s="193" t="s">
        <v>185</v>
      </c>
      <c r="QYU29" s="193" t="s">
        <v>185</v>
      </c>
      <c r="QYV29" s="193" t="s">
        <v>185</v>
      </c>
      <c r="QYW29" s="193" t="s">
        <v>185</v>
      </c>
      <c r="QYX29" s="193" t="s">
        <v>185</v>
      </c>
      <c r="QYY29" s="193" t="s">
        <v>185</v>
      </c>
      <c r="QYZ29" s="193" t="s">
        <v>185</v>
      </c>
      <c r="QZA29" s="193" t="s">
        <v>185</v>
      </c>
      <c r="QZB29" s="193" t="s">
        <v>185</v>
      </c>
      <c r="QZC29" s="193" t="s">
        <v>185</v>
      </c>
      <c r="QZD29" s="193" t="s">
        <v>185</v>
      </c>
      <c r="QZE29" s="193" t="s">
        <v>185</v>
      </c>
      <c r="QZF29" s="193" t="s">
        <v>185</v>
      </c>
      <c r="QZG29" s="193" t="s">
        <v>185</v>
      </c>
      <c r="QZH29" s="193" t="s">
        <v>185</v>
      </c>
      <c r="QZI29" s="193" t="s">
        <v>185</v>
      </c>
      <c r="QZJ29" s="193" t="s">
        <v>185</v>
      </c>
      <c r="QZK29" s="193" t="s">
        <v>185</v>
      </c>
      <c r="QZL29" s="193" t="s">
        <v>185</v>
      </c>
      <c r="QZM29" s="193" t="s">
        <v>185</v>
      </c>
      <c r="QZN29" s="193" t="s">
        <v>185</v>
      </c>
      <c r="QZO29" s="193" t="s">
        <v>185</v>
      </c>
      <c r="QZP29" s="193" t="s">
        <v>185</v>
      </c>
      <c r="QZQ29" s="193" t="s">
        <v>185</v>
      </c>
      <c r="QZR29" s="193" t="s">
        <v>185</v>
      </c>
      <c r="QZS29" s="193" t="s">
        <v>185</v>
      </c>
      <c r="QZT29" s="193" t="s">
        <v>185</v>
      </c>
      <c r="QZU29" s="193" t="s">
        <v>185</v>
      </c>
      <c r="QZV29" s="193" t="s">
        <v>185</v>
      </c>
      <c r="QZW29" s="193" t="s">
        <v>185</v>
      </c>
      <c r="QZX29" s="193" t="s">
        <v>185</v>
      </c>
      <c r="QZY29" s="193" t="s">
        <v>185</v>
      </c>
      <c r="QZZ29" s="193" t="s">
        <v>185</v>
      </c>
      <c r="RAA29" s="193" t="s">
        <v>185</v>
      </c>
      <c r="RAB29" s="193" t="s">
        <v>185</v>
      </c>
      <c r="RAC29" s="193" t="s">
        <v>185</v>
      </c>
      <c r="RAD29" s="193" t="s">
        <v>185</v>
      </c>
      <c r="RAE29" s="193" t="s">
        <v>185</v>
      </c>
      <c r="RAF29" s="193" t="s">
        <v>185</v>
      </c>
      <c r="RAG29" s="193" t="s">
        <v>185</v>
      </c>
      <c r="RAH29" s="193" t="s">
        <v>185</v>
      </c>
      <c r="RAI29" s="193" t="s">
        <v>185</v>
      </c>
      <c r="RAJ29" s="193" t="s">
        <v>185</v>
      </c>
      <c r="RAK29" s="193" t="s">
        <v>185</v>
      </c>
      <c r="RAL29" s="193" t="s">
        <v>185</v>
      </c>
      <c r="RAM29" s="193" t="s">
        <v>185</v>
      </c>
      <c r="RAN29" s="193" t="s">
        <v>185</v>
      </c>
      <c r="RAO29" s="193" t="s">
        <v>185</v>
      </c>
      <c r="RAP29" s="193" t="s">
        <v>185</v>
      </c>
      <c r="RAQ29" s="193" t="s">
        <v>185</v>
      </c>
      <c r="RAR29" s="193" t="s">
        <v>185</v>
      </c>
      <c r="RAS29" s="193" t="s">
        <v>185</v>
      </c>
      <c r="RAT29" s="193" t="s">
        <v>185</v>
      </c>
      <c r="RAU29" s="193" t="s">
        <v>185</v>
      </c>
      <c r="RAV29" s="193" t="s">
        <v>185</v>
      </c>
      <c r="RAW29" s="193" t="s">
        <v>185</v>
      </c>
      <c r="RAX29" s="193" t="s">
        <v>185</v>
      </c>
      <c r="RAY29" s="193" t="s">
        <v>185</v>
      </c>
      <c r="RAZ29" s="193" t="s">
        <v>185</v>
      </c>
      <c r="RBA29" s="193" t="s">
        <v>185</v>
      </c>
      <c r="RBB29" s="193" t="s">
        <v>185</v>
      </c>
      <c r="RBC29" s="193" t="s">
        <v>185</v>
      </c>
      <c r="RBD29" s="193" t="s">
        <v>185</v>
      </c>
      <c r="RBE29" s="193" t="s">
        <v>185</v>
      </c>
      <c r="RBF29" s="193" t="s">
        <v>185</v>
      </c>
      <c r="RBG29" s="193" t="s">
        <v>185</v>
      </c>
      <c r="RBH29" s="193" t="s">
        <v>185</v>
      </c>
      <c r="RBI29" s="193" t="s">
        <v>185</v>
      </c>
      <c r="RBJ29" s="193" t="s">
        <v>185</v>
      </c>
      <c r="RBK29" s="193" t="s">
        <v>185</v>
      </c>
      <c r="RBL29" s="193" t="s">
        <v>185</v>
      </c>
      <c r="RBM29" s="193" t="s">
        <v>185</v>
      </c>
      <c r="RBN29" s="193" t="s">
        <v>185</v>
      </c>
      <c r="RBO29" s="193" t="s">
        <v>185</v>
      </c>
      <c r="RBP29" s="193" t="s">
        <v>185</v>
      </c>
      <c r="RBQ29" s="193" t="s">
        <v>185</v>
      </c>
      <c r="RBR29" s="193" t="s">
        <v>185</v>
      </c>
      <c r="RBS29" s="193" t="s">
        <v>185</v>
      </c>
      <c r="RBT29" s="193" t="s">
        <v>185</v>
      </c>
      <c r="RBU29" s="193" t="s">
        <v>185</v>
      </c>
      <c r="RBV29" s="193" t="s">
        <v>185</v>
      </c>
      <c r="RBW29" s="193" t="s">
        <v>185</v>
      </c>
      <c r="RBX29" s="193" t="s">
        <v>185</v>
      </c>
      <c r="RBY29" s="193" t="s">
        <v>185</v>
      </c>
      <c r="RBZ29" s="193" t="s">
        <v>185</v>
      </c>
      <c r="RCA29" s="193" t="s">
        <v>185</v>
      </c>
      <c r="RCB29" s="193" t="s">
        <v>185</v>
      </c>
      <c r="RCC29" s="193" t="s">
        <v>185</v>
      </c>
      <c r="RCD29" s="193" t="s">
        <v>185</v>
      </c>
      <c r="RCE29" s="193" t="s">
        <v>185</v>
      </c>
      <c r="RCF29" s="193" t="s">
        <v>185</v>
      </c>
      <c r="RCG29" s="193" t="s">
        <v>185</v>
      </c>
      <c r="RCH29" s="193" t="s">
        <v>185</v>
      </c>
      <c r="RCI29" s="193" t="s">
        <v>185</v>
      </c>
      <c r="RCJ29" s="193" t="s">
        <v>185</v>
      </c>
      <c r="RCK29" s="193" t="s">
        <v>185</v>
      </c>
      <c r="RCL29" s="193" t="s">
        <v>185</v>
      </c>
      <c r="RCM29" s="193" t="s">
        <v>185</v>
      </c>
      <c r="RCN29" s="193" t="s">
        <v>185</v>
      </c>
      <c r="RCO29" s="193" t="s">
        <v>185</v>
      </c>
      <c r="RCP29" s="193" t="s">
        <v>185</v>
      </c>
      <c r="RCQ29" s="193" t="s">
        <v>185</v>
      </c>
      <c r="RCR29" s="193" t="s">
        <v>185</v>
      </c>
      <c r="RCS29" s="193" t="s">
        <v>185</v>
      </c>
      <c r="RCT29" s="193" t="s">
        <v>185</v>
      </c>
      <c r="RCU29" s="193" t="s">
        <v>185</v>
      </c>
      <c r="RCV29" s="193" t="s">
        <v>185</v>
      </c>
      <c r="RCW29" s="193" t="s">
        <v>185</v>
      </c>
      <c r="RCX29" s="193" t="s">
        <v>185</v>
      </c>
      <c r="RCY29" s="193" t="s">
        <v>185</v>
      </c>
      <c r="RCZ29" s="193" t="s">
        <v>185</v>
      </c>
      <c r="RDA29" s="193" t="s">
        <v>185</v>
      </c>
      <c r="RDB29" s="193" t="s">
        <v>185</v>
      </c>
      <c r="RDC29" s="193" t="s">
        <v>185</v>
      </c>
      <c r="RDD29" s="193" t="s">
        <v>185</v>
      </c>
      <c r="RDE29" s="193" t="s">
        <v>185</v>
      </c>
      <c r="RDF29" s="193" t="s">
        <v>185</v>
      </c>
      <c r="RDG29" s="193" t="s">
        <v>185</v>
      </c>
      <c r="RDH29" s="193" t="s">
        <v>185</v>
      </c>
      <c r="RDI29" s="193" t="s">
        <v>185</v>
      </c>
      <c r="RDJ29" s="193" t="s">
        <v>185</v>
      </c>
      <c r="RDK29" s="193" t="s">
        <v>185</v>
      </c>
      <c r="RDL29" s="193" t="s">
        <v>185</v>
      </c>
      <c r="RDM29" s="193" t="s">
        <v>185</v>
      </c>
      <c r="RDN29" s="193" t="s">
        <v>185</v>
      </c>
      <c r="RDO29" s="193" t="s">
        <v>185</v>
      </c>
      <c r="RDP29" s="193" t="s">
        <v>185</v>
      </c>
      <c r="RDQ29" s="193" t="s">
        <v>185</v>
      </c>
      <c r="RDR29" s="193" t="s">
        <v>185</v>
      </c>
      <c r="RDS29" s="193" t="s">
        <v>185</v>
      </c>
      <c r="RDT29" s="193" t="s">
        <v>185</v>
      </c>
      <c r="RDU29" s="193" t="s">
        <v>185</v>
      </c>
      <c r="RDV29" s="193" t="s">
        <v>185</v>
      </c>
      <c r="RDW29" s="193" t="s">
        <v>185</v>
      </c>
      <c r="RDX29" s="193" t="s">
        <v>185</v>
      </c>
      <c r="RDY29" s="193" t="s">
        <v>185</v>
      </c>
      <c r="RDZ29" s="193" t="s">
        <v>185</v>
      </c>
      <c r="REA29" s="193" t="s">
        <v>185</v>
      </c>
      <c r="REB29" s="193" t="s">
        <v>185</v>
      </c>
      <c r="REC29" s="193" t="s">
        <v>185</v>
      </c>
      <c r="RED29" s="193" t="s">
        <v>185</v>
      </c>
      <c r="REE29" s="193" t="s">
        <v>185</v>
      </c>
      <c r="REF29" s="193" t="s">
        <v>185</v>
      </c>
      <c r="REG29" s="193" t="s">
        <v>185</v>
      </c>
      <c r="REH29" s="193" t="s">
        <v>185</v>
      </c>
      <c r="REI29" s="193" t="s">
        <v>185</v>
      </c>
      <c r="REJ29" s="193" t="s">
        <v>185</v>
      </c>
      <c r="REK29" s="193" t="s">
        <v>185</v>
      </c>
      <c r="REL29" s="193" t="s">
        <v>185</v>
      </c>
      <c r="REM29" s="193" t="s">
        <v>185</v>
      </c>
      <c r="REN29" s="193" t="s">
        <v>185</v>
      </c>
      <c r="REO29" s="193" t="s">
        <v>185</v>
      </c>
      <c r="REP29" s="193" t="s">
        <v>185</v>
      </c>
      <c r="REQ29" s="193" t="s">
        <v>185</v>
      </c>
      <c r="RER29" s="193" t="s">
        <v>185</v>
      </c>
      <c r="RES29" s="193" t="s">
        <v>185</v>
      </c>
      <c r="RET29" s="193" t="s">
        <v>185</v>
      </c>
      <c r="REU29" s="193" t="s">
        <v>185</v>
      </c>
      <c r="REV29" s="193" t="s">
        <v>185</v>
      </c>
      <c r="REW29" s="193" t="s">
        <v>185</v>
      </c>
      <c r="REX29" s="193" t="s">
        <v>185</v>
      </c>
      <c r="REY29" s="193" t="s">
        <v>185</v>
      </c>
      <c r="REZ29" s="193" t="s">
        <v>185</v>
      </c>
      <c r="RFA29" s="193" t="s">
        <v>185</v>
      </c>
      <c r="RFB29" s="193" t="s">
        <v>185</v>
      </c>
      <c r="RFC29" s="193" t="s">
        <v>185</v>
      </c>
      <c r="RFD29" s="193" t="s">
        <v>185</v>
      </c>
      <c r="RFE29" s="193" t="s">
        <v>185</v>
      </c>
      <c r="RFF29" s="193" t="s">
        <v>185</v>
      </c>
      <c r="RFG29" s="193" t="s">
        <v>185</v>
      </c>
      <c r="RFH29" s="193" t="s">
        <v>185</v>
      </c>
      <c r="RFI29" s="193" t="s">
        <v>185</v>
      </c>
      <c r="RFJ29" s="193" t="s">
        <v>185</v>
      </c>
      <c r="RFK29" s="193" t="s">
        <v>185</v>
      </c>
      <c r="RFL29" s="193" t="s">
        <v>185</v>
      </c>
      <c r="RFM29" s="193" t="s">
        <v>185</v>
      </c>
      <c r="RFN29" s="193" t="s">
        <v>185</v>
      </c>
      <c r="RFO29" s="193" t="s">
        <v>185</v>
      </c>
      <c r="RFP29" s="193" t="s">
        <v>185</v>
      </c>
      <c r="RFQ29" s="193" t="s">
        <v>185</v>
      </c>
      <c r="RFR29" s="193" t="s">
        <v>185</v>
      </c>
      <c r="RFS29" s="193" t="s">
        <v>185</v>
      </c>
      <c r="RFT29" s="193" t="s">
        <v>185</v>
      </c>
      <c r="RFU29" s="193" t="s">
        <v>185</v>
      </c>
      <c r="RFV29" s="193" t="s">
        <v>185</v>
      </c>
      <c r="RFW29" s="193" t="s">
        <v>185</v>
      </c>
      <c r="RFX29" s="193" t="s">
        <v>185</v>
      </c>
      <c r="RFY29" s="193" t="s">
        <v>185</v>
      </c>
      <c r="RFZ29" s="193" t="s">
        <v>185</v>
      </c>
      <c r="RGA29" s="193" t="s">
        <v>185</v>
      </c>
      <c r="RGB29" s="193" t="s">
        <v>185</v>
      </c>
      <c r="RGC29" s="193" t="s">
        <v>185</v>
      </c>
      <c r="RGD29" s="193" t="s">
        <v>185</v>
      </c>
      <c r="RGE29" s="193" t="s">
        <v>185</v>
      </c>
      <c r="RGF29" s="193" t="s">
        <v>185</v>
      </c>
      <c r="RGG29" s="193" t="s">
        <v>185</v>
      </c>
      <c r="RGH29" s="193" t="s">
        <v>185</v>
      </c>
      <c r="RGI29" s="193" t="s">
        <v>185</v>
      </c>
      <c r="RGJ29" s="193" t="s">
        <v>185</v>
      </c>
      <c r="RGK29" s="193" t="s">
        <v>185</v>
      </c>
      <c r="RGL29" s="193" t="s">
        <v>185</v>
      </c>
      <c r="RGM29" s="193" t="s">
        <v>185</v>
      </c>
      <c r="RGN29" s="193" t="s">
        <v>185</v>
      </c>
      <c r="RGO29" s="193" t="s">
        <v>185</v>
      </c>
      <c r="RGP29" s="193" t="s">
        <v>185</v>
      </c>
      <c r="RGQ29" s="193" t="s">
        <v>185</v>
      </c>
      <c r="RGR29" s="193" t="s">
        <v>185</v>
      </c>
      <c r="RGS29" s="193" t="s">
        <v>185</v>
      </c>
      <c r="RGT29" s="193" t="s">
        <v>185</v>
      </c>
      <c r="RGU29" s="193" t="s">
        <v>185</v>
      </c>
      <c r="RGV29" s="193" t="s">
        <v>185</v>
      </c>
      <c r="RGW29" s="193" t="s">
        <v>185</v>
      </c>
      <c r="RGX29" s="193" t="s">
        <v>185</v>
      </c>
      <c r="RGY29" s="193" t="s">
        <v>185</v>
      </c>
      <c r="RGZ29" s="193" t="s">
        <v>185</v>
      </c>
      <c r="RHA29" s="193" t="s">
        <v>185</v>
      </c>
      <c r="RHB29" s="193" t="s">
        <v>185</v>
      </c>
      <c r="RHC29" s="193" t="s">
        <v>185</v>
      </c>
      <c r="RHD29" s="193" t="s">
        <v>185</v>
      </c>
      <c r="RHE29" s="193" t="s">
        <v>185</v>
      </c>
      <c r="RHF29" s="193" t="s">
        <v>185</v>
      </c>
      <c r="RHG29" s="193" t="s">
        <v>185</v>
      </c>
      <c r="RHH29" s="193" t="s">
        <v>185</v>
      </c>
      <c r="RHI29" s="193" t="s">
        <v>185</v>
      </c>
      <c r="RHJ29" s="193" t="s">
        <v>185</v>
      </c>
      <c r="RHK29" s="193" t="s">
        <v>185</v>
      </c>
      <c r="RHL29" s="193" t="s">
        <v>185</v>
      </c>
      <c r="RHM29" s="193" t="s">
        <v>185</v>
      </c>
      <c r="RHN29" s="193" t="s">
        <v>185</v>
      </c>
      <c r="RHO29" s="193" t="s">
        <v>185</v>
      </c>
      <c r="RHP29" s="193" t="s">
        <v>185</v>
      </c>
      <c r="RHQ29" s="193" t="s">
        <v>185</v>
      </c>
      <c r="RHR29" s="193" t="s">
        <v>185</v>
      </c>
      <c r="RHS29" s="193" t="s">
        <v>185</v>
      </c>
      <c r="RHT29" s="193" t="s">
        <v>185</v>
      </c>
      <c r="RHU29" s="193" t="s">
        <v>185</v>
      </c>
      <c r="RHV29" s="193" t="s">
        <v>185</v>
      </c>
      <c r="RHW29" s="193" t="s">
        <v>185</v>
      </c>
      <c r="RHX29" s="193" t="s">
        <v>185</v>
      </c>
      <c r="RHY29" s="193" t="s">
        <v>185</v>
      </c>
      <c r="RHZ29" s="193" t="s">
        <v>185</v>
      </c>
      <c r="RIA29" s="193" t="s">
        <v>185</v>
      </c>
      <c r="RIB29" s="193" t="s">
        <v>185</v>
      </c>
      <c r="RIC29" s="193" t="s">
        <v>185</v>
      </c>
      <c r="RID29" s="193" t="s">
        <v>185</v>
      </c>
      <c r="RIE29" s="193" t="s">
        <v>185</v>
      </c>
      <c r="RIF29" s="193" t="s">
        <v>185</v>
      </c>
      <c r="RIG29" s="193" t="s">
        <v>185</v>
      </c>
      <c r="RIH29" s="193" t="s">
        <v>185</v>
      </c>
      <c r="RII29" s="193" t="s">
        <v>185</v>
      </c>
      <c r="RIJ29" s="193" t="s">
        <v>185</v>
      </c>
      <c r="RIK29" s="193" t="s">
        <v>185</v>
      </c>
      <c r="RIL29" s="193" t="s">
        <v>185</v>
      </c>
      <c r="RIM29" s="193" t="s">
        <v>185</v>
      </c>
      <c r="RIN29" s="193" t="s">
        <v>185</v>
      </c>
      <c r="RIO29" s="193" t="s">
        <v>185</v>
      </c>
      <c r="RIP29" s="193" t="s">
        <v>185</v>
      </c>
      <c r="RIQ29" s="193" t="s">
        <v>185</v>
      </c>
      <c r="RIR29" s="193" t="s">
        <v>185</v>
      </c>
      <c r="RIS29" s="193" t="s">
        <v>185</v>
      </c>
      <c r="RIT29" s="193" t="s">
        <v>185</v>
      </c>
      <c r="RIU29" s="193" t="s">
        <v>185</v>
      </c>
      <c r="RIV29" s="193" t="s">
        <v>185</v>
      </c>
      <c r="RIW29" s="193" t="s">
        <v>185</v>
      </c>
      <c r="RIX29" s="193" t="s">
        <v>185</v>
      </c>
      <c r="RIY29" s="193" t="s">
        <v>185</v>
      </c>
      <c r="RIZ29" s="193" t="s">
        <v>185</v>
      </c>
      <c r="RJA29" s="193" t="s">
        <v>185</v>
      </c>
      <c r="RJB29" s="193" t="s">
        <v>185</v>
      </c>
      <c r="RJC29" s="193" t="s">
        <v>185</v>
      </c>
      <c r="RJD29" s="193" t="s">
        <v>185</v>
      </c>
      <c r="RJE29" s="193" t="s">
        <v>185</v>
      </c>
      <c r="RJF29" s="193" t="s">
        <v>185</v>
      </c>
      <c r="RJG29" s="193" t="s">
        <v>185</v>
      </c>
      <c r="RJH29" s="193" t="s">
        <v>185</v>
      </c>
      <c r="RJI29" s="193" t="s">
        <v>185</v>
      </c>
      <c r="RJJ29" s="193" t="s">
        <v>185</v>
      </c>
      <c r="RJK29" s="193" t="s">
        <v>185</v>
      </c>
      <c r="RJL29" s="193" t="s">
        <v>185</v>
      </c>
      <c r="RJM29" s="193" t="s">
        <v>185</v>
      </c>
      <c r="RJN29" s="193" t="s">
        <v>185</v>
      </c>
      <c r="RJO29" s="193" t="s">
        <v>185</v>
      </c>
      <c r="RJP29" s="193" t="s">
        <v>185</v>
      </c>
      <c r="RJQ29" s="193" t="s">
        <v>185</v>
      </c>
      <c r="RJR29" s="193" t="s">
        <v>185</v>
      </c>
      <c r="RJS29" s="193" t="s">
        <v>185</v>
      </c>
      <c r="RJT29" s="193" t="s">
        <v>185</v>
      </c>
      <c r="RJU29" s="193" t="s">
        <v>185</v>
      </c>
      <c r="RJV29" s="193" t="s">
        <v>185</v>
      </c>
      <c r="RJW29" s="193" t="s">
        <v>185</v>
      </c>
      <c r="RJX29" s="193" t="s">
        <v>185</v>
      </c>
      <c r="RJY29" s="193" t="s">
        <v>185</v>
      </c>
      <c r="RJZ29" s="193" t="s">
        <v>185</v>
      </c>
      <c r="RKA29" s="193" t="s">
        <v>185</v>
      </c>
      <c r="RKB29" s="193" t="s">
        <v>185</v>
      </c>
      <c r="RKC29" s="193" t="s">
        <v>185</v>
      </c>
      <c r="RKD29" s="193" t="s">
        <v>185</v>
      </c>
      <c r="RKE29" s="193" t="s">
        <v>185</v>
      </c>
      <c r="RKF29" s="193" t="s">
        <v>185</v>
      </c>
      <c r="RKG29" s="193" t="s">
        <v>185</v>
      </c>
      <c r="RKH29" s="193" t="s">
        <v>185</v>
      </c>
      <c r="RKI29" s="193" t="s">
        <v>185</v>
      </c>
      <c r="RKJ29" s="193" t="s">
        <v>185</v>
      </c>
      <c r="RKK29" s="193" t="s">
        <v>185</v>
      </c>
      <c r="RKL29" s="193" t="s">
        <v>185</v>
      </c>
      <c r="RKM29" s="193" t="s">
        <v>185</v>
      </c>
      <c r="RKN29" s="193" t="s">
        <v>185</v>
      </c>
      <c r="RKO29" s="193" t="s">
        <v>185</v>
      </c>
      <c r="RKP29" s="193" t="s">
        <v>185</v>
      </c>
      <c r="RKQ29" s="193" t="s">
        <v>185</v>
      </c>
      <c r="RKR29" s="193" t="s">
        <v>185</v>
      </c>
      <c r="RKS29" s="193" t="s">
        <v>185</v>
      </c>
      <c r="RKT29" s="193" t="s">
        <v>185</v>
      </c>
      <c r="RKU29" s="193" t="s">
        <v>185</v>
      </c>
      <c r="RKV29" s="193" t="s">
        <v>185</v>
      </c>
      <c r="RKW29" s="193" t="s">
        <v>185</v>
      </c>
      <c r="RKX29" s="193" t="s">
        <v>185</v>
      </c>
      <c r="RKY29" s="193" t="s">
        <v>185</v>
      </c>
      <c r="RKZ29" s="193" t="s">
        <v>185</v>
      </c>
      <c r="RLA29" s="193" t="s">
        <v>185</v>
      </c>
      <c r="RLB29" s="193" t="s">
        <v>185</v>
      </c>
      <c r="RLC29" s="193" t="s">
        <v>185</v>
      </c>
      <c r="RLD29" s="193" t="s">
        <v>185</v>
      </c>
      <c r="RLE29" s="193" t="s">
        <v>185</v>
      </c>
      <c r="RLF29" s="193" t="s">
        <v>185</v>
      </c>
      <c r="RLG29" s="193" t="s">
        <v>185</v>
      </c>
      <c r="RLH29" s="193" t="s">
        <v>185</v>
      </c>
      <c r="RLI29" s="193" t="s">
        <v>185</v>
      </c>
      <c r="RLJ29" s="193" t="s">
        <v>185</v>
      </c>
      <c r="RLK29" s="193" t="s">
        <v>185</v>
      </c>
      <c r="RLL29" s="193" t="s">
        <v>185</v>
      </c>
      <c r="RLM29" s="193" t="s">
        <v>185</v>
      </c>
      <c r="RLN29" s="193" t="s">
        <v>185</v>
      </c>
      <c r="RLO29" s="193" t="s">
        <v>185</v>
      </c>
      <c r="RLP29" s="193" t="s">
        <v>185</v>
      </c>
      <c r="RLQ29" s="193" t="s">
        <v>185</v>
      </c>
      <c r="RLR29" s="193" t="s">
        <v>185</v>
      </c>
      <c r="RLS29" s="193" t="s">
        <v>185</v>
      </c>
      <c r="RLT29" s="193" t="s">
        <v>185</v>
      </c>
      <c r="RLU29" s="193" t="s">
        <v>185</v>
      </c>
      <c r="RLV29" s="193" t="s">
        <v>185</v>
      </c>
      <c r="RLW29" s="193" t="s">
        <v>185</v>
      </c>
      <c r="RLX29" s="193" t="s">
        <v>185</v>
      </c>
      <c r="RLY29" s="193" t="s">
        <v>185</v>
      </c>
      <c r="RLZ29" s="193" t="s">
        <v>185</v>
      </c>
      <c r="RMA29" s="193" t="s">
        <v>185</v>
      </c>
      <c r="RMB29" s="193" t="s">
        <v>185</v>
      </c>
      <c r="RMC29" s="193" t="s">
        <v>185</v>
      </c>
      <c r="RMD29" s="193" t="s">
        <v>185</v>
      </c>
      <c r="RME29" s="193" t="s">
        <v>185</v>
      </c>
      <c r="RMF29" s="193" t="s">
        <v>185</v>
      </c>
      <c r="RMG29" s="193" t="s">
        <v>185</v>
      </c>
      <c r="RMH29" s="193" t="s">
        <v>185</v>
      </c>
      <c r="RMI29" s="193" t="s">
        <v>185</v>
      </c>
      <c r="RMJ29" s="193" t="s">
        <v>185</v>
      </c>
      <c r="RMK29" s="193" t="s">
        <v>185</v>
      </c>
      <c r="RML29" s="193" t="s">
        <v>185</v>
      </c>
      <c r="RMM29" s="193" t="s">
        <v>185</v>
      </c>
      <c r="RMN29" s="193" t="s">
        <v>185</v>
      </c>
      <c r="RMO29" s="193" t="s">
        <v>185</v>
      </c>
      <c r="RMP29" s="193" t="s">
        <v>185</v>
      </c>
      <c r="RMQ29" s="193" t="s">
        <v>185</v>
      </c>
      <c r="RMR29" s="193" t="s">
        <v>185</v>
      </c>
      <c r="RMS29" s="193" t="s">
        <v>185</v>
      </c>
      <c r="RMT29" s="193" t="s">
        <v>185</v>
      </c>
      <c r="RMU29" s="193" t="s">
        <v>185</v>
      </c>
      <c r="RMV29" s="193" t="s">
        <v>185</v>
      </c>
      <c r="RMW29" s="193" t="s">
        <v>185</v>
      </c>
      <c r="RMX29" s="193" t="s">
        <v>185</v>
      </c>
      <c r="RMY29" s="193" t="s">
        <v>185</v>
      </c>
      <c r="RMZ29" s="193" t="s">
        <v>185</v>
      </c>
      <c r="RNA29" s="193" t="s">
        <v>185</v>
      </c>
      <c r="RNB29" s="193" t="s">
        <v>185</v>
      </c>
      <c r="RNC29" s="193" t="s">
        <v>185</v>
      </c>
      <c r="RND29" s="193" t="s">
        <v>185</v>
      </c>
      <c r="RNE29" s="193" t="s">
        <v>185</v>
      </c>
      <c r="RNF29" s="193" t="s">
        <v>185</v>
      </c>
      <c r="RNG29" s="193" t="s">
        <v>185</v>
      </c>
      <c r="RNH29" s="193" t="s">
        <v>185</v>
      </c>
      <c r="RNI29" s="193" t="s">
        <v>185</v>
      </c>
      <c r="RNJ29" s="193" t="s">
        <v>185</v>
      </c>
      <c r="RNK29" s="193" t="s">
        <v>185</v>
      </c>
      <c r="RNL29" s="193" t="s">
        <v>185</v>
      </c>
      <c r="RNM29" s="193" t="s">
        <v>185</v>
      </c>
      <c r="RNN29" s="193" t="s">
        <v>185</v>
      </c>
      <c r="RNO29" s="193" t="s">
        <v>185</v>
      </c>
      <c r="RNP29" s="193" t="s">
        <v>185</v>
      </c>
      <c r="RNQ29" s="193" t="s">
        <v>185</v>
      </c>
      <c r="RNR29" s="193" t="s">
        <v>185</v>
      </c>
      <c r="RNS29" s="193" t="s">
        <v>185</v>
      </c>
      <c r="RNT29" s="193" t="s">
        <v>185</v>
      </c>
      <c r="RNU29" s="193" t="s">
        <v>185</v>
      </c>
      <c r="RNV29" s="193" t="s">
        <v>185</v>
      </c>
      <c r="RNW29" s="193" t="s">
        <v>185</v>
      </c>
      <c r="RNX29" s="193" t="s">
        <v>185</v>
      </c>
      <c r="RNY29" s="193" t="s">
        <v>185</v>
      </c>
      <c r="RNZ29" s="193" t="s">
        <v>185</v>
      </c>
      <c r="ROA29" s="193" t="s">
        <v>185</v>
      </c>
      <c r="ROB29" s="193" t="s">
        <v>185</v>
      </c>
      <c r="ROC29" s="193" t="s">
        <v>185</v>
      </c>
      <c r="ROD29" s="193" t="s">
        <v>185</v>
      </c>
      <c r="ROE29" s="193" t="s">
        <v>185</v>
      </c>
      <c r="ROF29" s="193" t="s">
        <v>185</v>
      </c>
      <c r="ROG29" s="193" t="s">
        <v>185</v>
      </c>
      <c r="ROH29" s="193" t="s">
        <v>185</v>
      </c>
      <c r="ROI29" s="193" t="s">
        <v>185</v>
      </c>
      <c r="ROJ29" s="193" t="s">
        <v>185</v>
      </c>
      <c r="ROK29" s="193" t="s">
        <v>185</v>
      </c>
      <c r="ROL29" s="193" t="s">
        <v>185</v>
      </c>
      <c r="ROM29" s="193" t="s">
        <v>185</v>
      </c>
      <c r="RON29" s="193" t="s">
        <v>185</v>
      </c>
      <c r="ROO29" s="193" t="s">
        <v>185</v>
      </c>
      <c r="ROP29" s="193" t="s">
        <v>185</v>
      </c>
      <c r="ROQ29" s="193" t="s">
        <v>185</v>
      </c>
      <c r="ROR29" s="193" t="s">
        <v>185</v>
      </c>
      <c r="ROS29" s="193" t="s">
        <v>185</v>
      </c>
      <c r="ROT29" s="193" t="s">
        <v>185</v>
      </c>
      <c r="ROU29" s="193" t="s">
        <v>185</v>
      </c>
      <c r="ROV29" s="193" t="s">
        <v>185</v>
      </c>
      <c r="ROW29" s="193" t="s">
        <v>185</v>
      </c>
      <c r="ROX29" s="193" t="s">
        <v>185</v>
      </c>
      <c r="ROY29" s="193" t="s">
        <v>185</v>
      </c>
      <c r="ROZ29" s="193" t="s">
        <v>185</v>
      </c>
      <c r="RPA29" s="193" t="s">
        <v>185</v>
      </c>
      <c r="RPB29" s="193" t="s">
        <v>185</v>
      </c>
      <c r="RPC29" s="193" t="s">
        <v>185</v>
      </c>
      <c r="RPD29" s="193" t="s">
        <v>185</v>
      </c>
      <c r="RPE29" s="193" t="s">
        <v>185</v>
      </c>
      <c r="RPF29" s="193" t="s">
        <v>185</v>
      </c>
      <c r="RPG29" s="193" t="s">
        <v>185</v>
      </c>
      <c r="RPH29" s="193" t="s">
        <v>185</v>
      </c>
      <c r="RPI29" s="193" t="s">
        <v>185</v>
      </c>
      <c r="RPJ29" s="193" t="s">
        <v>185</v>
      </c>
      <c r="RPK29" s="193" t="s">
        <v>185</v>
      </c>
      <c r="RPL29" s="193" t="s">
        <v>185</v>
      </c>
      <c r="RPM29" s="193" t="s">
        <v>185</v>
      </c>
      <c r="RPN29" s="193" t="s">
        <v>185</v>
      </c>
      <c r="RPO29" s="193" t="s">
        <v>185</v>
      </c>
      <c r="RPP29" s="193" t="s">
        <v>185</v>
      </c>
      <c r="RPQ29" s="193" t="s">
        <v>185</v>
      </c>
      <c r="RPR29" s="193" t="s">
        <v>185</v>
      </c>
      <c r="RPS29" s="193" t="s">
        <v>185</v>
      </c>
      <c r="RPT29" s="193" t="s">
        <v>185</v>
      </c>
      <c r="RPU29" s="193" t="s">
        <v>185</v>
      </c>
      <c r="RPV29" s="193" t="s">
        <v>185</v>
      </c>
      <c r="RPW29" s="193" t="s">
        <v>185</v>
      </c>
      <c r="RPX29" s="193" t="s">
        <v>185</v>
      </c>
      <c r="RPY29" s="193" t="s">
        <v>185</v>
      </c>
      <c r="RPZ29" s="193" t="s">
        <v>185</v>
      </c>
      <c r="RQA29" s="193" t="s">
        <v>185</v>
      </c>
      <c r="RQB29" s="193" t="s">
        <v>185</v>
      </c>
      <c r="RQC29" s="193" t="s">
        <v>185</v>
      </c>
      <c r="RQD29" s="193" t="s">
        <v>185</v>
      </c>
      <c r="RQE29" s="193" t="s">
        <v>185</v>
      </c>
      <c r="RQF29" s="193" t="s">
        <v>185</v>
      </c>
      <c r="RQG29" s="193" t="s">
        <v>185</v>
      </c>
      <c r="RQH29" s="193" t="s">
        <v>185</v>
      </c>
      <c r="RQI29" s="193" t="s">
        <v>185</v>
      </c>
      <c r="RQJ29" s="193" t="s">
        <v>185</v>
      </c>
      <c r="RQK29" s="193" t="s">
        <v>185</v>
      </c>
      <c r="RQL29" s="193" t="s">
        <v>185</v>
      </c>
      <c r="RQM29" s="193" t="s">
        <v>185</v>
      </c>
      <c r="RQN29" s="193" t="s">
        <v>185</v>
      </c>
      <c r="RQO29" s="193" t="s">
        <v>185</v>
      </c>
      <c r="RQP29" s="193" t="s">
        <v>185</v>
      </c>
      <c r="RQQ29" s="193" t="s">
        <v>185</v>
      </c>
      <c r="RQR29" s="193" t="s">
        <v>185</v>
      </c>
      <c r="RQS29" s="193" t="s">
        <v>185</v>
      </c>
      <c r="RQT29" s="193" t="s">
        <v>185</v>
      </c>
      <c r="RQU29" s="193" t="s">
        <v>185</v>
      </c>
      <c r="RQV29" s="193" t="s">
        <v>185</v>
      </c>
      <c r="RQW29" s="193" t="s">
        <v>185</v>
      </c>
      <c r="RQX29" s="193" t="s">
        <v>185</v>
      </c>
      <c r="RQY29" s="193" t="s">
        <v>185</v>
      </c>
      <c r="RQZ29" s="193" t="s">
        <v>185</v>
      </c>
      <c r="RRA29" s="193" t="s">
        <v>185</v>
      </c>
      <c r="RRB29" s="193" t="s">
        <v>185</v>
      </c>
      <c r="RRC29" s="193" t="s">
        <v>185</v>
      </c>
      <c r="RRD29" s="193" t="s">
        <v>185</v>
      </c>
      <c r="RRE29" s="193" t="s">
        <v>185</v>
      </c>
      <c r="RRF29" s="193" t="s">
        <v>185</v>
      </c>
      <c r="RRG29" s="193" t="s">
        <v>185</v>
      </c>
      <c r="RRH29" s="193" t="s">
        <v>185</v>
      </c>
      <c r="RRI29" s="193" t="s">
        <v>185</v>
      </c>
      <c r="RRJ29" s="193" t="s">
        <v>185</v>
      </c>
      <c r="RRK29" s="193" t="s">
        <v>185</v>
      </c>
      <c r="RRL29" s="193" t="s">
        <v>185</v>
      </c>
      <c r="RRM29" s="193" t="s">
        <v>185</v>
      </c>
      <c r="RRN29" s="193" t="s">
        <v>185</v>
      </c>
      <c r="RRO29" s="193" t="s">
        <v>185</v>
      </c>
      <c r="RRP29" s="193" t="s">
        <v>185</v>
      </c>
      <c r="RRQ29" s="193" t="s">
        <v>185</v>
      </c>
      <c r="RRR29" s="193" t="s">
        <v>185</v>
      </c>
      <c r="RRS29" s="193" t="s">
        <v>185</v>
      </c>
      <c r="RRT29" s="193" t="s">
        <v>185</v>
      </c>
      <c r="RRU29" s="193" t="s">
        <v>185</v>
      </c>
      <c r="RRV29" s="193" t="s">
        <v>185</v>
      </c>
      <c r="RRW29" s="193" t="s">
        <v>185</v>
      </c>
      <c r="RRX29" s="193" t="s">
        <v>185</v>
      </c>
      <c r="RRY29" s="193" t="s">
        <v>185</v>
      </c>
      <c r="RRZ29" s="193" t="s">
        <v>185</v>
      </c>
      <c r="RSA29" s="193" t="s">
        <v>185</v>
      </c>
      <c r="RSB29" s="193" t="s">
        <v>185</v>
      </c>
      <c r="RSC29" s="193" t="s">
        <v>185</v>
      </c>
      <c r="RSD29" s="193" t="s">
        <v>185</v>
      </c>
      <c r="RSE29" s="193" t="s">
        <v>185</v>
      </c>
      <c r="RSF29" s="193" t="s">
        <v>185</v>
      </c>
      <c r="RSG29" s="193" t="s">
        <v>185</v>
      </c>
      <c r="RSH29" s="193" t="s">
        <v>185</v>
      </c>
      <c r="RSI29" s="193" t="s">
        <v>185</v>
      </c>
      <c r="RSJ29" s="193" t="s">
        <v>185</v>
      </c>
      <c r="RSK29" s="193" t="s">
        <v>185</v>
      </c>
      <c r="RSL29" s="193" t="s">
        <v>185</v>
      </c>
      <c r="RSM29" s="193" t="s">
        <v>185</v>
      </c>
      <c r="RSN29" s="193" t="s">
        <v>185</v>
      </c>
      <c r="RSO29" s="193" t="s">
        <v>185</v>
      </c>
      <c r="RSP29" s="193" t="s">
        <v>185</v>
      </c>
      <c r="RSQ29" s="193" t="s">
        <v>185</v>
      </c>
      <c r="RSR29" s="193" t="s">
        <v>185</v>
      </c>
      <c r="RSS29" s="193" t="s">
        <v>185</v>
      </c>
      <c r="RST29" s="193" t="s">
        <v>185</v>
      </c>
      <c r="RSU29" s="193" t="s">
        <v>185</v>
      </c>
      <c r="RSV29" s="193" t="s">
        <v>185</v>
      </c>
      <c r="RSW29" s="193" t="s">
        <v>185</v>
      </c>
      <c r="RSX29" s="193" t="s">
        <v>185</v>
      </c>
      <c r="RSY29" s="193" t="s">
        <v>185</v>
      </c>
      <c r="RSZ29" s="193" t="s">
        <v>185</v>
      </c>
      <c r="RTA29" s="193" t="s">
        <v>185</v>
      </c>
      <c r="RTB29" s="193" t="s">
        <v>185</v>
      </c>
      <c r="RTC29" s="193" t="s">
        <v>185</v>
      </c>
      <c r="RTD29" s="193" t="s">
        <v>185</v>
      </c>
      <c r="RTE29" s="193" t="s">
        <v>185</v>
      </c>
      <c r="RTF29" s="193" t="s">
        <v>185</v>
      </c>
      <c r="RTG29" s="193" t="s">
        <v>185</v>
      </c>
      <c r="RTH29" s="193" t="s">
        <v>185</v>
      </c>
      <c r="RTI29" s="193" t="s">
        <v>185</v>
      </c>
      <c r="RTJ29" s="193" t="s">
        <v>185</v>
      </c>
      <c r="RTK29" s="193" t="s">
        <v>185</v>
      </c>
      <c r="RTL29" s="193" t="s">
        <v>185</v>
      </c>
      <c r="RTM29" s="193" t="s">
        <v>185</v>
      </c>
      <c r="RTN29" s="193" t="s">
        <v>185</v>
      </c>
      <c r="RTO29" s="193" t="s">
        <v>185</v>
      </c>
      <c r="RTP29" s="193" t="s">
        <v>185</v>
      </c>
      <c r="RTQ29" s="193" t="s">
        <v>185</v>
      </c>
      <c r="RTR29" s="193" t="s">
        <v>185</v>
      </c>
      <c r="RTS29" s="193" t="s">
        <v>185</v>
      </c>
      <c r="RTT29" s="193" t="s">
        <v>185</v>
      </c>
      <c r="RTU29" s="193" t="s">
        <v>185</v>
      </c>
      <c r="RTV29" s="193" t="s">
        <v>185</v>
      </c>
      <c r="RTW29" s="193" t="s">
        <v>185</v>
      </c>
      <c r="RTX29" s="193" t="s">
        <v>185</v>
      </c>
      <c r="RTY29" s="193" t="s">
        <v>185</v>
      </c>
      <c r="RTZ29" s="193" t="s">
        <v>185</v>
      </c>
      <c r="RUA29" s="193" t="s">
        <v>185</v>
      </c>
      <c r="RUB29" s="193" t="s">
        <v>185</v>
      </c>
      <c r="RUC29" s="193" t="s">
        <v>185</v>
      </c>
      <c r="RUD29" s="193" t="s">
        <v>185</v>
      </c>
      <c r="RUE29" s="193" t="s">
        <v>185</v>
      </c>
      <c r="RUF29" s="193" t="s">
        <v>185</v>
      </c>
      <c r="RUG29" s="193" t="s">
        <v>185</v>
      </c>
      <c r="RUH29" s="193" t="s">
        <v>185</v>
      </c>
      <c r="RUI29" s="193" t="s">
        <v>185</v>
      </c>
      <c r="RUJ29" s="193" t="s">
        <v>185</v>
      </c>
      <c r="RUK29" s="193" t="s">
        <v>185</v>
      </c>
      <c r="RUL29" s="193" t="s">
        <v>185</v>
      </c>
      <c r="RUM29" s="193" t="s">
        <v>185</v>
      </c>
      <c r="RUN29" s="193" t="s">
        <v>185</v>
      </c>
      <c r="RUO29" s="193" t="s">
        <v>185</v>
      </c>
      <c r="RUP29" s="193" t="s">
        <v>185</v>
      </c>
      <c r="RUQ29" s="193" t="s">
        <v>185</v>
      </c>
      <c r="RUR29" s="193" t="s">
        <v>185</v>
      </c>
      <c r="RUS29" s="193" t="s">
        <v>185</v>
      </c>
      <c r="RUT29" s="193" t="s">
        <v>185</v>
      </c>
      <c r="RUU29" s="193" t="s">
        <v>185</v>
      </c>
      <c r="RUV29" s="193" t="s">
        <v>185</v>
      </c>
      <c r="RUW29" s="193" t="s">
        <v>185</v>
      </c>
      <c r="RUX29" s="193" t="s">
        <v>185</v>
      </c>
      <c r="RUY29" s="193" t="s">
        <v>185</v>
      </c>
      <c r="RUZ29" s="193" t="s">
        <v>185</v>
      </c>
      <c r="RVA29" s="193" t="s">
        <v>185</v>
      </c>
      <c r="RVB29" s="193" t="s">
        <v>185</v>
      </c>
      <c r="RVC29" s="193" t="s">
        <v>185</v>
      </c>
      <c r="RVD29" s="193" t="s">
        <v>185</v>
      </c>
      <c r="RVE29" s="193" t="s">
        <v>185</v>
      </c>
      <c r="RVF29" s="193" t="s">
        <v>185</v>
      </c>
      <c r="RVG29" s="193" t="s">
        <v>185</v>
      </c>
      <c r="RVH29" s="193" t="s">
        <v>185</v>
      </c>
      <c r="RVI29" s="193" t="s">
        <v>185</v>
      </c>
      <c r="RVJ29" s="193" t="s">
        <v>185</v>
      </c>
      <c r="RVK29" s="193" t="s">
        <v>185</v>
      </c>
      <c r="RVL29" s="193" t="s">
        <v>185</v>
      </c>
      <c r="RVM29" s="193" t="s">
        <v>185</v>
      </c>
      <c r="RVN29" s="193" t="s">
        <v>185</v>
      </c>
      <c r="RVO29" s="193" t="s">
        <v>185</v>
      </c>
      <c r="RVP29" s="193" t="s">
        <v>185</v>
      </c>
      <c r="RVQ29" s="193" t="s">
        <v>185</v>
      </c>
      <c r="RVR29" s="193" t="s">
        <v>185</v>
      </c>
      <c r="RVS29" s="193" t="s">
        <v>185</v>
      </c>
      <c r="RVT29" s="193" t="s">
        <v>185</v>
      </c>
      <c r="RVU29" s="193" t="s">
        <v>185</v>
      </c>
      <c r="RVV29" s="193" t="s">
        <v>185</v>
      </c>
      <c r="RVW29" s="193" t="s">
        <v>185</v>
      </c>
      <c r="RVX29" s="193" t="s">
        <v>185</v>
      </c>
      <c r="RVY29" s="193" t="s">
        <v>185</v>
      </c>
      <c r="RVZ29" s="193" t="s">
        <v>185</v>
      </c>
      <c r="RWA29" s="193" t="s">
        <v>185</v>
      </c>
      <c r="RWB29" s="193" t="s">
        <v>185</v>
      </c>
      <c r="RWC29" s="193" t="s">
        <v>185</v>
      </c>
      <c r="RWD29" s="193" t="s">
        <v>185</v>
      </c>
      <c r="RWE29" s="193" t="s">
        <v>185</v>
      </c>
      <c r="RWF29" s="193" t="s">
        <v>185</v>
      </c>
      <c r="RWG29" s="193" t="s">
        <v>185</v>
      </c>
      <c r="RWH29" s="193" t="s">
        <v>185</v>
      </c>
      <c r="RWI29" s="193" t="s">
        <v>185</v>
      </c>
      <c r="RWJ29" s="193" t="s">
        <v>185</v>
      </c>
      <c r="RWK29" s="193" t="s">
        <v>185</v>
      </c>
      <c r="RWL29" s="193" t="s">
        <v>185</v>
      </c>
      <c r="RWM29" s="193" t="s">
        <v>185</v>
      </c>
      <c r="RWN29" s="193" t="s">
        <v>185</v>
      </c>
      <c r="RWO29" s="193" t="s">
        <v>185</v>
      </c>
      <c r="RWP29" s="193" t="s">
        <v>185</v>
      </c>
      <c r="RWQ29" s="193" t="s">
        <v>185</v>
      </c>
      <c r="RWR29" s="193" t="s">
        <v>185</v>
      </c>
      <c r="RWS29" s="193" t="s">
        <v>185</v>
      </c>
      <c r="RWT29" s="193" t="s">
        <v>185</v>
      </c>
      <c r="RWU29" s="193" t="s">
        <v>185</v>
      </c>
      <c r="RWV29" s="193" t="s">
        <v>185</v>
      </c>
      <c r="RWW29" s="193" t="s">
        <v>185</v>
      </c>
      <c r="RWX29" s="193" t="s">
        <v>185</v>
      </c>
      <c r="RWY29" s="193" t="s">
        <v>185</v>
      </c>
      <c r="RWZ29" s="193" t="s">
        <v>185</v>
      </c>
      <c r="RXA29" s="193" t="s">
        <v>185</v>
      </c>
      <c r="RXB29" s="193" t="s">
        <v>185</v>
      </c>
      <c r="RXC29" s="193" t="s">
        <v>185</v>
      </c>
      <c r="RXD29" s="193" t="s">
        <v>185</v>
      </c>
      <c r="RXE29" s="193" t="s">
        <v>185</v>
      </c>
      <c r="RXF29" s="193" t="s">
        <v>185</v>
      </c>
      <c r="RXG29" s="193" t="s">
        <v>185</v>
      </c>
      <c r="RXH29" s="193" t="s">
        <v>185</v>
      </c>
      <c r="RXI29" s="193" t="s">
        <v>185</v>
      </c>
      <c r="RXJ29" s="193" t="s">
        <v>185</v>
      </c>
      <c r="RXK29" s="193" t="s">
        <v>185</v>
      </c>
      <c r="RXL29" s="193" t="s">
        <v>185</v>
      </c>
      <c r="RXM29" s="193" t="s">
        <v>185</v>
      </c>
      <c r="RXN29" s="193" t="s">
        <v>185</v>
      </c>
      <c r="RXO29" s="193" t="s">
        <v>185</v>
      </c>
      <c r="RXP29" s="193" t="s">
        <v>185</v>
      </c>
      <c r="RXQ29" s="193" t="s">
        <v>185</v>
      </c>
      <c r="RXR29" s="193" t="s">
        <v>185</v>
      </c>
      <c r="RXS29" s="193" t="s">
        <v>185</v>
      </c>
      <c r="RXT29" s="193" t="s">
        <v>185</v>
      </c>
      <c r="RXU29" s="193" t="s">
        <v>185</v>
      </c>
      <c r="RXV29" s="193" t="s">
        <v>185</v>
      </c>
      <c r="RXW29" s="193" t="s">
        <v>185</v>
      </c>
      <c r="RXX29" s="193" t="s">
        <v>185</v>
      </c>
      <c r="RXY29" s="193" t="s">
        <v>185</v>
      </c>
      <c r="RXZ29" s="193" t="s">
        <v>185</v>
      </c>
      <c r="RYA29" s="193" t="s">
        <v>185</v>
      </c>
      <c r="RYB29" s="193" t="s">
        <v>185</v>
      </c>
      <c r="RYC29" s="193" t="s">
        <v>185</v>
      </c>
      <c r="RYD29" s="193" t="s">
        <v>185</v>
      </c>
      <c r="RYE29" s="193" t="s">
        <v>185</v>
      </c>
      <c r="RYF29" s="193" t="s">
        <v>185</v>
      </c>
      <c r="RYG29" s="193" t="s">
        <v>185</v>
      </c>
      <c r="RYH29" s="193" t="s">
        <v>185</v>
      </c>
      <c r="RYI29" s="193" t="s">
        <v>185</v>
      </c>
      <c r="RYJ29" s="193" t="s">
        <v>185</v>
      </c>
      <c r="RYK29" s="193" t="s">
        <v>185</v>
      </c>
      <c r="RYL29" s="193" t="s">
        <v>185</v>
      </c>
      <c r="RYM29" s="193" t="s">
        <v>185</v>
      </c>
      <c r="RYN29" s="193" t="s">
        <v>185</v>
      </c>
      <c r="RYO29" s="193" t="s">
        <v>185</v>
      </c>
      <c r="RYP29" s="193" t="s">
        <v>185</v>
      </c>
      <c r="RYQ29" s="193" t="s">
        <v>185</v>
      </c>
      <c r="RYR29" s="193" t="s">
        <v>185</v>
      </c>
      <c r="RYS29" s="193" t="s">
        <v>185</v>
      </c>
      <c r="RYT29" s="193" t="s">
        <v>185</v>
      </c>
      <c r="RYU29" s="193" t="s">
        <v>185</v>
      </c>
      <c r="RYV29" s="193" t="s">
        <v>185</v>
      </c>
      <c r="RYW29" s="193" t="s">
        <v>185</v>
      </c>
      <c r="RYX29" s="193" t="s">
        <v>185</v>
      </c>
      <c r="RYY29" s="193" t="s">
        <v>185</v>
      </c>
      <c r="RYZ29" s="193" t="s">
        <v>185</v>
      </c>
      <c r="RZA29" s="193" t="s">
        <v>185</v>
      </c>
      <c r="RZB29" s="193" t="s">
        <v>185</v>
      </c>
      <c r="RZC29" s="193" t="s">
        <v>185</v>
      </c>
      <c r="RZD29" s="193" t="s">
        <v>185</v>
      </c>
      <c r="RZE29" s="193" t="s">
        <v>185</v>
      </c>
      <c r="RZF29" s="193" t="s">
        <v>185</v>
      </c>
      <c r="RZG29" s="193" t="s">
        <v>185</v>
      </c>
      <c r="RZH29" s="193" t="s">
        <v>185</v>
      </c>
      <c r="RZI29" s="193" t="s">
        <v>185</v>
      </c>
      <c r="RZJ29" s="193" t="s">
        <v>185</v>
      </c>
      <c r="RZK29" s="193" t="s">
        <v>185</v>
      </c>
      <c r="RZL29" s="193" t="s">
        <v>185</v>
      </c>
      <c r="RZM29" s="193" t="s">
        <v>185</v>
      </c>
      <c r="RZN29" s="193" t="s">
        <v>185</v>
      </c>
      <c r="RZO29" s="193" t="s">
        <v>185</v>
      </c>
      <c r="RZP29" s="193" t="s">
        <v>185</v>
      </c>
      <c r="RZQ29" s="193" t="s">
        <v>185</v>
      </c>
      <c r="RZR29" s="193" t="s">
        <v>185</v>
      </c>
      <c r="RZS29" s="193" t="s">
        <v>185</v>
      </c>
      <c r="RZT29" s="193" t="s">
        <v>185</v>
      </c>
      <c r="RZU29" s="193" t="s">
        <v>185</v>
      </c>
      <c r="RZV29" s="193" t="s">
        <v>185</v>
      </c>
      <c r="RZW29" s="193" t="s">
        <v>185</v>
      </c>
      <c r="RZX29" s="193" t="s">
        <v>185</v>
      </c>
      <c r="RZY29" s="193" t="s">
        <v>185</v>
      </c>
      <c r="RZZ29" s="193" t="s">
        <v>185</v>
      </c>
      <c r="SAA29" s="193" t="s">
        <v>185</v>
      </c>
      <c r="SAB29" s="193" t="s">
        <v>185</v>
      </c>
      <c r="SAC29" s="193" t="s">
        <v>185</v>
      </c>
      <c r="SAD29" s="193" t="s">
        <v>185</v>
      </c>
      <c r="SAE29" s="193" t="s">
        <v>185</v>
      </c>
      <c r="SAF29" s="193" t="s">
        <v>185</v>
      </c>
      <c r="SAG29" s="193" t="s">
        <v>185</v>
      </c>
      <c r="SAH29" s="193" t="s">
        <v>185</v>
      </c>
      <c r="SAI29" s="193" t="s">
        <v>185</v>
      </c>
      <c r="SAJ29" s="193" t="s">
        <v>185</v>
      </c>
      <c r="SAK29" s="193" t="s">
        <v>185</v>
      </c>
      <c r="SAL29" s="193" t="s">
        <v>185</v>
      </c>
      <c r="SAM29" s="193" t="s">
        <v>185</v>
      </c>
      <c r="SAN29" s="193" t="s">
        <v>185</v>
      </c>
      <c r="SAO29" s="193" t="s">
        <v>185</v>
      </c>
      <c r="SAP29" s="193" t="s">
        <v>185</v>
      </c>
      <c r="SAQ29" s="193" t="s">
        <v>185</v>
      </c>
      <c r="SAR29" s="193" t="s">
        <v>185</v>
      </c>
      <c r="SAS29" s="193" t="s">
        <v>185</v>
      </c>
      <c r="SAT29" s="193" t="s">
        <v>185</v>
      </c>
      <c r="SAU29" s="193" t="s">
        <v>185</v>
      </c>
      <c r="SAV29" s="193" t="s">
        <v>185</v>
      </c>
      <c r="SAW29" s="193" t="s">
        <v>185</v>
      </c>
      <c r="SAX29" s="193" t="s">
        <v>185</v>
      </c>
      <c r="SAY29" s="193" t="s">
        <v>185</v>
      </c>
      <c r="SAZ29" s="193" t="s">
        <v>185</v>
      </c>
      <c r="SBA29" s="193" t="s">
        <v>185</v>
      </c>
      <c r="SBB29" s="193" t="s">
        <v>185</v>
      </c>
      <c r="SBC29" s="193" t="s">
        <v>185</v>
      </c>
      <c r="SBD29" s="193" t="s">
        <v>185</v>
      </c>
      <c r="SBE29" s="193" t="s">
        <v>185</v>
      </c>
      <c r="SBF29" s="193" t="s">
        <v>185</v>
      </c>
      <c r="SBG29" s="193" t="s">
        <v>185</v>
      </c>
      <c r="SBH29" s="193" t="s">
        <v>185</v>
      </c>
      <c r="SBI29" s="193" t="s">
        <v>185</v>
      </c>
      <c r="SBJ29" s="193" t="s">
        <v>185</v>
      </c>
      <c r="SBK29" s="193" t="s">
        <v>185</v>
      </c>
      <c r="SBL29" s="193" t="s">
        <v>185</v>
      </c>
      <c r="SBM29" s="193" t="s">
        <v>185</v>
      </c>
      <c r="SBN29" s="193" t="s">
        <v>185</v>
      </c>
      <c r="SBO29" s="193" t="s">
        <v>185</v>
      </c>
      <c r="SBP29" s="193" t="s">
        <v>185</v>
      </c>
      <c r="SBQ29" s="193" t="s">
        <v>185</v>
      </c>
      <c r="SBR29" s="193" t="s">
        <v>185</v>
      </c>
      <c r="SBS29" s="193" t="s">
        <v>185</v>
      </c>
      <c r="SBT29" s="193" t="s">
        <v>185</v>
      </c>
      <c r="SBU29" s="193" t="s">
        <v>185</v>
      </c>
      <c r="SBV29" s="193" t="s">
        <v>185</v>
      </c>
      <c r="SBW29" s="193" t="s">
        <v>185</v>
      </c>
      <c r="SBX29" s="193" t="s">
        <v>185</v>
      </c>
      <c r="SBY29" s="193" t="s">
        <v>185</v>
      </c>
      <c r="SBZ29" s="193" t="s">
        <v>185</v>
      </c>
      <c r="SCA29" s="193" t="s">
        <v>185</v>
      </c>
      <c r="SCB29" s="193" t="s">
        <v>185</v>
      </c>
      <c r="SCC29" s="193" t="s">
        <v>185</v>
      </c>
      <c r="SCD29" s="193" t="s">
        <v>185</v>
      </c>
      <c r="SCE29" s="193" t="s">
        <v>185</v>
      </c>
      <c r="SCF29" s="193" t="s">
        <v>185</v>
      </c>
      <c r="SCG29" s="193" t="s">
        <v>185</v>
      </c>
      <c r="SCH29" s="193" t="s">
        <v>185</v>
      </c>
      <c r="SCI29" s="193" t="s">
        <v>185</v>
      </c>
      <c r="SCJ29" s="193" t="s">
        <v>185</v>
      </c>
      <c r="SCK29" s="193" t="s">
        <v>185</v>
      </c>
      <c r="SCL29" s="193" t="s">
        <v>185</v>
      </c>
      <c r="SCM29" s="193" t="s">
        <v>185</v>
      </c>
      <c r="SCN29" s="193" t="s">
        <v>185</v>
      </c>
      <c r="SCO29" s="193" t="s">
        <v>185</v>
      </c>
      <c r="SCP29" s="193" t="s">
        <v>185</v>
      </c>
      <c r="SCQ29" s="193" t="s">
        <v>185</v>
      </c>
      <c r="SCR29" s="193" t="s">
        <v>185</v>
      </c>
      <c r="SCS29" s="193" t="s">
        <v>185</v>
      </c>
      <c r="SCT29" s="193" t="s">
        <v>185</v>
      </c>
      <c r="SCU29" s="193" t="s">
        <v>185</v>
      </c>
      <c r="SCV29" s="193" t="s">
        <v>185</v>
      </c>
      <c r="SCW29" s="193" t="s">
        <v>185</v>
      </c>
      <c r="SCX29" s="193" t="s">
        <v>185</v>
      </c>
      <c r="SCY29" s="193" t="s">
        <v>185</v>
      </c>
      <c r="SCZ29" s="193" t="s">
        <v>185</v>
      </c>
      <c r="SDA29" s="193" t="s">
        <v>185</v>
      </c>
      <c r="SDB29" s="193" t="s">
        <v>185</v>
      </c>
      <c r="SDC29" s="193" t="s">
        <v>185</v>
      </c>
      <c r="SDD29" s="193" t="s">
        <v>185</v>
      </c>
      <c r="SDE29" s="193" t="s">
        <v>185</v>
      </c>
      <c r="SDF29" s="193" t="s">
        <v>185</v>
      </c>
      <c r="SDG29" s="193" t="s">
        <v>185</v>
      </c>
      <c r="SDH29" s="193" t="s">
        <v>185</v>
      </c>
      <c r="SDI29" s="193" t="s">
        <v>185</v>
      </c>
      <c r="SDJ29" s="193" t="s">
        <v>185</v>
      </c>
      <c r="SDK29" s="193" t="s">
        <v>185</v>
      </c>
      <c r="SDL29" s="193" t="s">
        <v>185</v>
      </c>
      <c r="SDM29" s="193" t="s">
        <v>185</v>
      </c>
      <c r="SDN29" s="193" t="s">
        <v>185</v>
      </c>
      <c r="SDO29" s="193" t="s">
        <v>185</v>
      </c>
      <c r="SDP29" s="193" t="s">
        <v>185</v>
      </c>
      <c r="SDQ29" s="193" t="s">
        <v>185</v>
      </c>
      <c r="SDR29" s="193" t="s">
        <v>185</v>
      </c>
      <c r="SDS29" s="193" t="s">
        <v>185</v>
      </c>
      <c r="SDT29" s="193" t="s">
        <v>185</v>
      </c>
      <c r="SDU29" s="193" t="s">
        <v>185</v>
      </c>
      <c r="SDV29" s="193" t="s">
        <v>185</v>
      </c>
      <c r="SDW29" s="193" t="s">
        <v>185</v>
      </c>
      <c r="SDX29" s="193" t="s">
        <v>185</v>
      </c>
      <c r="SDY29" s="193" t="s">
        <v>185</v>
      </c>
      <c r="SDZ29" s="193" t="s">
        <v>185</v>
      </c>
      <c r="SEA29" s="193" t="s">
        <v>185</v>
      </c>
      <c r="SEB29" s="193" t="s">
        <v>185</v>
      </c>
      <c r="SEC29" s="193" t="s">
        <v>185</v>
      </c>
      <c r="SED29" s="193" t="s">
        <v>185</v>
      </c>
      <c r="SEE29" s="193" t="s">
        <v>185</v>
      </c>
      <c r="SEF29" s="193" t="s">
        <v>185</v>
      </c>
      <c r="SEG29" s="193" t="s">
        <v>185</v>
      </c>
      <c r="SEH29" s="193" t="s">
        <v>185</v>
      </c>
      <c r="SEI29" s="193" t="s">
        <v>185</v>
      </c>
      <c r="SEJ29" s="193" t="s">
        <v>185</v>
      </c>
      <c r="SEK29" s="193" t="s">
        <v>185</v>
      </c>
      <c r="SEL29" s="193" t="s">
        <v>185</v>
      </c>
      <c r="SEM29" s="193" t="s">
        <v>185</v>
      </c>
      <c r="SEN29" s="193" t="s">
        <v>185</v>
      </c>
      <c r="SEO29" s="193" t="s">
        <v>185</v>
      </c>
      <c r="SEP29" s="193" t="s">
        <v>185</v>
      </c>
      <c r="SEQ29" s="193" t="s">
        <v>185</v>
      </c>
      <c r="SER29" s="193" t="s">
        <v>185</v>
      </c>
      <c r="SES29" s="193" t="s">
        <v>185</v>
      </c>
      <c r="SET29" s="193" t="s">
        <v>185</v>
      </c>
      <c r="SEU29" s="193" t="s">
        <v>185</v>
      </c>
      <c r="SEV29" s="193" t="s">
        <v>185</v>
      </c>
      <c r="SEW29" s="193" t="s">
        <v>185</v>
      </c>
      <c r="SEX29" s="193" t="s">
        <v>185</v>
      </c>
      <c r="SEY29" s="193" t="s">
        <v>185</v>
      </c>
      <c r="SEZ29" s="193" t="s">
        <v>185</v>
      </c>
      <c r="SFA29" s="193" t="s">
        <v>185</v>
      </c>
      <c r="SFB29" s="193" t="s">
        <v>185</v>
      </c>
      <c r="SFC29" s="193" t="s">
        <v>185</v>
      </c>
      <c r="SFD29" s="193" t="s">
        <v>185</v>
      </c>
      <c r="SFE29" s="193" t="s">
        <v>185</v>
      </c>
      <c r="SFF29" s="193" t="s">
        <v>185</v>
      </c>
      <c r="SFG29" s="193" t="s">
        <v>185</v>
      </c>
      <c r="SFH29" s="193" t="s">
        <v>185</v>
      </c>
      <c r="SFI29" s="193" t="s">
        <v>185</v>
      </c>
      <c r="SFJ29" s="193" t="s">
        <v>185</v>
      </c>
      <c r="SFK29" s="193" t="s">
        <v>185</v>
      </c>
      <c r="SFL29" s="193" t="s">
        <v>185</v>
      </c>
      <c r="SFM29" s="193" t="s">
        <v>185</v>
      </c>
      <c r="SFN29" s="193" t="s">
        <v>185</v>
      </c>
      <c r="SFO29" s="193" t="s">
        <v>185</v>
      </c>
      <c r="SFP29" s="193" t="s">
        <v>185</v>
      </c>
      <c r="SFQ29" s="193" t="s">
        <v>185</v>
      </c>
      <c r="SFR29" s="193" t="s">
        <v>185</v>
      </c>
      <c r="SFS29" s="193" t="s">
        <v>185</v>
      </c>
      <c r="SFT29" s="193" t="s">
        <v>185</v>
      </c>
      <c r="SFU29" s="193" t="s">
        <v>185</v>
      </c>
      <c r="SFV29" s="193" t="s">
        <v>185</v>
      </c>
      <c r="SFW29" s="193" t="s">
        <v>185</v>
      </c>
      <c r="SFX29" s="193" t="s">
        <v>185</v>
      </c>
      <c r="SFY29" s="193" t="s">
        <v>185</v>
      </c>
      <c r="SFZ29" s="193" t="s">
        <v>185</v>
      </c>
      <c r="SGA29" s="193" t="s">
        <v>185</v>
      </c>
      <c r="SGB29" s="193" t="s">
        <v>185</v>
      </c>
      <c r="SGC29" s="193" t="s">
        <v>185</v>
      </c>
      <c r="SGD29" s="193" t="s">
        <v>185</v>
      </c>
      <c r="SGE29" s="193" t="s">
        <v>185</v>
      </c>
      <c r="SGF29" s="193" t="s">
        <v>185</v>
      </c>
      <c r="SGG29" s="193" t="s">
        <v>185</v>
      </c>
      <c r="SGH29" s="193" t="s">
        <v>185</v>
      </c>
      <c r="SGI29" s="193" t="s">
        <v>185</v>
      </c>
      <c r="SGJ29" s="193" t="s">
        <v>185</v>
      </c>
      <c r="SGK29" s="193" t="s">
        <v>185</v>
      </c>
      <c r="SGL29" s="193" t="s">
        <v>185</v>
      </c>
      <c r="SGM29" s="193" t="s">
        <v>185</v>
      </c>
      <c r="SGN29" s="193" t="s">
        <v>185</v>
      </c>
      <c r="SGO29" s="193" t="s">
        <v>185</v>
      </c>
      <c r="SGP29" s="193" t="s">
        <v>185</v>
      </c>
      <c r="SGQ29" s="193" t="s">
        <v>185</v>
      </c>
      <c r="SGR29" s="193" t="s">
        <v>185</v>
      </c>
      <c r="SGS29" s="193" t="s">
        <v>185</v>
      </c>
      <c r="SGT29" s="193" t="s">
        <v>185</v>
      </c>
      <c r="SGU29" s="193" t="s">
        <v>185</v>
      </c>
      <c r="SGV29" s="193" t="s">
        <v>185</v>
      </c>
      <c r="SGW29" s="193" t="s">
        <v>185</v>
      </c>
      <c r="SGX29" s="193" t="s">
        <v>185</v>
      </c>
      <c r="SGY29" s="193" t="s">
        <v>185</v>
      </c>
      <c r="SGZ29" s="193" t="s">
        <v>185</v>
      </c>
      <c r="SHA29" s="193" t="s">
        <v>185</v>
      </c>
      <c r="SHB29" s="193" t="s">
        <v>185</v>
      </c>
      <c r="SHC29" s="193" t="s">
        <v>185</v>
      </c>
      <c r="SHD29" s="193" t="s">
        <v>185</v>
      </c>
      <c r="SHE29" s="193" t="s">
        <v>185</v>
      </c>
      <c r="SHF29" s="193" t="s">
        <v>185</v>
      </c>
      <c r="SHG29" s="193" t="s">
        <v>185</v>
      </c>
      <c r="SHH29" s="193" t="s">
        <v>185</v>
      </c>
      <c r="SHI29" s="193" t="s">
        <v>185</v>
      </c>
      <c r="SHJ29" s="193" t="s">
        <v>185</v>
      </c>
      <c r="SHK29" s="193" t="s">
        <v>185</v>
      </c>
      <c r="SHL29" s="193" t="s">
        <v>185</v>
      </c>
      <c r="SHM29" s="193" t="s">
        <v>185</v>
      </c>
      <c r="SHN29" s="193" t="s">
        <v>185</v>
      </c>
      <c r="SHO29" s="193" t="s">
        <v>185</v>
      </c>
      <c r="SHP29" s="193" t="s">
        <v>185</v>
      </c>
      <c r="SHQ29" s="193" t="s">
        <v>185</v>
      </c>
      <c r="SHR29" s="193" t="s">
        <v>185</v>
      </c>
      <c r="SHS29" s="193" t="s">
        <v>185</v>
      </c>
      <c r="SHT29" s="193" t="s">
        <v>185</v>
      </c>
      <c r="SHU29" s="193" t="s">
        <v>185</v>
      </c>
      <c r="SHV29" s="193" t="s">
        <v>185</v>
      </c>
      <c r="SHW29" s="193" t="s">
        <v>185</v>
      </c>
      <c r="SHX29" s="193" t="s">
        <v>185</v>
      </c>
      <c r="SHY29" s="193" t="s">
        <v>185</v>
      </c>
      <c r="SHZ29" s="193" t="s">
        <v>185</v>
      </c>
      <c r="SIA29" s="193" t="s">
        <v>185</v>
      </c>
      <c r="SIB29" s="193" t="s">
        <v>185</v>
      </c>
      <c r="SIC29" s="193" t="s">
        <v>185</v>
      </c>
      <c r="SID29" s="193" t="s">
        <v>185</v>
      </c>
      <c r="SIE29" s="193" t="s">
        <v>185</v>
      </c>
      <c r="SIF29" s="193" t="s">
        <v>185</v>
      </c>
      <c r="SIG29" s="193" t="s">
        <v>185</v>
      </c>
      <c r="SIH29" s="193" t="s">
        <v>185</v>
      </c>
      <c r="SII29" s="193" t="s">
        <v>185</v>
      </c>
      <c r="SIJ29" s="193" t="s">
        <v>185</v>
      </c>
      <c r="SIK29" s="193" t="s">
        <v>185</v>
      </c>
      <c r="SIL29" s="193" t="s">
        <v>185</v>
      </c>
      <c r="SIM29" s="193" t="s">
        <v>185</v>
      </c>
      <c r="SIN29" s="193" t="s">
        <v>185</v>
      </c>
      <c r="SIO29" s="193" t="s">
        <v>185</v>
      </c>
      <c r="SIP29" s="193" t="s">
        <v>185</v>
      </c>
      <c r="SIQ29" s="193" t="s">
        <v>185</v>
      </c>
      <c r="SIR29" s="193" t="s">
        <v>185</v>
      </c>
      <c r="SIS29" s="193" t="s">
        <v>185</v>
      </c>
      <c r="SIT29" s="193" t="s">
        <v>185</v>
      </c>
      <c r="SIU29" s="193" t="s">
        <v>185</v>
      </c>
      <c r="SIV29" s="193" t="s">
        <v>185</v>
      </c>
      <c r="SIW29" s="193" t="s">
        <v>185</v>
      </c>
      <c r="SIX29" s="193" t="s">
        <v>185</v>
      </c>
      <c r="SIY29" s="193" t="s">
        <v>185</v>
      </c>
      <c r="SIZ29" s="193" t="s">
        <v>185</v>
      </c>
      <c r="SJA29" s="193" t="s">
        <v>185</v>
      </c>
      <c r="SJB29" s="193" t="s">
        <v>185</v>
      </c>
      <c r="SJC29" s="193" t="s">
        <v>185</v>
      </c>
      <c r="SJD29" s="193" t="s">
        <v>185</v>
      </c>
      <c r="SJE29" s="193" t="s">
        <v>185</v>
      </c>
      <c r="SJF29" s="193" t="s">
        <v>185</v>
      </c>
      <c r="SJG29" s="193" t="s">
        <v>185</v>
      </c>
      <c r="SJH29" s="193" t="s">
        <v>185</v>
      </c>
      <c r="SJI29" s="193" t="s">
        <v>185</v>
      </c>
      <c r="SJJ29" s="193" t="s">
        <v>185</v>
      </c>
      <c r="SJK29" s="193" t="s">
        <v>185</v>
      </c>
      <c r="SJL29" s="193" t="s">
        <v>185</v>
      </c>
      <c r="SJM29" s="193" t="s">
        <v>185</v>
      </c>
      <c r="SJN29" s="193" t="s">
        <v>185</v>
      </c>
      <c r="SJO29" s="193" t="s">
        <v>185</v>
      </c>
      <c r="SJP29" s="193" t="s">
        <v>185</v>
      </c>
      <c r="SJQ29" s="193" t="s">
        <v>185</v>
      </c>
      <c r="SJR29" s="193" t="s">
        <v>185</v>
      </c>
      <c r="SJS29" s="193" t="s">
        <v>185</v>
      </c>
      <c r="SJT29" s="193" t="s">
        <v>185</v>
      </c>
      <c r="SJU29" s="193" t="s">
        <v>185</v>
      </c>
      <c r="SJV29" s="193" t="s">
        <v>185</v>
      </c>
      <c r="SJW29" s="193" t="s">
        <v>185</v>
      </c>
      <c r="SJX29" s="193" t="s">
        <v>185</v>
      </c>
      <c r="SJY29" s="193" t="s">
        <v>185</v>
      </c>
      <c r="SJZ29" s="193" t="s">
        <v>185</v>
      </c>
      <c r="SKA29" s="193" t="s">
        <v>185</v>
      </c>
      <c r="SKB29" s="193" t="s">
        <v>185</v>
      </c>
      <c r="SKC29" s="193" t="s">
        <v>185</v>
      </c>
      <c r="SKD29" s="193" t="s">
        <v>185</v>
      </c>
      <c r="SKE29" s="193" t="s">
        <v>185</v>
      </c>
      <c r="SKF29" s="193" t="s">
        <v>185</v>
      </c>
      <c r="SKG29" s="193" t="s">
        <v>185</v>
      </c>
      <c r="SKH29" s="193" t="s">
        <v>185</v>
      </c>
      <c r="SKI29" s="193" t="s">
        <v>185</v>
      </c>
      <c r="SKJ29" s="193" t="s">
        <v>185</v>
      </c>
      <c r="SKK29" s="193" t="s">
        <v>185</v>
      </c>
      <c r="SKL29" s="193" t="s">
        <v>185</v>
      </c>
      <c r="SKM29" s="193" t="s">
        <v>185</v>
      </c>
      <c r="SKN29" s="193" t="s">
        <v>185</v>
      </c>
      <c r="SKO29" s="193" t="s">
        <v>185</v>
      </c>
      <c r="SKP29" s="193" t="s">
        <v>185</v>
      </c>
      <c r="SKQ29" s="193" t="s">
        <v>185</v>
      </c>
      <c r="SKR29" s="193" t="s">
        <v>185</v>
      </c>
      <c r="SKS29" s="193" t="s">
        <v>185</v>
      </c>
      <c r="SKT29" s="193" t="s">
        <v>185</v>
      </c>
      <c r="SKU29" s="193" t="s">
        <v>185</v>
      </c>
      <c r="SKV29" s="193" t="s">
        <v>185</v>
      </c>
      <c r="SKW29" s="193" t="s">
        <v>185</v>
      </c>
      <c r="SKX29" s="193" t="s">
        <v>185</v>
      </c>
      <c r="SKY29" s="193" t="s">
        <v>185</v>
      </c>
      <c r="SKZ29" s="193" t="s">
        <v>185</v>
      </c>
      <c r="SLA29" s="193" t="s">
        <v>185</v>
      </c>
      <c r="SLB29" s="193" t="s">
        <v>185</v>
      </c>
      <c r="SLC29" s="193" t="s">
        <v>185</v>
      </c>
      <c r="SLD29" s="193" t="s">
        <v>185</v>
      </c>
      <c r="SLE29" s="193" t="s">
        <v>185</v>
      </c>
      <c r="SLF29" s="193" t="s">
        <v>185</v>
      </c>
      <c r="SLG29" s="193" t="s">
        <v>185</v>
      </c>
      <c r="SLH29" s="193" t="s">
        <v>185</v>
      </c>
      <c r="SLI29" s="193" t="s">
        <v>185</v>
      </c>
      <c r="SLJ29" s="193" t="s">
        <v>185</v>
      </c>
      <c r="SLK29" s="193" t="s">
        <v>185</v>
      </c>
      <c r="SLL29" s="193" t="s">
        <v>185</v>
      </c>
      <c r="SLM29" s="193" t="s">
        <v>185</v>
      </c>
      <c r="SLN29" s="193" t="s">
        <v>185</v>
      </c>
      <c r="SLO29" s="193" t="s">
        <v>185</v>
      </c>
      <c r="SLP29" s="193" t="s">
        <v>185</v>
      </c>
      <c r="SLQ29" s="193" t="s">
        <v>185</v>
      </c>
      <c r="SLR29" s="193" t="s">
        <v>185</v>
      </c>
      <c r="SLS29" s="193" t="s">
        <v>185</v>
      </c>
      <c r="SLT29" s="193" t="s">
        <v>185</v>
      </c>
      <c r="SLU29" s="193" t="s">
        <v>185</v>
      </c>
      <c r="SLV29" s="193" t="s">
        <v>185</v>
      </c>
      <c r="SLW29" s="193" t="s">
        <v>185</v>
      </c>
      <c r="SLX29" s="193" t="s">
        <v>185</v>
      </c>
      <c r="SLY29" s="193" t="s">
        <v>185</v>
      </c>
      <c r="SLZ29" s="193" t="s">
        <v>185</v>
      </c>
      <c r="SMA29" s="193" t="s">
        <v>185</v>
      </c>
      <c r="SMB29" s="193" t="s">
        <v>185</v>
      </c>
      <c r="SMC29" s="193" t="s">
        <v>185</v>
      </c>
      <c r="SMD29" s="193" t="s">
        <v>185</v>
      </c>
      <c r="SME29" s="193" t="s">
        <v>185</v>
      </c>
      <c r="SMF29" s="193" t="s">
        <v>185</v>
      </c>
      <c r="SMG29" s="193" t="s">
        <v>185</v>
      </c>
      <c r="SMH29" s="193" t="s">
        <v>185</v>
      </c>
      <c r="SMI29" s="193" t="s">
        <v>185</v>
      </c>
      <c r="SMJ29" s="193" t="s">
        <v>185</v>
      </c>
      <c r="SMK29" s="193" t="s">
        <v>185</v>
      </c>
      <c r="SML29" s="193" t="s">
        <v>185</v>
      </c>
      <c r="SMM29" s="193" t="s">
        <v>185</v>
      </c>
      <c r="SMN29" s="193" t="s">
        <v>185</v>
      </c>
      <c r="SMO29" s="193" t="s">
        <v>185</v>
      </c>
      <c r="SMP29" s="193" t="s">
        <v>185</v>
      </c>
      <c r="SMQ29" s="193" t="s">
        <v>185</v>
      </c>
      <c r="SMR29" s="193" t="s">
        <v>185</v>
      </c>
      <c r="SMS29" s="193" t="s">
        <v>185</v>
      </c>
      <c r="SMT29" s="193" t="s">
        <v>185</v>
      </c>
      <c r="SMU29" s="193" t="s">
        <v>185</v>
      </c>
      <c r="SMV29" s="193" t="s">
        <v>185</v>
      </c>
      <c r="SMW29" s="193" t="s">
        <v>185</v>
      </c>
      <c r="SMX29" s="193" t="s">
        <v>185</v>
      </c>
      <c r="SMY29" s="193" t="s">
        <v>185</v>
      </c>
      <c r="SMZ29" s="193" t="s">
        <v>185</v>
      </c>
      <c r="SNA29" s="193" t="s">
        <v>185</v>
      </c>
      <c r="SNB29" s="193" t="s">
        <v>185</v>
      </c>
      <c r="SNC29" s="193" t="s">
        <v>185</v>
      </c>
      <c r="SND29" s="193" t="s">
        <v>185</v>
      </c>
      <c r="SNE29" s="193" t="s">
        <v>185</v>
      </c>
      <c r="SNF29" s="193" t="s">
        <v>185</v>
      </c>
      <c r="SNG29" s="193" t="s">
        <v>185</v>
      </c>
      <c r="SNH29" s="193" t="s">
        <v>185</v>
      </c>
      <c r="SNI29" s="193" t="s">
        <v>185</v>
      </c>
      <c r="SNJ29" s="193" t="s">
        <v>185</v>
      </c>
      <c r="SNK29" s="193" t="s">
        <v>185</v>
      </c>
      <c r="SNL29" s="193" t="s">
        <v>185</v>
      </c>
      <c r="SNM29" s="193" t="s">
        <v>185</v>
      </c>
      <c r="SNN29" s="193" t="s">
        <v>185</v>
      </c>
      <c r="SNO29" s="193" t="s">
        <v>185</v>
      </c>
      <c r="SNP29" s="193" t="s">
        <v>185</v>
      </c>
      <c r="SNQ29" s="193" t="s">
        <v>185</v>
      </c>
      <c r="SNR29" s="193" t="s">
        <v>185</v>
      </c>
      <c r="SNS29" s="193" t="s">
        <v>185</v>
      </c>
      <c r="SNT29" s="193" t="s">
        <v>185</v>
      </c>
      <c r="SNU29" s="193" t="s">
        <v>185</v>
      </c>
      <c r="SNV29" s="193" t="s">
        <v>185</v>
      </c>
      <c r="SNW29" s="193" t="s">
        <v>185</v>
      </c>
      <c r="SNX29" s="193" t="s">
        <v>185</v>
      </c>
      <c r="SNY29" s="193" t="s">
        <v>185</v>
      </c>
      <c r="SNZ29" s="193" t="s">
        <v>185</v>
      </c>
      <c r="SOA29" s="193" t="s">
        <v>185</v>
      </c>
      <c r="SOB29" s="193" t="s">
        <v>185</v>
      </c>
      <c r="SOC29" s="193" t="s">
        <v>185</v>
      </c>
      <c r="SOD29" s="193" t="s">
        <v>185</v>
      </c>
      <c r="SOE29" s="193" t="s">
        <v>185</v>
      </c>
      <c r="SOF29" s="193" t="s">
        <v>185</v>
      </c>
      <c r="SOG29" s="193" t="s">
        <v>185</v>
      </c>
      <c r="SOH29" s="193" t="s">
        <v>185</v>
      </c>
      <c r="SOI29" s="193" t="s">
        <v>185</v>
      </c>
      <c r="SOJ29" s="193" t="s">
        <v>185</v>
      </c>
      <c r="SOK29" s="193" t="s">
        <v>185</v>
      </c>
      <c r="SOL29" s="193" t="s">
        <v>185</v>
      </c>
      <c r="SOM29" s="193" t="s">
        <v>185</v>
      </c>
      <c r="SON29" s="193" t="s">
        <v>185</v>
      </c>
      <c r="SOO29" s="193" t="s">
        <v>185</v>
      </c>
      <c r="SOP29" s="193" t="s">
        <v>185</v>
      </c>
      <c r="SOQ29" s="193" t="s">
        <v>185</v>
      </c>
      <c r="SOR29" s="193" t="s">
        <v>185</v>
      </c>
      <c r="SOS29" s="193" t="s">
        <v>185</v>
      </c>
      <c r="SOT29" s="193" t="s">
        <v>185</v>
      </c>
      <c r="SOU29" s="193" t="s">
        <v>185</v>
      </c>
      <c r="SOV29" s="193" t="s">
        <v>185</v>
      </c>
      <c r="SOW29" s="193" t="s">
        <v>185</v>
      </c>
      <c r="SOX29" s="193" t="s">
        <v>185</v>
      </c>
      <c r="SOY29" s="193" t="s">
        <v>185</v>
      </c>
      <c r="SOZ29" s="193" t="s">
        <v>185</v>
      </c>
      <c r="SPA29" s="193" t="s">
        <v>185</v>
      </c>
      <c r="SPB29" s="193" t="s">
        <v>185</v>
      </c>
      <c r="SPC29" s="193" t="s">
        <v>185</v>
      </c>
      <c r="SPD29" s="193" t="s">
        <v>185</v>
      </c>
      <c r="SPE29" s="193" t="s">
        <v>185</v>
      </c>
      <c r="SPF29" s="193" t="s">
        <v>185</v>
      </c>
      <c r="SPG29" s="193" t="s">
        <v>185</v>
      </c>
      <c r="SPH29" s="193" t="s">
        <v>185</v>
      </c>
      <c r="SPI29" s="193" t="s">
        <v>185</v>
      </c>
      <c r="SPJ29" s="193" t="s">
        <v>185</v>
      </c>
      <c r="SPK29" s="193" t="s">
        <v>185</v>
      </c>
      <c r="SPL29" s="193" t="s">
        <v>185</v>
      </c>
      <c r="SPM29" s="193" t="s">
        <v>185</v>
      </c>
      <c r="SPN29" s="193" t="s">
        <v>185</v>
      </c>
      <c r="SPO29" s="193" t="s">
        <v>185</v>
      </c>
      <c r="SPP29" s="193" t="s">
        <v>185</v>
      </c>
      <c r="SPQ29" s="193" t="s">
        <v>185</v>
      </c>
      <c r="SPR29" s="193" t="s">
        <v>185</v>
      </c>
      <c r="SPS29" s="193" t="s">
        <v>185</v>
      </c>
      <c r="SPT29" s="193" t="s">
        <v>185</v>
      </c>
      <c r="SPU29" s="193" t="s">
        <v>185</v>
      </c>
      <c r="SPV29" s="193" t="s">
        <v>185</v>
      </c>
      <c r="SPW29" s="193" t="s">
        <v>185</v>
      </c>
      <c r="SPX29" s="193" t="s">
        <v>185</v>
      </c>
      <c r="SPY29" s="193" t="s">
        <v>185</v>
      </c>
      <c r="SPZ29" s="193" t="s">
        <v>185</v>
      </c>
      <c r="SQA29" s="193" t="s">
        <v>185</v>
      </c>
      <c r="SQB29" s="193" t="s">
        <v>185</v>
      </c>
      <c r="SQC29" s="193" t="s">
        <v>185</v>
      </c>
      <c r="SQD29" s="193" t="s">
        <v>185</v>
      </c>
      <c r="SQE29" s="193" t="s">
        <v>185</v>
      </c>
      <c r="SQF29" s="193" t="s">
        <v>185</v>
      </c>
      <c r="SQG29" s="193" t="s">
        <v>185</v>
      </c>
      <c r="SQH29" s="193" t="s">
        <v>185</v>
      </c>
      <c r="SQI29" s="193" t="s">
        <v>185</v>
      </c>
      <c r="SQJ29" s="193" t="s">
        <v>185</v>
      </c>
      <c r="SQK29" s="193" t="s">
        <v>185</v>
      </c>
      <c r="SQL29" s="193" t="s">
        <v>185</v>
      </c>
      <c r="SQM29" s="193" t="s">
        <v>185</v>
      </c>
      <c r="SQN29" s="193" t="s">
        <v>185</v>
      </c>
      <c r="SQO29" s="193" t="s">
        <v>185</v>
      </c>
      <c r="SQP29" s="193" t="s">
        <v>185</v>
      </c>
      <c r="SQQ29" s="193" t="s">
        <v>185</v>
      </c>
      <c r="SQR29" s="193" t="s">
        <v>185</v>
      </c>
      <c r="SQS29" s="193" t="s">
        <v>185</v>
      </c>
      <c r="SQT29" s="193" t="s">
        <v>185</v>
      </c>
      <c r="SQU29" s="193" t="s">
        <v>185</v>
      </c>
      <c r="SQV29" s="193" t="s">
        <v>185</v>
      </c>
      <c r="SQW29" s="193" t="s">
        <v>185</v>
      </c>
      <c r="SQX29" s="193" t="s">
        <v>185</v>
      </c>
      <c r="SQY29" s="193" t="s">
        <v>185</v>
      </c>
      <c r="SQZ29" s="193" t="s">
        <v>185</v>
      </c>
      <c r="SRA29" s="193" t="s">
        <v>185</v>
      </c>
      <c r="SRB29" s="193" t="s">
        <v>185</v>
      </c>
      <c r="SRC29" s="193" t="s">
        <v>185</v>
      </c>
      <c r="SRD29" s="193" t="s">
        <v>185</v>
      </c>
      <c r="SRE29" s="193" t="s">
        <v>185</v>
      </c>
      <c r="SRF29" s="193" t="s">
        <v>185</v>
      </c>
      <c r="SRG29" s="193" t="s">
        <v>185</v>
      </c>
      <c r="SRH29" s="193" t="s">
        <v>185</v>
      </c>
      <c r="SRI29" s="193" t="s">
        <v>185</v>
      </c>
      <c r="SRJ29" s="193" t="s">
        <v>185</v>
      </c>
      <c r="SRK29" s="193" t="s">
        <v>185</v>
      </c>
      <c r="SRL29" s="193" t="s">
        <v>185</v>
      </c>
      <c r="SRM29" s="193" t="s">
        <v>185</v>
      </c>
      <c r="SRN29" s="193" t="s">
        <v>185</v>
      </c>
      <c r="SRO29" s="193" t="s">
        <v>185</v>
      </c>
      <c r="SRP29" s="193" t="s">
        <v>185</v>
      </c>
      <c r="SRQ29" s="193" t="s">
        <v>185</v>
      </c>
      <c r="SRR29" s="193" t="s">
        <v>185</v>
      </c>
      <c r="SRS29" s="193" t="s">
        <v>185</v>
      </c>
      <c r="SRT29" s="193" t="s">
        <v>185</v>
      </c>
      <c r="SRU29" s="193" t="s">
        <v>185</v>
      </c>
      <c r="SRV29" s="193" t="s">
        <v>185</v>
      </c>
      <c r="SRW29" s="193" t="s">
        <v>185</v>
      </c>
      <c r="SRX29" s="193" t="s">
        <v>185</v>
      </c>
      <c r="SRY29" s="193" t="s">
        <v>185</v>
      </c>
      <c r="SRZ29" s="193" t="s">
        <v>185</v>
      </c>
      <c r="SSA29" s="193" t="s">
        <v>185</v>
      </c>
      <c r="SSB29" s="193" t="s">
        <v>185</v>
      </c>
      <c r="SSC29" s="193" t="s">
        <v>185</v>
      </c>
      <c r="SSD29" s="193" t="s">
        <v>185</v>
      </c>
      <c r="SSE29" s="193" t="s">
        <v>185</v>
      </c>
      <c r="SSF29" s="193" t="s">
        <v>185</v>
      </c>
      <c r="SSG29" s="193" t="s">
        <v>185</v>
      </c>
      <c r="SSH29" s="193" t="s">
        <v>185</v>
      </c>
      <c r="SSI29" s="193" t="s">
        <v>185</v>
      </c>
      <c r="SSJ29" s="193" t="s">
        <v>185</v>
      </c>
      <c r="SSK29" s="193" t="s">
        <v>185</v>
      </c>
      <c r="SSL29" s="193" t="s">
        <v>185</v>
      </c>
      <c r="SSM29" s="193" t="s">
        <v>185</v>
      </c>
      <c r="SSN29" s="193" t="s">
        <v>185</v>
      </c>
      <c r="SSO29" s="193" t="s">
        <v>185</v>
      </c>
      <c r="SSP29" s="193" t="s">
        <v>185</v>
      </c>
      <c r="SSQ29" s="193" t="s">
        <v>185</v>
      </c>
      <c r="SSR29" s="193" t="s">
        <v>185</v>
      </c>
      <c r="SSS29" s="193" t="s">
        <v>185</v>
      </c>
      <c r="SST29" s="193" t="s">
        <v>185</v>
      </c>
      <c r="SSU29" s="193" t="s">
        <v>185</v>
      </c>
      <c r="SSV29" s="193" t="s">
        <v>185</v>
      </c>
      <c r="SSW29" s="193" t="s">
        <v>185</v>
      </c>
      <c r="SSX29" s="193" t="s">
        <v>185</v>
      </c>
      <c r="SSY29" s="193" t="s">
        <v>185</v>
      </c>
      <c r="SSZ29" s="193" t="s">
        <v>185</v>
      </c>
      <c r="STA29" s="193" t="s">
        <v>185</v>
      </c>
      <c r="STB29" s="193" t="s">
        <v>185</v>
      </c>
      <c r="STC29" s="193" t="s">
        <v>185</v>
      </c>
      <c r="STD29" s="193" t="s">
        <v>185</v>
      </c>
      <c r="STE29" s="193" t="s">
        <v>185</v>
      </c>
      <c r="STF29" s="193" t="s">
        <v>185</v>
      </c>
      <c r="STG29" s="193" t="s">
        <v>185</v>
      </c>
      <c r="STH29" s="193" t="s">
        <v>185</v>
      </c>
      <c r="STI29" s="193" t="s">
        <v>185</v>
      </c>
      <c r="STJ29" s="193" t="s">
        <v>185</v>
      </c>
      <c r="STK29" s="193" t="s">
        <v>185</v>
      </c>
      <c r="STL29" s="193" t="s">
        <v>185</v>
      </c>
      <c r="STM29" s="193" t="s">
        <v>185</v>
      </c>
      <c r="STN29" s="193" t="s">
        <v>185</v>
      </c>
      <c r="STO29" s="193" t="s">
        <v>185</v>
      </c>
      <c r="STP29" s="193" t="s">
        <v>185</v>
      </c>
      <c r="STQ29" s="193" t="s">
        <v>185</v>
      </c>
      <c r="STR29" s="193" t="s">
        <v>185</v>
      </c>
      <c r="STS29" s="193" t="s">
        <v>185</v>
      </c>
      <c r="STT29" s="193" t="s">
        <v>185</v>
      </c>
      <c r="STU29" s="193" t="s">
        <v>185</v>
      </c>
      <c r="STV29" s="193" t="s">
        <v>185</v>
      </c>
      <c r="STW29" s="193" t="s">
        <v>185</v>
      </c>
      <c r="STX29" s="193" t="s">
        <v>185</v>
      </c>
      <c r="STY29" s="193" t="s">
        <v>185</v>
      </c>
      <c r="STZ29" s="193" t="s">
        <v>185</v>
      </c>
      <c r="SUA29" s="193" t="s">
        <v>185</v>
      </c>
      <c r="SUB29" s="193" t="s">
        <v>185</v>
      </c>
      <c r="SUC29" s="193" t="s">
        <v>185</v>
      </c>
      <c r="SUD29" s="193" t="s">
        <v>185</v>
      </c>
      <c r="SUE29" s="193" t="s">
        <v>185</v>
      </c>
      <c r="SUF29" s="193" t="s">
        <v>185</v>
      </c>
      <c r="SUG29" s="193" t="s">
        <v>185</v>
      </c>
      <c r="SUH29" s="193" t="s">
        <v>185</v>
      </c>
      <c r="SUI29" s="193" t="s">
        <v>185</v>
      </c>
      <c r="SUJ29" s="193" t="s">
        <v>185</v>
      </c>
      <c r="SUK29" s="193" t="s">
        <v>185</v>
      </c>
      <c r="SUL29" s="193" t="s">
        <v>185</v>
      </c>
      <c r="SUM29" s="193" t="s">
        <v>185</v>
      </c>
      <c r="SUN29" s="193" t="s">
        <v>185</v>
      </c>
      <c r="SUO29" s="193" t="s">
        <v>185</v>
      </c>
      <c r="SUP29" s="193" t="s">
        <v>185</v>
      </c>
      <c r="SUQ29" s="193" t="s">
        <v>185</v>
      </c>
      <c r="SUR29" s="193" t="s">
        <v>185</v>
      </c>
      <c r="SUS29" s="193" t="s">
        <v>185</v>
      </c>
      <c r="SUT29" s="193" t="s">
        <v>185</v>
      </c>
      <c r="SUU29" s="193" t="s">
        <v>185</v>
      </c>
      <c r="SUV29" s="193" t="s">
        <v>185</v>
      </c>
      <c r="SUW29" s="193" t="s">
        <v>185</v>
      </c>
      <c r="SUX29" s="193" t="s">
        <v>185</v>
      </c>
      <c r="SUY29" s="193" t="s">
        <v>185</v>
      </c>
      <c r="SUZ29" s="193" t="s">
        <v>185</v>
      </c>
      <c r="SVA29" s="193" t="s">
        <v>185</v>
      </c>
      <c r="SVB29" s="193" t="s">
        <v>185</v>
      </c>
      <c r="SVC29" s="193" t="s">
        <v>185</v>
      </c>
      <c r="SVD29" s="193" t="s">
        <v>185</v>
      </c>
      <c r="SVE29" s="193" t="s">
        <v>185</v>
      </c>
      <c r="SVF29" s="193" t="s">
        <v>185</v>
      </c>
      <c r="SVG29" s="193" t="s">
        <v>185</v>
      </c>
      <c r="SVH29" s="193" t="s">
        <v>185</v>
      </c>
      <c r="SVI29" s="193" t="s">
        <v>185</v>
      </c>
      <c r="SVJ29" s="193" t="s">
        <v>185</v>
      </c>
      <c r="SVK29" s="193" t="s">
        <v>185</v>
      </c>
      <c r="SVL29" s="193" t="s">
        <v>185</v>
      </c>
      <c r="SVM29" s="193" t="s">
        <v>185</v>
      </c>
      <c r="SVN29" s="193" t="s">
        <v>185</v>
      </c>
      <c r="SVO29" s="193" t="s">
        <v>185</v>
      </c>
      <c r="SVP29" s="193" t="s">
        <v>185</v>
      </c>
      <c r="SVQ29" s="193" t="s">
        <v>185</v>
      </c>
      <c r="SVR29" s="193" t="s">
        <v>185</v>
      </c>
      <c r="SVS29" s="193" t="s">
        <v>185</v>
      </c>
      <c r="SVT29" s="193" t="s">
        <v>185</v>
      </c>
      <c r="SVU29" s="193" t="s">
        <v>185</v>
      </c>
      <c r="SVV29" s="193" t="s">
        <v>185</v>
      </c>
      <c r="SVW29" s="193" t="s">
        <v>185</v>
      </c>
      <c r="SVX29" s="193" t="s">
        <v>185</v>
      </c>
      <c r="SVY29" s="193" t="s">
        <v>185</v>
      </c>
      <c r="SVZ29" s="193" t="s">
        <v>185</v>
      </c>
      <c r="SWA29" s="193" t="s">
        <v>185</v>
      </c>
      <c r="SWB29" s="193" t="s">
        <v>185</v>
      </c>
      <c r="SWC29" s="193" t="s">
        <v>185</v>
      </c>
      <c r="SWD29" s="193" t="s">
        <v>185</v>
      </c>
      <c r="SWE29" s="193" t="s">
        <v>185</v>
      </c>
      <c r="SWF29" s="193" t="s">
        <v>185</v>
      </c>
      <c r="SWG29" s="193" t="s">
        <v>185</v>
      </c>
      <c r="SWH29" s="193" t="s">
        <v>185</v>
      </c>
      <c r="SWI29" s="193" t="s">
        <v>185</v>
      </c>
      <c r="SWJ29" s="193" t="s">
        <v>185</v>
      </c>
      <c r="SWK29" s="193" t="s">
        <v>185</v>
      </c>
      <c r="SWL29" s="193" t="s">
        <v>185</v>
      </c>
      <c r="SWM29" s="193" t="s">
        <v>185</v>
      </c>
      <c r="SWN29" s="193" t="s">
        <v>185</v>
      </c>
      <c r="SWO29" s="193" t="s">
        <v>185</v>
      </c>
      <c r="SWP29" s="193" t="s">
        <v>185</v>
      </c>
      <c r="SWQ29" s="193" t="s">
        <v>185</v>
      </c>
      <c r="SWR29" s="193" t="s">
        <v>185</v>
      </c>
      <c r="SWS29" s="193" t="s">
        <v>185</v>
      </c>
      <c r="SWT29" s="193" t="s">
        <v>185</v>
      </c>
      <c r="SWU29" s="193" t="s">
        <v>185</v>
      </c>
      <c r="SWV29" s="193" t="s">
        <v>185</v>
      </c>
      <c r="SWW29" s="193" t="s">
        <v>185</v>
      </c>
      <c r="SWX29" s="193" t="s">
        <v>185</v>
      </c>
      <c r="SWY29" s="193" t="s">
        <v>185</v>
      </c>
      <c r="SWZ29" s="193" t="s">
        <v>185</v>
      </c>
      <c r="SXA29" s="193" t="s">
        <v>185</v>
      </c>
      <c r="SXB29" s="193" t="s">
        <v>185</v>
      </c>
      <c r="SXC29" s="193" t="s">
        <v>185</v>
      </c>
      <c r="SXD29" s="193" t="s">
        <v>185</v>
      </c>
      <c r="SXE29" s="193" t="s">
        <v>185</v>
      </c>
      <c r="SXF29" s="193" t="s">
        <v>185</v>
      </c>
      <c r="SXG29" s="193" t="s">
        <v>185</v>
      </c>
      <c r="SXH29" s="193" t="s">
        <v>185</v>
      </c>
      <c r="SXI29" s="193" t="s">
        <v>185</v>
      </c>
      <c r="SXJ29" s="193" t="s">
        <v>185</v>
      </c>
      <c r="SXK29" s="193" t="s">
        <v>185</v>
      </c>
      <c r="SXL29" s="193" t="s">
        <v>185</v>
      </c>
      <c r="SXM29" s="193" t="s">
        <v>185</v>
      </c>
      <c r="SXN29" s="193" t="s">
        <v>185</v>
      </c>
      <c r="SXO29" s="193" t="s">
        <v>185</v>
      </c>
      <c r="SXP29" s="193" t="s">
        <v>185</v>
      </c>
      <c r="SXQ29" s="193" t="s">
        <v>185</v>
      </c>
      <c r="SXR29" s="193" t="s">
        <v>185</v>
      </c>
      <c r="SXS29" s="193" t="s">
        <v>185</v>
      </c>
      <c r="SXT29" s="193" t="s">
        <v>185</v>
      </c>
      <c r="SXU29" s="193" t="s">
        <v>185</v>
      </c>
      <c r="SXV29" s="193" t="s">
        <v>185</v>
      </c>
      <c r="SXW29" s="193" t="s">
        <v>185</v>
      </c>
      <c r="SXX29" s="193" t="s">
        <v>185</v>
      </c>
      <c r="SXY29" s="193" t="s">
        <v>185</v>
      </c>
      <c r="SXZ29" s="193" t="s">
        <v>185</v>
      </c>
      <c r="SYA29" s="193" t="s">
        <v>185</v>
      </c>
      <c r="SYB29" s="193" t="s">
        <v>185</v>
      </c>
      <c r="SYC29" s="193" t="s">
        <v>185</v>
      </c>
      <c r="SYD29" s="193" t="s">
        <v>185</v>
      </c>
      <c r="SYE29" s="193" t="s">
        <v>185</v>
      </c>
      <c r="SYF29" s="193" t="s">
        <v>185</v>
      </c>
      <c r="SYG29" s="193" t="s">
        <v>185</v>
      </c>
      <c r="SYH29" s="193" t="s">
        <v>185</v>
      </c>
      <c r="SYI29" s="193" t="s">
        <v>185</v>
      </c>
      <c r="SYJ29" s="193" t="s">
        <v>185</v>
      </c>
      <c r="SYK29" s="193" t="s">
        <v>185</v>
      </c>
      <c r="SYL29" s="193" t="s">
        <v>185</v>
      </c>
      <c r="SYM29" s="193" t="s">
        <v>185</v>
      </c>
      <c r="SYN29" s="193" t="s">
        <v>185</v>
      </c>
      <c r="SYO29" s="193" t="s">
        <v>185</v>
      </c>
      <c r="SYP29" s="193" t="s">
        <v>185</v>
      </c>
      <c r="SYQ29" s="193" t="s">
        <v>185</v>
      </c>
      <c r="SYR29" s="193" t="s">
        <v>185</v>
      </c>
      <c r="SYS29" s="193" t="s">
        <v>185</v>
      </c>
      <c r="SYT29" s="193" t="s">
        <v>185</v>
      </c>
      <c r="SYU29" s="193" t="s">
        <v>185</v>
      </c>
      <c r="SYV29" s="193" t="s">
        <v>185</v>
      </c>
      <c r="SYW29" s="193" t="s">
        <v>185</v>
      </c>
      <c r="SYX29" s="193" t="s">
        <v>185</v>
      </c>
      <c r="SYY29" s="193" t="s">
        <v>185</v>
      </c>
      <c r="SYZ29" s="193" t="s">
        <v>185</v>
      </c>
      <c r="SZA29" s="193" t="s">
        <v>185</v>
      </c>
      <c r="SZB29" s="193" t="s">
        <v>185</v>
      </c>
      <c r="SZC29" s="193" t="s">
        <v>185</v>
      </c>
      <c r="SZD29" s="193" t="s">
        <v>185</v>
      </c>
      <c r="SZE29" s="193" t="s">
        <v>185</v>
      </c>
      <c r="SZF29" s="193" t="s">
        <v>185</v>
      </c>
      <c r="SZG29" s="193" t="s">
        <v>185</v>
      </c>
      <c r="SZH29" s="193" t="s">
        <v>185</v>
      </c>
      <c r="SZI29" s="193" t="s">
        <v>185</v>
      </c>
      <c r="SZJ29" s="193" t="s">
        <v>185</v>
      </c>
      <c r="SZK29" s="193" t="s">
        <v>185</v>
      </c>
      <c r="SZL29" s="193" t="s">
        <v>185</v>
      </c>
      <c r="SZM29" s="193" t="s">
        <v>185</v>
      </c>
      <c r="SZN29" s="193" t="s">
        <v>185</v>
      </c>
      <c r="SZO29" s="193" t="s">
        <v>185</v>
      </c>
      <c r="SZP29" s="193" t="s">
        <v>185</v>
      </c>
      <c r="SZQ29" s="193" t="s">
        <v>185</v>
      </c>
      <c r="SZR29" s="193" t="s">
        <v>185</v>
      </c>
      <c r="SZS29" s="193" t="s">
        <v>185</v>
      </c>
      <c r="SZT29" s="193" t="s">
        <v>185</v>
      </c>
      <c r="SZU29" s="193" t="s">
        <v>185</v>
      </c>
      <c r="SZV29" s="193" t="s">
        <v>185</v>
      </c>
      <c r="SZW29" s="193" t="s">
        <v>185</v>
      </c>
      <c r="SZX29" s="193" t="s">
        <v>185</v>
      </c>
      <c r="SZY29" s="193" t="s">
        <v>185</v>
      </c>
      <c r="SZZ29" s="193" t="s">
        <v>185</v>
      </c>
      <c r="TAA29" s="193" t="s">
        <v>185</v>
      </c>
      <c r="TAB29" s="193" t="s">
        <v>185</v>
      </c>
      <c r="TAC29" s="193" t="s">
        <v>185</v>
      </c>
      <c r="TAD29" s="193" t="s">
        <v>185</v>
      </c>
      <c r="TAE29" s="193" t="s">
        <v>185</v>
      </c>
      <c r="TAF29" s="193" t="s">
        <v>185</v>
      </c>
      <c r="TAG29" s="193" t="s">
        <v>185</v>
      </c>
      <c r="TAH29" s="193" t="s">
        <v>185</v>
      </c>
      <c r="TAI29" s="193" t="s">
        <v>185</v>
      </c>
      <c r="TAJ29" s="193" t="s">
        <v>185</v>
      </c>
      <c r="TAK29" s="193" t="s">
        <v>185</v>
      </c>
      <c r="TAL29" s="193" t="s">
        <v>185</v>
      </c>
      <c r="TAM29" s="193" t="s">
        <v>185</v>
      </c>
      <c r="TAN29" s="193" t="s">
        <v>185</v>
      </c>
      <c r="TAO29" s="193" t="s">
        <v>185</v>
      </c>
      <c r="TAP29" s="193" t="s">
        <v>185</v>
      </c>
      <c r="TAQ29" s="193" t="s">
        <v>185</v>
      </c>
      <c r="TAR29" s="193" t="s">
        <v>185</v>
      </c>
      <c r="TAS29" s="193" t="s">
        <v>185</v>
      </c>
      <c r="TAT29" s="193" t="s">
        <v>185</v>
      </c>
      <c r="TAU29" s="193" t="s">
        <v>185</v>
      </c>
      <c r="TAV29" s="193" t="s">
        <v>185</v>
      </c>
      <c r="TAW29" s="193" t="s">
        <v>185</v>
      </c>
      <c r="TAX29" s="193" t="s">
        <v>185</v>
      </c>
      <c r="TAY29" s="193" t="s">
        <v>185</v>
      </c>
      <c r="TAZ29" s="193" t="s">
        <v>185</v>
      </c>
      <c r="TBA29" s="193" t="s">
        <v>185</v>
      </c>
      <c r="TBB29" s="193" t="s">
        <v>185</v>
      </c>
      <c r="TBC29" s="193" t="s">
        <v>185</v>
      </c>
      <c r="TBD29" s="193" t="s">
        <v>185</v>
      </c>
      <c r="TBE29" s="193" t="s">
        <v>185</v>
      </c>
      <c r="TBF29" s="193" t="s">
        <v>185</v>
      </c>
      <c r="TBG29" s="193" t="s">
        <v>185</v>
      </c>
      <c r="TBH29" s="193" t="s">
        <v>185</v>
      </c>
      <c r="TBI29" s="193" t="s">
        <v>185</v>
      </c>
      <c r="TBJ29" s="193" t="s">
        <v>185</v>
      </c>
      <c r="TBK29" s="193" t="s">
        <v>185</v>
      </c>
      <c r="TBL29" s="193" t="s">
        <v>185</v>
      </c>
      <c r="TBM29" s="193" t="s">
        <v>185</v>
      </c>
      <c r="TBN29" s="193" t="s">
        <v>185</v>
      </c>
      <c r="TBO29" s="193" t="s">
        <v>185</v>
      </c>
      <c r="TBP29" s="193" t="s">
        <v>185</v>
      </c>
      <c r="TBQ29" s="193" t="s">
        <v>185</v>
      </c>
      <c r="TBR29" s="193" t="s">
        <v>185</v>
      </c>
      <c r="TBS29" s="193" t="s">
        <v>185</v>
      </c>
      <c r="TBT29" s="193" t="s">
        <v>185</v>
      </c>
      <c r="TBU29" s="193" t="s">
        <v>185</v>
      </c>
      <c r="TBV29" s="193" t="s">
        <v>185</v>
      </c>
      <c r="TBW29" s="193" t="s">
        <v>185</v>
      </c>
      <c r="TBX29" s="193" t="s">
        <v>185</v>
      </c>
      <c r="TBY29" s="193" t="s">
        <v>185</v>
      </c>
      <c r="TBZ29" s="193" t="s">
        <v>185</v>
      </c>
      <c r="TCA29" s="193" t="s">
        <v>185</v>
      </c>
      <c r="TCB29" s="193" t="s">
        <v>185</v>
      </c>
      <c r="TCC29" s="193" t="s">
        <v>185</v>
      </c>
      <c r="TCD29" s="193" t="s">
        <v>185</v>
      </c>
      <c r="TCE29" s="193" t="s">
        <v>185</v>
      </c>
      <c r="TCF29" s="193" t="s">
        <v>185</v>
      </c>
      <c r="TCG29" s="193" t="s">
        <v>185</v>
      </c>
      <c r="TCH29" s="193" t="s">
        <v>185</v>
      </c>
      <c r="TCI29" s="193" t="s">
        <v>185</v>
      </c>
      <c r="TCJ29" s="193" t="s">
        <v>185</v>
      </c>
      <c r="TCK29" s="193" t="s">
        <v>185</v>
      </c>
      <c r="TCL29" s="193" t="s">
        <v>185</v>
      </c>
      <c r="TCM29" s="193" t="s">
        <v>185</v>
      </c>
      <c r="TCN29" s="193" t="s">
        <v>185</v>
      </c>
      <c r="TCO29" s="193" t="s">
        <v>185</v>
      </c>
      <c r="TCP29" s="193" t="s">
        <v>185</v>
      </c>
      <c r="TCQ29" s="193" t="s">
        <v>185</v>
      </c>
      <c r="TCR29" s="193" t="s">
        <v>185</v>
      </c>
      <c r="TCS29" s="193" t="s">
        <v>185</v>
      </c>
      <c r="TCT29" s="193" t="s">
        <v>185</v>
      </c>
      <c r="TCU29" s="193" t="s">
        <v>185</v>
      </c>
      <c r="TCV29" s="193" t="s">
        <v>185</v>
      </c>
      <c r="TCW29" s="193" t="s">
        <v>185</v>
      </c>
      <c r="TCX29" s="193" t="s">
        <v>185</v>
      </c>
      <c r="TCY29" s="193" t="s">
        <v>185</v>
      </c>
      <c r="TCZ29" s="193" t="s">
        <v>185</v>
      </c>
      <c r="TDA29" s="193" t="s">
        <v>185</v>
      </c>
      <c r="TDB29" s="193" t="s">
        <v>185</v>
      </c>
      <c r="TDC29" s="193" t="s">
        <v>185</v>
      </c>
      <c r="TDD29" s="193" t="s">
        <v>185</v>
      </c>
      <c r="TDE29" s="193" t="s">
        <v>185</v>
      </c>
      <c r="TDF29" s="193" t="s">
        <v>185</v>
      </c>
      <c r="TDG29" s="193" t="s">
        <v>185</v>
      </c>
      <c r="TDH29" s="193" t="s">
        <v>185</v>
      </c>
      <c r="TDI29" s="193" t="s">
        <v>185</v>
      </c>
      <c r="TDJ29" s="193" t="s">
        <v>185</v>
      </c>
      <c r="TDK29" s="193" t="s">
        <v>185</v>
      </c>
      <c r="TDL29" s="193" t="s">
        <v>185</v>
      </c>
      <c r="TDM29" s="193" t="s">
        <v>185</v>
      </c>
      <c r="TDN29" s="193" t="s">
        <v>185</v>
      </c>
      <c r="TDO29" s="193" t="s">
        <v>185</v>
      </c>
      <c r="TDP29" s="193" t="s">
        <v>185</v>
      </c>
      <c r="TDQ29" s="193" t="s">
        <v>185</v>
      </c>
      <c r="TDR29" s="193" t="s">
        <v>185</v>
      </c>
      <c r="TDS29" s="193" t="s">
        <v>185</v>
      </c>
      <c r="TDT29" s="193" t="s">
        <v>185</v>
      </c>
      <c r="TDU29" s="193" t="s">
        <v>185</v>
      </c>
      <c r="TDV29" s="193" t="s">
        <v>185</v>
      </c>
      <c r="TDW29" s="193" t="s">
        <v>185</v>
      </c>
      <c r="TDX29" s="193" t="s">
        <v>185</v>
      </c>
      <c r="TDY29" s="193" t="s">
        <v>185</v>
      </c>
      <c r="TDZ29" s="193" t="s">
        <v>185</v>
      </c>
      <c r="TEA29" s="193" t="s">
        <v>185</v>
      </c>
      <c r="TEB29" s="193" t="s">
        <v>185</v>
      </c>
      <c r="TEC29" s="193" t="s">
        <v>185</v>
      </c>
      <c r="TED29" s="193" t="s">
        <v>185</v>
      </c>
      <c r="TEE29" s="193" t="s">
        <v>185</v>
      </c>
      <c r="TEF29" s="193" t="s">
        <v>185</v>
      </c>
      <c r="TEG29" s="193" t="s">
        <v>185</v>
      </c>
      <c r="TEH29" s="193" t="s">
        <v>185</v>
      </c>
      <c r="TEI29" s="193" t="s">
        <v>185</v>
      </c>
      <c r="TEJ29" s="193" t="s">
        <v>185</v>
      </c>
      <c r="TEK29" s="193" t="s">
        <v>185</v>
      </c>
      <c r="TEL29" s="193" t="s">
        <v>185</v>
      </c>
      <c r="TEM29" s="193" t="s">
        <v>185</v>
      </c>
      <c r="TEN29" s="193" t="s">
        <v>185</v>
      </c>
      <c r="TEO29" s="193" t="s">
        <v>185</v>
      </c>
      <c r="TEP29" s="193" t="s">
        <v>185</v>
      </c>
      <c r="TEQ29" s="193" t="s">
        <v>185</v>
      </c>
      <c r="TER29" s="193" t="s">
        <v>185</v>
      </c>
      <c r="TES29" s="193" t="s">
        <v>185</v>
      </c>
      <c r="TET29" s="193" t="s">
        <v>185</v>
      </c>
      <c r="TEU29" s="193" t="s">
        <v>185</v>
      </c>
      <c r="TEV29" s="193" t="s">
        <v>185</v>
      </c>
      <c r="TEW29" s="193" t="s">
        <v>185</v>
      </c>
      <c r="TEX29" s="193" t="s">
        <v>185</v>
      </c>
      <c r="TEY29" s="193" t="s">
        <v>185</v>
      </c>
      <c r="TEZ29" s="193" t="s">
        <v>185</v>
      </c>
      <c r="TFA29" s="193" t="s">
        <v>185</v>
      </c>
      <c r="TFB29" s="193" t="s">
        <v>185</v>
      </c>
      <c r="TFC29" s="193" t="s">
        <v>185</v>
      </c>
      <c r="TFD29" s="193" t="s">
        <v>185</v>
      </c>
      <c r="TFE29" s="193" t="s">
        <v>185</v>
      </c>
      <c r="TFF29" s="193" t="s">
        <v>185</v>
      </c>
      <c r="TFG29" s="193" t="s">
        <v>185</v>
      </c>
      <c r="TFH29" s="193" t="s">
        <v>185</v>
      </c>
      <c r="TFI29" s="193" t="s">
        <v>185</v>
      </c>
      <c r="TFJ29" s="193" t="s">
        <v>185</v>
      </c>
      <c r="TFK29" s="193" t="s">
        <v>185</v>
      </c>
      <c r="TFL29" s="193" t="s">
        <v>185</v>
      </c>
      <c r="TFM29" s="193" t="s">
        <v>185</v>
      </c>
      <c r="TFN29" s="193" t="s">
        <v>185</v>
      </c>
      <c r="TFO29" s="193" t="s">
        <v>185</v>
      </c>
      <c r="TFP29" s="193" t="s">
        <v>185</v>
      </c>
      <c r="TFQ29" s="193" t="s">
        <v>185</v>
      </c>
      <c r="TFR29" s="193" t="s">
        <v>185</v>
      </c>
      <c r="TFS29" s="193" t="s">
        <v>185</v>
      </c>
      <c r="TFT29" s="193" t="s">
        <v>185</v>
      </c>
      <c r="TFU29" s="193" t="s">
        <v>185</v>
      </c>
      <c r="TFV29" s="193" t="s">
        <v>185</v>
      </c>
      <c r="TFW29" s="193" t="s">
        <v>185</v>
      </c>
      <c r="TFX29" s="193" t="s">
        <v>185</v>
      </c>
      <c r="TFY29" s="193" t="s">
        <v>185</v>
      </c>
      <c r="TFZ29" s="193" t="s">
        <v>185</v>
      </c>
      <c r="TGA29" s="193" t="s">
        <v>185</v>
      </c>
      <c r="TGB29" s="193" t="s">
        <v>185</v>
      </c>
      <c r="TGC29" s="193" t="s">
        <v>185</v>
      </c>
      <c r="TGD29" s="193" t="s">
        <v>185</v>
      </c>
      <c r="TGE29" s="193" t="s">
        <v>185</v>
      </c>
      <c r="TGF29" s="193" t="s">
        <v>185</v>
      </c>
      <c r="TGG29" s="193" t="s">
        <v>185</v>
      </c>
      <c r="TGH29" s="193" t="s">
        <v>185</v>
      </c>
      <c r="TGI29" s="193" t="s">
        <v>185</v>
      </c>
      <c r="TGJ29" s="193" t="s">
        <v>185</v>
      </c>
      <c r="TGK29" s="193" t="s">
        <v>185</v>
      </c>
      <c r="TGL29" s="193" t="s">
        <v>185</v>
      </c>
      <c r="TGM29" s="193" t="s">
        <v>185</v>
      </c>
      <c r="TGN29" s="193" t="s">
        <v>185</v>
      </c>
      <c r="TGO29" s="193" t="s">
        <v>185</v>
      </c>
      <c r="TGP29" s="193" t="s">
        <v>185</v>
      </c>
      <c r="TGQ29" s="193" t="s">
        <v>185</v>
      </c>
      <c r="TGR29" s="193" t="s">
        <v>185</v>
      </c>
      <c r="TGS29" s="193" t="s">
        <v>185</v>
      </c>
      <c r="TGT29" s="193" t="s">
        <v>185</v>
      </c>
      <c r="TGU29" s="193" t="s">
        <v>185</v>
      </c>
      <c r="TGV29" s="193" t="s">
        <v>185</v>
      </c>
      <c r="TGW29" s="193" t="s">
        <v>185</v>
      </c>
      <c r="TGX29" s="193" t="s">
        <v>185</v>
      </c>
      <c r="TGY29" s="193" t="s">
        <v>185</v>
      </c>
      <c r="TGZ29" s="193" t="s">
        <v>185</v>
      </c>
      <c r="THA29" s="193" t="s">
        <v>185</v>
      </c>
      <c r="THB29" s="193" t="s">
        <v>185</v>
      </c>
      <c r="THC29" s="193" t="s">
        <v>185</v>
      </c>
      <c r="THD29" s="193" t="s">
        <v>185</v>
      </c>
      <c r="THE29" s="193" t="s">
        <v>185</v>
      </c>
      <c r="THF29" s="193" t="s">
        <v>185</v>
      </c>
      <c r="THG29" s="193" t="s">
        <v>185</v>
      </c>
      <c r="THH29" s="193" t="s">
        <v>185</v>
      </c>
      <c r="THI29" s="193" t="s">
        <v>185</v>
      </c>
      <c r="THJ29" s="193" t="s">
        <v>185</v>
      </c>
      <c r="THK29" s="193" t="s">
        <v>185</v>
      </c>
      <c r="THL29" s="193" t="s">
        <v>185</v>
      </c>
      <c r="THM29" s="193" t="s">
        <v>185</v>
      </c>
      <c r="THN29" s="193" t="s">
        <v>185</v>
      </c>
      <c r="THO29" s="193" t="s">
        <v>185</v>
      </c>
      <c r="THP29" s="193" t="s">
        <v>185</v>
      </c>
      <c r="THQ29" s="193" t="s">
        <v>185</v>
      </c>
      <c r="THR29" s="193" t="s">
        <v>185</v>
      </c>
      <c r="THS29" s="193" t="s">
        <v>185</v>
      </c>
      <c r="THT29" s="193" t="s">
        <v>185</v>
      </c>
      <c r="THU29" s="193" t="s">
        <v>185</v>
      </c>
      <c r="THV29" s="193" t="s">
        <v>185</v>
      </c>
      <c r="THW29" s="193" t="s">
        <v>185</v>
      </c>
      <c r="THX29" s="193" t="s">
        <v>185</v>
      </c>
      <c r="THY29" s="193" t="s">
        <v>185</v>
      </c>
      <c r="THZ29" s="193" t="s">
        <v>185</v>
      </c>
      <c r="TIA29" s="193" t="s">
        <v>185</v>
      </c>
      <c r="TIB29" s="193" t="s">
        <v>185</v>
      </c>
      <c r="TIC29" s="193" t="s">
        <v>185</v>
      </c>
      <c r="TID29" s="193" t="s">
        <v>185</v>
      </c>
      <c r="TIE29" s="193" t="s">
        <v>185</v>
      </c>
      <c r="TIF29" s="193" t="s">
        <v>185</v>
      </c>
      <c r="TIG29" s="193" t="s">
        <v>185</v>
      </c>
      <c r="TIH29" s="193" t="s">
        <v>185</v>
      </c>
      <c r="TII29" s="193" t="s">
        <v>185</v>
      </c>
      <c r="TIJ29" s="193" t="s">
        <v>185</v>
      </c>
      <c r="TIK29" s="193" t="s">
        <v>185</v>
      </c>
      <c r="TIL29" s="193" t="s">
        <v>185</v>
      </c>
      <c r="TIM29" s="193" t="s">
        <v>185</v>
      </c>
      <c r="TIN29" s="193" t="s">
        <v>185</v>
      </c>
      <c r="TIO29" s="193" t="s">
        <v>185</v>
      </c>
      <c r="TIP29" s="193" t="s">
        <v>185</v>
      </c>
      <c r="TIQ29" s="193" t="s">
        <v>185</v>
      </c>
      <c r="TIR29" s="193" t="s">
        <v>185</v>
      </c>
      <c r="TIS29" s="193" t="s">
        <v>185</v>
      </c>
      <c r="TIT29" s="193" t="s">
        <v>185</v>
      </c>
      <c r="TIU29" s="193" t="s">
        <v>185</v>
      </c>
      <c r="TIV29" s="193" t="s">
        <v>185</v>
      </c>
      <c r="TIW29" s="193" t="s">
        <v>185</v>
      </c>
      <c r="TIX29" s="193" t="s">
        <v>185</v>
      </c>
      <c r="TIY29" s="193" t="s">
        <v>185</v>
      </c>
      <c r="TIZ29" s="193" t="s">
        <v>185</v>
      </c>
      <c r="TJA29" s="193" t="s">
        <v>185</v>
      </c>
      <c r="TJB29" s="193" t="s">
        <v>185</v>
      </c>
      <c r="TJC29" s="193" t="s">
        <v>185</v>
      </c>
      <c r="TJD29" s="193" t="s">
        <v>185</v>
      </c>
      <c r="TJE29" s="193" t="s">
        <v>185</v>
      </c>
      <c r="TJF29" s="193" t="s">
        <v>185</v>
      </c>
      <c r="TJG29" s="193" t="s">
        <v>185</v>
      </c>
      <c r="TJH29" s="193" t="s">
        <v>185</v>
      </c>
      <c r="TJI29" s="193" t="s">
        <v>185</v>
      </c>
      <c r="TJJ29" s="193" t="s">
        <v>185</v>
      </c>
      <c r="TJK29" s="193" t="s">
        <v>185</v>
      </c>
      <c r="TJL29" s="193" t="s">
        <v>185</v>
      </c>
      <c r="TJM29" s="193" t="s">
        <v>185</v>
      </c>
      <c r="TJN29" s="193" t="s">
        <v>185</v>
      </c>
      <c r="TJO29" s="193" t="s">
        <v>185</v>
      </c>
      <c r="TJP29" s="193" t="s">
        <v>185</v>
      </c>
      <c r="TJQ29" s="193" t="s">
        <v>185</v>
      </c>
      <c r="TJR29" s="193" t="s">
        <v>185</v>
      </c>
      <c r="TJS29" s="193" t="s">
        <v>185</v>
      </c>
      <c r="TJT29" s="193" t="s">
        <v>185</v>
      </c>
      <c r="TJU29" s="193" t="s">
        <v>185</v>
      </c>
      <c r="TJV29" s="193" t="s">
        <v>185</v>
      </c>
      <c r="TJW29" s="193" t="s">
        <v>185</v>
      </c>
      <c r="TJX29" s="193" t="s">
        <v>185</v>
      </c>
      <c r="TJY29" s="193" t="s">
        <v>185</v>
      </c>
      <c r="TJZ29" s="193" t="s">
        <v>185</v>
      </c>
      <c r="TKA29" s="193" t="s">
        <v>185</v>
      </c>
      <c r="TKB29" s="193" t="s">
        <v>185</v>
      </c>
      <c r="TKC29" s="193" t="s">
        <v>185</v>
      </c>
      <c r="TKD29" s="193" t="s">
        <v>185</v>
      </c>
      <c r="TKE29" s="193" t="s">
        <v>185</v>
      </c>
      <c r="TKF29" s="193" t="s">
        <v>185</v>
      </c>
      <c r="TKG29" s="193" t="s">
        <v>185</v>
      </c>
      <c r="TKH29" s="193" t="s">
        <v>185</v>
      </c>
      <c r="TKI29" s="193" t="s">
        <v>185</v>
      </c>
      <c r="TKJ29" s="193" t="s">
        <v>185</v>
      </c>
      <c r="TKK29" s="193" t="s">
        <v>185</v>
      </c>
      <c r="TKL29" s="193" t="s">
        <v>185</v>
      </c>
      <c r="TKM29" s="193" t="s">
        <v>185</v>
      </c>
      <c r="TKN29" s="193" t="s">
        <v>185</v>
      </c>
      <c r="TKO29" s="193" t="s">
        <v>185</v>
      </c>
      <c r="TKP29" s="193" t="s">
        <v>185</v>
      </c>
      <c r="TKQ29" s="193" t="s">
        <v>185</v>
      </c>
      <c r="TKR29" s="193" t="s">
        <v>185</v>
      </c>
      <c r="TKS29" s="193" t="s">
        <v>185</v>
      </c>
      <c r="TKT29" s="193" t="s">
        <v>185</v>
      </c>
      <c r="TKU29" s="193" t="s">
        <v>185</v>
      </c>
      <c r="TKV29" s="193" t="s">
        <v>185</v>
      </c>
      <c r="TKW29" s="193" t="s">
        <v>185</v>
      </c>
      <c r="TKX29" s="193" t="s">
        <v>185</v>
      </c>
      <c r="TKY29" s="193" t="s">
        <v>185</v>
      </c>
      <c r="TKZ29" s="193" t="s">
        <v>185</v>
      </c>
      <c r="TLA29" s="193" t="s">
        <v>185</v>
      </c>
      <c r="TLB29" s="193" t="s">
        <v>185</v>
      </c>
      <c r="TLC29" s="193" t="s">
        <v>185</v>
      </c>
      <c r="TLD29" s="193" t="s">
        <v>185</v>
      </c>
      <c r="TLE29" s="193" t="s">
        <v>185</v>
      </c>
      <c r="TLF29" s="193" t="s">
        <v>185</v>
      </c>
      <c r="TLG29" s="193" t="s">
        <v>185</v>
      </c>
      <c r="TLH29" s="193" t="s">
        <v>185</v>
      </c>
      <c r="TLI29" s="193" t="s">
        <v>185</v>
      </c>
      <c r="TLJ29" s="193" t="s">
        <v>185</v>
      </c>
      <c r="TLK29" s="193" t="s">
        <v>185</v>
      </c>
      <c r="TLL29" s="193" t="s">
        <v>185</v>
      </c>
      <c r="TLM29" s="193" t="s">
        <v>185</v>
      </c>
      <c r="TLN29" s="193" t="s">
        <v>185</v>
      </c>
      <c r="TLO29" s="193" t="s">
        <v>185</v>
      </c>
      <c r="TLP29" s="193" t="s">
        <v>185</v>
      </c>
      <c r="TLQ29" s="193" t="s">
        <v>185</v>
      </c>
      <c r="TLR29" s="193" t="s">
        <v>185</v>
      </c>
      <c r="TLS29" s="193" t="s">
        <v>185</v>
      </c>
      <c r="TLT29" s="193" t="s">
        <v>185</v>
      </c>
      <c r="TLU29" s="193" t="s">
        <v>185</v>
      </c>
      <c r="TLV29" s="193" t="s">
        <v>185</v>
      </c>
      <c r="TLW29" s="193" t="s">
        <v>185</v>
      </c>
      <c r="TLX29" s="193" t="s">
        <v>185</v>
      </c>
      <c r="TLY29" s="193" t="s">
        <v>185</v>
      </c>
      <c r="TLZ29" s="193" t="s">
        <v>185</v>
      </c>
      <c r="TMA29" s="193" t="s">
        <v>185</v>
      </c>
      <c r="TMB29" s="193" t="s">
        <v>185</v>
      </c>
      <c r="TMC29" s="193" t="s">
        <v>185</v>
      </c>
      <c r="TMD29" s="193" t="s">
        <v>185</v>
      </c>
      <c r="TME29" s="193" t="s">
        <v>185</v>
      </c>
      <c r="TMF29" s="193" t="s">
        <v>185</v>
      </c>
      <c r="TMG29" s="193" t="s">
        <v>185</v>
      </c>
      <c r="TMH29" s="193" t="s">
        <v>185</v>
      </c>
      <c r="TMI29" s="193" t="s">
        <v>185</v>
      </c>
      <c r="TMJ29" s="193" t="s">
        <v>185</v>
      </c>
      <c r="TMK29" s="193" t="s">
        <v>185</v>
      </c>
      <c r="TML29" s="193" t="s">
        <v>185</v>
      </c>
      <c r="TMM29" s="193" t="s">
        <v>185</v>
      </c>
      <c r="TMN29" s="193" t="s">
        <v>185</v>
      </c>
      <c r="TMO29" s="193" t="s">
        <v>185</v>
      </c>
      <c r="TMP29" s="193" t="s">
        <v>185</v>
      </c>
      <c r="TMQ29" s="193" t="s">
        <v>185</v>
      </c>
      <c r="TMR29" s="193" t="s">
        <v>185</v>
      </c>
      <c r="TMS29" s="193" t="s">
        <v>185</v>
      </c>
      <c r="TMT29" s="193" t="s">
        <v>185</v>
      </c>
      <c r="TMU29" s="193" t="s">
        <v>185</v>
      </c>
      <c r="TMV29" s="193" t="s">
        <v>185</v>
      </c>
      <c r="TMW29" s="193" t="s">
        <v>185</v>
      </c>
      <c r="TMX29" s="193" t="s">
        <v>185</v>
      </c>
      <c r="TMY29" s="193" t="s">
        <v>185</v>
      </c>
      <c r="TMZ29" s="193" t="s">
        <v>185</v>
      </c>
      <c r="TNA29" s="193" t="s">
        <v>185</v>
      </c>
      <c r="TNB29" s="193" t="s">
        <v>185</v>
      </c>
      <c r="TNC29" s="193" t="s">
        <v>185</v>
      </c>
      <c r="TND29" s="193" t="s">
        <v>185</v>
      </c>
      <c r="TNE29" s="193" t="s">
        <v>185</v>
      </c>
      <c r="TNF29" s="193" t="s">
        <v>185</v>
      </c>
      <c r="TNG29" s="193" t="s">
        <v>185</v>
      </c>
      <c r="TNH29" s="193" t="s">
        <v>185</v>
      </c>
      <c r="TNI29" s="193" t="s">
        <v>185</v>
      </c>
      <c r="TNJ29" s="193" t="s">
        <v>185</v>
      </c>
      <c r="TNK29" s="193" t="s">
        <v>185</v>
      </c>
      <c r="TNL29" s="193" t="s">
        <v>185</v>
      </c>
      <c r="TNM29" s="193" t="s">
        <v>185</v>
      </c>
      <c r="TNN29" s="193" t="s">
        <v>185</v>
      </c>
      <c r="TNO29" s="193" t="s">
        <v>185</v>
      </c>
      <c r="TNP29" s="193" t="s">
        <v>185</v>
      </c>
      <c r="TNQ29" s="193" t="s">
        <v>185</v>
      </c>
      <c r="TNR29" s="193" t="s">
        <v>185</v>
      </c>
      <c r="TNS29" s="193" t="s">
        <v>185</v>
      </c>
      <c r="TNT29" s="193" t="s">
        <v>185</v>
      </c>
      <c r="TNU29" s="193" t="s">
        <v>185</v>
      </c>
      <c r="TNV29" s="193" t="s">
        <v>185</v>
      </c>
      <c r="TNW29" s="193" t="s">
        <v>185</v>
      </c>
      <c r="TNX29" s="193" t="s">
        <v>185</v>
      </c>
      <c r="TNY29" s="193" t="s">
        <v>185</v>
      </c>
      <c r="TNZ29" s="193" t="s">
        <v>185</v>
      </c>
      <c r="TOA29" s="193" t="s">
        <v>185</v>
      </c>
      <c r="TOB29" s="193" t="s">
        <v>185</v>
      </c>
      <c r="TOC29" s="193" t="s">
        <v>185</v>
      </c>
      <c r="TOD29" s="193" t="s">
        <v>185</v>
      </c>
      <c r="TOE29" s="193" t="s">
        <v>185</v>
      </c>
      <c r="TOF29" s="193" t="s">
        <v>185</v>
      </c>
      <c r="TOG29" s="193" t="s">
        <v>185</v>
      </c>
      <c r="TOH29" s="193" t="s">
        <v>185</v>
      </c>
      <c r="TOI29" s="193" t="s">
        <v>185</v>
      </c>
      <c r="TOJ29" s="193" t="s">
        <v>185</v>
      </c>
      <c r="TOK29" s="193" t="s">
        <v>185</v>
      </c>
      <c r="TOL29" s="193" t="s">
        <v>185</v>
      </c>
      <c r="TOM29" s="193" t="s">
        <v>185</v>
      </c>
      <c r="TON29" s="193" t="s">
        <v>185</v>
      </c>
      <c r="TOO29" s="193" t="s">
        <v>185</v>
      </c>
      <c r="TOP29" s="193" t="s">
        <v>185</v>
      </c>
      <c r="TOQ29" s="193" t="s">
        <v>185</v>
      </c>
      <c r="TOR29" s="193" t="s">
        <v>185</v>
      </c>
      <c r="TOS29" s="193" t="s">
        <v>185</v>
      </c>
      <c r="TOT29" s="193" t="s">
        <v>185</v>
      </c>
      <c r="TOU29" s="193" t="s">
        <v>185</v>
      </c>
      <c r="TOV29" s="193" t="s">
        <v>185</v>
      </c>
      <c r="TOW29" s="193" t="s">
        <v>185</v>
      </c>
      <c r="TOX29" s="193" t="s">
        <v>185</v>
      </c>
      <c r="TOY29" s="193" t="s">
        <v>185</v>
      </c>
      <c r="TOZ29" s="193" t="s">
        <v>185</v>
      </c>
      <c r="TPA29" s="193" t="s">
        <v>185</v>
      </c>
      <c r="TPB29" s="193" t="s">
        <v>185</v>
      </c>
      <c r="TPC29" s="193" t="s">
        <v>185</v>
      </c>
      <c r="TPD29" s="193" t="s">
        <v>185</v>
      </c>
      <c r="TPE29" s="193" t="s">
        <v>185</v>
      </c>
      <c r="TPF29" s="193" t="s">
        <v>185</v>
      </c>
      <c r="TPG29" s="193" t="s">
        <v>185</v>
      </c>
      <c r="TPH29" s="193" t="s">
        <v>185</v>
      </c>
      <c r="TPI29" s="193" t="s">
        <v>185</v>
      </c>
      <c r="TPJ29" s="193" t="s">
        <v>185</v>
      </c>
      <c r="TPK29" s="193" t="s">
        <v>185</v>
      </c>
      <c r="TPL29" s="193" t="s">
        <v>185</v>
      </c>
      <c r="TPM29" s="193" t="s">
        <v>185</v>
      </c>
      <c r="TPN29" s="193" t="s">
        <v>185</v>
      </c>
      <c r="TPO29" s="193" t="s">
        <v>185</v>
      </c>
      <c r="TPP29" s="193" t="s">
        <v>185</v>
      </c>
      <c r="TPQ29" s="193" t="s">
        <v>185</v>
      </c>
      <c r="TPR29" s="193" t="s">
        <v>185</v>
      </c>
      <c r="TPS29" s="193" t="s">
        <v>185</v>
      </c>
      <c r="TPT29" s="193" t="s">
        <v>185</v>
      </c>
      <c r="TPU29" s="193" t="s">
        <v>185</v>
      </c>
      <c r="TPV29" s="193" t="s">
        <v>185</v>
      </c>
      <c r="TPW29" s="193" t="s">
        <v>185</v>
      </c>
      <c r="TPX29" s="193" t="s">
        <v>185</v>
      </c>
      <c r="TPY29" s="193" t="s">
        <v>185</v>
      </c>
      <c r="TPZ29" s="193" t="s">
        <v>185</v>
      </c>
      <c r="TQA29" s="193" t="s">
        <v>185</v>
      </c>
      <c r="TQB29" s="193" t="s">
        <v>185</v>
      </c>
      <c r="TQC29" s="193" t="s">
        <v>185</v>
      </c>
      <c r="TQD29" s="193" t="s">
        <v>185</v>
      </c>
      <c r="TQE29" s="193" t="s">
        <v>185</v>
      </c>
      <c r="TQF29" s="193" t="s">
        <v>185</v>
      </c>
      <c r="TQG29" s="193" t="s">
        <v>185</v>
      </c>
      <c r="TQH29" s="193" t="s">
        <v>185</v>
      </c>
      <c r="TQI29" s="193" t="s">
        <v>185</v>
      </c>
      <c r="TQJ29" s="193" t="s">
        <v>185</v>
      </c>
      <c r="TQK29" s="193" t="s">
        <v>185</v>
      </c>
      <c r="TQL29" s="193" t="s">
        <v>185</v>
      </c>
      <c r="TQM29" s="193" t="s">
        <v>185</v>
      </c>
      <c r="TQN29" s="193" t="s">
        <v>185</v>
      </c>
      <c r="TQO29" s="193" t="s">
        <v>185</v>
      </c>
      <c r="TQP29" s="193" t="s">
        <v>185</v>
      </c>
      <c r="TQQ29" s="193" t="s">
        <v>185</v>
      </c>
      <c r="TQR29" s="193" t="s">
        <v>185</v>
      </c>
      <c r="TQS29" s="193" t="s">
        <v>185</v>
      </c>
      <c r="TQT29" s="193" t="s">
        <v>185</v>
      </c>
      <c r="TQU29" s="193" t="s">
        <v>185</v>
      </c>
      <c r="TQV29" s="193" t="s">
        <v>185</v>
      </c>
      <c r="TQW29" s="193" t="s">
        <v>185</v>
      </c>
      <c r="TQX29" s="193" t="s">
        <v>185</v>
      </c>
      <c r="TQY29" s="193" t="s">
        <v>185</v>
      </c>
      <c r="TQZ29" s="193" t="s">
        <v>185</v>
      </c>
      <c r="TRA29" s="193" t="s">
        <v>185</v>
      </c>
      <c r="TRB29" s="193" t="s">
        <v>185</v>
      </c>
      <c r="TRC29" s="193" t="s">
        <v>185</v>
      </c>
      <c r="TRD29" s="193" t="s">
        <v>185</v>
      </c>
      <c r="TRE29" s="193" t="s">
        <v>185</v>
      </c>
      <c r="TRF29" s="193" t="s">
        <v>185</v>
      </c>
      <c r="TRG29" s="193" t="s">
        <v>185</v>
      </c>
      <c r="TRH29" s="193" t="s">
        <v>185</v>
      </c>
      <c r="TRI29" s="193" t="s">
        <v>185</v>
      </c>
      <c r="TRJ29" s="193" t="s">
        <v>185</v>
      </c>
      <c r="TRK29" s="193" t="s">
        <v>185</v>
      </c>
      <c r="TRL29" s="193" t="s">
        <v>185</v>
      </c>
      <c r="TRM29" s="193" t="s">
        <v>185</v>
      </c>
      <c r="TRN29" s="193" t="s">
        <v>185</v>
      </c>
      <c r="TRO29" s="193" t="s">
        <v>185</v>
      </c>
      <c r="TRP29" s="193" t="s">
        <v>185</v>
      </c>
      <c r="TRQ29" s="193" t="s">
        <v>185</v>
      </c>
      <c r="TRR29" s="193" t="s">
        <v>185</v>
      </c>
      <c r="TRS29" s="193" t="s">
        <v>185</v>
      </c>
      <c r="TRT29" s="193" t="s">
        <v>185</v>
      </c>
      <c r="TRU29" s="193" t="s">
        <v>185</v>
      </c>
      <c r="TRV29" s="193" t="s">
        <v>185</v>
      </c>
      <c r="TRW29" s="193" t="s">
        <v>185</v>
      </c>
      <c r="TRX29" s="193" t="s">
        <v>185</v>
      </c>
      <c r="TRY29" s="193" t="s">
        <v>185</v>
      </c>
      <c r="TRZ29" s="193" t="s">
        <v>185</v>
      </c>
      <c r="TSA29" s="193" t="s">
        <v>185</v>
      </c>
      <c r="TSB29" s="193" t="s">
        <v>185</v>
      </c>
      <c r="TSC29" s="193" t="s">
        <v>185</v>
      </c>
      <c r="TSD29" s="193" t="s">
        <v>185</v>
      </c>
      <c r="TSE29" s="193" t="s">
        <v>185</v>
      </c>
      <c r="TSF29" s="193" t="s">
        <v>185</v>
      </c>
      <c r="TSG29" s="193" t="s">
        <v>185</v>
      </c>
      <c r="TSH29" s="193" t="s">
        <v>185</v>
      </c>
      <c r="TSI29" s="193" t="s">
        <v>185</v>
      </c>
      <c r="TSJ29" s="193" t="s">
        <v>185</v>
      </c>
      <c r="TSK29" s="193" t="s">
        <v>185</v>
      </c>
      <c r="TSL29" s="193" t="s">
        <v>185</v>
      </c>
      <c r="TSM29" s="193" t="s">
        <v>185</v>
      </c>
      <c r="TSN29" s="193" t="s">
        <v>185</v>
      </c>
      <c r="TSO29" s="193" t="s">
        <v>185</v>
      </c>
      <c r="TSP29" s="193" t="s">
        <v>185</v>
      </c>
      <c r="TSQ29" s="193" t="s">
        <v>185</v>
      </c>
      <c r="TSR29" s="193" t="s">
        <v>185</v>
      </c>
      <c r="TSS29" s="193" t="s">
        <v>185</v>
      </c>
      <c r="TST29" s="193" t="s">
        <v>185</v>
      </c>
      <c r="TSU29" s="193" t="s">
        <v>185</v>
      </c>
      <c r="TSV29" s="193" t="s">
        <v>185</v>
      </c>
      <c r="TSW29" s="193" t="s">
        <v>185</v>
      </c>
      <c r="TSX29" s="193" t="s">
        <v>185</v>
      </c>
      <c r="TSY29" s="193" t="s">
        <v>185</v>
      </c>
      <c r="TSZ29" s="193" t="s">
        <v>185</v>
      </c>
      <c r="TTA29" s="193" t="s">
        <v>185</v>
      </c>
      <c r="TTB29" s="193" t="s">
        <v>185</v>
      </c>
      <c r="TTC29" s="193" t="s">
        <v>185</v>
      </c>
      <c r="TTD29" s="193" t="s">
        <v>185</v>
      </c>
      <c r="TTE29" s="193" t="s">
        <v>185</v>
      </c>
      <c r="TTF29" s="193" t="s">
        <v>185</v>
      </c>
      <c r="TTG29" s="193" t="s">
        <v>185</v>
      </c>
      <c r="TTH29" s="193" t="s">
        <v>185</v>
      </c>
      <c r="TTI29" s="193" t="s">
        <v>185</v>
      </c>
      <c r="TTJ29" s="193" t="s">
        <v>185</v>
      </c>
      <c r="TTK29" s="193" t="s">
        <v>185</v>
      </c>
      <c r="TTL29" s="193" t="s">
        <v>185</v>
      </c>
      <c r="TTM29" s="193" t="s">
        <v>185</v>
      </c>
      <c r="TTN29" s="193" t="s">
        <v>185</v>
      </c>
      <c r="TTO29" s="193" t="s">
        <v>185</v>
      </c>
      <c r="TTP29" s="193" t="s">
        <v>185</v>
      </c>
      <c r="TTQ29" s="193" t="s">
        <v>185</v>
      </c>
      <c r="TTR29" s="193" t="s">
        <v>185</v>
      </c>
      <c r="TTS29" s="193" t="s">
        <v>185</v>
      </c>
      <c r="TTT29" s="193" t="s">
        <v>185</v>
      </c>
      <c r="TTU29" s="193" t="s">
        <v>185</v>
      </c>
      <c r="TTV29" s="193" t="s">
        <v>185</v>
      </c>
      <c r="TTW29" s="193" t="s">
        <v>185</v>
      </c>
      <c r="TTX29" s="193" t="s">
        <v>185</v>
      </c>
      <c r="TTY29" s="193" t="s">
        <v>185</v>
      </c>
      <c r="TTZ29" s="193" t="s">
        <v>185</v>
      </c>
      <c r="TUA29" s="193" t="s">
        <v>185</v>
      </c>
      <c r="TUB29" s="193" t="s">
        <v>185</v>
      </c>
      <c r="TUC29" s="193" t="s">
        <v>185</v>
      </c>
      <c r="TUD29" s="193" t="s">
        <v>185</v>
      </c>
      <c r="TUE29" s="193" t="s">
        <v>185</v>
      </c>
      <c r="TUF29" s="193" t="s">
        <v>185</v>
      </c>
      <c r="TUG29" s="193" t="s">
        <v>185</v>
      </c>
      <c r="TUH29" s="193" t="s">
        <v>185</v>
      </c>
      <c r="TUI29" s="193" t="s">
        <v>185</v>
      </c>
      <c r="TUJ29" s="193" t="s">
        <v>185</v>
      </c>
      <c r="TUK29" s="193" t="s">
        <v>185</v>
      </c>
      <c r="TUL29" s="193" t="s">
        <v>185</v>
      </c>
      <c r="TUM29" s="193" t="s">
        <v>185</v>
      </c>
      <c r="TUN29" s="193" t="s">
        <v>185</v>
      </c>
      <c r="TUO29" s="193" t="s">
        <v>185</v>
      </c>
      <c r="TUP29" s="193" t="s">
        <v>185</v>
      </c>
      <c r="TUQ29" s="193" t="s">
        <v>185</v>
      </c>
      <c r="TUR29" s="193" t="s">
        <v>185</v>
      </c>
      <c r="TUS29" s="193" t="s">
        <v>185</v>
      </c>
      <c r="TUT29" s="193" t="s">
        <v>185</v>
      </c>
      <c r="TUU29" s="193" t="s">
        <v>185</v>
      </c>
      <c r="TUV29" s="193" t="s">
        <v>185</v>
      </c>
      <c r="TUW29" s="193" t="s">
        <v>185</v>
      </c>
      <c r="TUX29" s="193" t="s">
        <v>185</v>
      </c>
      <c r="TUY29" s="193" t="s">
        <v>185</v>
      </c>
      <c r="TUZ29" s="193" t="s">
        <v>185</v>
      </c>
      <c r="TVA29" s="193" t="s">
        <v>185</v>
      </c>
      <c r="TVB29" s="193" t="s">
        <v>185</v>
      </c>
      <c r="TVC29" s="193" t="s">
        <v>185</v>
      </c>
      <c r="TVD29" s="193" t="s">
        <v>185</v>
      </c>
      <c r="TVE29" s="193" t="s">
        <v>185</v>
      </c>
      <c r="TVF29" s="193" t="s">
        <v>185</v>
      </c>
      <c r="TVG29" s="193" t="s">
        <v>185</v>
      </c>
      <c r="TVH29" s="193" t="s">
        <v>185</v>
      </c>
      <c r="TVI29" s="193" t="s">
        <v>185</v>
      </c>
      <c r="TVJ29" s="193" t="s">
        <v>185</v>
      </c>
      <c r="TVK29" s="193" t="s">
        <v>185</v>
      </c>
      <c r="TVL29" s="193" t="s">
        <v>185</v>
      </c>
      <c r="TVM29" s="193" t="s">
        <v>185</v>
      </c>
      <c r="TVN29" s="193" t="s">
        <v>185</v>
      </c>
      <c r="TVO29" s="193" t="s">
        <v>185</v>
      </c>
      <c r="TVP29" s="193" t="s">
        <v>185</v>
      </c>
      <c r="TVQ29" s="193" t="s">
        <v>185</v>
      </c>
      <c r="TVR29" s="193" t="s">
        <v>185</v>
      </c>
      <c r="TVS29" s="193" t="s">
        <v>185</v>
      </c>
      <c r="TVT29" s="193" t="s">
        <v>185</v>
      </c>
      <c r="TVU29" s="193" t="s">
        <v>185</v>
      </c>
      <c r="TVV29" s="193" t="s">
        <v>185</v>
      </c>
      <c r="TVW29" s="193" t="s">
        <v>185</v>
      </c>
      <c r="TVX29" s="193" t="s">
        <v>185</v>
      </c>
      <c r="TVY29" s="193" t="s">
        <v>185</v>
      </c>
      <c r="TVZ29" s="193" t="s">
        <v>185</v>
      </c>
      <c r="TWA29" s="193" t="s">
        <v>185</v>
      </c>
      <c r="TWB29" s="193" t="s">
        <v>185</v>
      </c>
      <c r="TWC29" s="193" t="s">
        <v>185</v>
      </c>
      <c r="TWD29" s="193" t="s">
        <v>185</v>
      </c>
      <c r="TWE29" s="193" t="s">
        <v>185</v>
      </c>
      <c r="TWF29" s="193" t="s">
        <v>185</v>
      </c>
      <c r="TWG29" s="193" t="s">
        <v>185</v>
      </c>
      <c r="TWH29" s="193" t="s">
        <v>185</v>
      </c>
      <c r="TWI29" s="193" t="s">
        <v>185</v>
      </c>
      <c r="TWJ29" s="193" t="s">
        <v>185</v>
      </c>
      <c r="TWK29" s="193" t="s">
        <v>185</v>
      </c>
      <c r="TWL29" s="193" t="s">
        <v>185</v>
      </c>
      <c r="TWM29" s="193" t="s">
        <v>185</v>
      </c>
      <c r="TWN29" s="193" t="s">
        <v>185</v>
      </c>
      <c r="TWO29" s="193" t="s">
        <v>185</v>
      </c>
      <c r="TWP29" s="193" t="s">
        <v>185</v>
      </c>
      <c r="TWQ29" s="193" t="s">
        <v>185</v>
      </c>
      <c r="TWR29" s="193" t="s">
        <v>185</v>
      </c>
      <c r="TWS29" s="193" t="s">
        <v>185</v>
      </c>
      <c r="TWT29" s="193" t="s">
        <v>185</v>
      </c>
      <c r="TWU29" s="193" t="s">
        <v>185</v>
      </c>
      <c r="TWV29" s="193" t="s">
        <v>185</v>
      </c>
      <c r="TWW29" s="193" t="s">
        <v>185</v>
      </c>
      <c r="TWX29" s="193" t="s">
        <v>185</v>
      </c>
      <c r="TWY29" s="193" t="s">
        <v>185</v>
      </c>
      <c r="TWZ29" s="193" t="s">
        <v>185</v>
      </c>
      <c r="TXA29" s="193" t="s">
        <v>185</v>
      </c>
      <c r="TXB29" s="193" t="s">
        <v>185</v>
      </c>
      <c r="TXC29" s="193" t="s">
        <v>185</v>
      </c>
      <c r="TXD29" s="193" t="s">
        <v>185</v>
      </c>
      <c r="TXE29" s="193" t="s">
        <v>185</v>
      </c>
      <c r="TXF29" s="193" t="s">
        <v>185</v>
      </c>
      <c r="TXG29" s="193" t="s">
        <v>185</v>
      </c>
      <c r="TXH29" s="193" t="s">
        <v>185</v>
      </c>
      <c r="TXI29" s="193" t="s">
        <v>185</v>
      </c>
      <c r="TXJ29" s="193" t="s">
        <v>185</v>
      </c>
      <c r="TXK29" s="193" t="s">
        <v>185</v>
      </c>
      <c r="TXL29" s="193" t="s">
        <v>185</v>
      </c>
      <c r="TXM29" s="193" t="s">
        <v>185</v>
      </c>
      <c r="TXN29" s="193" t="s">
        <v>185</v>
      </c>
      <c r="TXO29" s="193" t="s">
        <v>185</v>
      </c>
      <c r="TXP29" s="193" t="s">
        <v>185</v>
      </c>
      <c r="TXQ29" s="193" t="s">
        <v>185</v>
      </c>
      <c r="TXR29" s="193" t="s">
        <v>185</v>
      </c>
      <c r="TXS29" s="193" t="s">
        <v>185</v>
      </c>
      <c r="TXT29" s="193" t="s">
        <v>185</v>
      </c>
      <c r="TXU29" s="193" t="s">
        <v>185</v>
      </c>
      <c r="TXV29" s="193" t="s">
        <v>185</v>
      </c>
      <c r="TXW29" s="193" t="s">
        <v>185</v>
      </c>
      <c r="TXX29" s="193" t="s">
        <v>185</v>
      </c>
      <c r="TXY29" s="193" t="s">
        <v>185</v>
      </c>
      <c r="TXZ29" s="193" t="s">
        <v>185</v>
      </c>
      <c r="TYA29" s="193" t="s">
        <v>185</v>
      </c>
      <c r="TYB29" s="193" t="s">
        <v>185</v>
      </c>
      <c r="TYC29" s="193" t="s">
        <v>185</v>
      </c>
      <c r="TYD29" s="193" t="s">
        <v>185</v>
      </c>
      <c r="TYE29" s="193" t="s">
        <v>185</v>
      </c>
      <c r="TYF29" s="193" t="s">
        <v>185</v>
      </c>
      <c r="TYG29" s="193" t="s">
        <v>185</v>
      </c>
      <c r="TYH29" s="193" t="s">
        <v>185</v>
      </c>
      <c r="TYI29" s="193" t="s">
        <v>185</v>
      </c>
      <c r="TYJ29" s="193" t="s">
        <v>185</v>
      </c>
      <c r="TYK29" s="193" t="s">
        <v>185</v>
      </c>
      <c r="TYL29" s="193" t="s">
        <v>185</v>
      </c>
      <c r="TYM29" s="193" t="s">
        <v>185</v>
      </c>
      <c r="TYN29" s="193" t="s">
        <v>185</v>
      </c>
      <c r="TYO29" s="193" t="s">
        <v>185</v>
      </c>
      <c r="TYP29" s="193" t="s">
        <v>185</v>
      </c>
      <c r="TYQ29" s="193" t="s">
        <v>185</v>
      </c>
      <c r="TYR29" s="193" t="s">
        <v>185</v>
      </c>
      <c r="TYS29" s="193" t="s">
        <v>185</v>
      </c>
      <c r="TYT29" s="193" t="s">
        <v>185</v>
      </c>
      <c r="TYU29" s="193" t="s">
        <v>185</v>
      </c>
      <c r="TYV29" s="193" t="s">
        <v>185</v>
      </c>
      <c r="TYW29" s="193" t="s">
        <v>185</v>
      </c>
      <c r="TYX29" s="193" t="s">
        <v>185</v>
      </c>
      <c r="TYY29" s="193" t="s">
        <v>185</v>
      </c>
      <c r="TYZ29" s="193" t="s">
        <v>185</v>
      </c>
      <c r="TZA29" s="193" t="s">
        <v>185</v>
      </c>
      <c r="TZB29" s="193" t="s">
        <v>185</v>
      </c>
      <c r="TZC29" s="193" t="s">
        <v>185</v>
      </c>
      <c r="TZD29" s="193" t="s">
        <v>185</v>
      </c>
      <c r="TZE29" s="193" t="s">
        <v>185</v>
      </c>
      <c r="TZF29" s="193" t="s">
        <v>185</v>
      </c>
      <c r="TZG29" s="193" t="s">
        <v>185</v>
      </c>
      <c r="TZH29" s="193" t="s">
        <v>185</v>
      </c>
      <c r="TZI29" s="193" t="s">
        <v>185</v>
      </c>
      <c r="TZJ29" s="193" t="s">
        <v>185</v>
      </c>
      <c r="TZK29" s="193" t="s">
        <v>185</v>
      </c>
      <c r="TZL29" s="193" t="s">
        <v>185</v>
      </c>
      <c r="TZM29" s="193" t="s">
        <v>185</v>
      </c>
      <c r="TZN29" s="193" t="s">
        <v>185</v>
      </c>
      <c r="TZO29" s="193" t="s">
        <v>185</v>
      </c>
      <c r="TZP29" s="193" t="s">
        <v>185</v>
      </c>
      <c r="TZQ29" s="193" t="s">
        <v>185</v>
      </c>
      <c r="TZR29" s="193" t="s">
        <v>185</v>
      </c>
      <c r="TZS29" s="193" t="s">
        <v>185</v>
      </c>
      <c r="TZT29" s="193" t="s">
        <v>185</v>
      </c>
      <c r="TZU29" s="193" t="s">
        <v>185</v>
      </c>
      <c r="TZV29" s="193" t="s">
        <v>185</v>
      </c>
      <c r="TZW29" s="193" t="s">
        <v>185</v>
      </c>
      <c r="TZX29" s="193" t="s">
        <v>185</v>
      </c>
      <c r="TZY29" s="193" t="s">
        <v>185</v>
      </c>
      <c r="TZZ29" s="193" t="s">
        <v>185</v>
      </c>
      <c r="UAA29" s="193" t="s">
        <v>185</v>
      </c>
      <c r="UAB29" s="193" t="s">
        <v>185</v>
      </c>
      <c r="UAC29" s="193" t="s">
        <v>185</v>
      </c>
      <c r="UAD29" s="193" t="s">
        <v>185</v>
      </c>
      <c r="UAE29" s="193" t="s">
        <v>185</v>
      </c>
      <c r="UAF29" s="193" t="s">
        <v>185</v>
      </c>
      <c r="UAG29" s="193" t="s">
        <v>185</v>
      </c>
      <c r="UAH29" s="193" t="s">
        <v>185</v>
      </c>
      <c r="UAI29" s="193" t="s">
        <v>185</v>
      </c>
      <c r="UAJ29" s="193" t="s">
        <v>185</v>
      </c>
      <c r="UAK29" s="193" t="s">
        <v>185</v>
      </c>
      <c r="UAL29" s="193" t="s">
        <v>185</v>
      </c>
      <c r="UAM29" s="193" t="s">
        <v>185</v>
      </c>
      <c r="UAN29" s="193" t="s">
        <v>185</v>
      </c>
      <c r="UAO29" s="193" t="s">
        <v>185</v>
      </c>
      <c r="UAP29" s="193" t="s">
        <v>185</v>
      </c>
      <c r="UAQ29" s="193" t="s">
        <v>185</v>
      </c>
      <c r="UAR29" s="193" t="s">
        <v>185</v>
      </c>
      <c r="UAS29" s="193" t="s">
        <v>185</v>
      </c>
      <c r="UAT29" s="193" t="s">
        <v>185</v>
      </c>
      <c r="UAU29" s="193" t="s">
        <v>185</v>
      </c>
      <c r="UAV29" s="193" t="s">
        <v>185</v>
      </c>
      <c r="UAW29" s="193" t="s">
        <v>185</v>
      </c>
      <c r="UAX29" s="193" t="s">
        <v>185</v>
      </c>
      <c r="UAY29" s="193" t="s">
        <v>185</v>
      </c>
      <c r="UAZ29" s="193" t="s">
        <v>185</v>
      </c>
      <c r="UBA29" s="193" t="s">
        <v>185</v>
      </c>
      <c r="UBB29" s="193" t="s">
        <v>185</v>
      </c>
      <c r="UBC29" s="193" t="s">
        <v>185</v>
      </c>
      <c r="UBD29" s="193" t="s">
        <v>185</v>
      </c>
      <c r="UBE29" s="193" t="s">
        <v>185</v>
      </c>
      <c r="UBF29" s="193" t="s">
        <v>185</v>
      </c>
      <c r="UBG29" s="193" t="s">
        <v>185</v>
      </c>
      <c r="UBH29" s="193" t="s">
        <v>185</v>
      </c>
      <c r="UBI29" s="193" t="s">
        <v>185</v>
      </c>
      <c r="UBJ29" s="193" t="s">
        <v>185</v>
      </c>
      <c r="UBK29" s="193" t="s">
        <v>185</v>
      </c>
      <c r="UBL29" s="193" t="s">
        <v>185</v>
      </c>
      <c r="UBM29" s="193" t="s">
        <v>185</v>
      </c>
      <c r="UBN29" s="193" t="s">
        <v>185</v>
      </c>
      <c r="UBO29" s="193" t="s">
        <v>185</v>
      </c>
      <c r="UBP29" s="193" t="s">
        <v>185</v>
      </c>
      <c r="UBQ29" s="193" t="s">
        <v>185</v>
      </c>
      <c r="UBR29" s="193" t="s">
        <v>185</v>
      </c>
      <c r="UBS29" s="193" t="s">
        <v>185</v>
      </c>
      <c r="UBT29" s="193" t="s">
        <v>185</v>
      </c>
      <c r="UBU29" s="193" t="s">
        <v>185</v>
      </c>
      <c r="UBV29" s="193" t="s">
        <v>185</v>
      </c>
      <c r="UBW29" s="193" t="s">
        <v>185</v>
      </c>
      <c r="UBX29" s="193" t="s">
        <v>185</v>
      </c>
      <c r="UBY29" s="193" t="s">
        <v>185</v>
      </c>
      <c r="UBZ29" s="193" t="s">
        <v>185</v>
      </c>
      <c r="UCA29" s="193" t="s">
        <v>185</v>
      </c>
      <c r="UCB29" s="193" t="s">
        <v>185</v>
      </c>
      <c r="UCC29" s="193" t="s">
        <v>185</v>
      </c>
      <c r="UCD29" s="193" t="s">
        <v>185</v>
      </c>
      <c r="UCE29" s="193" t="s">
        <v>185</v>
      </c>
      <c r="UCF29" s="193" t="s">
        <v>185</v>
      </c>
      <c r="UCG29" s="193" t="s">
        <v>185</v>
      </c>
      <c r="UCH29" s="193" t="s">
        <v>185</v>
      </c>
      <c r="UCI29" s="193" t="s">
        <v>185</v>
      </c>
      <c r="UCJ29" s="193" t="s">
        <v>185</v>
      </c>
      <c r="UCK29" s="193" t="s">
        <v>185</v>
      </c>
      <c r="UCL29" s="193" t="s">
        <v>185</v>
      </c>
      <c r="UCM29" s="193" t="s">
        <v>185</v>
      </c>
      <c r="UCN29" s="193" t="s">
        <v>185</v>
      </c>
      <c r="UCO29" s="193" t="s">
        <v>185</v>
      </c>
      <c r="UCP29" s="193" t="s">
        <v>185</v>
      </c>
      <c r="UCQ29" s="193" t="s">
        <v>185</v>
      </c>
      <c r="UCR29" s="193" t="s">
        <v>185</v>
      </c>
      <c r="UCS29" s="193" t="s">
        <v>185</v>
      </c>
      <c r="UCT29" s="193" t="s">
        <v>185</v>
      </c>
      <c r="UCU29" s="193" t="s">
        <v>185</v>
      </c>
      <c r="UCV29" s="193" t="s">
        <v>185</v>
      </c>
      <c r="UCW29" s="193" t="s">
        <v>185</v>
      </c>
      <c r="UCX29" s="193" t="s">
        <v>185</v>
      </c>
      <c r="UCY29" s="193" t="s">
        <v>185</v>
      </c>
      <c r="UCZ29" s="193" t="s">
        <v>185</v>
      </c>
      <c r="UDA29" s="193" t="s">
        <v>185</v>
      </c>
      <c r="UDB29" s="193" t="s">
        <v>185</v>
      </c>
      <c r="UDC29" s="193" t="s">
        <v>185</v>
      </c>
      <c r="UDD29" s="193" t="s">
        <v>185</v>
      </c>
      <c r="UDE29" s="193" t="s">
        <v>185</v>
      </c>
      <c r="UDF29" s="193" t="s">
        <v>185</v>
      </c>
      <c r="UDG29" s="193" t="s">
        <v>185</v>
      </c>
      <c r="UDH29" s="193" t="s">
        <v>185</v>
      </c>
      <c r="UDI29" s="193" t="s">
        <v>185</v>
      </c>
      <c r="UDJ29" s="193" t="s">
        <v>185</v>
      </c>
      <c r="UDK29" s="193" t="s">
        <v>185</v>
      </c>
      <c r="UDL29" s="193" t="s">
        <v>185</v>
      </c>
      <c r="UDM29" s="193" t="s">
        <v>185</v>
      </c>
      <c r="UDN29" s="193" t="s">
        <v>185</v>
      </c>
      <c r="UDO29" s="193" t="s">
        <v>185</v>
      </c>
      <c r="UDP29" s="193" t="s">
        <v>185</v>
      </c>
      <c r="UDQ29" s="193" t="s">
        <v>185</v>
      </c>
      <c r="UDR29" s="193" t="s">
        <v>185</v>
      </c>
      <c r="UDS29" s="193" t="s">
        <v>185</v>
      </c>
      <c r="UDT29" s="193" t="s">
        <v>185</v>
      </c>
      <c r="UDU29" s="193" t="s">
        <v>185</v>
      </c>
      <c r="UDV29" s="193" t="s">
        <v>185</v>
      </c>
      <c r="UDW29" s="193" t="s">
        <v>185</v>
      </c>
      <c r="UDX29" s="193" t="s">
        <v>185</v>
      </c>
      <c r="UDY29" s="193" t="s">
        <v>185</v>
      </c>
      <c r="UDZ29" s="193" t="s">
        <v>185</v>
      </c>
      <c r="UEA29" s="193" t="s">
        <v>185</v>
      </c>
      <c r="UEB29" s="193" t="s">
        <v>185</v>
      </c>
      <c r="UEC29" s="193" t="s">
        <v>185</v>
      </c>
      <c r="UED29" s="193" t="s">
        <v>185</v>
      </c>
      <c r="UEE29" s="193" t="s">
        <v>185</v>
      </c>
      <c r="UEF29" s="193" t="s">
        <v>185</v>
      </c>
      <c r="UEG29" s="193" t="s">
        <v>185</v>
      </c>
      <c r="UEH29" s="193" t="s">
        <v>185</v>
      </c>
      <c r="UEI29" s="193" t="s">
        <v>185</v>
      </c>
      <c r="UEJ29" s="193" t="s">
        <v>185</v>
      </c>
      <c r="UEK29" s="193" t="s">
        <v>185</v>
      </c>
      <c r="UEL29" s="193" t="s">
        <v>185</v>
      </c>
      <c r="UEM29" s="193" t="s">
        <v>185</v>
      </c>
      <c r="UEN29" s="193" t="s">
        <v>185</v>
      </c>
      <c r="UEO29" s="193" t="s">
        <v>185</v>
      </c>
      <c r="UEP29" s="193" t="s">
        <v>185</v>
      </c>
      <c r="UEQ29" s="193" t="s">
        <v>185</v>
      </c>
      <c r="UER29" s="193" t="s">
        <v>185</v>
      </c>
      <c r="UES29" s="193" t="s">
        <v>185</v>
      </c>
      <c r="UET29" s="193" t="s">
        <v>185</v>
      </c>
      <c r="UEU29" s="193" t="s">
        <v>185</v>
      </c>
      <c r="UEV29" s="193" t="s">
        <v>185</v>
      </c>
      <c r="UEW29" s="193" t="s">
        <v>185</v>
      </c>
      <c r="UEX29" s="193" t="s">
        <v>185</v>
      </c>
      <c r="UEY29" s="193" t="s">
        <v>185</v>
      </c>
      <c r="UEZ29" s="193" t="s">
        <v>185</v>
      </c>
      <c r="UFA29" s="193" t="s">
        <v>185</v>
      </c>
      <c r="UFB29" s="193" t="s">
        <v>185</v>
      </c>
      <c r="UFC29" s="193" t="s">
        <v>185</v>
      </c>
      <c r="UFD29" s="193" t="s">
        <v>185</v>
      </c>
      <c r="UFE29" s="193" t="s">
        <v>185</v>
      </c>
      <c r="UFF29" s="193" t="s">
        <v>185</v>
      </c>
      <c r="UFG29" s="193" t="s">
        <v>185</v>
      </c>
      <c r="UFH29" s="193" t="s">
        <v>185</v>
      </c>
      <c r="UFI29" s="193" t="s">
        <v>185</v>
      </c>
      <c r="UFJ29" s="193" t="s">
        <v>185</v>
      </c>
      <c r="UFK29" s="193" t="s">
        <v>185</v>
      </c>
      <c r="UFL29" s="193" t="s">
        <v>185</v>
      </c>
      <c r="UFM29" s="193" t="s">
        <v>185</v>
      </c>
      <c r="UFN29" s="193" t="s">
        <v>185</v>
      </c>
      <c r="UFO29" s="193" t="s">
        <v>185</v>
      </c>
      <c r="UFP29" s="193" t="s">
        <v>185</v>
      </c>
      <c r="UFQ29" s="193" t="s">
        <v>185</v>
      </c>
      <c r="UFR29" s="193" t="s">
        <v>185</v>
      </c>
      <c r="UFS29" s="193" t="s">
        <v>185</v>
      </c>
      <c r="UFT29" s="193" t="s">
        <v>185</v>
      </c>
      <c r="UFU29" s="193" t="s">
        <v>185</v>
      </c>
      <c r="UFV29" s="193" t="s">
        <v>185</v>
      </c>
      <c r="UFW29" s="193" t="s">
        <v>185</v>
      </c>
      <c r="UFX29" s="193" t="s">
        <v>185</v>
      </c>
      <c r="UFY29" s="193" t="s">
        <v>185</v>
      </c>
      <c r="UFZ29" s="193" t="s">
        <v>185</v>
      </c>
      <c r="UGA29" s="193" t="s">
        <v>185</v>
      </c>
      <c r="UGB29" s="193" t="s">
        <v>185</v>
      </c>
      <c r="UGC29" s="193" t="s">
        <v>185</v>
      </c>
      <c r="UGD29" s="193" t="s">
        <v>185</v>
      </c>
      <c r="UGE29" s="193" t="s">
        <v>185</v>
      </c>
      <c r="UGF29" s="193" t="s">
        <v>185</v>
      </c>
      <c r="UGG29" s="193" t="s">
        <v>185</v>
      </c>
      <c r="UGH29" s="193" t="s">
        <v>185</v>
      </c>
      <c r="UGI29" s="193" t="s">
        <v>185</v>
      </c>
      <c r="UGJ29" s="193" t="s">
        <v>185</v>
      </c>
      <c r="UGK29" s="193" t="s">
        <v>185</v>
      </c>
      <c r="UGL29" s="193" t="s">
        <v>185</v>
      </c>
      <c r="UGM29" s="193" t="s">
        <v>185</v>
      </c>
      <c r="UGN29" s="193" t="s">
        <v>185</v>
      </c>
      <c r="UGO29" s="193" t="s">
        <v>185</v>
      </c>
      <c r="UGP29" s="193" t="s">
        <v>185</v>
      </c>
      <c r="UGQ29" s="193" t="s">
        <v>185</v>
      </c>
      <c r="UGR29" s="193" t="s">
        <v>185</v>
      </c>
      <c r="UGS29" s="193" t="s">
        <v>185</v>
      </c>
      <c r="UGT29" s="193" t="s">
        <v>185</v>
      </c>
      <c r="UGU29" s="193" t="s">
        <v>185</v>
      </c>
      <c r="UGV29" s="193" t="s">
        <v>185</v>
      </c>
      <c r="UGW29" s="193" t="s">
        <v>185</v>
      </c>
      <c r="UGX29" s="193" t="s">
        <v>185</v>
      </c>
      <c r="UGY29" s="193" t="s">
        <v>185</v>
      </c>
      <c r="UGZ29" s="193" t="s">
        <v>185</v>
      </c>
      <c r="UHA29" s="193" t="s">
        <v>185</v>
      </c>
      <c r="UHB29" s="193" t="s">
        <v>185</v>
      </c>
      <c r="UHC29" s="193" t="s">
        <v>185</v>
      </c>
      <c r="UHD29" s="193" t="s">
        <v>185</v>
      </c>
      <c r="UHE29" s="193" t="s">
        <v>185</v>
      </c>
      <c r="UHF29" s="193" t="s">
        <v>185</v>
      </c>
      <c r="UHG29" s="193" t="s">
        <v>185</v>
      </c>
      <c r="UHH29" s="193" t="s">
        <v>185</v>
      </c>
      <c r="UHI29" s="193" t="s">
        <v>185</v>
      </c>
      <c r="UHJ29" s="193" t="s">
        <v>185</v>
      </c>
      <c r="UHK29" s="193" t="s">
        <v>185</v>
      </c>
      <c r="UHL29" s="193" t="s">
        <v>185</v>
      </c>
      <c r="UHM29" s="193" t="s">
        <v>185</v>
      </c>
      <c r="UHN29" s="193" t="s">
        <v>185</v>
      </c>
      <c r="UHO29" s="193" t="s">
        <v>185</v>
      </c>
      <c r="UHP29" s="193" t="s">
        <v>185</v>
      </c>
      <c r="UHQ29" s="193" t="s">
        <v>185</v>
      </c>
      <c r="UHR29" s="193" t="s">
        <v>185</v>
      </c>
      <c r="UHS29" s="193" t="s">
        <v>185</v>
      </c>
      <c r="UHT29" s="193" t="s">
        <v>185</v>
      </c>
      <c r="UHU29" s="193" t="s">
        <v>185</v>
      </c>
      <c r="UHV29" s="193" t="s">
        <v>185</v>
      </c>
      <c r="UHW29" s="193" t="s">
        <v>185</v>
      </c>
      <c r="UHX29" s="193" t="s">
        <v>185</v>
      </c>
      <c r="UHY29" s="193" t="s">
        <v>185</v>
      </c>
      <c r="UHZ29" s="193" t="s">
        <v>185</v>
      </c>
      <c r="UIA29" s="193" t="s">
        <v>185</v>
      </c>
      <c r="UIB29" s="193" t="s">
        <v>185</v>
      </c>
      <c r="UIC29" s="193" t="s">
        <v>185</v>
      </c>
      <c r="UID29" s="193" t="s">
        <v>185</v>
      </c>
      <c r="UIE29" s="193" t="s">
        <v>185</v>
      </c>
      <c r="UIF29" s="193" t="s">
        <v>185</v>
      </c>
      <c r="UIG29" s="193" t="s">
        <v>185</v>
      </c>
      <c r="UIH29" s="193" t="s">
        <v>185</v>
      </c>
      <c r="UII29" s="193" t="s">
        <v>185</v>
      </c>
      <c r="UIJ29" s="193" t="s">
        <v>185</v>
      </c>
      <c r="UIK29" s="193" t="s">
        <v>185</v>
      </c>
      <c r="UIL29" s="193" t="s">
        <v>185</v>
      </c>
      <c r="UIM29" s="193" t="s">
        <v>185</v>
      </c>
      <c r="UIN29" s="193" t="s">
        <v>185</v>
      </c>
      <c r="UIO29" s="193" t="s">
        <v>185</v>
      </c>
      <c r="UIP29" s="193" t="s">
        <v>185</v>
      </c>
      <c r="UIQ29" s="193" t="s">
        <v>185</v>
      </c>
      <c r="UIR29" s="193" t="s">
        <v>185</v>
      </c>
      <c r="UIS29" s="193" t="s">
        <v>185</v>
      </c>
      <c r="UIT29" s="193" t="s">
        <v>185</v>
      </c>
      <c r="UIU29" s="193" t="s">
        <v>185</v>
      </c>
      <c r="UIV29" s="193" t="s">
        <v>185</v>
      </c>
      <c r="UIW29" s="193" t="s">
        <v>185</v>
      </c>
      <c r="UIX29" s="193" t="s">
        <v>185</v>
      </c>
      <c r="UIY29" s="193" t="s">
        <v>185</v>
      </c>
      <c r="UIZ29" s="193" t="s">
        <v>185</v>
      </c>
      <c r="UJA29" s="193" t="s">
        <v>185</v>
      </c>
      <c r="UJB29" s="193" t="s">
        <v>185</v>
      </c>
      <c r="UJC29" s="193" t="s">
        <v>185</v>
      </c>
      <c r="UJD29" s="193" t="s">
        <v>185</v>
      </c>
      <c r="UJE29" s="193" t="s">
        <v>185</v>
      </c>
      <c r="UJF29" s="193" t="s">
        <v>185</v>
      </c>
      <c r="UJG29" s="193" t="s">
        <v>185</v>
      </c>
      <c r="UJH29" s="193" t="s">
        <v>185</v>
      </c>
      <c r="UJI29" s="193" t="s">
        <v>185</v>
      </c>
      <c r="UJJ29" s="193" t="s">
        <v>185</v>
      </c>
      <c r="UJK29" s="193" t="s">
        <v>185</v>
      </c>
      <c r="UJL29" s="193" t="s">
        <v>185</v>
      </c>
      <c r="UJM29" s="193" t="s">
        <v>185</v>
      </c>
      <c r="UJN29" s="193" t="s">
        <v>185</v>
      </c>
      <c r="UJO29" s="193" t="s">
        <v>185</v>
      </c>
      <c r="UJP29" s="193" t="s">
        <v>185</v>
      </c>
      <c r="UJQ29" s="193" t="s">
        <v>185</v>
      </c>
      <c r="UJR29" s="193" t="s">
        <v>185</v>
      </c>
      <c r="UJS29" s="193" t="s">
        <v>185</v>
      </c>
      <c r="UJT29" s="193" t="s">
        <v>185</v>
      </c>
      <c r="UJU29" s="193" t="s">
        <v>185</v>
      </c>
      <c r="UJV29" s="193" t="s">
        <v>185</v>
      </c>
      <c r="UJW29" s="193" t="s">
        <v>185</v>
      </c>
      <c r="UJX29" s="193" t="s">
        <v>185</v>
      </c>
      <c r="UJY29" s="193" t="s">
        <v>185</v>
      </c>
      <c r="UJZ29" s="193" t="s">
        <v>185</v>
      </c>
      <c r="UKA29" s="193" t="s">
        <v>185</v>
      </c>
      <c r="UKB29" s="193" t="s">
        <v>185</v>
      </c>
      <c r="UKC29" s="193" t="s">
        <v>185</v>
      </c>
      <c r="UKD29" s="193" t="s">
        <v>185</v>
      </c>
      <c r="UKE29" s="193" t="s">
        <v>185</v>
      </c>
      <c r="UKF29" s="193" t="s">
        <v>185</v>
      </c>
      <c r="UKG29" s="193" t="s">
        <v>185</v>
      </c>
      <c r="UKH29" s="193" t="s">
        <v>185</v>
      </c>
      <c r="UKI29" s="193" t="s">
        <v>185</v>
      </c>
      <c r="UKJ29" s="193" t="s">
        <v>185</v>
      </c>
      <c r="UKK29" s="193" t="s">
        <v>185</v>
      </c>
      <c r="UKL29" s="193" t="s">
        <v>185</v>
      </c>
      <c r="UKM29" s="193" t="s">
        <v>185</v>
      </c>
      <c r="UKN29" s="193" t="s">
        <v>185</v>
      </c>
      <c r="UKO29" s="193" t="s">
        <v>185</v>
      </c>
      <c r="UKP29" s="193" t="s">
        <v>185</v>
      </c>
      <c r="UKQ29" s="193" t="s">
        <v>185</v>
      </c>
      <c r="UKR29" s="193" t="s">
        <v>185</v>
      </c>
      <c r="UKS29" s="193" t="s">
        <v>185</v>
      </c>
      <c r="UKT29" s="193" t="s">
        <v>185</v>
      </c>
      <c r="UKU29" s="193" t="s">
        <v>185</v>
      </c>
      <c r="UKV29" s="193" t="s">
        <v>185</v>
      </c>
      <c r="UKW29" s="193" t="s">
        <v>185</v>
      </c>
      <c r="UKX29" s="193" t="s">
        <v>185</v>
      </c>
      <c r="UKY29" s="193" t="s">
        <v>185</v>
      </c>
      <c r="UKZ29" s="193" t="s">
        <v>185</v>
      </c>
      <c r="ULA29" s="193" t="s">
        <v>185</v>
      </c>
      <c r="ULB29" s="193" t="s">
        <v>185</v>
      </c>
      <c r="ULC29" s="193" t="s">
        <v>185</v>
      </c>
      <c r="ULD29" s="193" t="s">
        <v>185</v>
      </c>
      <c r="ULE29" s="193" t="s">
        <v>185</v>
      </c>
      <c r="ULF29" s="193" t="s">
        <v>185</v>
      </c>
      <c r="ULG29" s="193" t="s">
        <v>185</v>
      </c>
      <c r="ULH29" s="193" t="s">
        <v>185</v>
      </c>
      <c r="ULI29" s="193" t="s">
        <v>185</v>
      </c>
      <c r="ULJ29" s="193" t="s">
        <v>185</v>
      </c>
      <c r="ULK29" s="193" t="s">
        <v>185</v>
      </c>
      <c r="ULL29" s="193" t="s">
        <v>185</v>
      </c>
      <c r="ULM29" s="193" t="s">
        <v>185</v>
      </c>
      <c r="ULN29" s="193" t="s">
        <v>185</v>
      </c>
      <c r="ULO29" s="193" t="s">
        <v>185</v>
      </c>
      <c r="ULP29" s="193" t="s">
        <v>185</v>
      </c>
      <c r="ULQ29" s="193" t="s">
        <v>185</v>
      </c>
      <c r="ULR29" s="193" t="s">
        <v>185</v>
      </c>
      <c r="ULS29" s="193" t="s">
        <v>185</v>
      </c>
      <c r="ULT29" s="193" t="s">
        <v>185</v>
      </c>
      <c r="ULU29" s="193" t="s">
        <v>185</v>
      </c>
      <c r="ULV29" s="193" t="s">
        <v>185</v>
      </c>
      <c r="ULW29" s="193" t="s">
        <v>185</v>
      </c>
      <c r="ULX29" s="193" t="s">
        <v>185</v>
      </c>
      <c r="ULY29" s="193" t="s">
        <v>185</v>
      </c>
      <c r="ULZ29" s="193" t="s">
        <v>185</v>
      </c>
      <c r="UMA29" s="193" t="s">
        <v>185</v>
      </c>
      <c r="UMB29" s="193" t="s">
        <v>185</v>
      </c>
      <c r="UMC29" s="193" t="s">
        <v>185</v>
      </c>
      <c r="UMD29" s="193" t="s">
        <v>185</v>
      </c>
      <c r="UME29" s="193" t="s">
        <v>185</v>
      </c>
      <c r="UMF29" s="193" t="s">
        <v>185</v>
      </c>
      <c r="UMG29" s="193" t="s">
        <v>185</v>
      </c>
      <c r="UMH29" s="193" t="s">
        <v>185</v>
      </c>
      <c r="UMI29" s="193" t="s">
        <v>185</v>
      </c>
      <c r="UMJ29" s="193" t="s">
        <v>185</v>
      </c>
      <c r="UMK29" s="193" t="s">
        <v>185</v>
      </c>
      <c r="UML29" s="193" t="s">
        <v>185</v>
      </c>
      <c r="UMM29" s="193" t="s">
        <v>185</v>
      </c>
      <c r="UMN29" s="193" t="s">
        <v>185</v>
      </c>
      <c r="UMO29" s="193" t="s">
        <v>185</v>
      </c>
      <c r="UMP29" s="193" t="s">
        <v>185</v>
      </c>
      <c r="UMQ29" s="193" t="s">
        <v>185</v>
      </c>
      <c r="UMR29" s="193" t="s">
        <v>185</v>
      </c>
      <c r="UMS29" s="193" t="s">
        <v>185</v>
      </c>
      <c r="UMT29" s="193" t="s">
        <v>185</v>
      </c>
      <c r="UMU29" s="193" t="s">
        <v>185</v>
      </c>
      <c r="UMV29" s="193" t="s">
        <v>185</v>
      </c>
      <c r="UMW29" s="193" t="s">
        <v>185</v>
      </c>
      <c r="UMX29" s="193" t="s">
        <v>185</v>
      </c>
      <c r="UMY29" s="193" t="s">
        <v>185</v>
      </c>
      <c r="UMZ29" s="193" t="s">
        <v>185</v>
      </c>
      <c r="UNA29" s="193" t="s">
        <v>185</v>
      </c>
      <c r="UNB29" s="193" t="s">
        <v>185</v>
      </c>
      <c r="UNC29" s="193" t="s">
        <v>185</v>
      </c>
      <c r="UND29" s="193" t="s">
        <v>185</v>
      </c>
      <c r="UNE29" s="193" t="s">
        <v>185</v>
      </c>
      <c r="UNF29" s="193" t="s">
        <v>185</v>
      </c>
      <c r="UNG29" s="193" t="s">
        <v>185</v>
      </c>
      <c r="UNH29" s="193" t="s">
        <v>185</v>
      </c>
      <c r="UNI29" s="193" t="s">
        <v>185</v>
      </c>
      <c r="UNJ29" s="193" t="s">
        <v>185</v>
      </c>
      <c r="UNK29" s="193" t="s">
        <v>185</v>
      </c>
      <c r="UNL29" s="193" t="s">
        <v>185</v>
      </c>
      <c r="UNM29" s="193" t="s">
        <v>185</v>
      </c>
      <c r="UNN29" s="193" t="s">
        <v>185</v>
      </c>
      <c r="UNO29" s="193" t="s">
        <v>185</v>
      </c>
      <c r="UNP29" s="193" t="s">
        <v>185</v>
      </c>
      <c r="UNQ29" s="193" t="s">
        <v>185</v>
      </c>
      <c r="UNR29" s="193" t="s">
        <v>185</v>
      </c>
      <c r="UNS29" s="193" t="s">
        <v>185</v>
      </c>
      <c r="UNT29" s="193" t="s">
        <v>185</v>
      </c>
      <c r="UNU29" s="193" t="s">
        <v>185</v>
      </c>
      <c r="UNV29" s="193" t="s">
        <v>185</v>
      </c>
      <c r="UNW29" s="193" t="s">
        <v>185</v>
      </c>
      <c r="UNX29" s="193" t="s">
        <v>185</v>
      </c>
      <c r="UNY29" s="193" t="s">
        <v>185</v>
      </c>
      <c r="UNZ29" s="193" t="s">
        <v>185</v>
      </c>
      <c r="UOA29" s="193" t="s">
        <v>185</v>
      </c>
      <c r="UOB29" s="193" t="s">
        <v>185</v>
      </c>
      <c r="UOC29" s="193" t="s">
        <v>185</v>
      </c>
      <c r="UOD29" s="193" t="s">
        <v>185</v>
      </c>
      <c r="UOE29" s="193" t="s">
        <v>185</v>
      </c>
      <c r="UOF29" s="193" t="s">
        <v>185</v>
      </c>
      <c r="UOG29" s="193" t="s">
        <v>185</v>
      </c>
      <c r="UOH29" s="193" t="s">
        <v>185</v>
      </c>
      <c r="UOI29" s="193" t="s">
        <v>185</v>
      </c>
      <c r="UOJ29" s="193" t="s">
        <v>185</v>
      </c>
      <c r="UOK29" s="193" t="s">
        <v>185</v>
      </c>
      <c r="UOL29" s="193" t="s">
        <v>185</v>
      </c>
      <c r="UOM29" s="193" t="s">
        <v>185</v>
      </c>
      <c r="UON29" s="193" t="s">
        <v>185</v>
      </c>
      <c r="UOO29" s="193" t="s">
        <v>185</v>
      </c>
      <c r="UOP29" s="193" t="s">
        <v>185</v>
      </c>
      <c r="UOQ29" s="193" t="s">
        <v>185</v>
      </c>
      <c r="UOR29" s="193" t="s">
        <v>185</v>
      </c>
      <c r="UOS29" s="193" t="s">
        <v>185</v>
      </c>
      <c r="UOT29" s="193" t="s">
        <v>185</v>
      </c>
      <c r="UOU29" s="193" t="s">
        <v>185</v>
      </c>
      <c r="UOV29" s="193" t="s">
        <v>185</v>
      </c>
      <c r="UOW29" s="193" t="s">
        <v>185</v>
      </c>
      <c r="UOX29" s="193" t="s">
        <v>185</v>
      </c>
      <c r="UOY29" s="193" t="s">
        <v>185</v>
      </c>
      <c r="UOZ29" s="193" t="s">
        <v>185</v>
      </c>
      <c r="UPA29" s="193" t="s">
        <v>185</v>
      </c>
      <c r="UPB29" s="193" t="s">
        <v>185</v>
      </c>
      <c r="UPC29" s="193" t="s">
        <v>185</v>
      </c>
      <c r="UPD29" s="193" t="s">
        <v>185</v>
      </c>
      <c r="UPE29" s="193" t="s">
        <v>185</v>
      </c>
      <c r="UPF29" s="193" t="s">
        <v>185</v>
      </c>
      <c r="UPG29" s="193" t="s">
        <v>185</v>
      </c>
      <c r="UPH29" s="193" t="s">
        <v>185</v>
      </c>
      <c r="UPI29" s="193" t="s">
        <v>185</v>
      </c>
      <c r="UPJ29" s="193" t="s">
        <v>185</v>
      </c>
      <c r="UPK29" s="193" t="s">
        <v>185</v>
      </c>
      <c r="UPL29" s="193" t="s">
        <v>185</v>
      </c>
      <c r="UPM29" s="193" t="s">
        <v>185</v>
      </c>
      <c r="UPN29" s="193" t="s">
        <v>185</v>
      </c>
      <c r="UPO29" s="193" t="s">
        <v>185</v>
      </c>
      <c r="UPP29" s="193" t="s">
        <v>185</v>
      </c>
      <c r="UPQ29" s="193" t="s">
        <v>185</v>
      </c>
      <c r="UPR29" s="193" t="s">
        <v>185</v>
      </c>
      <c r="UPS29" s="193" t="s">
        <v>185</v>
      </c>
      <c r="UPT29" s="193" t="s">
        <v>185</v>
      </c>
      <c r="UPU29" s="193" t="s">
        <v>185</v>
      </c>
      <c r="UPV29" s="193" t="s">
        <v>185</v>
      </c>
      <c r="UPW29" s="193" t="s">
        <v>185</v>
      </c>
      <c r="UPX29" s="193" t="s">
        <v>185</v>
      </c>
      <c r="UPY29" s="193" t="s">
        <v>185</v>
      </c>
      <c r="UPZ29" s="193" t="s">
        <v>185</v>
      </c>
      <c r="UQA29" s="193" t="s">
        <v>185</v>
      </c>
      <c r="UQB29" s="193" t="s">
        <v>185</v>
      </c>
      <c r="UQC29" s="193" t="s">
        <v>185</v>
      </c>
      <c r="UQD29" s="193" t="s">
        <v>185</v>
      </c>
      <c r="UQE29" s="193" t="s">
        <v>185</v>
      </c>
      <c r="UQF29" s="193" t="s">
        <v>185</v>
      </c>
      <c r="UQG29" s="193" t="s">
        <v>185</v>
      </c>
      <c r="UQH29" s="193" t="s">
        <v>185</v>
      </c>
      <c r="UQI29" s="193" t="s">
        <v>185</v>
      </c>
      <c r="UQJ29" s="193" t="s">
        <v>185</v>
      </c>
      <c r="UQK29" s="193" t="s">
        <v>185</v>
      </c>
      <c r="UQL29" s="193" t="s">
        <v>185</v>
      </c>
      <c r="UQM29" s="193" t="s">
        <v>185</v>
      </c>
      <c r="UQN29" s="193" t="s">
        <v>185</v>
      </c>
      <c r="UQO29" s="193" t="s">
        <v>185</v>
      </c>
      <c r="UQP29" s="193" t="s">
        <v>185</v>
      </c>
      <c r="UQQ29" s="193" t="s">
        <v>185</v>
      </c>
      <c r="UQR29" s="193" t="s">
        <v>185</v>
      </c>
      <c r="UQS29" s="193" t="s">
        <v>185</v>
      </c>
      <c r="UQT29" s="193" t="s">
        <v>185</v>
      </c>
      <c r="UQU29" s="193" t="s">
        <v>185</v>
      </c>
      <c r="UQV29" s="193" t="s">
        <v>185</v>
      </c>
      <c r="UQW29" s="193" t="s">
        <v>185</v>
      </c>
      <c r="UQX29" s="193" t="s">
        <v>185</v>
      </c>
      <c r="UQY29" s="193" t="s">
        <v>185</v>
      </c>
      <c r="UQZ29" s="193" t="s">
        <v>185</v>
      </c>
      <c r="URA29" s="193" t="s">
        <v>185</v>
      </c>
      <c r="URB29" s="193" t="s">
        <v>185</v>
      </c>
      <c r="URC29" s="193" t="s">
        <v>185</v>
      </c>
      <c r="URD29" s="193" t="s">
        <v>185</v>
      </c>
      <c r="URE29" s="193" t="s">
        <v>185</v>
      </c>
      <c r="URF29" s="193" t="s">
        <v>185</v>
      </c>
      <c r="URG29" s="193" t="s">
        <v>185</v>
      </c>
      <c r="URH29" s="193" t="s">
        <v>185</v>
      </c>
      <c r="URI29" s="193" t="s">
        <v>185</v>
      </c>
      <c r="URJ29" s="193" t="s">
        <v>185</v>
      </c>
      <c r="URK29" s="193" t="s">
        <v>185</v>
      </c>
      <c r="URL29" s="193" t="s">
        <v>185</v>
      </c>
      <c r="URM29" s="193" t="s">
        <v>185</v>
      </c>
      <c r="URN29" s="193" t="s">
        <v>185</v>
      </c>
      <c r="URO29" s="193" t="s">
        <v>185</v>
      </c>
      <c r="URP29" s="193" t="s">
        <v>185</v>
      </c>
      <c r="URQ29" s="193" t="s">
        <v>185</v>
      </c>
      <c r="URR29" s="193" t="s">
        <v>185</v>
      </c>
      <c r="URS29" s="193" t="s">
        <v>185</v>
      </c>
      <c r="URT29" s="193" t="s">
        <v>185</v>
      </c>
      <c r="URU29" s="193" t="s">
        <v>185</v>
      </c>
      <c r="URV29" s="193" t="s">
        <v>185</v>
      </c>
      <c r="URW29" s="193" t="s">
        <v>185</v>
      </c>
      <c r="URX29" s="193" t="s">
        <v>185</v>
      </c>
      <c r="URY29" s="193" t="s">
        <v>185</v>
      </c>
      <c r="URZ29" s="193" t="s">
        <v>185</v>
      </c>
      <c r="USA29" s="193" t="s">
        <v>185</v>
      </c>
      <c r="USB29" s="193" t="s">
        <v>185</v>
      </c>
      <c r="USC29" s="193" t="s">
        <v>185</v>
      </c>
      <c r="USD29" s="193" t="s">
        <v>185</v>
      </c>
      <c r="USE29" s="193" t="s">
        <v>185</v>
      </c>
      <c r="USF29" s="193" t="s">
        <v>185</v>
      </c>
      <c r="USG29" s="193" t="s">
        <v>185</v>
      </c>
      <c r="USH29" s="193" t="s">
        <v>185</v>
      </c>
      <c r="USI29" s="193" t="s">
        <v>185</v>
      </c>
      <c r="USJ29" s="193" t="s">
        <v>185</v>
      </c>
      <c r="USK29" s="193" t="s">
        <v>185</v>
      </c>
      <c r="USL29" s="193" t="s">
        <v>185</v>
      </c>
      <c r="USM29" s="193" t="s">
        <v>185</v>
      </c>
      <c r="USN29" s="193" t="s">
        <v>185</v>
      </c>
      <c r="USO29" s="193" t="s">
        <v>185</v>
      </c>
      <c r="USP29" s="193" t="s">
        <v>185</v>
      </c>
      <c r="USQ29" s="193" t="s">
        <v>185</v>
      </c>
      <c r="USR29" s="193" t="s">
        <v>185</v>
      </c>
      <c r="USS29" s="193" t="s">
        <v>185</v>
      </c>
      <c r="UST29" s="193" t="s">
        <v>185</v>
      </c>
      <c r="USU29" s="193" t="s">
        <v>185</v>
      </c>
      <c r="USV29" s="193" t="s">
        <v>185</v>
      </c>
      <c r="USW29" s="193" t="s">
        <v>185</v>
      </c>
      <c r="USX29" s="193" t="s">
        <v>185</v>
      </c>
      <c r="USY29" s="193" t="s">
        <v>185</v>
      </c>
      <c r="USZ29" s="193" t="s">
        <v>185</v>
      </c>
      <c r="UTA29" s="193" t="s">
        <v>185</v>
      </c>
      <c r="UTB29" s="193" t="s">
        <v>185</v>
      </c>
      <c r="UTC29" s="193" t="s">
        <v>185</v>
      </c>
      <c r="UTD29" s="193" t="s">
        <v>185</v>
      </c>
      <c r="UTE29" s="193" t="s">
        <v>185</v>
      </c>
      <c r="UTF29" s="193" t="s">
        <v>185</v>
      </c>
      <c r="UTG29" s="193" t="s">
        <v>185</v>
      </c>
      <c r="UTH29" s="193" t="s">
        <v>185</v>
      </c>
      <c r="UTI29" s="193" t="s">
        <v>185</v>
      </c>
      <c r="UTJ29" s="193" t="s">
        <v>185</v>
      </c>
      <c r="UTK29" s="193" t="s">
        <v>185</v>
      </c>
      <c r="UTL29" s="193" t="s">
        <v>185</v>
      </c>
      <c r="UTM29" s="193" t="s">
        <v>185</v>
      </c>
      <c r="UTN29" s="193" t="s">
        <v>185</v>
      </c>
      <c r="UTO29" s="193" t="s">
        <v>185</v>
      </c>
      <c r="UTP29" s="193" t="s">
        <v>185</v>
      </c>
      <c r="UTQ29" s="193" t="s">
        <v>185</v>
      </c>
      <c r="UTR29" s="193" t="s">
        <v>185</v>
      </c>
      <c r="UTS29" s="193" t="s">
        <v>185</v>
      </c>
      <c r="UTT29" s="193" t="s">
        <v>185</v>
      </c>
      <c r="UTU29" s="193" t="s">
        <v>185</v>
      </c>
      <c r="UTV29" s="193" t="s">
        <v>185</v>
      </c>
      <c r="UTW29" s="193" t="s">
        <v>185</v>
      </c>
      <c r="UTX29" s="193" t="s">
        <v>185</v>
      </c>
      <c r="UTY29" s="193" t="s">
        <v>185</v>
      </c>
      <c r="UTZ29" s="193" t="s">
        <v>185</v>
      </c>
      <c r="UUA29" s="193" t="s">
        <v>185</v>
      </c>
      <c r="UUB29" s="193" t="s">
        <v>185</v>
      </c>
      <c r="UUC29" s="193" t="s">
        <v>185</v>
      </c>
      <c r="UUD29" s="193" t="s">
        <v>185</v>
      </c>
      <c r="UUE29" s="193" t="s">
        <v>185</v>
      </c>
      <c r="UUF29" s="193" t="s">
        <v>185</v>
      </c>
      <c r="UUG29" s="193" t="s">
        <v>185</v>
      </c>
      <c r="UUH29" s="193" t="s">
        <v>185</v>
      </c>
      <c r="UUI29" s="193" t="s">
        <v>185</v>
      </c>
      <c r="UUJ29" s="193" t="s">
        <v>185</v>
      </c>
      <c r="UUK29" s="193" t="s">
        <v>185</v>
      </c>
      <c r="UUL29" s="193" t="s">
        <v>185</v>
      </c>
      <c r="UUM29" s="193" t="s">
        <v>185</v>
      </c>
      <c r="UUN29" s="193" t="s">
        <v>185</v>
      </c>
      <c r="UUO29" s="193" t="s">
        <v>185</v>
      </c>
      <c r="UUP29" s="193" t="s">
        <v>185</v>
      </c>
      <c r="UUQ29" s="193" t="s">
        <v>185</v>
      </c>
      <c r="UUR29" s="193" t="s">
        <v>185</v>
      </c>
      <c r="UUS29" s="193" t="s">
        <v>185</v>
      </c>
      <c r="UUT29" s="193" t="s">
        <v>185</v>
      </c>
      <c r="UUU29" s="193" t="s">
        <v>185</v>
      </c>
      <c r="UUV29" s="193" t="s">
        <v>185</v>
      </c>
      <c r="UUW29" s="193" t="s">
        <v>185</v>
      </c>
      <c r="UUX29" s="193" t="s">
        <v>185</v>
      </c>
      <c r="UUY29" s="193" t="s">
        <v>185</v>
      </c>
      <c r="UUZ29" s="193" t="s">
        <v>185</v>
      </c>
      <c r="UVA29" s="193" t="s">
        <v>185</v>
      </c>
      <c r="UVB29" s="193" t="s">
        <v>185</v>
      </c>
      <c r="UVC29" s="193" t="s">
        <v>185</v>
      </c>
      <c r="UVD29" s="193" t="s">
        <v>185</v>
      </c>
      <c r="UVE29" s="193" t="s">
        <v>185</v>
      </c>
      <c r="UVF29" s="193" t="s">
        <v>185</v>
      </c>
      <c r="UVG29" s="193" t="s">
        <v>185</v>
      </c>
      <c r="UVH29" s="193" t="s">
        <v>185</v>
      </c>
      <c r="UVI29" s="193" t="s">
        <v>185</v>
      </c>
      <c r="UVJ29" s="193" t="s">
        <v>185</v>
      </c>
      <c r="UVK29" s="193" t="s">
        <v>185</v>
      </c>
      <c r="UVL29" s="193" t="s">
        <v>185</v>
      </c>
      <c r="UVM29" s="193" t="s">
        <v>185</v>
      </c>
      <c r="UVN29" s="193" t="s">
        <v>185</v>
      </c>
      <c r="UVO29" s="193" t="s">
        <v>185</v>
      </c>
      <c r="UVP29" s="193" t="s">
        <v>185</v>
      </c>
      <c r="UVQ29" s="193" t="s">
        <v>185</v>
      </c>
      <c r="UVR29" s="193" t="s">
        <v>185</v>
      </c>
      <c r="UVS29" s="193" t="s">
        <v>185</v>
      </c>
      <c r="UVT29" s="193" t="s">
        <v>185</v>
      </c>
      <c r="UVU29" s="193" t="s">
        <v>185</v>
      </c>
      <c r="UVV29" s="193" t="s">
        <v>185</v>
      </c>
      <c r="UVW29" s="193" t="s">
        <v>185</v>
      </c>
      <c r="UVX29" s="193" t="s">
        <v>185</v>
      </c>
      <c r="UVY29" s="193" t="s">
        <v>185</v>
      </c>
      <c r="UVZ29" s="193" t="s">
        <v>185</v>
      </c>
      <c r="UWA29" s="193" t="s">
        <v>185</v>
      </c>
      <c r="UWB29" s="193" t="s">
        <v>185</v>
      </c>
      <c r="UWC29" s="193" t="s">
        <v>185</v>
      </c>
      <c r="UWD29" s="193" t="s">
        <v>185</v>
      </c>
      <c r="UWE29" s="193" t="s">
        <v>185</v>
      </c>
      <c r="UWF29" s="193" t="s">
        <v>185</v>
      </c>
      <c r="UWG29" s="193" t="s">
        <v>185</v>
      </c>
      <c r="UWH29" s="193" t="s">
        <v>185</v>
      </c>
      <c r="UWI29" s="193" t="s">
        <v>185</v>
      </c>
      <c r="UWJ29" s="193" t="s">
        <v>185</v>
      </c>
      <c r="UWK29" s="193" t="s">
        <v>185</v>
      </c>
      <c r="UWL29" s="193" t="s">
        <v>185</v>
      </c>
      <c r="UWM29" s="193" t="s">
        <v>185</v>
      </c>
      <c r="UWN29" s="193" t="s">
        <v>185</v>
      </c>
      <c r="UWO29" s="193" t="s">
        <v>185</v>
      </c>
      <c r="UWP29" s="193" t="s">
        <v>185</v>
      </c>
      <c r="UWQ29" s="193" t="s">
        <v>185</v>
      </c>
      <c r="UWR29" s="193" t="s">
        <v>185</v>
      </c>
      <c r="UWS29" s="193" t="s">
        <v>185</v>
      </c>
      <c r="UWT29" s="193" t="s">
        <v>185</v>
      </c>
      <c r="UWU29" s="193" t="s">
        <v>185</v>
      </c>
      <c r="UWV29" s="193" t="s">
        <v>185</v>
      </c>
      <c r="UWW29" s="193" t="s">
        <v>185</v>
      </c>
      <c r="UWX29" s="193" t="s">
        <v>185</v>
      </c>
      <c r="UWY29" s="193" t="s">
        <v>185</v>
      </c>
      <c r="UWZ29" s="193" t="s">
        <v>185</v>
      </c>
      <c r="UXA29" s="193" t="s">
        <v>185</v>
      </c>
      <c r="UXB29" s="193" t="s">
        <v>185</v>
      </c>
      <c r="UXC29" s="193" t="s">
        <v>185</v>
      </c>
      <c r="UXD29" s="193" t="s">
        <v>185</v>
      </c>
      <c r="UXE29" s="193" t="s">
        <v>185</v>
      </c>
      <c r="UXF29" s="193" t="s">
        <v>185</v>
      </c>
      <c r="UXG29" s="193" t="s">
        <v>185</v>
      </c>
      <c r="UXH29" s="193" t="s">
        <v>185</v>
      </c>
      <c r="UXI29" s="193" t="s">
        <v>185</v>
      </c>
      <c r="UXJ29" s="193" t="s">
        <v>185</v>
      </c>
      <c r="UXK29" s="193" t="s">
        <v>185</v>
      </c>
      <c r="UXL29" s="193" t="s">
        <v>185</v>
      </c>
      <c r="UXM29" s="193" t="s">
        <v>185</v>
      </c>
      <c r="UXN29" s="193" t="s">
        <v>185</v>
      </c>
      <c r="UXO29" s="193" t="s">
        <v>185</v>
      </c>
      <c r="UXP29" s="193" t="s">
        <v>185</v>
      </c>
      <c r="UXQ29" s="193" t="s">
        <v>185</v>
      </c>
      <c r="UXR29" s="193" t="s">
        <v>185</v>
      </c>
      <c r="UXS29" s="193" t="s">
        <v>185</v>
      </c>
      <c r="UXT29" s="193" t="s">
        <v>185</v>
      </c>
      <c r="UXU29" s="193" t="s">
        <v>185</v>
      </c>
      <c r="UXV29" s="193" t="s">
        <v>185</v>
      </c>
      <c r="UXW29" s="193" t="s">
        <v>185</v>
      </c>
      <c r="UXX29" s="193" t="s">
        <v>185</v>
      </c>
      <c r="UXY29" s="193" t="s">
        <v>185</v>
      </c>
      <c r="UXZ29" s="193" t="s">
        <v>185</v>
      </c>
      <c r="UYA29" s="193" t="s">
        <v>185</v>
      </c>
      <c r="UYB29" s="193" t="s">
        <v>185</v>
      </c>
      <c r="UYC29" s="193" t="s">
        <v>185</v>
      </c>
      <c r="UYD29" s="193" t="s">
        <v>185</v>
      </c>
      <c r="UYE29" s="193" t="s">
        <v>185</v>
      </c>
      <c r="UYF29" s="193" t="s">
        <v>185</v>
      </c>
      <c r="UYG29" s="193" t="s">
        <v>185</v>
      </c>
      <c r="UYH29" s="193" t="s">
        <v>185</v>
      </c>
      <c r="UYI29" s="193" t="s">
        <v>185</v>
      </c>
      <c r="UYJ29" s="193" t="s">
        <v>185</v>
      </c>
      <c r="UYK29" s="193" t="s">
        <v>185</v>
      </c>
      <c r="UYL29" s="193" t="s">
        <v>185</v>
      </c>
      <c r="UYM29" s="193" t="s">
        <v>185</v>
      </c>
      <c r="UYN29" s="193" t="s">
        <v>185</v>
      </c>
      <c r="UYO29" s="193" t="s">
        <v>185</v>
      </c>
      <c r="UYP29" s="193" t="s">
        <v>185</v>
      </c>
      <c r="UYQ29" s="193" t="s">
        <v>185</v>
      </c>
      <c r="UYR29" s="193" t="s">
        <v>185</v>
      </c>
      <c r="UYS29" s="193" t="s">
        <v>185</v>
      </c>
      <c r="UYT29" s="193" t="s">
        <v>185</v>
      </c>
      <c r="UYU29" s="193" t="s">
        <v>185</v>
      </c>
      <c r="UYV29" s="193" t="s">
        <v>185</v>
      </c>
      <c r="UYW29" s="193" t="s">
        <v>185</v>
      </c>
      <c r="UYX29" s="193" t="s">
        <v>185</v>
      </c>
      <c r="UYY29" s="193" t="s">
        <v>185</v>
      </c>
      <c r="UYZ29" s="193" t="s">
        <v>185</v>
      </c>
      <c r="UZA29" s="193" t="s">
        <v>185</v>
      </c>
      <c r="UZB29" s="193" t="s">
        <v>185</v>
      </c>
      <c r="UZC29" s="193" t="s">
        <v>185</v>
      </c>
      <c r="UZD29" s="193" t="s">
        <v>185</v>
      </c>
      <c r="UZE29" s="193" t="s">
        <v>185</v>
      </c>
      <c r="UZF29" s="193" t="s">
        <v>185</v>
      </c>
      <c r="UZG29" s="193" t="s">
        <v>185</v>
      </c>
      <c r="UZH29" s="193" t="s">
        <v>185</v>
      </c>
      <c r="UZI29" s="193" t="s">
        <v>185</v>
      </c>
      <c r="UZJ29" s="193" t="s">
        <v>185</v>
      </c>
      <c r="UZK29" s="193" t="s">
        <v>185</v>
      </c>
      <c r="UZL29" s="193" t="s">
        <v>185</v>
      </c>
      <c r="UZM29" s="193" t="s">
        <v>185</v>
      </c>
      <c r="UZN29" s="193" t="s">
        <v>185</v>
      </c>
      <c r="UZO29" s="193" t="s">
        <v>185</v>
      </c>
      <c r="UZP29" s="193" t="s">
        <v>185</v>
      </c>
      <c r="UZQ29" s="193" t="s">
        <v>185</v>
      </c>
      <c r="UZR29" s="193" t="s">
        <v>185</v>
      </c>
      <c r="UZS29" s="193" t="s">
        <v>185</v>
      </c>
      <c r="UZT29" s="193" t="s">
        <v>185</v>
      </c>
      <c r="UZU29" s="193" t="s">
        <v>185</v>
      </c>
      <c r="UZV29" s="193" t="s">
        <v>185</v>
      </c>
      <c r="UZW29" s="193" t="s">
        <v>185</v>
      </c>
      <c r="UZX29" s="193" t="s">
        <v>185</v>
      </c>
      <c r="UZY29" s="193" t="s">
        <v>185</v>
      </c>
      <c r="UZZ29" s="193" t="s">
        <v>185</v>
      </c>
      <c r="VAA29" s="193" t="s">
        <v>185</v>
      </c>
      <c r="VAB29" s="193" t="s">
        <v>185</v>
      </c>
      <c r="VAC29" s="193" t="s">
        <v>185</v>
      </c>
      <c r="VAD29" s="193" t="s">
        <v>185</v>
      </c>
      <c r="VAE29" s="193" t="s">
        <v>185</v>
      </c>
      <c r="VAF29" s="193" t="s">
        <v>185</v>
      </c>
      <c r="VAG29" s="193" t="s">
        <v>185</v>
      </c>
      <c r="VAH29" s="193" t="s">
        <v>185</v>
      </c>
      <c r="VAI29" s="193" t="s">
        <v>185</v>
      </c>
      <c r="VAJ29" s="193" t="s">
        <v>185</v>
      </c>
      <c r="VAK29" s="193" t="s">
        <v>185</v>
      </c>
      <c r="VAL29" s="193" t="s">
        <v>185</v>
      </c>
      <c r="VAM29" s="193" t="s">
        <v>185</v>
      </c>
      <c r="VAN29" s="193" t="s">
        <v>185</v>
      </c>
      <c r="VAO29" s="193" t="s">
        <v>185</v>
      </c>
      <c r="VAP29" s="193" t="s">
        <v>185</v>
      </c>
      <c r="VAQ29" s="193" t="s">
        <v>185</v>
      </c>
      <c r="VAR29" s="193" t="s">
        <v>185</v>
      </c>
      <c r="VAS29" s="193" t="s">
        <v>185</v>
      </c>
      <c r="VAT29" s="193" t="s">
        <v>185</v>
      </c>
      <c r="VAU29" s="193" t="s">
        <v>185</v>
      </c>
      <c r="VAV29" s="193" t="s">
        <v>185</v>
      </c>
      <c r="VAW29" s="193" t="s">
        <v>185</v>
      </c>
      <c r="VAX29" s="193" t="s">
        <v>185</v>
      </c>
      <c r="VAY29" s="193" t="s">
        <v>185</v>
      </c>
      <c r="VAZ29" s="193" t="s">
        <v>185</v>
      </c>
      <c r="VBA29" s="193" t="s">
        <v>185</v>
      </c>
      <c r="VBB29" s="193" t="s">
        <v>185</v>
      </c>
      <c r="VBC29" s="193" t="s">
        <v>185</v>
      </c>
      <c r="VBD29" s="193" t="s">
        <v>185</v>
      </c>
      <c r="VBE29" s="193" t="s">
        <v>185</v>
      </c>
      <c r="VBF29" s="193" t="s">
        <v>185</v>
      </c>
      <c r="VBG29" s="193" t="s">
        <v>185</v>
      </c>
      <c r="VBH29" s="193" t="s">
        <v>185</v>
      </c>
      <c r="VBI29" s="193" t="s">
        <v>185</v>
      </c>
      <c r="VBJ29" s="193" t="s">
        <v>185</v>
      </c>
      <c r="VBK29" s="193" t="s">
        <v>185</v>
      </c>
      <c r="VBL29" s="193" t="s">
        <v>185</v>
      </c>
      <c r="VBM29" s="193" t="s">
        <v>185</v>
      </c>
      <c r="VBN29" s="193" t="s">
        <v>185</v>
      </c>
      <c r="VBO29" s="193" t="s">
        <v>185</v>
      </c>
      <c r="VBP29" s="193" t="s">
        <v>185</v>
      </c>
      <c r="VBQ29" s="193" t="s">
        <v>185</v>
      </c>
      <c r="VBR29" s="193" t="s">
        <v>185</v>
      </c>
      <c r="VBS29" s="193" t="s">
        <v>185</v>
      </c>
      <c r="VBT29" s="193" t="s">
        <v>185</v>
      </c>
      <c r="VBU29" s="193" t="s">
        <v>185</v>
      </c>
      <c r="VBV29" s="193" t="s">
        <v>185</v>
      </c>
      <c r="VBW29" s="193" t="s">
        <v>185</v>
      </c>
      <c r="VBX29" s="193" t="s">
        <v>185</v>
      </c>
      <c r="VBY29" s="193" t="s">
        <v>185</v>
      </c>
      <c r="VBZ29" s="193" t="s">
        <v>185</v>
      </c>
      <c r="VCA29" s="193" t="s">
        <v>185</v>
      </c>
      <c r="VCB29" s="193" t="s">
        <v>185</v>
      </c>
      <c r="VCC29" s="193" t="s">
        <v>185</v>
      </c>
      <c r="VCD29" s="193" t="s">
        <v>185</v>
      </c>
      <c r="VCE29" s="193" t="s">
        <v>185</v>
      </c>
      <c r="VCF29" s="193" t="s">
        <v>185</v>
      </c>
      <c r="VCG29" s="193" t="s">
        <v>185</v>
      </c>
      <c r="VCH29" s="193" t="s">
        <v>185</v>
      </c>
      <c r="VCI29" s="193" t="s">
        <v>185</v>
      </c>
      <c r="VCJ29" s="193" t="s">
        <v>185</v>
      </c>
      <c r="VCK29" s="193" t="s">
        <v>185</v>
      </c>
      <c r="VCL29" s="193" t="s">
        <v>185</v>
      </c>
      <c r="VCM29" s="193" t="s">
        <v>185</v>
      </c>
      <c r="VCN29" s="193" t="s">
        <v>185</v>
      </c>
      <c r="VCO29" s="193" t="s">
        <v>185</v>
      </c>
      <c r="VCP29" s="193" t="s">
        <v>185</v>
      </c>
      <c r="VCQ29" s="193" t="s">
        <v>185</v>
      </c>
      <c r="VCR29" s="193" t="s">
        <v>185</v>
      </c>
      <c r="VCS29" s="193" t="s">
        <v>185</v>
      </c>
      <c r="VCT29" s="193" t="s">
        <v>185</v>
      </c>
      <c r="VCU29" s="193" t="s">
        <v>185</v>
      </c>
      <c r="VCV29" s="193" t="s">
        <v>185</v>
      </c>
      <c r="VCW29" s="193" t="s">
        <v>185</v>
      </c>
      <c r="VCX29" s="193" t="s">
        <v>185</v>
      </c>
      <c r="VCY29" s="193" t="s">
        <v>185</v>
      </c>
      <c r="VCZ29" s="193" t="s">
        <v>185</v>
      </c>
      <c r="VDA29" s="193" t="s">
        <v>185</v>
      </c>
      <c r="VDB29" s="193" t="s">
        <v>185</v>
      </c>
      <c r="VDC29" s="193" t="s">
        <v>185</v>
      </c>
      <c r="VDD29" s="193" t="s">
        <v>185</v>
      </c>
      <c r="VDE29" s="193" t="s">
        <v>185</v>
      </c>
      <c r="VDF29" s="193" t="s">
        <v>185</v>
      </c>
      <c r="VDG29" s="193" t="s">
        <v>185</v>
      </c>
      <c r="VDH29" s="193" t="s">
        <v>185</v>
      </c>
      <c r="VDI29" s="193" t="s">
        <v>185</v>
      </c>
      <c r="VDJ29" s="193" t="s">
        <v>185</v>
      </c>
      <c r="VDK29" s="193" t="s">
        <v>185</v>
      </c>
      <c r="VDL29" s="193" t="s">
        <v>185</v>
      </c>
      <c r="VDM29" s="193" t="s">
        <v>185</v>
      </c>
      <c r="VDN29" s="193" t="s">
        <v>185</v>
      </c>
      <c r="VDO29" s="193" t="s">
        <v>185</v>
      </c>
      <c r="VDP29" s="193" t="s">
        <v>185</v>
      </c>
      <c r="VDQ29" s="193" t="s">
        <v>185</v>
      </c>
      <c r="VDR29" s="193" t="s">
        <v>185</v>
      </c>
      <c r="VDS29" s="193" t="s">
        <v>185</v>
      </c>
      <c r="VDT29" s="193" t="s">
        <v>185</v>
      </c>
      <c r="VDU29" s="193" t="s">
        <v>185</v>
      </c>
      <c r="VDV29" s="193" t="s">
        <v>185</v>
      </c>
      <c r="VDW29" s="193" t="s">
        <v>185</v>
      </c>
      <c r="VDX29" s="193" t="s">
        <v>185</v>
      </c>
      <c r="VDY29" s="193" t="s">
        <v>185</v>
      </c>
      <c r="VDZ29" s="193" t="s">
        <v>185</v>
      </c>
      <c r="VEA29" s="193" t="s">
        <v>185</v>
      </c>
      <c r="VEB29" s="193" t="s">
        <v>185</v>
      </c>
      <c r="VEC29" s="193" t="s">
        <v>185</v>
      </c>
      <c r="VED29" s="193" t="s">
        <v>185</v>
      </c>
      <c r="VEE29" s="193" t="s">
        <v>185</v>
      </c>
      <c r="VEF29" s="193" t="s">
        <v>185</v>
      </c>
      <c r="VEG29" s="193" t="s">
        <v>185</v>
      </c>
      <c r="VEH29" s="193" t="s">
        <v>185</v>
      </c>
      <c r="VEI29" s="193" t="s">
        <v>185</v>
      </c>
      <c r="VEJ29" s="193" t="s">
        <v>185</v>
      </c>
      <c r="VEK29" s="193" t="s">
        <v>185</v>
      </c>
      <c r="VEL29" s="193" t="s">
        <v>185</v>
      </c>
      <c r="VEM29" s="193" t="s">
        <v>185</v>
      </c>
      <c r="VEN29" s="193" t="s">
        <v>185</v>
      </c>
      <c r="VEO29" s="193" t="s">
        <v>185</v>
      </c>
      <c r="VEP29" s="193" t="s">
        <v>185</v>
      </c>
      <c r="VEQ29" s="193" t="s">
        <v>185</v>
      </c>
      <c r="VER29" s="193" t="s">
        <v>185</v>
      </c>
      <c r="VES29" s="193" t="s">
        <v>185</v>
      </c>
      <c r="VET29" s="193" t="s">
        <v>185</v>
      </c>
      <c r="VEU29" s="193" t="s">
        <v>185</v>
      </c>
      <c r="VEV29" s="193" t="s">
        <v>185</v>
      </c>
      <c r="VEW29" s="193" t="s">
        <v>185</v>
      </c>
      <c r="VEX29" s="193" t="s">
        <v>185</v>
      </c>
      <c r="VEY29" s="193" t="s">
        <v>185</v>
      </c>
      <c r="VEZ29" s="193" t="s">
        <v>185</v>
      </c>
      <c r="VFA29" s="193" t="s">
        <v>185</v>
      </c>
      <c r="VFB29" s="193" t="s">
        <v>185</v>
      </c>
      <c r="VFC29" s="193" t="s">
        <v>185</v>
      </c>
      <c r="VFD29" s="193" t="s">
        <v>185</v>
      </c>
      <c r="VFE29" s="193" t="s">
        <v>185</v>
      </c>
      <c r="VFF29" s="193" t="s">
        <v>185</v>
      </c>
      <c r="VFG29" s="193" t="s">
        <v>185</v>
      </c>
      <c r="VFH29" s="193" t="s">
        <v>185</v>
      </c>
      <c r="VFI29" s="193" t="s">
        <v>185</v>
      </c>
      <c r="VFJ29" s="193" t="s">
        <v>185</v>
      </c>
      <c r="VFK29" s="193" t="s">
        <v>185</v>
      </c>
      <c r="VFL29" s="193" t="s">
        <v>185</v>
      </c>
      <c r="VFM29" s="193" t="s">
        <v>185</v>
      </c>
      <c r="VFN29" s="193" t="s">
        <v>185</v>
      </c>
      <c r="VFO29" s="193" t="s">
        <v>185</v>
      </c>
      <c r="VFP29" s="193" t="s">
        <v>185</v>
      </c>
      <c r="VFQ29" s="193" t="s">
        <v>185</v>
      </c>
      <c r="VFR29" s="193" t="s">
        <v>185</v>
      </c>
      <c r="VFS29" s="193" t="s">
        <v>185</v>
      </c>
      <c r="VFT29" s="193" t="s">
        <v>185</v>
      </c>
      <c r="VFU29" s="193" t="s">
        <v>185</v>
      </c>
      <c r="VFV29" s="193" t="s">
        <v>185</v>
      </c>
      <c r="VFW29" s="193" t="s">
        <v>185</v>
      </c>
      <c r="VFX29" s="193" t="s">
        <v>185</v>
      </c>
      <c r="VFY29" s="193" t="s">
        <v>185</v>
      </c>
      <c r="VFZ29" s="193" t="s">
        <v>185</v>
      </c>
      <c r="VGA29" s="193" t="s">
        <v>185</v>
      </c>
      <c r="VGB29" s="193" t="s">
        <v>185</v>
      </c>
      <c r="VGC29" s="193" t="s">
        <v>185</v>
      </c>
      <c r="VGD29" s="193" t="s">
        <v>185</v>
      </c>
      <c r="VGE29" s="193" t="s">
        <v>185</v>
      </c>
      <c r="VGF29" s="193" t="s">
        <v>185</v>
      </c>
      <c r="VGG29" s="193" t="s">
        <v>185</v>
      </c>
      <c r="VGH29" s="193" t="s">
        <v>185</v>
      </c>
      <c r="VGI29" s="193" t="s">
        <v>185</v>
      </c>
      <c r="VGJ29" s="193" t="s">
        <v>185</v>
      </c>
      <c r="VGK29" s="193" t="s">
        <v>185</v>
      </c>
      <c r="VGL29" s="193" t="s">
        <v>185</v>
      </c>
      <c r="VGM29" s="193" t="s">
        <v>185</v>
      </c>
      <c r="VGN29" s="193" t="s">
        <v>185</v>
      </c>
      <c r="VGO29" s="193" t="s">
        <v>185</v>
      </c>
      <c r="VGP29" s="193" t="s">
        <v>185</v>
      </c>
      <c r="VGQ29" s="193" t="s">
        <v>185</v>
      </c>
      <c r="VGR29" s="193" t="s">
        <v>185</v>
      </c>
      <c r="VGS29" s="193" t="s">
        <v>185</v>
      </c>
      <c r="VGT29" s="193" t="s">
        <v>185</v>
      </c>
      <c r="VGU29" s="193" t="s">
        <v>185</v>
      </c>
      <c r="VGV29" s="193" t="s">
        <v>185</v>
      </c>
      <c r="VGW29" s="193" t="s">
        <v>185</v>
      </c>
      <c r="VGX29" s="193" t="s">
        <v>185</v>
      </c>
      <c r="VGY29" s="193" t="s">
        <v>185</v>
      </c>
      <c r="VGZ29" s="193" t="s">
        <v>185</v>
      </c>
      <c r="VHA29" s="193" t="s">
        <v>185</v>
      </c>
      <c r="VHB29" s="193" t="s">
        <v>185</v>
      </c>
      <c r="VHC29" s="193" t="s">
        <v>185</v>
      </c>
      <c r="VHD29" s="193" t="s">
        <v>185</v>
      </c>
      <c r="VHE29" s="193" t="s">
        <v>185</v>
      </c>
      <c r="VHF29" s="193" t="s">
        <v>185</v>
      </c>
      <c r="VHG29" s="193" t="s">
        <v>185</v>
      </c>
      <c r="VHH29" s="193" t="s">
        <v>185</v>
      </c>
      <c r="VHI29" s="193" t="s">
        <v>185</v>
      </c>
      <c r="VHJ29" s="193" t="s">
        <v>185</v>
      </c>
      <c r="VHK29" s="193" t="s">
        <v>185</v>
      </c>
      <c r="VHL29" s="193" t="s">
        <v>185</v>
      </c>
      <c r="VHM29" s="193" t="s">
        <v>185</v>
      </c>
      <c r="VHN29" s="193" t="s">
        <v>185</v>
      </c>
      <c r="VHO29" s="193" t="s">
        <v>185</v>
      </c>
      <c r="VHP29" s="193" t="s">
        <v>185</v>
      </c>
      <c r="VHQ29" s="193" t="s">
        <v>185</v>
      </c>
      <c r="VHR29" s="193" t="s">
        <v>185</v>
      </c>
      <c r="VHS29" s="193" t="s">
        <v>185</v>
      </c>
      <c r="VHT29" s="193" t="s">
        <v>185</v>
      </c>
      <c r="VHU29" s="193" t="s">
        <v>185</v>
      </c>
      <c r="VHV29" s="193" t="s">
        <v>185</v>
      </c>
      <c r="VHW29" s="193" t="s">
        <v>185</v>
      </c>
      <c r="VHX29" s="193" t="s">
        <v>185</v>
      </c>
      <c r="VHY29" s="193" t="s">
        <v>185</v>
      </c>
      <c r="VHZ29" s="193" t="s">
        <v>185</v>
      </c>
      <c r="VIA29" s="193" t="s">
        <v>185</v>
      </c>
      <c r="VIB29" s="193" t="s">
        <v>185</v>
      </c>
      <c r="VIC29" s="193" t="s">
        <v>185</v>
      </c>
      <c r="VID29" s="193" t="s">
        <v>185</v>
      </c>
      <c r="VIE29" s="193" t="s">
        <v>185</v>
      </c>
      <c r="VIF29" s="193" t="s">
        <v>185</v>
      </c>
      <c r="VIG29" s="193" t="s">
        <v>185</v>
      </c>
      <c r="VIH29" s="193" t="s">
        <v>185</v>
      </c>
      <c r="VII29" s="193" t="s">
        <v>185</v>
      </c>
      <c r="VIJ29" s="193" t="s">
        <v>185</v>
      </c>
      <c r="VIK29" s="193" t="s">
        <v>185</v>
      </c>
      <c r="VIL29" s="193" t="s">
        <v>185</v>
      </c>
      <c r="VIM29" s="193" t="s">
        <v>185</v>
      </c>
      <c r="VIN29" s="193" t="s">
        <v>185</v>
      </c>
      <c r="VIO29" s="193" t="s">
        <v>185</v>
      </c>
      <c r="VIP29" s="193" t="s">
        <v>185</v>
      </c>
      <c r="VIQ29" s="193" t="s">
        <v>185</v>
      </c>
      <c r="VIR29" s="193" t="s">
        <v>185</v>
      </c>
      <c r="VIS29" s="193" t="s">
        <v>185</v>
      </c>
      <c r="VIT29" s="193" t="s">
        <v>185</v>
      </c>
      <c r="VIU29" s="193" t="s">
        <v>185</v>
      </c>
      <c r="VIV29" s="193" t="s">
        <v>185</v>
      </c>
      <c r="VIW29" s="193" t="s">
        <v>185</v>
      </c>
      <c r="VIX29" s="193" t="s">
        <v>185</v>
      </c>
      <c r="VIY29" s="193" t="s">
        <v>185</v>
      </c>
      <c r="VIZ29" s="193" t="s">
        <v>185</v>
      </c>
      <c r="VJA29" s="193" t="s">
        <v>185</v>
      </c>
      <c r="VJB29" s="193" t="s">
        <v>185</v>
      </c>
      <c r="VJC29" s="193" t="s">
        <v>185</v>
      </c>
      <c r="VJD29" s="193" t="s">
        <v>185</v>
      </c>
      <c r="VJE29" s="193" t="s">
        <v>185</v>
      </c>
      <c r="VJF29" s="193" t="s">
        <v>185</v>
      </c>
      <c r="VJG29" s="193" t="s">
        <v>185</v>
      </c>
      <c r="VJH29" s="193" t="s">
        <v>185</v>
      </c>
      <c r="VJI29" s="193" t="s">
        <v>185</v>
      </c>
      <c r="VJJ29" s="193" t="s">
        <v>185</v>
      </c>
      <c r="VJK29" s="193" t="s">
        <v>185</v>
      </c>
      <c r="VJL29" s="193" t="s">
        <v>185</v>
      </c>
      <c r="VJM29" s="193" t="s">
        <v>185</v>
      </c>
      <c r="VJN29" s="193" t="s">
        <v>185</v>
      </c>
      <c r="VJO29" s="193" t="s">
        <v>185</v>
      </c>
      <c r="VJP29" s="193" t="s">
        <v>185</v>
      </c>
      <c r="VJQ29" s="193" t="s">
        <v>185</v>
      </c>
      <c r="VJR29" s="193" t="s">
        <v>185</v>
      </c>
      <c r="VJS29" s="193" t="s">
        <v>185</v>
      </c>
      <c r="VJT29" s="193" t="s">
        <v>185</v>
      </c>
      <c r="VJU29" s="193" t="s">
        <v>185</v>
      </c>
      <c r="VJV29" s="193" t="s">
        <v>185</v>
      </c>
      <c r="VJW29" s="193" t="s">
        <v>185</v>
      </c>
      <c r="VJX29" s="193" t="s">
        <v>185</v>
      </c>
      <c r="VJY29" s="193" t="s">
        <v>185</v>
      </c>
      <c r="VJZ29" s="193" t="s">
        <v>185</v>
      </c>
      <c r="VKA29" s="193" t="s">
        <v>185</v>
      </c>
      <c r="VKB29" s="193" t="s">
        <v>185</v>
      </c>
      <c r="VKC29" s="193" t="s">
        <v>185</v>
      </c>
      <c r="VKD29" s="193" t="s">
        <v>185</v>
      </c>
      <c r="VKE29" s="193" t="s">
        <v>185</v>
      </c>
      <c r="VKF29" s="193" t="s">
        <v>185</v>
      </c>
      <c r="VKG29" s="193" t="s">
        <v>185</v>
      </c>
      <c r="VKH29" s="193" t="s">
        <v>185</v>
      </c>
      <c r="VKI29" s="193" t="s">
        <v>185</v>
      </c>
      <c r="VKJ29" s="193" t="s">
        <v>185</v>
      </c>
      <c r="VKK29" s="193" t="s">
        <v>185</v>
      </c>
      <c r="VKL29" s="193" t="s">
        <v>185</v>
      </c>
      <c r="VKM29" s="193" t="s">
        <v>185</v>
      </c>
      <c r="VKN29" s="193" t="s">
        <v>185</v>
      </c>
      <c r="VKO29" s="193" t="s">
        <v>185</v>
      </c>
      <c r="VKP29" s="193" t="s">
        <v>185</v>
      </c>
      <c r="VKQ29" s="193" t="s">
        <v>185</v>
      </c>
      <c r="VKR29" s="193" t="s">
        <v>185</v>
      </c>
      <c r="VKS29" s="193" t="s">
        <v>185</v>
      </c>
      <c r="VKT29" s="193" t="s">
        <v>185</v>
      </c>
      <c r="VKU29" s="193" t="s">
        <v>185</v>
      </c>
      <c r="VKV29" s="193" t="s">
        <v>185</v>
      </c>
      <c r="VKW29" s="193" t="s">
        <v>185</v>
      </c>
      <c r="VKX29" s="193" t="s">
        <v>185</v>
      </c>
      <c r="VKY29" s="193" t="s">
        <v>185</v>
      </c>
      <c r="VKZ29" s="193" t="s">
        <v>185</v>
      </c>
      <c r="VLA29" s="193" t="s">
        <v>185</v>
      </c>
      <c r="VLB29" s="193" t="s">
        <v>185</v>
      </c>
      <c r="VLC29" s="193" t="s">
        <v>185</v>
      </c>
      <c r="VLD29" s="193" t="s">
        <v>185</v>
      </c>
      <c r="VLE29" s="193" t="s">
        <v>185</v>
      </c>
      <c r="VLF29" s="193" t="s">
        <v>185</v>
      </c>
      <c r="VLG29" s="193" t="s">
        <v>185</v>
      </c>
      <c r="VLH29" s="193" t="s">
        <v>185</v>
      </c>
      <c r="VLI29" s="193" t="s">
        <v>185</v>
      </c>
      <c r="VLJ29" s="193" t="s">
        <v>185</v>
      </c>
      <c r="VLK29" s="193" t="s">
        <v>185</v>
      </c>
      <c r="VLL29" s="193" t="s">
        <v>185</v>
      </c>
      <c r="VLM29" s="193" t="s">
        <v>185</v>
      </c>
      <c r="VLN29" s="193" t="s">
        <v>185</v>
      </c>
      <c r="VLO29" s="193" t="s">
        <v>185</v>
      </c>
      <c r="VLP29" s="193" t="s">
        <v>185</v>
      </c>
      <c r="VLQ29" s="193" t="s">
        <v>185</v>
      </c>
      <c r="VLR29" s="193" t="s">
        <v>185</v>
      </c>
      <c r="VLS29" s="193" t="s">
        <v>185</v>
      </c>
      <c r="VLT29" s="193" t="s">
        <v>185</v>
      </c>
      <c r="VLU29" s="193" t="s">
        <v>185</v>
      </c>
      <c r="VLV29" s="193" t="s">
        <v>185</v>
      </c>
      <c r="VLW29" s="193" t="s">
        <v>185</v>
      </c>
      <c r="VLX29" s="193" t="s">
        <v>185</v>
      </c>
      <c r="VLY29" s="193" t="s">
        <v>185</v>
      </c>
      <c r="VLZ29" s="193" t="s">
        <v>185</v>
      </c>
      <c r="VMA29" s="193" t="s">
        <v>185</v>
      </c>
      <c r="VMB29" s="193" t="s">
        <v>185</v>
      </c>
      <c r="VMC29" s="193" t="s">
        <v>185</v>
      </c>
      <c r="VMD29" s="193" t="s">
        <v>185</v>
      </c>
      <c r="VME29" s="193" t="s">
        <v>185</v>
      </c>
      <c r="VMF29" s="193" t="s">
        <v>185</v>
      </c>
      <c r="VMG29" s="193" t="s">
        <v>185</v>
      </c>
      <c r="VMH29" s="193" t="s">
        <v>185</v>
      </c>
      <c r="VMI29" s="193" t="s">
        <v>185</v>
      </c>
      <c r="VMJ29" s="193" t="s">
        <v>185</v>
      </c>
      <c r="VMK29" s="193" t="s">
        <v>185</v>
      </c>
      <c r="VML29" s="193" t="s">
        <v>185</v>
      </c>
      <c r="VMM29" s="193" t="s">
        <v>185</v>
      </c>
      <c r="VMN29" s="193" t="s">
        <v>185</v>
      </c>
      <c r="VMO29" s="193" t="s">
        <v>185</v>
      </c>
      <c r="VMP29" s="193" t="s">
        <v>185</v>
      </c>
      <c r="VMQ29" s="193" t="s">
        <v>185</v>
      </c>
      <c r="VMR29" s="193" t="s">
        <v>185</v>
      </c>
      <c r="VMS29" s="193" t="s">
        <v>185</v>
      </c>
      <c r="VMT29" s="193" t="s">
        <v>185</v>
      </c>
      <c r="VMU29" s="193" t="s">
        <v>185</v>
      </c>
      <c r="VMV29" s="193" t="s">
        <v>185</v>
      </c>
      <c r="VMW29" s="193" t="s">
        <v>185</v>
      </c>
      <c r="VMX29" s="193" t="s">
        <v>185</v>
      </c>
      <c r="VMY29" s="193" t="s">
        <v>185</v>
      </c>
      <c r="VMZ29" s="193" t="s">
        <v>185</v>
      </c>
      <c r="VNA29" s="193" t="s">
        <v>185</v>
      </c>
      <c r="VNB29" s="193" t="s">
        <v>185</v>
      </c>
      <c r="VNC29" s="193" t="s">
        <v>185</v>
      </c>
      <c r="VND29" s="193" t="s">
        <v>185</v>
      </c>
      <c r="VNE29" s="193" t="s">
        <v>185</v>
      </c>
      <c r="VNF29" s="193" t="s">
        <v>185</v>
      </c>
      <c r="VNG29" s="193" t="s">
        <v>185</v>
      </c>
      <c r="VNH29" s="193" t="s">
        <v>185</v>
      </c>
      <c r="VNI29" s="193" t="s">
        <v>185</v>
      </c>
      <c r="VNJ29" s="193" t="s">
        <v>185</v>
      </c>
      <c r="VNK29" s="193" t="s">
        <v>185</v>
      </c>
      <c r="VNL29" s="193" t="s">
        <v>185</v>
      </c>
      <c r="VNM29" s="193" t="s">
        <v>185</v>
      </c>
      <c r="VNN29" s="193" t="s">
        <v>185</v>
      </c>
      <c r="VNO29" s="193" t="s">
        <v>185</v>
      </c>
      <c r="VNP29" s="193" t="s">
        <v>185</v>
      </c>
      <c r="VNQ29" s="193" t="s">
        <v>185</v>
      </c>
      <c r="VNR29" s="193" t="s">
        <v>185</v>
      </c>
      <c r="VNS29" s="193" t="s">
        <v>185</v>
      </c>
      <c r="VNT29" s="193" t="s">
        <v>185</v>
      </c>
      <c r="VNU29" s="193" t="s">
        <v>185</v>
      </c>
      <c r="VNV29" s="193" t="s">
        <v>185</v>
      </c>
      <c r="VNW29" s="193" t="s">
        <v>185</v>
      </c>
      <c r="VNX29" s="193" t="s">
        <v>185</v>
      </c>
      <c r="VNY29" s="193" t="s">
        <v>185</v>
      </c>
      <c r="VNZ29" s="193" t="s">
        <v>185</v>
      </c>
      <c r="VOA29" s="193" t="s">
        <v>185</v>
      </c>
      <c r="VOB29" s="193" t="s">
        <v>185</v>
      </c>
      <c r="VOC29" s="193" t="s">
        <v>185</v>
      </c>
      <c r="VOD29" s="193" t="s">
        <v>185</v>
      </c>
      <c r="VOE29" s="193" t="s">
        <v>185</v>
      </c>
      <c r="VOF29" s="193" t="s">
        <v>185</v>
      </c>
      <c r="VOG29" s="193" t="s">
        <v>185</v>
      </c>
      <c r="VOH29" s="193" t="s">
        <v>185</v>
      </c>
      <c r="VOI29" s="193" t="s">
        <v>185</v>
      </c>
      <c r="VOJ29" s="193" t="s">
        <v>185</v>
      </c>
      <c r="VOK29" s="193" t="s">
        <v>185</v>
      </c>
      <c r="VOL29" s="193" t="s">
        <v>185</v>
      </c>
      <c r="VOM29" s="193" t="s">
        <v>185</v>
      </c>
      <c r="VON29" s="193" t="s">
        <v>185</v>
      </c>
      <c r="VOO29" s="193" t="s">
        <v>185</v>
      </c>
      <c r="VOP29" s="193" t="s">
        <v>185</v>
      </c>
      <c r="VOQ29" s="193" t="s">
        <v>185</v>
      </c>
      <c r="VOR29" s="193" t="s">
        <v>185</v>
      </c>
      <c r="VOS29" s="193" t="s">
        <v>185</v>
      </c>
      <c r="VOT29" s="193" t="s">
        <v>185</v>
      </c>
      <c r="VOU29" s="193" t="s">
        <v>185</v>
      </c>
      <c r="VOV29" s="193" t="s">
        <v>185</v>
      </c>
      <c r="VOW29" s="193" t="s">
        <v>185</v>
      </c>
      <c r="VOX29" s="193" t="s">
        <v>185</v>
      </c>
      <c r="VOY29" s="193" t="s">
        <v>185</v>
      </c>
      <c r="VOZ29" s="193" t="s">
        <v>185</v>
      </c>
      <c r="VPA29" s="193" t="s">
        <v>185</v>
      </c>
      <c r="VPB29" s="193" t="s">
        <v>185</v>
      </c>
      <c r="VPC29" s="193" t="s">
        <v>185</v>
      </c>
      <c r="VPD29" s="193" t="s">
        <v>185</v>
      </c>
      <c r="VPE29" s="193" t="s">
        <v>185</v>
      </c>
      <c r="VPF29" s="193" t="s">
        <v>185</v>
      </c>
      <c r="VPG29" s="193" t="s">
        <v>185</v>
      </c>
      <c r="VPH29" s="193" t="s">
        <v>185</v>
      </c>
      <c r="VPI29" s="193" t="s">
        <v>185</v>
      </c>
      <c r="VPJ29" s="193" t="s">
        <v>185</v>
      </c>
      <c r="VPK29" s="193" t="s">
        <v>185</v>
      </c>
      <c r="VPL29" s="193" t="s">
        <v>185</v>
      </c>
      <c r="VPM29" s="193" t="s">
        <v>185</v>
      </c>
      <c r="VPN29" s="193" t="s">
        <v>185</v>
      </c>
      <c r="VPO29" s="193" t="s">
        <v>185</v>
      </c>
      <c r="VPP29" s="193" t="s">
        <v>185</v>
      </c>
      <c r="VPQ29" s="193" t="s">
        <v>185</v>
      </c>
      <c r="VPR29" s="193" t="s">
        <v>185</v>
      </c>
      <c r="VPS29" s="193" t="s">
        <v>185</v>
      </c>
      <c r="VPT29" s="193" t="s">
        <v>185</v>
      </c>
      <c r="VPU29" s="193" t="s">
        <v>185</v>
      </c>
      <c r="VPV29" s="193" t="s">
        <v>185</v>
      </c>
      <c r="VPW29" s="193" t="s">
        <v>185</v>
      </c>
      <c r="VPX29" s="193" t="s">
        <v>185</v>
      </c>
      <c r="VPY29" s="193" t="s">
        <v>185</v>
      </c>
      <c r="VPZ29" s="193" t="s">
        <v>185</v>
      </c>
      <c r="VQA29" s="193" t="s">
        <v>185</v>
      </c>
      <c r="VQB29" s="193" t="s">
        <v>185</v>
      </c>
      <c r="VQC29" s="193" t="s">
        <v>185</v>
      </c>
      <c r="VQD29" s="193" t="s">
        <v>185</v>
      </c>
      <c r="VQE29" s="193" t="s">
        <v>185</v>
      </c>
      <c r="VQF29" s="193" t="s">
        <v>185</v>
      </c>
      <c r="VQG29" s="193" t="s">
        <v>185</v>
      </c>
      <c r="VQH29" s="193" t="s">
        <v>185</v>
      </c>
      <c r="VQI29" s="193" t="s">
        <v>185</v>
      </c>
      <c r="VQJ29" s="193" t="s">
        <v>185</v>
      </c>
      <c r="VQK29" s="193" t="s">
        <v>185</v>
      </c>
      <c r="VQL29" s="193" t="s">
        <v>185</v>
      </c>
      <c r="VQM29" s="193" t="s">
        <v>185</v>
      </c>
      <c r="VQN29" s="193" t="s">
        <v>185</v>
      </c>
      <c r="VQO29" s="193" t="s">
        <v>185</v>
      </c>
      <c r="VQP29" s="193" t="s">
        <v>185</v>
      </c>
      <c r="VQQ29" s="193" t="s">
        <v>185</v>
      </c>
      <c r="VQR29" s="193" t="s">
        <v>185</v>
      </c>
      <c r="VQS29" s="193" t="s">
        <v>185</v>
      </c>
      <c r="VQT29" s="193" t="s">
        <v>185</v>
      </c>
      <c r="VQU29" s="193" t="s">
        <v>185</v>
      </c>
      <c r="VQV29" s="193" t="s">
        <v>185</v>
      </c>
      <c r="VQW29" s="193" t="s">
        <v>185</v>
      </c>
      <c r="VQX29" s="193" t="s">
        <v>185</v>
      </c>
      <c r="VQY29" s="193" t="s">
        <v>185</v>
      </c>
      <c r="VQZ29" s="193" t="s">
        <v>185</v>
      </c>
      <c r="VRA29" s="193" t="s">
        <v>185</v>
      </c>
      <c r="VRB29" s="193" t="s">
        <v>185</v>
      </c>
      <c r="VRC29" s="193" t="s">
        <v>185</v>
      </c>
      <c r="VRD29" s="193" t="s">
        <v>185</v>
      </c>
      <c r="VRE29" s="193" t="s">
        <v>185</v>
      </c>
      <c r="VRF29" s="193" t="s">
        <v>185</v>
      </c>
      <c r="VRG29" s="193" t="s">
        <v>185</v>
      </c>
      <c r="VRH29" s="193" t="s">
        <v>185</v>
      </c>
      <c r="VRI29" s="193" t="s">
        <v>185</v>
      </c>
      <c r="VRJ29" s="193" t="s">
        <v>185</v>
      </c>
      <c r="VRK29" s="193" t="s">
        <v>185</v>
      </c>
      <c r="VRL29" s="193" t="s">
        <v>185</v>
      </c>
      <c r="VRM29" s="193" t="s">
        <v>185</v>
      </c>
      <c r="VRN29" s="193" t="s">
        <v>185</v>
      </c>
      <c r="VRO29" s="193" t="s">
        <v>185</v>
      </c>
      <c r="VRP29" s="193" t="s">
        <v>185</v>
      </c>
      <c r="VRQ29" s="193" t="s">
        <v>185</v>
      </c>
      <c r="VRR29" s="193" t="s">
        <v>185</v>
      </c>
      <c r="VRS29" s="193" t="s">
        <v>185</v>
      </c>
      <c r="VRT29" s="193" t="s">
        <v>185</v>
      </c>
      <c r="VRU29" s="193" t="s">
        <v>185</v>
      </c>
      <c r="VRV29" s="193" t="s">
        <v>185</v>
      </c>
      <c r="VRW29" s="193" t="s">
        <v>185</v>
      </c>
      <c r="VRX29" s="193" t="s">
        <v>185</v>
      </c>
      <c r="VRY29" s="193" t="s">
        <v>185</v>
      </c>
      <c r="VRZ29" s="193" t="s">
        <v>185</v>
      </c>
      <c r="VSA29" s="193" t="s">
        <v>185</v>
      </c>
      <c r="VSB29" s="193" t="s">
        <v>185</v>
      </c>
      <c r="VSC29" s="193" t="s">
        <v>185</v>
      </c>
      <c r="VSD29" s="193" t="s">
        <v>185</v>
      </c>
      <c r="VSE29" s="193" t="s">
        <v>185</v>
      </c>
      <c r="VSF29" s="193" t="s">
        <v>185</v>
      </c>
      <c r="VSG29" s="193" t="s">
        <v>185</v>
      </c>
      <c r="VSH29" s="193" t="s">
        <v>185</v>
      </c>
      <c r="VSI29" s="193" t="s">
        <v>185</v>
      </c>
      <c r="VSJ29" s="193" t="s">
        <v>185</v>
      </c>
      <c r="VSK29" s="193" t="s">
        <v>185</v>
      </c>
      <c r="VSL29" s="193" t="s">
        <v>185</v>
      </c>
      <c r="VSM29" s="193" t="s">
        <v>185</v>
      </c>
      <c r="VSN29" s="193" t="s">
        <v>185</v>
      </c>
      <c r="VSO29" s="193" t="s">
        <v>185</v>
      </c>
      <c r="VSP29" s="193" t="s">
        <v>185</v>
      </c>
      <c r="VSQ29" s="193" t="s">
        <v>185</v>
      </c>
      <c r="VSR29" s="193" t="s">
        <v>185</v>
      </c>
      <c r="VSS29" s="193" t="s">
        <v>185</v>
      </c>
      <c r="VST29" s="193" t="s">
        <v>185</v>
      </c>
      <c r="VSU29" s="193" t="s">
        <v>185</v>
      </c>
      <c r="VSV29" s="193" t="s">
        <v>185</v>
      </c>
      <c r="VSW29" s="193" t="s">
        <v>185</v>
      </c>
      <c r="VSX29" s="193" t="s">
        <v>185</v>
      </c>
      <c r="VSY29" s="193" t="s">
        <v>185</v>
      </c>
      <c r="VSZ29" s="193" t="s">
        <v>185</v>
      </c>
      <c r="VTA29" s="193" t="s">
        <v>185</v>
      </c>
      <c r="VTB29" s="193" t="s">
        <v>185</v>
      </c>
      <c r="VTC29" s="193" t="s">
        <v>185</v>
      </c>
      <c r="VTD29" s="193" t="s">
        <v>185</v>
      </c>
      <c r="VTE29" s="193" t="s">
        <v>185</v>
      </c>
      <c r="VTF29" s="193" t="s">
        <v>185</v>
      </c>
      <c r="VTG29" s="193" t="s">
        <v>185</v>
      </c>
      <c r="VTH29" s="193" t="s">
        <v>185</v>
      </c>
      <c r="VTI29" s="193" t="s">
        <v>185</v>
      </c>
      <c r="VTJ29" s="193" t="s">
        <v>185</v>
      </c>
      <c r="VTK29" s="193" t="s">
        <v>185</v>
      </c>
      <c r="VTL29" s="193" t="s">
        <v>185</v>
      </c>
      <c r="VTM29" s="193" t="s">
        <v>185</v>
      </c>
      <c r="VTN29" s="193" t="s">
        <v>185</v>
      </c>
      <c r="VTO29" s="193" t="s">
        <v>185</v>
      </c>
      <c r="VTP29" s="193" t="s">
        <v>185</v>
      </c>
      <c r="VTQ29" s="193" t="s">
        <v>185</v>
      </c>
      <c r="VTR29" s="193" t="s">
        <v>185</v>
      </c>
      <c r="VTS29" s="193" t="s">
        <v>185</v>
      </c>
      <c r="VTT29" s="193" t="s">
        <v>185</v>
      </c>
      <c r="VTU29" s="193" t="s">
        <v>185</v>
      </c>
      <c r="VTV29" s="193" t="s">
        <v>185</v>
      </c>
      <c r="VTW29" s="193" t="s">
        <v>185</v>
      </c>
      <c r="VTX29" s="193" t="s">
        <v>185</v>
      </c>
      <c r="VTY29" s="193" t="s">
        <v>185</v>
      </c>
      <c r="VTZ29" s="193" t="s">
        <v>185</v>
      </c>
      <c r="VUA29" s="193" t="s">
        <v>185</v>
      </c>
      <c r="VUB29" s="193" t="s">
        <v>185</v>
      </c>
      <c r="VUC29" s="193" t="s">
        <v>185</v>
      </c>
      <c r="VUD29" s="193" t="s">
        <v>185</v>
      </c>
      <c r="VUE29" s="193" t="s">
        <v>185</v>
      </c>
      <c r="VUF29" s="193" t="s">
        <v>185</v>
      </c>
      <c r="VUG29" s="193" t="s">
        <v>185</v>
      </c>
      <c r="VUH29" s="193" t="s">
        <v>185</v>
      </c>
      <c r="VUI29" s="193" t="s">
        <v>185</v>
      </c>
      <c r="VUJ29" s="193" t="s">
        <v>185</v>
      </c>
      <c r="VUK29" s="193" t="s">
        <v>185</v>
      </c>
      <c r="VUL29" s="193" t="s">
        <v>185</v>
      </c>
      <c r="VUM29" s="193" t="s">
        <v>185</v>
      </c>
      <c r="VUN29" s="193" t="s">
        <v>185</v>
      </c>
      <c r="VUO29" s="193" t="s">
        <v>185</v>
      </c>
      <c r="VUP29" s="193" t="s">
        <v>185</v>
      </c>
      <c r="VUQ29" s="193" t="s">
        <v>185</v>
      </c>
      <c r="VUR29" s="193" t="s">
        <v>185</v>
      </c>
      <c r="VUS29" s="193" t="s">
        <v>185</v>
      </c>
      <c r="VUT29" s="193" t="s">
        <v>185</v>
      </c>
      <c r="VUU29" s="193" t="s">
        <v>185</v>
      </c>
      <c r="VUV29" s="193" t="s">
        <v>185</v>
      </c>
      <c r="VUW29" s="193" t="s">
        <v>185</v>
      </c>
      <c r="VUX29" s="193" t="s">
        <v>185</v>
      </c>
      <c r="VUY29" s="193" t="s">
        <v>185</v>
      </c>
      <c r="VUZ29" s="193" t="s">
        <v>185</v>
      </c>
      <c r="VVA29" s="193" t="s">
        <v>185</v>
      </c>
      <c r="VVB29" s="193" t="s">
        <v>185</v>
      </c>
      <c r="VVC29" s="193" t="s">
        <v>185</v>
      </c>
      <c r="VVD29" s="193" t="s">
        <v>185</v>
      </c>
      <c r="VVE29" s="193" t="s">
        <v>185</v>
      </c>
      <c r="VVF29" s="193" t="s">
        <v>185</v>
      </c>
      <c r="VVG29" s="193" t="s">
        <v>185</v>
      </c>
      <c r="VVH29" s="193" t="s">
        <v>185</v>
      </c>
      <c r="VVI29" s="193" t="s">
        <v>185</v>
      </c>
      <c r="VVJ29" s="193" t="s">
        <v>185</v>
      </c>
      <c r="VVK29" s="193" t="s">
        <v>185</v>
      </c>
      <c r="VVL29" s="193" t="s">
        <v>185</v>
      </c>
      <c r="VVM29" s="193" t="s">
        <v>185</v>
      </c>
      <c r="VVN29" s="193" t="s">
        <v>185</v>
      </c>
      <c r="VVO29" s="193" t="s">
        <v>185</v>
      </c>
      <c r="VVP29" s="193" t="s">
        <v>185</v>
      </c>
      <c r="VVQ29" s="193" t="s">
        <v>185</v>
      </c>
      <c r="VVR29" s="193" t="s">
        <v>185</v>
      </c>
      <c r="VVS29" s="193" t="s">
        <v>185</v>
      </c>
      <c r="VVT29" s="193" t="s">
        <v>185</v>
      </c>
      <c r="VVU29" s="193" t="s">
        <v>185</v>
      </c>
      <c r="VVV29" s="193" t="s">
        <v>185</v>
      </c>
      <c r="VVW29" s="193" t="s">
        <v>185</v>
      </c>
      <c r="VVX29" s="193" t="s">
        <v>185</v>
      </c>
      <c r="VVY29" s="193" t="s">
        <v>185</v>
      </c>
      <c r="VVZ29" s="193" t="s">
        <v>185</v>
      </c>
      <c r="VWA29" s="193" t="s">
        <v>185</v>
      </c>
      <c r="VWB29" s="193" t="s">
        <v>185</v>
      </c>
      <c r="VWC29" s="193" t="s">
        <v>185</v>
      </c>
      <c r="VWD29" s="193" t="s">
        <v>185</v>
      </c>
      <c r="VWE29" s="193" t="s">
        <v>185</v>
      </c>
      <c r="VWF29" s="193" t="s">
        <v>185</v>
      </c>
      <c r="VWG29" s="193" t="s">
        <v>185</v>
      </c>
      <c r="VWH29" s="193" t="s">
        <v>185</v>
      </c>
      <c r="VWI29" s="193" t="s">
        <v>185</v>
      </c>
      <c r="VWJ29" s="193" t="s">
        <v>185</v>
      </c>
      <c r="VWK29" s="193" t="s">
        <v>185</v>
      </c>
      <c r="VWL29" s="193" t="s">
        <v>185</v>
      </c>
      <c r="VWM29" s="193" t="s">
        <v>185</v>
      </c>
      <c r="VWN29" s="193" t="s">
        <v>185</v>
      </c>
      <c r="VWO29" s="193" t="s">
        <v>185</v>
      </c>
      <c r="VWP29" s="193" t="s">
        <v>185</v>
      </c>
      <c r="VWQ29" s="193" t="s">
        <v>185</v>
      </c>
      <c r="VWR29" s="193" t="s">
        <v>185</v>
      </c>
      <c r="VWS29" s="193" t="s">
        <v>185</v>
      </c>
      <c r="VWT29" s="193" t="s">
        <v>185</v>
      </c>
      <c r="VWU29" s="193" t="s">
        <v>185</v>
      </c>
      <c r="VWV29" s="193" t="s">
        <v>185</v>
      </c>
      <c r="VWW29" s="193" t="s">
        <v>185</v>
      </c>
      <c r="VWX29" s="193" t="s">
        <v>185</v>
      </c>
      <c r="VWY29" s="193" t="s">
        <v>185</v>
      </c>
      <c r="VWZ29" s="193" t="s">
        <v>185</v>
      </c>
      <c r="VXA29" s="193" t="s">
        <v>185</v>
      </c>
      <c r="VXB29" s="193" t="s">
        <v>185</v>
      </c>
      <c r="VXC29" s="193" t="s">
        <v>185</v>
      </c>
      <c r="VXD29" s="193" t="s">
        <v>185</v>
      </c>
      <c r="VXE29" s="193" t="s">
        <v>185</v>
      </c>
      <c r="VXF29" s="193" t="s">
        <v>185</v>
      </c>
      <c r="VXG29" s="193" t="s">
        <v>185</v>
      </c>
      <c r="VXH29" s="193" t="s">
        <v>185</v>
      </c>
      <c r="VXI29" s="193" t="s">
        <v>185</v>
      </c>
      <c r="VXJ29" s="193" t="s">
        <v>185</v>
      </c>
      <c r="VXK29" s="193" t="s">
        <v>185</v>
      </c>
      <c r="VXL29" s="193" t="s">
        <v>185</v>
      </c>
      <c r="VXM29" s="193" t="s">
        <v>185</v>
      </c>
      <c r="VXN29" s="193" t="s">
        <v>185</v>
      </c>
      <c r="VXO29" s="193" t="s">
        <v>185</v>
      </c>
      <c r="VXP29" s="193" t="s">
        <v>185</v>
      </c>
      <c r="VXQ29" s="193" t="s">
        <v>185</v>
      </c>
      <c r="VXR29" s="193" t="s">
        <v>185</v>
      </c>
      <c r="VXS29" s="193" t="s">
        <v>185</v>
      </c>
      <c r="VXT29" s="193" t="s">
        <v>185</v>
      </c>
      <c r="VXU29" s="193" t="s">
        <v>185</v>
      </c>
      <c r="VXV29" s="193" t="s">
        <v>185</v>
      </c>
      <c r="VXW29" s="193" t="s">
        <v>185</v>
      </c>
      <c r="VXX29" s="193" t="s">
        <v>185</v>
      </c>
      <c r="VXY29" s="193" t="s">
        <v>185</v>
      </c>
      <c r="VXZ29" s="193" t="s">
        <v>185</v>
      </c>
      <c r="VYA29" s="193" t="s">
        <v>185</v>
      </c>
      <c r="VYB29" s="193" t="s">
        <v>185</v>
      </c>
      <c r="VYC29" s="193" t="s">
        <v>185</v>
      </c>
      <c r="VYD29" s="193" t="s">
        <v>185</v>
      </c>
      <c r="VYE29" s="193" t="s">
        <v>185</v>
      </c>
      <c r="VYF29" s="193" t="s">
        <v>185</v>
      </c>
      <c r="VYG29" s="193" t="s">
        <v>185</v>
      </c>
      <c r="VYH29" s="193" t="s">
        <v>185</v>
      </c>
      <c r="VYI29" s="193" t="s">
        <v>185</v>
      </c>
      <c r="VYJ29" s="193" t="s">
        <v>185</v>
      </c>
      <c r="VYK29" s="193" t="s">
        <v>185</v>
      </c>
      <c r="VYL29" s="193" t="s">
        <v>185</v>
      </c>
      <c r="VYM29" s="193" t="s">
        <v>185</v>
      </c>
      <c r="VYN29" s="193" t="s">
        <v>185</v>
      </c>
      <c r="VYO29" s="193" t="s">
        <v>185</v>
      </c>
      <c r="VYP29" s="193" t="s">
        <v>185</v>
      </c>
      <c r="VYQ29" s="193" t="s">
        <v>185</v>
      </c>
      <c r="VYR29" s="193" t="s">
        <v>185</v>
      </c>
      <c r="VYS29" s="193" t="s">
        <v>185</v>
      </c>
      <c r="VYT29" s="193" t="s">
        <v>185</v>
      </c>
      <c r="VYU29" s="193" t="s">
        <v>185</v>
      </c>
      <c r="VYV29" s="193" t="s">
        <v>185</v>
      </c>
      <c r="VYW29" s="193" t="s">
        <v>185</v>
      </c>
      <c r="VYX29" s="193" t="s">
        <v>185</v>
      </c>
      <c r="VYY29" s="193" t="s">
        <v>185</v>
      </c>
      <c r="VYZ29" s="193" t="s">
        <v>185</v>
      </c>
      <c r="VZA29" s="193" t="s">
        <v>185</v>
      </c>
      <c r="VZB29" s="193" t="s">
        <v>185</v>
      </c>
      <c r="VZC29" s="193" t="s">
        <v>185</v>
      </c>
      <c r="VZD29" s="193" t="s">
        <v>185</v>
      </c>
      <c r="VZE29" s="193" t="s">
        <v>185</v>
      </c>
      <c r="VZF29" s="193" t="s">
        <v>185</v>
      </c>
      <c r="VZG29" s="193" t="s">
        <v>185</v>
      </c>
      <c r="VZH29" s="193" t="s">
        <v>185</v>
      </c>
      <c r="VZI29" s="193" t="s">
        <v>185</v>
      </c>
      <c r="VZJ29" s="193" t="s">
        <v>185</v>
      </c>
      <c r="VZK29" s="193" t="s">
        <v>185</v>
      </c>
      <c r="VZL29" s="193" t="s">
        <v>185</v>
      </c>
      <c r="VZM29" s="193" t="s">
        <v>185</v>
      </c>
      <c r="VZN29" s="193" t="s">
        <v>185</v>
      </c>
      <c r="VZO29" s="193" t="s">
        <v>185</v>
      </c>
      <c r="VZP29" s="193" t="s">
        <v>185</v>
      </c>
      <c r="VZQ29" s="193" t="s">
        <v>185</v>
      </c>
      <c r="VZR29" s="193" t="s">
        <v>185</v>
      </c>
      <c r="VZS29" s="193" t="s">
        <v>185</v>
      </c>
      <c r="VZT29" s="193" t="s">
        <v>185</v>
      </c>
      <c r="VZU29" s="193" t="s">
        <v>185</v>
      </c>
      <c r="VZV29" s="193" t="s">
        <v>185</v>
      </c>
      <c r="VZW29" s="193" t="s">
        <v>185</v>
      </c>
      <c r="VZX29" s="193" t="s">
        <v>185</v>
      </c>
      <c r="VZY29" s="193" t="s">
        <v>185</v>
      </c>
      <c r="VZZ29" s="193" t="s">
        <v>185</v>
      </c>
      <c r="WAA29" s="193" t="s">
        <v>185</v>
      </c>
      <c r="WAB29" s="193" t="s">
        <v>185</v>
      </c>
      <c r="WAC29" s="193" t="s">
        <v>185</v>
      </c>
      <c r="WAD29" s="193" t="s">
        <v>185</v>
      </c>
      <c r="WAE29" s="193" t="s">
        <v>185</v>
      </c>
      <c r="WAF29" s="193" t="s">
        <v>185</v>
      </c>
      <c r="WAG29" s="193" t="s">
        <v>185</v>
      </c>
      <c r="WAH29" s="193" t="s">
        <v>185</v>
      </c>
      <c r="WAI29" s="193" t="s">
        <v>185</v>
      </c>
      <c r="WAJ29" s="193" t="s">
        <v>185</v>
      </c>
      <c r="WAK29" s="193" t="s">
        <v>185</v>
      </c>
      <c r="WAL29" s="193" t="s">
        <v>185</v>
      </c>
      <c r="WAM29" s="193" t="s">
        <v>185</v>
      </c>
      <c r="WAN29" s="193" t="s">
        <v>185</v>
      </c>
      <c r="WAO29" s="193" t="s">
        <v>185</v>
      </c>
      <c r="WAP29" s="193" t="s">
        <v>185</v>
      </c>
      <c r="WAQ29" s="193" t="s">
        <v>185</v>
      </c>
      <c r="WAR29" s="193" t="s">
        <v>185</v>
      </c>
      <c r="WAS29" s="193" t="s">
        <v>185</v>
      </c>
      <c r="WAT29" s="193" t="s">
        <v>185</v>
      </c>
      <c r="WAU29" s="193" t="s">
        <v>185</v>
      </c>
      <c r="WAV29" s="193" t="s">
        <v>185</v>
      </c>
      <c r="WAW29" s="193" t="s">
        <v>185</v>
      </c>
      <c r="WAX29" s="193" t="s">
        <v>185</v>
      </c>
      <c r="WAY29" s="193" t="s">
        <v>185</v>
      </c>
      <c r="WAZ29" s="193" t="s">
        <v>185</v>
      </c>
      <c r="WBA29" s="193" t="s">
        <v>185</v>
      </c>
      <c r="WBB29" s="193" t="s">
        <v>185</v>
      </c>
      <c r="WBC29" s="193" t="s">
        <v>185</v>
      </c>
      <c r="WBD29" s="193" t="s">
        <v>185</v>
      </c>
      <c r="WBE29" s="193" t="s">
        <v>185</v>
      </c>
      <c r="WBF29" s="193" t="s">
        <v>185</v>
      </c>
      <c r="WBG29" s="193" t="s">
        <v>185</v>
      </c>
      <c r="WBH29" s="193" t="s">
        <v>185</v>
      </c>
      <c r="WBI29" s="193" t="s">
        <v>185</v>
      </c>
      <c r="WBJ29" s="193" t="s">
        <v>185</v>
      </c>
      <c r="WBK29" s="193" t="s">
        <v>185</v>
      </c>
      <c r="WBL29" s="193" t="s">
        <v>185</v>
      </c>
      <c r="WBM29" s="193" t="s">
        <v>185</v>
      </c>
      <c r="WBN29" s="193" t="s">
        <v>185</v>
      </c>
      <c r="WBO29" s="193" t="s">
        <v>185</v>
      </c>
      <c r="WBP29" s="193" t="s">
        <v>185</v>
      </c>
      <c r="WBQ29" s="193" t="s">
        <v>185</v>
      </c>
      <c r="WBR29" s="193" t="s">
        <v>185</v>
      </c>
      <c r="WBS29" s="193" t="s">
        <v>185</v>
      </c>
      <c r="WBT29" s="193" t="s">
        <v>185</v>
      </c>
      <c r="WBU29" s="193" t="s">
        <v>185</v>
      </c>
      <c r="WBV29" s="193" t="s">
        <v>185</v>
      </c>
      <c r="WBW29" s="193" t="s">
        <v>185</v>
      </c>
      <c r="WBX29" s="193" t="s">
        <v>185</v>
      </c>
      <c r="WBY29" s="193" t="s">
        <v>185</v>
      </c>
      <c r="WBZ29" s="193" t="s">
        <v>185</v>
      </c>
      <c r="WCA29" s="193" t="s">
        <v>185</v>
      </c>
      <c r="WCB29" s="193" t="s">
        <v>185</v>
      </c>
      <c r="WCC29" s="193" t="s">
        <v>185</v>
      </c>
      <c r="WCD29" s="193" t="s">
        <v>185</v>
      </c>
      <c r="WCE29" s="193" t="s">
        <v>185</v>
      </c>
      <c r="WCF29" s="193" t="s">
        <v>185</v>
      </c>
      <c r="WCG29" s="193" t="s">
        <v>185</v>
      </c>
      <c r="WCH29" s="193" t="s">
        <v>185</v>
      </c>
      <c r="WCI29" s="193" t="s">
        <v>185</v>
      </c>
      <c r="WCJ29" s="193" t="s">
        <v>185</v>
      </c>
      <c r="WCK29" s="193" t="s">
        <v>185</v>
      </c>
      <c r="WCL29" s="193" t="s">
        <v>185</v>
      </c>
      <c r="WCM29" s="193" t="s">
        <v>185</v>
      </c>
      <c r="WCN29" s="193" t="s">
        <v>185</v>
      </c>
      <c r="WCO29" s="193" t="s">
        <v>185</v>
      </c>
      <c r="WCP29" s="193" t="s">
        <v>185</v>
      </c>
      <c r="WCQ29" s="193" t="s">
        <v>185</v>
      </c>
      <c r="WCR29" s="193" t="s">
        <v>185</v>
      </c>
      <c r="WCS29" s="193" t="s">
        <v>185</v>
      </c>
      <c r="WCT29" s="193" t="s">
        <v>185</v>
      </c>
      <c r="WCU29" s="193" t="s">
        <v>185</v>
      </c>
      <c r="WCV29" s="193" t="s">
        <v>185</v>
      </c>
      <c r="WCW29" s="193" t="s">
        <v>185</v>
      </c>
      <c r="WCX29" s="193" t="s">
        <v>185</v>
      </c>
      <c r="WCY29" s="193" t="s">
        <v>185</v>
      </c>
      <c r="WCZ29" s="193" t="s">
        <v>185</v>
      </c>
      <c r="WDA29" s="193" t="s">
        <v>185</v>
      </c>
      <c r="WDB29" s="193" t="s">
        <v>185</v>
      </c>
      <c r="WDC29" s="193" t="s">
        <v>185</v>
      </c>
      <c r="WDD29" s="193" t="s">
        <v>185</v>
      </c>
      <c r="WDE29" s="193" t="s">
        <v>185</v>
      </c>
      <c r="WDF29" s="193" t="s">
        <v>185</v>
      </c>
      <c r="WDG29" s="193" t="s">
        <v>185</v>
      </c>
      <c r="WDH29" s="193" t="s">
        <v>185</v>
      </c>
      <c r="WDI29" s="193" t="s">
        <v>185</v>
      </c>
      <c r="WDJ29" s="193" t="s">
        <v>185</v>
      </c>
      <c r="WDK29" s="193" t="s">
        <v>185</v>
      </c>
      <c r="WDL29" s="193" t="s">
        <v>185</v>
      </c>
      <c r="WDM29" s="193" t="s">
        <v>185</v>
      </c>
      <c r="WDN29" s="193" t="s">
        <v>185</v>
      </c>
      <c r="WDO29" s="193" t="s">
        <v>185</v>
      </c>
      <c r="WDP29" s="193" t="s">
        <v>185</v>
      </c>
      <c r="WDQ29" s="193" t="s">
        <v>185</v>
      </c>
      <c r="WDR29" s="193" t="s">
        <v>185</v>
      </c>
      <c r="WDS29" s="193" t="s">
        <v>185</v>
      </c>
      <c r="WDT29" s="193" t="s">
        <v>185</v>
      </c>
      <c r="WDU29" s="193" t="s">
        <v>185</v>
      </c>
      <c r="WDV29" s="193" t="s">
        <v>185</v>
      </c>
      <c r="WDW29" s="193" t="s">
        <v>185</v>
      </c>
      <c r="WDX29" s="193" t="s">
        <v>185</v>
      </c>
      <c r="WDY29" s="193" t="s">
        <v>185</v>
      </c>
      <c r="WDZ29" s="193" t="s">
        <v>185</v>
      </c>
      <c r="WEA29" s="193" t="s">
        <v>185</v>
      </c>
      <c r="WEB29" s="193" t="s">
        <v>185</v>
      </c>
      <c r="WEC29" s="193" t="s">
        <v>185</v>
      </c>
      <c r="WED29" s="193" t="s">
        <v>185</v>
      </c>
      <c r="WEE29" s="193" t="s">
        <v>185</v>
      </c>
      <c r="WEF29" s="193" t="s">
        <v>185</v>
      </c>
      <c r="WEG29" s="193" t="s">
        <v>185</v>
      </c>
      <c r="WEH29" s="193" t="s">
        <v>185</v>
      </c>
      <c r="WEI29" s="193" t="s">
        <v>185</v>
      </c>
      <c r="WEJ29" s="193" t="s">
        <v>185</v>
      </c>
      <c r="WEK29" s="193" t="s">
        <v>185</v>
      </c>
      <c r="WEL29" s="193" t="s">
        <v>185</v>
      </c>
      <c r="WEM29" s="193" t="s">
        <v>185</v>
      </c>
      <c r="WEN29" s="193" t="s">
        <v>185</v>
      </c>
      <c r="WEO29" s="193" t="s">
        <v>185</v>
      </c>
      <c r="WEP29" s="193" t="s">
        <v>185</v>
      </c>
      <c r="WEQ29" s="193" t="s">
        <v>185</v>
      </c>
      <c r="WER29" s="193" t="s">
        <v>185</v>
      </c>
      <c r="WES29" s="193" t="s">
        <v>185</v>
      </c>
      <c r="WET29" s="193" t="s">
        <v>185</v>
      </c>
      <c r="WEU29" s="193" t="s">
        <v>185</v>
      </c>
      <c r="WEV29" s="193" t="s">
        <v>185</v>
      </c>
      <c r="WEW29" s="193" t="s">
        <v>185</v>
      </c>
      <c r="WEX29" s="193" t="s">
        <v>185</v>
      </c>
      <c r="WEY29" s="193" t="s">
        <v>185</v>
      </c>
      <c r="WEZ29" s="193" t="s">
        <v>185</v>
      </c>
      <c r="WFA29" s="193" t="s">
        <v>185</v>
      </c>
      <c r="WFB29" s="193" t="s">
        <v>185</v>
      </c>
      <c r="WFC29" s="193" t="s">
        <v>185</v>
      </c>
      <c r="WFD29" s="193" t="s">
        <v>185</v>
      </c>
      <c r="WFE29" s="193" t="s">
        <v>185</v>
      </c>
      <c r="WFF29" s="193" t="s">
        <v>185</v>
      </c>
      <c r="WFG29" s="193" t="s">
        <v>185</v>
      </c>
      <c r="WFH29" s="193" t="s">
        <v>185</v>
      </c>
      <c r="WFI29" s="193" t="s">
        <v>185</v>
      </c>
      <c r="WFJ29" s="193" t="s">
        <v>185</v>
      </c>
      <c r="WFK29" s="193" t="s">
        <v>185</v>
      </c>
      <c r="WFL29" s="193" t="s">
        <v>185</v>
      </c>
      <c r="WFM29" s="193" t="s">
        <v>185</v>
      </c>
      <c r="WFN29" s="193" t="s">
        <v>185</v>
      </c>
      <c r="WFO29" s="193" t="s">
        <v>185</v>
      </c>
      <c r="WFP29" s="193" t="s">
        <v>185</v>
      </c>
      <c r="WFQ29" s="193" t="s">
        <v>185</v>
      </c>
      <c r="WFR29" s="193" t="s">
        <v>185</v>
      </c>
      <c r="WFS29" s="193" t="s">
        <v>185</v>
      </c>
      <c r="WFT29" s="193" t="s">
        <v>185</v>
      </c>
      <c r="WFU29" s="193" t="s">
        <v>185</v>
      </c>
      <c r="WFV29" s="193" t="s">
        <v>185</v>
      </c>
      <c r="WFW29" s="193" t="s">
        <v>185</v>
      </c>
      <c r="WFX29" s="193" t="s">
        <v>185</v>
      </c>
      <c r="WFY29" s="193" t="s">
        <v>185</v>
      </c>
      <c r="WFZ29" s="193" t="s">
        <v>185</v>
      </c>
      <c r="WGA29" s="193" t="s">
        <v>185</v>
      </c>
      <c r="WGB29" s="193" t="s">
        <v>185</v>
      </c>
      <c r="WGC29" s="193" t="s">
        <v>185</v>
      </c>
      <c r="WGD29" s="193" t="s">
        <v>185</v>
      </c>
      <c r="WGE29" s="193" t="s">
        <v>185</v>
      </c>
      <c r="WGF29" s="193" t="s">
        <v>185</v>
      </c>
      <c r="WGG29" s="193" t="s">
        <v>185</v>
      </c>
      <c r="WGH29" s="193" t="s">
        <v>185</v>
      </c>
      <c r="WGI29" s="193" t="s">
        <v>185</v>
      </c>
      <c r="WGJ29" s="193" t="s">
        <v>185</v>
      </c>
      <c r="WGK29" s="193" t="s">
        <v>185</v>
      </c>
      <c r="WGL29" s="193" t="s">
        <v>185</v>
      </c>
      <c r="WGM29" s="193" t="s">
        <v>185</v>
      </c>
      <c r="WGN29" s="193" t="s">
        <v>185</v>
      </c>
      <c r="WGO29" s="193" t="s">
        <v>185</v>
      </c>
      <c r="WGP29" s="193" t="s">
        <v>185</v>
      </c>
      <c r="WGQ29" s="193" t="s">
        <v>185</v>
      </c>
      <c r="WGR29" s="193" t="s">
        <v>185</v>
      </c>
      <c r="WGS29" s="193" t="s">
        <v>185</v>
      </c>
      <c r="WGT29" s="193" t="s">
        <v>185</v>
      </c>
      <c r="WGU29" s="193" t="s">
        <v>185</v>
      </c>
      <c r="WGV29" s="193" t="s">
        <v>185</v>
      </c>
      <c r="WGW29" s="193" t="s">
        <v>185</v>
      </c>
      <c r="WGX29" s="193" t="s">
        <v>185</v>
      </c>
      <c r="WGY29" s="193" t="s">
        <v>185</v>
      </c>
      <c r="WGZ29" s="193" t="s">
        <v>185</v>
      </c>
      <c r="WHA29" s="193" t="s">
        <v>185</v>
      </c>
      <c r="WHB29" s="193" t="s">
        <v>185</v>
      </c>
      <c r="WHC29" s="193" t="s">
        <v>185</v>
      </c>
      <c r="WHD29" s="193" t="s">
        <v>185</v>
      </c>
      <c r="WHE29" s="193" t="s">
        <v>185</v>
      </c>
      <c r="WHF29" s="193" t="s">
        <v>185</v>
      </c>
      <c r="WHG29" s="193" t="s">
        <v>185</v>
      </c>
      <c r="WHH29" s="193" t="s">
        <v>185</v>
      </c>
      <c r="WHI29" s="193" t="s">
        <v>185</v>
      </c>
      <c r="WHJ29" s="193" t="s">
        <v>185</v>
      </c>
      <c r="WHK29" s="193" t="s">
        <v>185</v>
      </c>
      <c r="WHL29" s="193" t="s">
        <v>185</v>
      </c>
      <c r="WHM29" s="193" t="s">
        <v>185</v>
      </c>
      <c r="WHN29" s="193" t="s">
        <v>185</v>
      </c>
      <c r="WHO29" s="193" t="s">
        <v>185</v>
      </c>
      <c r="WHP29" s="193" t="s">
        <v>185</v>
      </c>
      <c r="WHQ29" s="193" t="s">
        <v>185</v>
      </c>
      <c r="WHR29" s="193" t="s">
        <v>185</v>
      </c>
      <c r="WHS29" s="193" t="s">
        <v>185</v>
      </c>
      <c r="WHT29" s="193" t="s">
        <v>185</v>
      </c>
      <c r="WHU29" s="193" t="s">
        <v>185</v>
      </c>
      <c r="WHV29" s="193" t="s">
        <v>185</v>
      </c>
      <c r="WHW29" s="193" t="s">
        <v>185</v>
      </c>
      <c r="WHX29" s="193" t="s">
        <v>185</v>
      </c>
      <c r="WHY29" s="193" t="s">
        <v>185</v>
      </c>
      <c r="WHZ29" s="193" t="s">
        <v>185</v>
      </c>
      <c r="WIA29" s="193" t="s">
        <v>185</v>
      </c>
      <c r="WIB29" s="193" t="s">
        <v>185</v>
      </c>
      <c r="WIC29" s="193" t="s">
        <v>185</v>
      </c>
      <c r="WID29" s="193" t="s">
        <v>185</v>
      </c>
      <c r="WIE29" s="193" t="s">
        <v>185</v>
      </c>
      <c r="WIF29" s="193" t="s">
        <v>185</v>
      </c>
      <c r="WIG29" s="193" t="s">
        <v>185</v>
      </c>
      <c r="WIH29" s="193" t="s">
        <v>185</v>
      </c>
      <c r="WII29" s="193" t="s">
        <v>185</v>
      </c>
      <c r="WIJ29" s="193" t="s">
        <v>185</v>
      </c>
      <c r="WIK29" s="193" t="s">
        <v>185</v>
      </c>
      <c r="WIL29" s="193" t="s">
        <v>185</v>
      </c>
      <c r="WIM29" s="193" t="s">
        <v>185</v>
      </c>
      <c r="WIN29" s="193" t="s">
        <v>185</v>
      </c>
      <c r="WIO29" s="193" t="s">
        <v>185</v>
      </c>
      <c r="WIP29" s="193" t="s">
        <v>185</v>
      </c>
      <c r="WIQ29" s="193" t="s">
        <v>185</v>
      </c>
      <c r="WIR29" s="193" t="s">
        <v>185</v>
      </c>
      <c r="WIS29" s="193" t="s">
        <v>185</v>
      </c>
      <c r="WIT29" s="193" t="s">
        <v>185</v>
      </c>
      <c r="WIU29" s="193" t="s">
        <v>185</v>
      </c>
      <c r="WIV29" s="193" t="s">
        <v>185</v>
      </c>
      <c r="WIW29" s="193" t="s">
        <v>185</v>
      </c>
      <c r="WIX29" s="193" t="s">
        <v>185</v>
      </c>
      <c r="WIY29" s="193" t="s">
        <v>185</v>
      </c>
      <c r="WIZ29" s="193" t="s">
        <v>185</v>
      </c>
      <c r="WJA29" s="193" t="s">
        <v>185</v>
      </c>
      <c r="WJB29" s="193" t="s">
        <v>185</v>
      </c>
      <c r="WJC29" s="193" t="s">
        <v>185</v>
      </c>
      <c r="WJD29" s="193" t="s">
        <v>185</v>
      </c>
      <c r="WJE29" s="193" t="s">
        <v>185</v>
      </c>
      <c r="WJF29" s="193" t="s">
        <v>185</v>
      </c>
      <c r="WJG29" s="193" t="s">
        <v>185</v>
      </c>
      <c r="WJH29" s="193" t="s">
        <v>185</v>
      </c>
      <c r="WJI29" s="193" t="s">
        <v>185</v>
      </c>
      <c r="WJJ29" s="193" t="s">
        <v>185</v>
      </c>
      <c r="WJK29" s="193" t="s">
        <v>185</v>
      </c>
      <c r="WJL29" s="193" t="s">
        <v>185</v>
      </c>
      <c r="WJM29" s="193" t="s">
        <v>185</v>
      </c>
      <c r="WJN29" s="193" t="s">
        <v>185</v>
      </c>
      <c r="WJO29" s="193" t="s">
        <v>185</v>
      </c>
      <c r="WJP29" s="193" t="s">
        <v>185</v>
      </c>
      <c r="WJQ29" s="193" t="s">
        <v>185</v>
      </c>
      <c r="WJR29" s="193" t="s">
        <v>185</v>
      </c>
      <c r="WJS29" s="193" t="s">
        <v>185</v>
      </c>
      <c r="WJT29" s="193" t="s">
        <v>185</v>
      </c>
      <c r="WJU29" s="193" t="s">
        <v>185</v>
      </c>
      <c r="WJV29" s="193" t="s">
        <v>185</v>
      </c>
      <c r="WJW29" s="193" t="s">
        <v>185</v>
      </c>
      <c r="WJX29" s="193" t="s">
        <v>185</v>
      </c>
      <c r="WJY29" s="193" t="s">
        <v>185</v>
      </c>
      <c r="WJZ29" s="193" t="s">
        <v>185</v>
      </c>
      <c r="WKA29" s="193" t="s">
        <v>185</v>
      </c>
      <c r="WKB29" s="193" t="s">
        <v>185</v>
      </c>
      <c r="WKC29" s="193" t="s">
        <v>185</v>
      </c>
      <c r="WKD29" s="193" t="s">
        <v>185</v>
      </c>
      <c r="WKE29" s="193" t="s">
        <v>185</v>
      </c>
      <c r="WKF29" s="193" t="s">
        <v>185</v>
      </c>
      <c r="WKG29" s="193" t="s">
        <v>185</v>
      </c>
      <c r="WKH29" s="193" t="s">
        <v>185</v>
      </c>
      <c r="WKI29" s="193" t="s">
        <v>185</v>
      </c>
      <c r="WKJ29" s="193" t="s">
        <v>185</v>
      </c>
      <c r="WKK29" s="193" t="s">
        <v>185</v>
      </c>
      <c r="WKL29" s="193" t="s">
        <v>185</v>
      </c>
      <c r="WKM29" s="193" t="s">
        <v>185</v>
      </c>
      <c r="WKN29" s="193" t="s">
        <v>185</v>
      </c>
      <c r="WKO29" s="193" t="s">
        <v>185</v>
      </c>
      <c r="WKP29" s="193" t="s">
        <v>185</v>
      </c>
      <c r="WKQ29" s="193" t="s">
        <v>185</v>
      </c>
      <c r="WKR29" s="193" t="s">
        <v>185</v>
      </c>
      <c r="WKS29" s="193" t="s">
        <v>185</v>
      </c>
      <c r="WKT29" s="193" t="s">
        <v>185</v>
      </c>
      <c r="WKU29" s="193" t="s">
        <v>185</v>
      </c>
      <c r="WKV29" s="193" t="s">
        <v>185</v>
      </c>
      <c r="WKW29" s="193" t="s">
        <v>185</v>
      </c>
      <c r="WKX29" s="193" t="s">
        <v>185</v>
      </c>
      <c r="WKY29" s="193" t="s">
        <v>185</v>
      </c>
      <c r="WKZ29" s="193" t="s">
        <v>185</v>
      </c>
      <c r="WLA29" s="193" t="s">
        <v>185</v>
      </c>
      <c r="WLB29" s="193" t="s">
        <v>185</v>
      </c>
      <c r="WLC29" s="193" t="s">
        <v>185</v>
      </c>
      <c r="WLD29" s="193" t="s">
        <v>185</v>
      </c>
      <c r="WLE29" s="193" t="s">
        <v>185</v>
      </c>
      <c r="WLF29" s="193" t="s">
        <v>185</v>
      </c>
      <c r="WLG29" s="193" t="s">
        <v>185</v>
      </c>
      <c r="WLH29" s="193" t="s">
        <v>185</v>
      </c>
      <c r="WLI29" s="193" t="s">
        <v>185</v>
      </c>
      <c r="WLJ29" s="193" t="s">
        <v>185</v>
      </c>
      <c r="WLK29" s="193" t="s">
        <v>185</v>
      </c>
      <c r="WLL29" s="193" t="s">
        <v>185</v>
      </c>
      <c r="WLM29" s="193" t="s">
        <v>185</v>
      </c>
      <c r="WLN29" s="193" t="s">
        <v>185</v>
      </c>
      <c r="WLO29" s="193" t="s">
        <v>185</v>
      </c>
      <c r="WLP29" s="193" t="s">
        <v>185</v>
      </c>
      <c r="WLQ29" s="193" t="s">
        <v>185</v>
      </c>
      <c r="WLR29" s="193" t="s">
        <v>185</v>
      </c>
      <c r="WLS29" s="193" t="s">
        <v>185</v>
      </c>
      <c r="WLT29" s="193" t="s">
        <v>185</v>
      </c>
      <c r="WLU29" s="193" t="s">
        <v>185</v>
      </c>
      <c r="WLV29" s="193" t="s">
        <v>185</v>
      </c>
      <c r="WLW29" s="193" t="s">
        <v>185</v>
      </c>
      <c r="WLX29" s="193" t="s">
        <v>185</v>
      </c>
      <c r="WLY29" s="193" t="s">
        <v>185</v>
      </c>
      <c r="WLZ29" s="193" t="s">
        <v>185</v>
      </c>
      <c r="WMA29" s="193" t="s">
        <v>185</v>
      </c>
      <c r="WMB29" s="193" t="s">
        <v>185</v>
      </c>
      <c r="WMC29" s="193" t="s">
        <v>185</v>
      </c>
      <c r="WMD29" s="193" t="s">
        <v>185</v>
      </c>
      <c r="WME29" s="193" t="s">
        <v>185</v>
      </c>
      <c r="WMF29" s="193" t="s">
        <v>185</v>
      </c>
      <c r="WMG29" s="193" t="s">
        <v>185</v>
      </c>
      <c r="WMH29" s="193" t="s">
        <v>185</v>
      </c>
      <c r="WMI29" s="193" t="s">
        <v>185</v>
      </c>
      <c r="WMJ29" s="193" t="s">
        <v>185</v>
      </c>
      <c r="WMK29" s="193" t="s">
        <v>185</v>
      </c>
      <c r="WML29" s="193" t="s">
        <v>185</v>
      </c>
      <c r="WMM29" s="193" t="s">
        <v>185</v>
      </c>
      <c r="WMN29" s="193" t="s">
        <v>185</v>
      </c>
      <c r="WMO29" s="193" t="s">
        <v>185</v>
      </c>
      <c r="WMP29" s="193" t="s">
        <v>185</v>
      </c>
      <c r="WMQ29" s="193" t="s">
        <v>185</v>
      </c>
      <c r="WMR29" s="193" t="s">
        <v>185</v>
      </c>
      <c r="WMS29" s="193" t="s">
        <v>185</v>
      </c>
      <c r="WMT29" s="193" t="s">
        <v>185</v>
      </c>
      <c r="WMU29" s="193" t="s">
        <v>185</v>
      </c>
      <c r="WMV29" s="193" t="s">
        <v>185</v>
      </c>
      <c r="WMW29" s="193" t="s">
        <v>185</v>
      </c>
      <c r="WMX29" s="193" t="s">
        <v>185</v>
      </c>
      <c r="WMY29" s="193" t="s">
        <v>185</v>
      </c>
      <c r="WMZ29" s="193" t="s">
        <v>185</v>
      </c>
      <c r="WNA29" s="193" t="s">
        <v>185</v>
      </c>
      <c r="WNB29" s="193" t="s">
        <v>185</v>
      </c>
      <c r="WNC29" s="193" t="s">
        <v>185</v>
      </c>
      <c r="WND29" s="193" t="s">
        <v>185</v>
      </c>
      <c r="WNE29" s="193" t="s">
        <v>185</v>
      </c>
      <c r="WNF29" s="193" t="s">
        <v>185</v>
      </c>
      <c r="WNG29" s="193" t="s">
        <v>185</v>
      </c>
      <c r="WNH29" s="193" t="s">
        <v>185</v>
      </c>
      <c r="WNI29" s="193" t="s">
        <v>185</v>
      </c>
      <c r="WNJ29" s="193" t="s">
        <v>185</v>
      </c>
      <c r="WNK29" s="193" t="s">
        <v>185</v>
      </c>
      <c r="WNL29" s="193" t="s">
        <v>185</v>
      </c>
      <c r="WNM29" s="193" t="s">
        <v>185</v>
      </c>
      <c r="WNN29" s="193" t="s">
        <v>185</v>
      </c>
      <c r="WNO29" s="193" t="s">
        <v>185</v>
      </c>
      <c r="WNP29" s="193" t="s">
        <v>185</v>
      </c>
      <c r="WNQ29" s="193" t="s">
        <v>185</v>
      </c>
      <c r="WNR29" s="193" t="s">
        <v>185</v>
      </c>
      <c r="WNS29" s="193" t="s">
        <v>185</v>
      </c>
      <c r="WNT29" s="193" t="s">
        <v>185</v>
      </c>
      <c r="WNU29" s="193" t="s">
        <v>185</v>
      </c>
      <c r="WNV29" s="193" t="s">
        <v>185</v>
      </c>
      <c r="WNW29" s="193" t="s">
        <v>185</v>
      </c>
      <c r="WNX29" s="193" t="s">
        <v>185</v>
      </c>
      <c r="WNY29" s="193" t="s">
        <v>185</v>
      </c>
      <c r="WNZ29" s="193" t="s">
        <v>185</v>
      </c>
      <c r="WOA29" s="193" t="s">
        <v>185</v>
      </c>
      <c r="WOB29" s="193" t="s">
        <v>185</v>
      </c>
      <c r="WOC29" s="193" t="s">
        <v>185</v>
      </c>
      <c r="WOD29" s="193" t="s">
        <v>185</v>
      </c>
      <c r="WOE29" s="193" t="s">
        <v>185</v>
      </c>
      <c r="WOF29" s="193" t="s">
        <v>185</v>
      </c>
      <c r="WOG29" s="193" t="s">
        <v>185</v>
      </c>
      <c r="WOH29" s="193" t="s">
        <v>185</v>
      </c>
      <c r="WOI29" s="193" t="s">
        <v>185</v>
      </c>
      <c r="WOJ29" s="193" t="s">
        <v>185</v>
      </c>
      <c r="WOK29" s="193" t="s">
        <v>185</v>
      </c>
      <c r="WOL29" s="193" t="s">
        <v>185</v>
      </c>
      <c r="WOM29" s="193" t="s">
        <v>185</v>
      </c>
      <c r="WON29" s="193" t="s">
        <v>185</v>
      </c>
      <c r="WOO29" s="193" t="s">
        <v>185</v>
      </c>
      <c r="WOP29" s="193" t="s">
        <v>185</v>
      </c>
      <c r="WOQ29" s="193" t="s">
        <v>185</v>
      </c>
      <c r="WOR29" s="193" t="s">
        <v>185</v>
      </c>
      <c r="WOS29" s="193" t="s">
        <v>185</v>
      </c>
      <c r="WOT29" s="193" t="s">
        <v>185</v>
      </c>
      <c r="WOU29" s="193" t="s">
        <v>185</v>
      </c>
      <c r="WOV29" s="193" t="s">
        <v>185</v>
      </c>
      <c r="WOW29" s="193" t="s">
        <v>185</v>
      </c>
      <c r="WOX29" s="193" t="s">
        <v>185</v>
      </c>
      <c r="WOY29" s="193" t="s">
        <v>185</v>
      </c>
      <c r="WOZ29" s="193" t="s">
        <v>185</v>
      </c>
      <c r="WPA29" s="193" t="s">
        <v>185</v>
      </c>
      <c r="WPB29" s="193" t="s">
        <v>185</v>
      </c>
      <c r="WPC29" s="193" t="s">
        <v>185</v>
      </c>
      <c r="WPD29" s="193" t="s">
        <v>185</v>
      </c>
      <c r="WPE29" s="193" t="s">
        <v>185</v>
      </c>
      <c r="WPF29" s="193" t="s">
        <v>185</v>
      </c>
      <c r="WPG29" s="193" t="s">
        <v>185</v>
      </c>
      <c r="WPH29" s="193" t="s">
        <v>185</v>
      </c>
      <c r="WPI29" s="193" t="s">
        <v>185</v>
      </c>
      <c r="WPJ29" s="193" t="s">
        <v>185</v>
      </c>
      <c r="WPK29" s="193" t="s">
        <v>185</v>
      </c>
      <c r="WPL29" s="193" t="s">
        <v>185</v>
      </c>
      <c r="WPM29" s="193" t="s">
        <v>185</v>
      </c>
      <c r="WPN29" s="193" t="s">
        <v>185</v>
      </c>
      <c r="WPO29" s="193" t="s">
        <v>185</v>
      </c>
      <c r="WPP29" s="193" t="s">
        <v>185</v>
      </c>
      <c r="WPQ29" s="193" t="s">
        <v>185</v>
      </c>
      <c r="WPR29" s="193" t="s">
        <v>185</v>
      </c>
      <c r="WPS29" s="193" t="s">
        <v>185</v>
      </c>
      <c r="WPT29" s="193" t="s">
        <v>185</v>
      </c>
      <c r="WPU29" s="193" t="s">
        <v>185</v>
      </c>
      <c r="WPV29" s="193" t="s">
        <v>185</v>
      </c>
      <c r="WPW29" s="193" t="s">
        <v>185</v>
      </c>
      <c r="WPX29" s="193" t="s">
        <v>185</v>
      </c>
      <c r="WPY29" s="193" t="s">
        <v>185</v>
      </c>
      <c r="WPZ29" s="193" t="s">
        <v>185</v>
      </c>
      <c r="WQA29" s="193" t="s">
        <v>185</v>
      </c>
      <c r="WQB29" s="193" t="s">
        <v>185</v>
      </c>
      <c r="WQC29" s="193" t="s">
        <v>185</v>
      </c>
      <c r="WQD29" s="193" t="s">
        <v>185</v>
      </c>
      <c r="WQE29" s="193" t="s">
        <v>185</v>
      </c>
      <c r="WQF29" s="193" t="s">
        <v>185</v>
      </c>
      <c r="WQG29" s="193" t="s">
        <v>185</v>
      </c>
      <c r="WQH29" s="193" t="s">
        <v>185</v>
      </c>
      <c r="WQI29" s="193" t="s">
        <v>185</v>
      </c>
      <c r="WQJ29" s="193" t="s">
        <v>185</v>
      </c>
      <c r="WQK29" s="193" t="s">
        <v>185</v>
      </c>
      <c r="WQL29" s="193" t="s">
        <v>185</v>
      </c>
      <c r="WQM29" s="193" t="s">
        <v>185</v>
      </c>
      <c r="WQN29" s="193" t="s">
        <v>185</v>
      </c>
      <c r="WQO29" s="193" t="s">
        <v>185</v>
      </c>
      <c r="WQP29" s="193" t="s">
        <v>185</v>
      </c>
      <c r="WQQ29" s="193" t="s">
        <v>185</v>
      </c>
      <c r="WQR29" s="193" t="s">
        <v>185</v>
      </c>
      <c r="WQS29" s="193" t="s">
        <v>185</v>
      </c>
      <c r="WQT29" s="193" t="s">
        <v>185</v>
      </c>
      <c r="WQU29" s="193" t="s">
        <v>185</v>
      </c>
      <c r="WQV29" s="193" t="s">
        <v>185</v>
      </c>
      <c r="WQW29" s="193" t="s">
        <v>185</v>
      </c>
      <c r="WQX29" s="193" t="s">
        <v>185</v>
      </c>
      <c r="WQY29" s="193" t="s">
        <v>185</v>
      </c>
      <c r="WQZ29" s="193" t="s">
        <v>185</v>
      </c>
      <c r="WRA29" s="193" t="s">
        <v>185</v>
      </c>
      <c r="WRB29" s="193" t="s">
        <v>185</v>
      </c>
      <c r="WRC29" s="193" t="s">
        <v>185</v>
      </c>
      <c r="WRD29" s="193" t="s">
        <v>185</v>
      </c>
      <c r="WRE29" s="193" t="s">
        <v>185</v>
      </c>
      <c r="WRF29" s="193" t="s">
        <v>185</v>
      </c>
      <c r="WRG29" s="193" t="s">
        <v>185</v>
      </c>
      <c r="WRH29" s="193" t="s">
        <v>185</v>
      </c>
      <c r="WRI29" s="193" t="s">
        <v>185</v>
      </c>
      <c r="WRJ29" s="193" t="s">
        <v>185</v>
      </c>
      <c r="WRK29" s="193" t="s">
        <v>185</v>
      </c>
      <c r="WRL29" s="193" t="s">
        <v>185</v>
      </c>
      <c r="WRM29" s="193" t="s">
        <v>185</v>
      </c>
      <c r="WRN29" s="193" t="s">
        <v>185</v>
      </c>
      <c r="WRO29" s="193" t="s">
        <v>185</v>
      </c>
      <c r="WRP29" s="193" t="s">
        <v>185</v>
      </c>
      <c r="WRQ29" s="193" t="s">
        <v>185</v>
      </c>
      <c r="WRR29" s="193" t="s">
        <v>185</v>
      </c>
      <c r="WRS29" s="193" t="s">
        <v>185</v>
      </c>
      <c r="WRT29" s="193" t="s">
        <v>185</v>
      </c>
      <c r="WRU29" s="193" t="s">
        <v>185</v>
      </c>
      <c r="WRV29" s="193" t="s">
        <v>185</v>
      </c>
      <c r="WRW29" s="193" t="s">
        <v>185</v>
      </c>
      <c r="WRX29" s="193" t="s">
        <v>185</v>
      </c>
      <c r="WRY29" s="193" t="s">
        <v>185</v>
      </c>
      <c r="WRZ29" s="193" t="s">
        <v>185</v>
      </c>
      <c r="WSA29" s="193" t="s">
        <v>185</v>
      </c>
      <c r="WSB29" s="193" t="s">
        <v>185</v>
      </c>
      <c r="WSC29" s="193" t="s">
        <v>185</v>
      </c>
      <c r="WSD29" s="193" t="s">
        <v>185</v>
      </c>
      <c r="WSE29" s="193" t="s">
        <v>185</v>
      </c>
      <c r="WSF29" s="193" t="s">
        <v>185</v>
      </c>
      <c r="WSG29" s="193" t="s">
        <v>185</v>
      </c>
      <c r="WSH29" s="193" t="s">
        <v>185</v>
      </c>
      <c r="WSI29" s="193" t="s">
        <v>185</v>
      </c>
      <c r="WSJ29" s="193" t="s">
        <v>185</v>
      </c>
      <c r="WSK29" s="193" t="s">
        <v>185</v>
      </c>
      <c r="WSL29" s="193" t="s">
        <v>185</v>
      </c>
      <c r="WSM29" s="193" t="s">
        <v>185</v>
      </c>
      <c r="WSN29" s="193" t="s">
        <v>185</v>
      </c>
      <c r="WSO29" s="193" t="s">
        <v>185</v>
      </c>
      <c r="WSP29" s="193" t="s">
        <v>185</v>
      </c>
      <c r="WSQ29" s="193" t="s">
        <v>185</v>
      </c>
      <c r="WSR29" s="193" t="s">
        <v>185</v>
      </c>
      <c r="WSS29" s="193" t="s">
        <v>185</v>
      </c>
      <c r="WST29" s="193" t="s">
        <v>185</v>
      </c>
      <c r="WSU29" s="193" t="s">
        <v>185</v>
      </c>
      <c r="WSV29" s="193" t="s">
        <v>185</v>
      </c>
      <c r="WSW29" s="193" t="s">
        <v>185</v>
      </c>
      <c r="WSX29" s="193" t="s">
        <v>185</v>
      </c>
      <c r="WSY29" s="193" t="s">
        <v>185</v>
      </c>
      <c r="WSZ29" s="193" t="s">
        <v>185</v>
      </c>
      <c r="WTA29" s="193" t="s">
        <v>185</v>
      </c>
      <c r="WTB29" s="193" t="s">
        <v>185</v>
      </c>
      <c r="WTC29" s="193" t="s">
        <v>185</v>
      </c>
      <c r="WTD29" s="193" t="s">
        <v>185</v>
      </c>
      <c r="WTE29" s="193" t="s">
        <v>185</v>
      </c>
      <c r="WTF29" s="193" t="s">
        <v>185</v>
      </c>
      <c r="WTG29" s="193" t="s">
        <v>185</v>
      </c>
      <c r="WTH29" s="193" t="s">
        <v>185</v>
      </c>
      <c r="WTI29" s="193" t="s">
        <v>185</v>
      </c>
      <c r="WTJ29" s="193" t="s">
        <v>185</v>
      </c>
      <c r="WTK29" s="193" t="s">
        <v>185</v>
      </c>
      <c r="WTL29" s="193" t="s">
        <v>185</v>
      </c>
      <c r="WTM29" s="193" t="s">
        <v>185</v>
      </c>
      <c r="WTN29" s="193" t="s">
        <v>185</v>
      </c>
      <c r="WTO29" s="193" t="s">
        <v>185</v>
      </c>
      <c r="WTP29" s="193" t="s">
        <v>185</v>
      </c>
      <c r="WTQ29" s="193" t="s">
        <v>185</v>
      </c>
      <c r="WTR29" s="193" t="s">
        <v>185</v>
      </c>
      <c r="WTS29" s="193" t="s">
        <v>185</v>
      </c>
      <c r="WTT29" s="193" t="s">
        <v>185</v>
      </c>
      <c r="WTU29" s="193" t="s">
        <v>185</v>
      </c>
      <c r="WTV29" s="193" t="s">
        <v>185</v>
      </c>
      <c r="WTW29" s="193" t="s">
        <v>185</v>
      </c>
      <c r="WTX29" s="193" t="s">
        <v>185</v>
      </c>
      <c r="WTY29" s="193" t="s">
        <v>185</v>
      </c>
      <c r="WTZ29" s="193" t="s">
        <v>185</v>
      </c>
      <c r="WUA29" s="193" t="s">
        <v>185</v>
      </c>
      <c r="WUB29" s="193" t="s">
        <v>185</v>
      </c>
      <c r="WUC29" s="193" t="s">
        <v>185</v>
      </c>
      <c r="WUD29" s="193" t="s">
        <v>185</v>
      </c>
      <c r="WUE29" s="193" t="s">
        <v>185</v>
      </c>
      <c r="WUF29" s="193" t="s">
        <v>185</v>
      </c>
      <c r="WUG29" s="193" t="s">
        <v>185</v>
      </c>
      <c r="WUH29" s="193" t="s">
        <v>185</v>
      </c>
      <c r="WUI29" s="193" t="s">
        <v>185</v>
      </c>
      <c r="WUJ29" s="193" t="s">
        <v>185</v>
      </c>
      <c r="WUK29" s="193" t="s">
        <v>185</v>
      </c>
      <c r="WUL29" s="193" t="s">
        <v>185</v>
      </c>
      <c r="WUM29" s="193" t="s">
        <v>185</v>
      </c>
      <c r="WUN29" s="193" t="s">
        <v>185</v>
      </c>
      <c r="WUO29" s="193" t="s">
        <v>185</v>
      </c>
      <c r="WUP29" s="193" t="s">
        <v>185</v>
      </c>
      <c r="WUQ29" s="193" t="s">
        <v>185</v>
      </c>
      <c r="WUR29" s="193" t="s">
        <v>185</v>
      </c>
      <c r="WUS29" s="193" t="s">
        <v>185</v>
      </c>
      <c r="WUT29" s="193" t="s">
        <v>185</v>
      </c>
      <c r="WUU29" s="193" t="s">
        <v>185</v>
      </c>
      <c r="WUV29" s="193" t="s">
        <v>185</v>
      </c>
      <c r="WUW29" s="193" t="s">
        <v>185</v>
      </c>
      <c r="WUX29" s="193" t="s">
        <v>185</v>
      </c>
      <c r="WUY29" s="193" t="s">
        <v>185</v>
      </c>
      <c r="WUZ29" s="193" t="s">
        <v>185</v>
      </c>
      <c r="WVA29" s="193" t="s">
        <v>185</v>
      </c>
      <c r="WVB29" s="193" t="s">
        <v>185</v>
      </c>
      <c r="WVC29" s="193" t="s">
        <v>185</v>
      </c>
      <c r="WVD29" s="193" t="s">
        <v>185</v>
      </c>
      <c r="WVE29" s="193" t="s">
        <v>185</v>
      </c>
      <c r="WVF29" s="193" t="s">
        <v>185</v>
      </c>
      <c r="WVG29" s="193" t="s">
        <v>185</v>
      </c>
      <c r="WVH29" s="193" t="s">
        <v>185</v>
      </c>
      <c r="WVI29" s="193" t="s">
        <v>185</v>
      </c>
      <c r="WVJ29" s="193" t="s">
        <v>185</v>
      </c>
      <c r="WVK29" s="193" t="s">
        <v>185</v>
      </c>
      <c r="WVL29" s="193" t="s">
        <v>185</v>
      </c>
      <c r="WVM29" s="193" t="s">
        <v>185</v>
      </c>
      <c r="WVN29" s="193" t="s">
        <v>185</v>
      </c>
      <c r="WVO29" s="193" t="s">
        <v>185</v>
      </c>
      <c r="WVP29" s="193" t="s">
        <v>185</v>
      </c>
      <c r="WVQ29" s="193" t="s">
        <v>185</v>
      </c>
      <c r="WVR29" s="193" t="s">
        <v>185</v>
      </c>
      <c r="WVS29" s="193" t="s">
        <v>185</v>
      </c>
      <c r="WVT29" s="193" t="s">
        <v>185</v>
      </c>
      <c r="WVU29" s="193" t="s">
        <v>185</v>
      </c>
      <c r="WVV29" s="193" t="s">
        <v>185</v>
      </c>
      <c r="WVW29" s="193" t="s">
        <v>185</v>
      </c>
      <c r="WVX29" s="193" t="s">
        <v>185</v>
      </c>
      <c r="WVY29" s="193" t="s">
        <v>185</v>
      </c>
      <c r="WVZ29" s="193" t="s">
        <v>185</v>
      </c>
      <c r="WWA29" s="193" t="s">
        <v>185</v>
      </c>
      <c r="WWB29" s="193" t="s">
        <v>185</v>
      </c>
      <c r="WWC29" s="193" t="s">
        <v>185</v>
      </c>
      <c r="WWD29" s="193" t="s">
        <v>185</v>
      </c>
      <c r="WWE29" s="193" t="s">
        <v>185</v>
      </c>
      <c r="WWF29" s="193" t="s">
        <v>185</v>
      </c>
      <c r="WWG29" s="193" t="s">
        <v>185</v>
      </c>
      <c r="WWH29" s="193" t="s">
        <v>185</v>
      </c>
      <c r="WWI29" s="193" t="s">
        <v>185</v>
      </c>
      <c r="WWJ29" s="193" t="s">
        <v>185</v>
      </c>
      <c r="WWK29" s="193" t="s">
        <v>185</v>
      </c>
      <c r="WWL29" s="193" t="s">
        <v>185</v>
      </c>
      <c r="WWM29" s="193" t="s">
        <v>185</v>
      </c>
      <c r="WWN29" s="193" t="s">
        <v>185</v>
      </c>
      <c r="WWO29" s="193" t="s">
        <v>185</v>
      </c>
      <c r="WWP29" s="193" t="s">
        <v>185</v>
      </c>
      <c r="WWQ29" s="193" t="s">
        <v>185</v>
      </c>
      <c r="WWR29" s="193" t="s">
        <v>185</v>
      </c>
      <c r="WWS29" s="193" t="s">
        <v>185</v>
      </c>
      <c r="WWT29" s="193" t="s">
        <v>185</v>
      </c>
      <c r="WWU29" s="193" t="s">
        <v>185</v>
      </c>
      <c r="WWV29" s="193" t="s">
        <v>185</v>
      </c>
      <c r="WWW29" s="193" t="s">
        <v>185</v>
      </c>
      <c r="WWX29" s="193" t="s">
        <v>185</v>
      </c>
      <c r="WWY29" s="193" t="s">
        <v>185</v>
      </c>
      <c r="WWZ29" s="193" t="s">
        <v>185</v>
      </c>
      <c r="WXA29" s="193" t="s">
        <v>185</v>
      </c>
      <c r="WXB29" s="193" t="s">
        <v>185</v>
      </c>
      <c r="WXC29" s="193" t="s">
        <v>185</v>
      </c>
      <c r="WXD29" s="193" t="s">
        <v>185</v>
      </c>
      <c r="WXE29" s="193" t="s">
        <v>185</v>
      </c>
      <c r="WXF29" s="193" t="s">
        <v>185</v>
      </c>
      <c r="WXG29" s="193" t="s">
        <v>185</v>
      </c>
      <c r="WXH29" s="193" t="s">
        <v>185</v>
      </c>
      <c r="WXI29" s="193" t="s">
        <v>185</v>
      </c>
      <c r="WXJ29" s="193" t="s">
        <v>185</v>
      </c>
      <c r="WXK29" s="193" t="s">
        <v>185</v>
      </c>
      <c r="WXL29" s="193" t="s">
        <v>185</v>
      </c>
      <c r="WXM29" s="193" t="s">
        <v>185</v>
      </c>
      <c r="WXN29" s="193" t="s">
        <v>185</v>
      </c>
      <c r="WXO29" s="193" t="s">
        <v>185</v>
      </c>
      <c r="WXP29" s="193" t="s">
        <v>185</v>
      </c>
      <c r="WXQ29" s="193" t="s">
        <v>185</v>
      </c>
      <c r="WXR29" s="193" t="s">
        <v>185</v>
      </c>
      <c r="WXS29" s="193" t="s">
        <v>185</v>
      </c>
      <c r="WXT29" s="193" t="s">
        <v>185</v>
      </c>
      <c r="WXU29" s="193" t="s">
        <v>185</v>
      </c>
      <c r="WXV29" s="193" t="s">
        <v>185</v>
      </c>
      <c r="WXW29" s="193" t="s">
        <v>185</v>
      </c>
      <c r="WXX29" s="193" t="s">
        <v>185</v>
      </c>
      <c r="WXY29" s="193" t="s">
        <v>185</v>
      </c>
      <c r="WXZ29" s="193" t="s">
        <v>185</v>
      </c>
      <c r="WYA29" s="193" t="s">
        <v>185</v>
      </c>
      <c r="WYB29" s="193" t="s">
        <v>185</v>
      </c>
      <c r="WYC29" s="193" t="s">
        <v>185</v>
      </c>
      <c r="WYD29" s="193" t="s">
        <v>185</v>
      </c>
      <c r="WYE29" s="193" t="s">
        <v>185</v>
      </c>
      <c r="WYF29" s="193" t="s">
        <v>185</v>
      </c>
      <c r="WYG29" s="193" t="s">
        <v>185</v>
      </c>
      <c r="WYH29" s="193" t="s">
        <v>185</v>
      </c>
      <c r="WYI29" s="193" t="s">
        <v>185</v>
      </c>
      <c r="WYJ29" s="193" t="s">
        <v>185</v>
      </c>
      <c r="WYK29" s="193" t="s">
        <v>185</v>
      </c>
      <c r="WYL29" s="193" t="s">
        <v>185</v>
      </c>
      <c r="WYM29" s="193" t="s">
        <v>185</v>
      </c>
      <c r="WYN29" s="193" t="s">
        <v>185</v>
      </c>
      <c r="WYO29" s="193" t="s">
        <v>185</v>
      </c>
      <c r="WYP29" s="193" t="s">
        <v>185</v>
      </c>
      <c r="WYQ29" s="193" t="s">
        <v>185</v>
      </c>
      <c r="WYR29" s="193" t="s">
        <v>185</v>
      </c>
      <c r="WYS29" s="193" t="s">
        <v>185</v>
      </c>
      <c r="WYT29" s="193" t="s">
        <v>185</v>
      </c>
      <c r="WYU29" s="193" t="s">
        <v>185</v>
      </c>
      <c r="WYV29" s="193" t="s">
        <v>185</v>
      </c>
      <c r="WYW29" s="193" t="s">
        <v>185</v>
      </c>
      <c r="WYX29" s="193" t="s">
        <v>185</v>
      </c>
      <c r="WYY29" s="193" t="s">
        <v>185</v>
      </c>
      <c r="WYZ29" s="193" t="s">
        <v>185</v>
      </c>
      <c r="WZA29" s="193" t="s">
        <v>185</v>
      </c>
      <c r="WZB29" s="193" t="s">
        <v>185</v>
      </c>
      <c r="WZC29" s="193" t="s">
        <v>185</v>
      </c>
      <c r="WZD29" s="193" t="s">
        <v>185</v>
      </c>
      <c r="WZE29" s="193" t="s">
        <v>185</v>
      </c>
      <c r="WZF29" s="193" t="s">
        <v>185</v>
      </c>
      <c r="WZG29" s="193" t="s">
        <v>185</v>
      </c>
      <c r="WZH29" s="193" t="s">
        <v>185</v>
      </c>
      <c r="WZI29" s="193" t="s">
        <v>185</v>
      </c>
      <c r="WZJ29" s="193" t="s">
        <v>185</v>
      </c>
      <c r="WZK29" s="193" t="s">
        <v>185</v>
      </c>
      <c r="WZL29" s="193" t="s">
        <v>185</v>
      </c>
      <c r="WZM29" s="193" t="s">
        <v>185</v>
      </c>
      <c r="WZN29" s="193" t="s">
        <v>185</v>
      </c>
      <c r="WZO29" s="193" t="s">
        <v>185</v>
      </c>
      <c r="WZP29" s="193" t="s">
        <v>185</v>
      </c>
      <c r="WZQ29" s="193" t="s">
        <v>185</v>
      </c>
      <c r="WZR29" s="193" t="s">
        <v>185</v>
      </c>
      <c r="WZS29" s="193" t="s">
        <v>185</v>
      </c>
      <c r="WZT29" s="193" t="s">
        <v>185</v>
      </c>
      <c r="WZU29" s="193" t="s">
        <v>185</v>
      </c>
      <c r="WZV29" s="193" t="s">
        <v>185</v>
      </c>
      <c r="WZW29" s="193" t="s">
        <v>185</v>
      </c>
      <c r="WZX29" s="193" t="s">
        <v>185</v>
      </c>
      <c r="WZY29" s="193" t="s">
        <v>185</v>
      </c>
      <c r="WZZ29" s="193" t="s">
        <v>185</v>
      </c>
      <c r="XAA29" s="193" t="s">
        <v>185</v>
      </c>
      <c r="XAB29" s="193" t="s">
        <v>185</v>
      </c>
      <c r="XAC29" s="193" t="s">
        <v>185</v>
      </c>
      <c r="XAD29" s="193" t="s">
        <v>185</v>
      </c>
      <c r="XAE29" s="193" t="s">
        <v>185</v>
      </c>
      <c r="XAF29" s="193" t="s">
        <v>185</v>
      </c>
      <c r="XAG29" s="193" t="s">
        <v>185</v>
      </c>
      <c r="XAH29" s="193" t="s">
        <v>185</v>
      </c>
      <c r="XAI29" s="193" t="s">
        <v>185</v>
      </c>
      <c r="XAJ29" s="193" t="s">
        <v>185</v>
      </c>
      <c r="XAK29" s="193" t="s">
        <v>185</v>
      </c>
      <c r="XAL29" s="193" t="s">
        <v>185</v>
      </c>
      <c r="XAM29" s="193" t="s">
        <v>185</v>
      </c>
      <c r="XAN29" s="193" t="s">
        <v>185</v>
      </c>
      <c r="XAO29" s="193" t="s">
        <v>185</v>
      </c>
      <c r="XAP29" s="193" t="s">
        <v>185</v>
      </c>
      <c r="XAQ29" s="193" t="s">
        <v>185</v>
      </c>
      <c r="XAR29" s="193" t="s">
        <v>185</v>
      </c>
      <c r="XAS29" s="193" t="s">
        <v>185</v>
      </c>
      <c r="XAT29" s="193" t="s">
        <v>185</v>
      </c>
      <c r="XAU29" s="193" t="s">
        <v>185</v>
      </c>
      <c r="XAV29" s="193" t="s">
        <v>185</v>
      </c>
      <c r="XAW29" s="193" t="s">
        <v>185</v>
      </c>
      <c r="XAX29" s="193" t="s">
        <v>185</v>
      </c>
      <c r="XAY29" s="193" t="s">
        <v>185</v>
      </c>
      <c r="XAZ29" s="193" t="s">
        <v>185</v>
      </c>
      <c r="XBA29" s="193" t="s">
        <v>185</v>
      </c>
      <c r="XBB29" s="193" t="s">
        <v>185</v>
      </c>
      <c r="XBC29" s="193" t="s">
        <v>185</v>
      </c>
      <c r="XBD29" s="193" t="s">
        <v>185</v>
      </c>
      <c r="XBE29" s="193" t="s">
        <v>185</v>
      </c>
      <c r="XBF29" s="193" t="s">
        <v>185</v>
      </c>
      <c r="XBG29" s="193" t="s">
        <v>185</v>
      </c>
      <c r="XBH29" s="193" t="s">
        <v>185</v>
      </c>
      <c r="XBI29" s="193" t="s">
        <v>185</v>
      </c>
      <c r="XBJ29" s="193" t="s">
        <v>185</v>
      </c>
      <c r="XBK29" s="193" t="s">
        <v>185</v>
      </c>
      <c r="XBL29" s="193" t="s">
        <v>185</v>
      </c>
      <c r="XBM29" s="193" t="s">
        <v>185</v>
      </c>
      <c r="XBN29" s="193" t="s">
        <v>185</v>
      </c>
      <c r="XBO29" s="193" t="s">
        <v>185</v>
      </c>
      <c r="XBP29" s="193" t="s">
        <v>185</v>
      </c>
      <c r="XBQ29" s="193" t="s">
        <v>185</v>
      </c>
      <c r="XBR29" s="193" t="s">
        <v>185</v>
      </c>
      <c r="XBS29" s="193" t="s">
        <v>185</v>
      </c>
      <c r="XBT29" s="193" t="s">
        <v>185</v>
      </c>
      <c r="XBU29" s="193" t="s">
        <v>185</v>
      </c>
      <c r="XBV29" s="193" t="s">
        <v>185</v>
      </c>
      <c r="XBW29" s="193" t="s">
        <v>185</v>
      </c>
      <c r="XBX29" s="193" t="s">
        <v>185</v>
      </c>
      <c r="XBY29" s="193" t="s">
        <v>185</v>
      </c>
      <c r="XBZ29" s="193" t="s">
        <v>185</v>
      </c>
      <c r="XCA29" s="193" t="s">
        <v>185</v>
      </c>
      <c r="XCB29" s="193" t="s">
        <v>185</v>
      </c>
      <c r="XCC29" s="193" t="s">
        <v>185</v>
      </c>
      <c r="XCD29" s="193" t="s">
        <v>185</v>
      </c>
      <c r="XCE29" s="193" t="s">
        <v>185</v>
      </c>
      <c r="XCF29" s="193" t="s">
        <v>185</v>
      </c>
      <c r="XCG29" s="193" t="s">
        <v>185</v>
      </c>
      <c r="XCH29" s="193" t="s">
        <v>185</v>
      </c>
      <c r="XCI29" s="193" t="s">
        <v>185</v>
      </c>
      <c r="XCJ29" s="193" t="s">
        <v>185</v>
      </c>
      <c r="XCK29" s="193" t="s">
        <v>185</v>
      </c>
      <c r="XCL29" s="193" t="s">
        <v>185</v>
      </c>
      <c r="XCM29" s="193" t="s">
        <v>185</v>
      </c>
      <c r="XCN29" s="193" t="s">
        <v>185</v>
      </c>
      <c r="XCO29" s="193" t="s">
        <v>185</v>
      </c>
      <c r="XCP29" s="193" t="s">
        <v>185</v>
      </c>
      <c r="XCQ29" s="193" t="s">
        <v>185</v>
      </c>
      <c r="XCR29" s="193" t="s">
        <v>185</v>
      </c>
      <c r="XCS29" s="193" t="s">
        <v>185</v>
      </c>
      <c r="XCT29" s="193" t="s">
        <v>185</v>
      </c>
      <c r="XCU29" s="193" t="s">
        <v>185</v>
      </c>
      <c r="XCV29" s="193" t="s">
        <v>185</v>
      </c>
      <c r="XCW29" s="193" t="s">
        <v>185</v>
      </c>
      <c r="XCX29" s="193" t="s">
        <v>185</v>
      </c>
      <c r="XCY29" s="193" t="s">
        <v>185</v>
      </c>
      <c r="XCZ29" s="193" t="s">
        <v>185</v>
      </c>
      <c r="XDA29" s="193" t="s">
        <v>185</v>
      </c>
      <c r="XDB29" s="193" t="s">
        <v>185</v>
      </c>
      <c r="XDC29" s="193" t="s">
        <v>185</v>
      </c>
      <c r="XDD29" s="193" t="s">
        <v>185</v>
      </c>
      <c r="XDE29" s="193" t="s">
        <v>185</v>
      </c>
      <c r="XDF29" s="193" t="s">
        <v>185</v>
      </c>
      <c r="XDG29" s="193" t="s">
        <v>185</v>
      </c>
      <c r="XDH29" s="193" t="s">
        <v>185</v>
      </c>
      <c r="XDI29" s="193" t="s">
        <v>185</v>
      </c>
      <c r="XDJ29" s="193" t="s">
        <v>185</v>
      </c>
      <c r="XDK29" s="193" t="s">
        <v>185</v>
      </c>
      <c r="XDL29" s="193" t="s">
        <v>185</v>
      </c>
      <c r="XDM29" s="193" t="s">
        <v>185</v>
      </c>
      <c r="XDN29" s="193" t="s">
        <v>185</v>
      </c>
      <c r="XDO29" s="193" t="s">
        <v>185</v>
      </c>
      <c r="XDP29" s="193" t="s">
        <v>185</v>
      </c>
      <c r="XDQ29" s="193" t="s">
        <v>185</v>
      </c>
      <c r="XDR29" s="193" t="s">
        <v>185</v>
      </c>
      <c r="XDS29" s="193" t="s">
        <v>185</v>
      </c>
      <c r="XDT29" s="193" t="s">
        <v>185</v>
      </c>
      <c r="XDU29" s="193" t="s">
        <v>185</v>
      </c>
      <c r="XDV29" s="193" t="s">
        <v>185</v>
      </c>
      <c r="XDW29" s="193" t="s">
        <v>185</v>
      </c>
      <c r="XDX29" s="193" t="s">
        <v>185</v>
      </c>
    </row>
    <row r="30" spans="1:16352" s="193" customFormat="1" ht="78" customHeight="1" x14ac:dyDescent="0.2">
      <c r="A30" s="152" t="s">
        <v>186</v>
      </c>
      <c r="B30" s="153">
        <v>43486</v>
      </c>
      <c r="C30" s="153">
        <v>43668</v>
      </c>
      <c r="D30" s="153" t="s">
        <v>173</v>
      </c>
      <c r="E30" s="152" t="s">
        <v>107</v>
      </c>
      <c r="F30" s="153">
        <v>43486</v>
      </c>
      <c r="G30" s="152" t="s">
        <v>9</v>
      </c>
      <c r="H30" s="271">
        <v>1000</v>
      </c>
      <c r="I30" s="271">
        <v>182</v>
      </c>
      <c r="J30" s="152" t="s">
        <v>792</v>
      </c>
      <c r="K30" s="183"/>
      <c r="L30" s="31"/>
    </row>
    <row r="31" spans="1:16352" s="193" customFormat="1" ht="78" customHeight="1" x14ac:dyDescent="0.2">
      <c r="A31" s="239" t="s">
        <v>267</v>
      </c>
      <c r="B31" s="240">
        <v>43493</v>
      </c>
      <c r="C31" s="240">
        <v>43675</v>
      </c>
      <c r="D31" s="236" t="s">
        <v>268</v>
      </c>
      <c r="E31" s="238" t="s">
        <v>107</v>
      </c>
      <c r="F31" s="236">
        <v>43493</v>
      </c>
      <c r="G31" s="236" t="s">
        <v>269</v>
      </c>
      <c r="H31" s="271">
        <v>10000</v>
      </c>
      <c r="I31" s="271">
        <v>182</v>
      </c>
      <c r="J31" s="237" t="s">
        <v>826</v>
      </c>
      <c r="K31" s="241"/>
      <c r="L31" s="31"/>
    </row>
    <row r="32" spans="1:16352" s="193" customFormat="1" ht="78" customHeight="1" x14ac:dyDescent="0.2">
      <c r="A32" s="239" t="s">
        <v>186</v>
      </c>
      <c r="B32" s="240">
        <v>43509</v>
      </c>
      <c r="C32" s="240">
        <v>43691</v>
      </c>
      <c r="D32" s="236" t="s">
        <v>173</v>
      </c>
      <c r="E32" s="238" t="s">
        <v>107</v>
      </c>
      <c r="F32" s="236">
        <v>43509</v>
      </c>
      <c r="G32" s="236" t="s">
        <v>269</v>
      </c>
      <c r="H32" s="271">
        <v>1250</v>
      </c>
      <c r="I32" s="271">
        <v>182</v>
      </c>
      <c r="J32" s="245" t="s">
        <v>793</v>
      </c>
      <c r="K32" s="241"/>
      <c r="L32" s="31"/>
    </row>
    <row r="33" spans="1:16353" s="299" customFormat="1" ht="60" customHeight="1" x14ac:dyDescent="0.2">
      <c r="A33" s="246" t="s">
        <v>186</v>
      </c>
      <c r="B33" s="423">
        <v>43542</v>
      </c>
      <c r="C33" s="423">
        <v>43724</v>
      </c>
      <c r="D33" s="243" t="s">
        <v>173</v>
      </c>
      <c r="E33" s="238" t="s">
        <v>107</v>
      </c>
      <c r="F33" s="243">
        <v>43542</v>
      </c>
      <c r="G33" s="243" t="s">
        <v>269</v>
      </c>
      <c r="H33" s="271">
        <v>4110</v>
      </c>
      <c r="I33" s="271">
        <v>182</v>
      </c>
      <c r="J33" s="245" t="s">
        <v>866</v>
      </c>
      <c r="K33" s="247"/>
      <c r="L33" s="56"/>
    </row>
    <row r="34" spans="1:16353" s="299" customFormat="1" ht="61.5" customHeight="1" x14ac:dyDescent="0.2">
      <c r="A34" s="246" t="s">
        <v>186</v>
      </c>
      <c r="B34" s="243">
        <v>43570</v>
      </c>
      <c r="C34" s="243">
        <v>43752</v>
      </c>
      <c r="D34" s="243" t="s">
        <v>173</v>
      </c>
      <c r="E34" s="238" t="s">
        <v>107</v>
      </c>
      <c r="F34" s="243">
        <v>43570</v>
      </c>
      <c r="G34" s="243" t="s">
        <v>269</v>
      </c>
      <c r="H34" s="271">
        <v>300</v>
      </c>
      <c r="I34" s="271">
        <v>182</v>
      </c>
      <c r="J34" s="245" t="s">
        <v>794</v>
      </c>
      <c r="K34" s="53"/>
      <c r="L34" s="53"/>
      <c r="AJC34" s="299" t="s">
        <v>185</v>
      </c>
      <c r="AJD34" s="299" t="s">
        <v>185</v>
      </c>
      <c r="AJE34" s="299" t="s">
        <v>185</v>
      </c>
      <c r="AJF34" s="299" t="s">
        <v>185</v>
      </c>
      <c r="AJG34" s="299" t="s">
        <v>185</v>
      </c>
      <c r="AJH34" s="299" t="s">
        <v>185</v>
      </c>
      <c r="AJI34" s="299" t="s">
        <v>185</v>
      </c>
      <c r="AJJ34" s="299" t="s">
        <v>185</v>
      </c>
      <c r="AJK34" s="299" t="s">
        <v>185</v>
      </c>
      <c r="AJL34" s="299" t="s">
        <v>185</v>
      </c>
      <c r="AJM34" s="299" t="s">
        <v>185</v>
      </c>
      <c r="AJN34" s="299" t="s">
        <v>185</v>
      </c>
      <c r="AJO34" s="299" t="s">
        <v>185</v>
      </c>
      <c r="AJP34" s="299" t="s">
        <v>185</v>
      </c>
      <c r="AJQ34" s="299" t="s">
        <v>185</v>
      </c>
      <c r="AJR34" s="299" t="s">
        <v>185</v>
      </c>
      <c r="AJS34" s="299" t="s">
        <v>185</v>
      </c>
      <c r="AJT34" s="299" t="s">
        <v>185</v>
      </c>
      <c r="AJU34" s="299" t="s">
        <v>185</v>
      </c>
      <c r="AJV34" s="299" t="s">
        <v>185</v>
      </c>
      <c r="AJW34" s="299" t="s">
        <v>185</v>
      </c>
      <c r="AJX34" s="299" t="s">
        <v>185</v>
      </c>
      <c r="AJY34" s="299" t="s">
        <v>185</v>
      </c>
      <c r="AJZ34" s="299" t="s">
        <v>185</v>
      </c>
      <c r="AKA34" s="299" t="s">
        <v>185</v>
      </c>
      <c r="AKB34" s="299" t="s">
        <v>185</v>
      </c>
      <c r="AKC34" s="299" t="s">
        <v>185</v>
      </c>
      <c r="AKD34" s="299" t="s">
        <v>185</v>
      </c>
      <c r="AKE34" s="299" t="s">
        <v>185</v>
      </c>
      <c r="AKF34" s="299" t="s">
        <v>185</v>
      </c>
      <c r="AKG34" s="299" t="s">
        <v>185</v>
      </c>
      <c r="AKH34" s="299" t="s">
        <v>185</v>
      </c>
      <c r="AKI34" s="299" t="s">
        <v>185</v>
      </c>
      <c r="AKJ34" s="299" t="s">
        <v>185</v>
      </c>
      <c r="AKK34" s="299" t="s">
        <v>185</v>
      </c>
      <c r="AKL34" s="299" t="s">
        <v>185</v>
      </c>
      <c r="AKM34" s="299" t="s">
        <v>185</v>
      </c>
      <c r="AKN34" s="299" t="s">
        <v>185</v>
      </c>
      <c r="AKO34" s="299" t="s">
        <v>185</v>
      </c>
      <c r="AKP34" s="299" t="s">
        <v>185</v>
      </c>
      <c r="AKQ34" s="299" t="s">
        <v>185</v>
      </c>
      <c r="AKR34" s="299" t="s">
        <v>185</v>
      </c>
      <c r="AKS34" s="299" t="s">
        <v>185</v>
      </c>
      <c r="AKT34" s="299" t="s">
        <v>185</v>
      </c>
      <c r="AKU34" s="299" t="s">
        <v>185</v>
      </c>
      <c r="AKV34" s="299" t="s">
        <v>185</v>
      </c>
      <c r="AKW34" s="299" t="s">
        <v>185</v>
      </c>
      <c r="AKX34" s="299" t="s">
        <v>185</v>
      </c>
      <c r="AKY34" s="299" t="s">
        <v>185</v>
      </c>
      <c r="AKZ34" s="299" t="s">
        <v>185</v>
      </c>
      <c r="ALA34" s="299" t="s">
        <v>185</v>
      </c>
      <c r="ALB34" s="299" t="s">
        <v>185</v>
      </c>
      <c r="ALC34" s="299" t="s">
        <v>185</v>
      </c>
      <c r="ALD34" s="299" t="s">
        <v>185</v>
      </c>
      <c r="ALE34" s="299" t="s">
        <v>185</v>
      </c>
      <c r="ALF34" s="299" t="s">
        <v>185</v>
      </c>
      <c r="ALG34" s="299" t="s">
        <v>185</v>
      </c>
      <c r="ALH34" s="299" t="s">
        <v>185</v>
      </c>
      <c r="ALI34" s="299" t="s">
        <v>185</v>
      </c>
      <c r="ALJ34" s="299" t="s">
        <v>185</v>
      </c>
      <c r="ALK34" s="299" t="s">
        <v>185</v>
      </c>
      <c r="ALL34" s="299" t="s">
        <v>185</v>
      </c>
      <c r="ALM34" s="299" t="s">
        <v>185</v>
      </c>
      <c r="ALN34" s="299" t="s">
        <v>185</v>
      </c>
      <c r="ALO34" s="299" t="s">
        <v>185</v>
      </c>
      <c r="ALP34" s="299" t="s">
        <v>185</v>
      </c>
      <c r="ALQ34" s="299" t="s">
        <v>185</v>
      </c>
      <c r="ALR34" s="299" t="s">
        <v>185</v>
      </c>
      <c r="ALS34" s="299" t="s">
        <v>185</v>
      </c>
      <c r="ALT34" s="299" t="s">
        <v>185</v>
      </c>
      <c r="ALU34" s="299" t="s">
        <v>185</v>
      </c>
      <c r="ALV34" s="299" t="s">
        <v>185</v>
      </c>
      <c r="ALW34" s="299" t="s">
        <v>185</v>
      </c>
      <c r="ALX34" s="299" t="s">
        <v>185</v>
      </c>
      <c r="ALY34" s="299" t="s">
        <v>185</v>
      </c>
      <c r="ALZ34" s="299" t="s">
        <v>185</v>
      </c>
      <c r="AMA34" s="299" t="s">
        <v>185</v>
      </c>
      <c r="AMB34" s="299" t="s">
        <v>185</v>
      </c>
      <c r="AMC34" s="299" t="s">
        <v>185</v>
      </c>
      <c r="AMD34" s="299" t="s">
        <v>185</v>
      </c>
      <c r="AME34" s="299" t="s">
        <v>185</v>
      </c>
      <c r="AMF34" s="299" t="s">
        <v>185</v>
      </c>
      <c r="AMG34" s="299" t="s">
        <v>185</v>
      </c>
      <c r="AMH34" s="299" t="s">
        <v>185</v>
      </c>
      <c r="AMI34" s="299" t="s">
        <v>185</v>
      </c>
      <c r="AMJ34" s="299" t="s">
        <v>185</v>
      </c>
      <c r="AMK34" s="299" t="s">
        <v>185</v>
      </c>
      <c r="AML34" s="299" t="s">
        <v>185</v>
      </c>
      <c r="AMM34" s="299" t="s">
        <v>185</v>
      </c>
      <c r="AMN34" s="299" t="s">
        <v>185</v>
      </c>
      <c r="AMO34" s="299" t="s">
        <v>185</v>
      </c>
      <c r="AMP34" s="299" t="s">
        <v>185</v>
      </c>
      <c r="AMQ34" s="299" t="s">
        <v>185</v>
      </c>
      <c r="AMR34" s="299" t="s">
        <v>185</v>
      </c>
      <c r="AMS34" s="299" t="s">
        <v>185</v>
      </c>
      <c r="AMT34" s="299" t="s">
        <v>185</v>
      </c>
      <c r="AMU34" s="299" t="s">
        <v>185</v>
      </c>
      <c r="AMV34" s="299" t="s">
        <v>185</v>
      </c>
      <c r="AMW34" s="299" t="s">
        <v>185</v>
      </c>
      <c r="AMX34" s="299" t="s">
        <v>185</v>
      </c>
      <c r="AMY34" s="299" t="s">
        <v>185</v>
      </c>
      <c r="AMZ34" s="299" t="s">
        <v>185</v>
      </c>
      <c r="ANA34" s="299" t="s">
        <v>185</v>
      </c>
      <c r="ANB34" s="299" t="s">
        <v>185</v>
      </c>
      <c r="ANC34" s="299" t="s">
        <v>185</v>
      </c>
      <c r="AND34" s="299" t="s">
        <v>185</v>
      </c>
      <c r="ANE34" s="299" t="s">
        <v>185</v>
      </c>
      <c r="ANF34" s="299" t="s">
        <v>185</v>
      </c>
      <c r="ANG34" s="299" t="s">
        <v>185</v>
      </c>
      <c r="ANH34" s="299" t="s">
        <v>185</v>
      </c>
      <c r="ANI34" s="299" t="s">
        <v>185</v>
      </c>
      <c r="ANJ34" s="299" t="s">
        <v>185</v>
      </c>
      <c r="ANK34" s="299" t="s">
        <v>185</v>
      </c>
      <c r="ANL34" s="299" t="s">
        <v>185</v>
      </c>
      <c r="ANM34" s="299" t="s">
        <v>185</v>
      </c>
      <c r="ANN34" s="299" t="s">
        <v>185</v>
      </c>
      <c r="ANO34" s="299" t="s">
        <v>185</v>
      </c>
      <c r="ANP34" s="299" t="s">
        <v>185</v>
      </c>
      <c r="ANQ34" s="299" t="s">
        <v>185</v>
      </c>
      <c r="ANR34" s="299" t="s">
        <v>185</v>
      </c>
      <c r="ANS34" s="299" t="s">
        <v>185</v>
      </c>
      <c r="ANT34" s="299" t="s">
        <v>185</v>
      </c>
      <c r="ANU34" s="299" t="s">
        <v>185</v>
      </c>
      <c r="ANV34" s="299" t="s">
        <v>185</v>
      </c>
      <c r="ANW34" s="299" t="s">
        <v>185</v>
      </c>
      <c r="ANX34" s="299" t="s">
        <v>185</v>
      </c>
      <c r="ANY34" s="299" t="s">
        <v>185</v>
      </c>
      <c r="ANZ34" s="299" t="s">
        <v>185</v>
      </c>
      <c r="AOA34" s="299" t="s">
        <v>185</v>
      </c>
      <c r="AOB34" s="299" t="s">
        <v>185</v>
      </c>
      <c r="AOC34" s="299" t="s">
        <v>185</v>
      </c>
      <c r="AOD34" s="299" t="s">
        <v>185</v>
      </c>
      <c r="AOE34" s="299" t="s">
        <v>185</v>
      </c>
      <c r="AOF34" s="299" t="s">
        <v>185</v>
      </c>
      <c r="AOG34" s="299" t="s">
        <v>185</v>
      </c>
      <c r="AOH34" s="299" t="s">
        <v>185</v>
      </c>
      <c r="AOI34" s="299" t="s">
        <v>185</v>
      </c>
      <c r="AOJ34" s="299" t="s">
        <v>185</v>
      </c>
      <c r="AOK34" s="299" t="s">
        <v>185</v>
      </c>
      <c r="AOL34" s="299" t="s">
        <v>185</v>
      </c>
      <c r="AOM34" s="299" t="s">
        <v>185</v>
      </c>
      <c r="AON34" s="299" t="s">
        <v>185</v>
      </c>
      <c r="AOO34" s="299" t="s">
        <v>185</v>
      </c>
      <c r="AOP34" s="299" t="s">
        <v>185</v>
      </c>
      <c r="AOQ34" s="299" t="s">
        <v>185</v>
      </c>
      <c r="AOR34" s="299" t="s">
        <v>185</v>
      </c>
      <c r="AOS34" s="299" t="s">
        <v>185</v>
      </c>
      <c r="AOT34" s="299" t="s">
        <v>185</v>
      </c>
      <c r="AOU34" s="299" t="s">
        <v>185</v>
      </c>
      <c r="AOV34" s="299" t="s">
        <v>185</v>
      </c>
      <c r="AOW34" s="299" t="s">
        <v>185</v>
      </c>
      <c r="AOX34" s="299" t="s">
        <v>185</v>
      </c>
      <c r="AOY34" s="299" t="s">
        <v>185</v>
      </c>
      <c r="AOZ34" s="299" t="s">
        <v>185</v>
      </c>
      <c r="APA34" s="299" t="s">
        <v>185</v>
      </c>
      <c r="APB34" s="299" t="s">
        <v>185</v>
      </c>
      <c r="APC34" s="299" t="s">
        <v>185</v>
      </c>
      <c r="APD34" s="299" t="s">
        <v>185</v>
      </c>
      <c r="APE34" s="299" t="s">
        <v>185</v>
      </c>
      <c r="APF34" s="299" t="s">
        <v>185</v>
      </c>
      <c r="APG34" s="299" t="s">
        <v>185</v>
      </c>
      <c r="APH34" s="299" t="s">
        <v>185</v>
      </c>
      <c r="API34" s="299" t="s">
        <v>185</v>
      </c>
      <c r="APJ34" s="299" t="s">
        <v>185</v>
      </c>
      <c r="APK34" s="299" t="s">
        <v>185</v>
      </c>
      <c r="APL34" s="299" t="s">
        <v>185</v>
      </c>
      <c r="APM34" s="299" t="s">
        <v>185</v>
      </c>
      <c r="APN34" s="299" t="s">
        <v>185</v>
      </c>
      <c r="APO34" s="299" t="s">
        <v>185</v>
      </c>
      <c r="APP34" s="299" t="s">
        <v>185</v>
      </c>
      <c r="APQ34" s="299" t="s">
        <v>185</v>
      </c>
      <c r="APR34" s="299" t="s">
        <v>185</v>
      </c>
      <c r="APS34" s="299" t="s">
        <v>185</v>
      </c>
      <c r="APT34" s="299" t="s">
        <v>185</v>
      </c>
      <c r="APU34" s="299" t="s">
        <v>185</v>
      </c>
      <c r="APV34" s="299" t="s">
        <v>185</v>
      </c>
      <c r="APW34" s="299" t="s">
        <v>185</v>
      </c>
      <c r="APX34" s="299" t="s">
        <v>185</v>
      </c>
      <c r="APY34" s="299" t="s">
        <v>185</v>
      </c>
      <c r="APZ34" s="299" t="s">
        <v>185</v>
      </c>
      <c r="AQA34" s="299" t="s">
        <v>185</v>
      </c>
      <c r="AQB34" s="299" t="s">
        <v>185</v>
      </c>
      <c r="AQC34" s="299" t="s">
        <v>185</v>
      </c>
      <c r="AQD34" s="299" t="s">
        <v>185</v>
      </c>
      <c r="AQE34" s="299" t="s">
        <v>185</v>
      </c>
      <c r="AQF34" s="299" t="s">
        <v>185</v>
      </c>
      <c r="AQG34" s="299" t="s">
        <v>185</v>
      </c>
      <c r="AQH34" s="299" t="s">
        <v>185</v>
      </c>
      <c r="AQI34" s="299" t="s">
        <v>185</v>
      </c>
      <c r="AQJ34" s="299" t="s">
        <v>185</v>
      </c>
      <c r="AQK34" s="299" t="s">
        <v>185</v>
      </c>
      <c r="AQL34" s="299" t="s">
        <v>185</v>
      </c>
      <c r="AQM34" s="299" t="s">
        <v>185</v>
      </c>
      <c r="AQN34" s="299" t="s">
        <v>185</v>
      </c>
      <c r="AQO34" s="299" t="s">
        <v>185</v>
      </c>
      <c r="AQP34" s="299" t="s">
        <v>185</v>
      </c>
      <c r="AQQ34" s="299" t="s">
        <v>185</v>
      </c>
      <c r="AQR34" s="299" t="s">
        <v>185</v>
      </c>
      <c r="AQS34" s="299" t="s">
        <v>185</v>
      </c>
      <c r="AQT34" s="299" t="s">
        <v>185</v>
      </c>
      <c r="AQU34" s="299" t="s">
        <v>185</v>
      </c>
      <c r="AQV34" s="299" t="s">
        <v>185</v>
      </c>
      <c r="AQW34" s="299" t="s">
        <v>185</v>
      </c>
      <c r="AQX34" s="299" t="s">
        <v>185</v>
      </c>
      <c r="AQY34" s="299" t="s">
        <v>185</v>
      </c>
      <c r="AQZ34" s="299" t="s">
        <v>185</v>
      </c>
      <c r="ARA34" s="299" t="s">
        <v>185</v>
      </c>
      <c r="ARB34" s="299" t="s">
        <v>185</v>
      </c>
      <c r="ARC34" s="299" t="s">
        <v>185</v>
      </c>
      <c r="ARD34" s="299" t="s">
        <v>185</v>
      </c>
      <c r="ARE34" s="299" t="s">
        <v>185</v>
      </c>
      <c r="ARF34" s="299" t="s">
        <v>185</v>
      </c>
      <c r="ARG34" s="299" t="s">
        <v>185</v>
      </c>
      <c r="ARH34" s="299" t="s">
        <v>185</v>
      </c>
      <c r="ARI34" s="299" t="s">
        <v>185</v>
      </c>
      <c r="ARJ34" s="299" t="s">
        <v>185</v>
      </c>
      <c r="ARK34" s="299" t="s">
        <v>185</v>
      </c>
      <c r="ARL34" s="299" t="s">
        <v>185</v>
      </c>
      <c r="ARM34" s="299" t="s">
        <v>185</v>
      </c>
      <c r="ARN34" s="299" t="s">
        <v>185</v>
      </c>
      <c r="ARO34" s="299" t="s">
        <v>185</v>
      </c>
      <c r="ARP34" s="299" t="s">
        <v>185</v>
      </c>
      <c r="ARQ34" s="299" t="s">
        <v>185</v>
      </c>
      <c r="ARR34" s="299" t="s">
        <v>185</v>
      </c>
      <c r="ARS34" s="299" t="s">
        <v>185</v>
      </c>
      <c r="ART34" s="299" t="s">
        <v>185</v>
      </c>
      <c r="ARU34" s="299" t="s">
        <v>185</v>
      </c>
      <c r="ARV34" s="299" t="s">
        <v>185</v>
      </c>
      <c r="ARW34" s="299" t="s">
        <v>185</v>
      </c>
      <c r="ARX34" s="299" t="s">
        <v>185</v>
      </c>
      <c r="ARY34" s="299" t="s">
        <v>185</v>
      </c>
      <c r="ARZ34" s="299" t="s">
        <v>185</v>
      </c>
      <c r="ASA34" s="299" t="s">
        <v>185</v>
      </c>
      <c r="ASB34" s="299" t="s">
        <v>185</v>
      </c>
      <c r="ASC34" s="299" t="s">
        <v>185</v>
      </c>
      <c r="ASD34" s="299" t="s">
        <v>185</v>
      </c>
      <c r="ASE34" s="299" t="s">
        <v>185</v>
      </c>
      <c r="ASF34" s="299" t="s">
        <v>185</v>
      </c>
      <c r="ASG34" s="299" t="s">
        <v>185</v>
      </c>
      <c r="ASH34" s="299" t="s">
        <v>185</v>
      </c>
      <c r="ASI34" s="299" t="s">
        <v>185</v>
      </c>
      <c r="ASJ34" s="299" t="s">
        <v>185</v>
      </c>
      <c r="ASK34" s="299" t="s">
        <v>185</v>
      </c>
      <c r="ASL34" s="299" t="s">
        <v>185</v>
      </c>
      <c r="ASM34" s="299" t="s">
        <v>185</v>
      </c>
      <c r="ASN34" s="299" t="s">
        <v>185</v>
      </c>
      <c r="ASO34" s="299" t="s">
        <v>185</v>
      </c>
      <c r="ASP34" s="299" t="s">
        <v>185</v>
      </c>
      <c r="ASQ34" s="299" t="s">
        <v>185</v>
      </c>
      <c r="ASR34" s="299" t="s">
        <v>185</v>
      </c>
      <c r="ASS34" s="299" t="s">
        <v>185</v>
      </c>
      <c r="AST34" s="299" t="s">
        <v>185</v>
      </c>
      <c r="ASU34" s="299" t="s">
        <v>185</v>
      </c>
      <c r="ASV34" s="299" t="s">
        <v>185</v>
      </c>
      <c r="ASW34" s="299" t="s">
        <v>185</v>
      </c>
      <c r="ASX34" s="299" t="s">
        <v>185</v>
      </c>
      <c r="ASY34" s="299" t="s">
        <v>185</v>
      </c>
      <c r="ASZ34" s="299" t="s">
        <v>185</v>
      </c>
      <c r="ATA34" s="299" t="s">
        <v>185</v>
      </c>
      <c r="ATB34" s="299" t="s">
        <v>185</v>
      </c>
      <c r="ATC34" s="299" t="s">
        <v>185</v>
      </c>
      <c r="ATD34" s="299" t="s">
        <v>185</v>
      </c>
      <c r="ATE34" s="299" t="s">
        <v>185</v>
      </c>
      <c r="ATF34" s="299" t="s">
        <v>185</v>
      </c>
      <c r="ATG34" s="299" t="s">
        <v>185</v>
      </c>
      <c r="ATH34" s="299" t="s">
        <v>185</v>
      </c>
      <c r="ATI34" s="299" t="s">
        <v>185</v>
      </c>
      <c r="ATJ34" s="299" t="s">
        <v>185</v>
      </c>
      <c r="ATK34" s="299" t="s">
        <v>185</v>
      </c>
      <c r="ATL34" s="299" t="s">
        <v>185</v>
      </c>
      <c r="ATM34" s="299" t="s">
        <v>185</v>
      </c>
      <c r="ATN34" s="299" t="s">
        <v>185</v>
      </c>
      <c r="ATO34" s="299" t="s">
        <v>185</v>
      </c>
      <c r="ATP34" s="299" t="s">
        <v>185</v>
      </c>
      <c r="ATQ34" s="299" t="s">
        <v>185</v>
      </c>
      <c r="ATR34" s="299" t="s">
        <v>185</v>
      </c>
      <c r="ATS34" s="299" t="s">
        <v>185</v>
      </c>
      <c r="ATT34" s="299" t="s">
        <v>185</v>
      </c>
      <c r="ATU34" s="299" t="s">
        <v>185</v>
      </c>
      <c r="ATV34" s="299" t="s">
        <v>185</v>
      </c>
      <c r="ATW34" s="299" t="s">
        <v>185</v>
      </c>
      <c r="ATX34" s="299" t="s">
        <v>185</v>
      </c>
      <c r="ATY34" s="299" t="s">
        <v>185</v>
      </c>
      <c r="ATZ34" s="299" t="s">
        <v>185</v>
      </c>
      <c r="AUA34" s="299" t="s">
        <v>185</v>
      </c>
      <c r="AUB34" s="299" t="s">
        <v>185</v>
      </c>
      <c r="AUC34" s="299" t="s">
        <v>185</v>
      </c>
      <c r="AUD34" s="299" t="s">
        <v>185</v>
      </c>
      <c r="AUE34" s="299" t="s">
        <v>185</v>
      </c>
      <c r="AUF34" s="299" t="s">
        <v>185</v>
      </c>
      <c r="AUG34" s="299" t="s">
        <v>185</v>
      </c>
      <c r="AUH34" s="299" t="s">
        <v>185</v>
      </c>
      <c r="AUI34" s="299" t="s">
        <v>185</v>
      </c>
      <c r="AUJ34" s="299" t="s">
        <v>185</v>
      </c>
      <c r="AUK34" s="299" t="s">
        <v>185</v>
      </c>
      <c r="AUL34" s="299" t="s">
        <v>185</v>
      </c>
      <c r="AUM34" s="299" t="s">
        <v>185</v>
      </c>
      <c r="AUN34" s="299" t="s">
        <v>185</v>
      </c>
      <c r="AUO34" s="299" t="s">
        <v>185</v>
      </c>
      <c r="AUP34" s="299" t="s">
        <v>185</v>
      </c>
      <c r="AUQ34" s="299" t="s">
        <v>185</v>
      </c>
      <c r="AUR34" s="299" t="s">
        <v>185</v>
      </c>
      <c r="AUS34" s="299" t="s">
        <v>185</v>
      </c>
      <c r="AUT34" s="299" t="s">
        <v>185</v>
      </c>
      <c r="AUU34" s="299" t="s">
        <v>185</v>
      </c>
      <c r="AUV34" s="299" t="s">
        <v>185</v>
      </c>
      <c r="AUW34" s="299" t="s">
        <v>185</v>
      </c>
      <c r="AUX34" s="299" t="s">
        <v>185</v>
      </c>
      <c r="AUY34" s="299" t="s">
        <v>185</v>
      </c>
      <c r="AUZ34" s="299" t="s">
        <v>185</v>
      </c>
      <c r="AVA34" s="299" t="s">
        <v>185</v>
      </c>
      <c r="AVB34" s="299" t="s">
        <v>185</v>
      </c>
      <c r="AVC34" s="299" t="s">
        <v>185</v>
      </c>
      <c r="AVD34" s="299" t="s">
        <v>185</v>
      </c>
      <c r="AVE34" s="299" t="s">
        <v>185</v>
      </c>
      <c r="AVF34" s="299" t="s">
        <v>185</v>
      </c>
      <c r="AVG34" s="299" t="s">
        <v>185</v>
      </c>
      <c r="AVH34" s="299" t="s">
        <v>185</v>
      </c>
      <c r="AVI34" s="299" t="s">
        <v>185</v>
      </c>
      <c r="AVJ34" s="299" t="s">
        <v>185</v>
      </c>
      <c r="AVK34" s="299" t="s">
        <v>185</v>
      </c>
      <c r="AVL34" s="299" t="s">
        <v>185</v>
      </c>
      <c r="AVM34" s="299" t="s">
        <v>185</v>
      </c>
      <c r="AVN34" s="299" t="s">
        <v>185</v>
      </c>
      <c r="AVO34" s="299" t="s">
        <v>185</v>
      </c>
      <c r="AVP34" s="299" t="s">
        <v>185</v>
      </c>
      <c r="AVQ34" s="299" t="s">
        <v>185</v>
      </c>
      <c r="AVR34" s="299" t="s">
        <v>185</v>
      </c>
      <c r="AVS34" s="299" t="s">
        <v>185</v>
      </c>
      <c r="AVT34" s="299" t="s">
        <v>185</v>
      </c>
      <c r="AVU34" s="299" t="s">
        <v>185</v>
      </c>
      <c r="AVV34" s="299" t="s">
        <v>185</v>
      </c>
      <c r="AVW34" s="299" t="s">
        <v>185</v>
      </c>
      <c r="AVX34" s="299" t="s">
        <v>185</v>
      </c>
      <c r="AVY34" s="299" t="s">
        <v>185</v>
      </c>
      <c r="AVZ34" s="299" t="s">
        <v>185</v>
      </c>
      <c r="AWA34" s="299" t="s">
        <v>185</v>
      </c>
      <c r="AWB34" s="299" t="s">
        <v>185</v>
      </c>
      <c r="AWC34" s="299" t="s">
        <v>185</v>
      </c>
      <c r="AWD34" s="299" t="s">
        <v>185</v>
      </c>
      <c r="AWE34" s="299" t="s">
        <v>185</v>
      </c>
      <c r="AWF34" s="299" t="s">
        <v>185</v>
      </c>
      <c r="AWG34" s="299" t="s">
        <v>185</v>
      </c>
      <c r="AWH34" s="299" t="s">
        <v>185</v>
      </c>
      <c r="AWI34" s="299" t="s">
        <v>185</v>
      </c>
      <c r="AWJ34" s="299" t="s">
        <v>185</v>
      </c>
      <c r="AWK34" s="299" t="s">
        <v>185</v>
      </c>
      <c r="AWL34" s="299" t="s">
        <v>185</v>
      </c>
      <c r="AWM34" s="299" t="s">
        <v>185</v>
      </c>
      <c r="AWN34" s="299" t="s">
        <v>185</v>
      </c>
      <c r="AWO34" s="299" t="s">
        <v>185</v>
      </c>
      <c r="AWP34" s="299" t="s">
        <v>185</v>
      </c>
      <c r="AWQ34" s="299" t="s">
        <v>185</v>
      </c>
      <c r="AWR34" s="299" t="s">
        <v>185</v>
      </c>
      <c r="AWS34" s="299" t="s">
        <v>185</v>
      </c>
      <c r="AWT34" s="299" t="s">
        <v>185</v>
      </c>
      <c r="AWU34" s="299" t="s">
        <v>185</v>
      </c>
      <c r="AWV34" s="299" t="s">
        <v>185</v>
      </c>
      <c r="AWW34" s="299" t="s">
        <v>185</v>
      </c>
      <c r="AWX34" s="299" t="s">
        <v>185</v>
      </c>
      <c r="AWY34" s="299" t="s">
        <v>185</v>
      </c>
      <c r="AWZ34" s="299" t="s">
        <v>185</v>
      </c>
      <c r="AXA34" s="299" t="s">
        <v>185</v>
      </c>
      <c r="AXB34" s="299" t="s">
        <v>185</v>
      </c>
      <c r="AXC34" s="299" t="s">
        <v>185</v>
      </c>
      <c r="AXD34" s="299" t="s">
        <v>185</v>
      </c>
      <c r="AXE34" s="299" t="s">
        <v>185</v>
      </c>
      <c r="AXF34" s="299" t="s">
        <v>185</v>
      </c>
      <c r="AXG34" s="299" t="s">
        <v>185</v>
      </c>
      <c r="AXH34" s="299" t="s">
        <v>185</v>
      </c>
      <c r="AXI34" s="299" t="s">
        <v>185</v>
      </c>
      <c r="AXJ34" s="299" t="s">
        <v>185</v>
      </c>
      <c r="AXK34" s="299" t="s">
        <v>185</v>
      </c>
      <c r="AXL34" s="299" t="s">
        <v>185</v>
      </c>
      <c r="AXM34" s="299" t="s">
        <v>185</v>
      </c>
      <c r="AXN34" s="299" t="s">
        <v>185</v>
      </c>
      <c r="AXO34" s="299" t="s">
        <v>185</v>
      </c>
      <c r="AXP34" s="299" t="s">
        <v>185</v>
      </c>
      <c r="AXQ34" s="299" t="s">
        <v>185</v>
      </c>
      <c r="AXR34" s="299" t="s">
        <v>185</v>
      </c>
      <c r="AXS34" s="299" t="s">
        <v>185</v>
      </c>
      <c r="AXT34" s="299" t="s">
        <v>185</v>
      </c>
      <c r="AXU34" s="299" t="s">
        <v>185</v>
      </c>
      <c r="AXV34" s="299" t="s">
        <v>185</v>
      </c>
      <c r="AXW34" s="299" t="s">
        <v>185</v>
      </c>
      <c r="AXX34" s="299" t="s">
        <v>185</v>
      </c>
      <c r="AXY34" s="299" t="s">
        <v>185</v>
      </c>
      <c r="AXZ34" s="299" t="s">
        <v>185</v>
      </c>
      <c r="AYA34" s="299" t="s">
        <v>185</v>
      </c>
      <c r="AYB34" s="299" t="s">
        <v>185</v>
      </c>
      <c r="AYC34" s="299" t="s">
        <v>185</v>
      </c>
      <c r="AYD34" s="299" t="s">
        <v>185</v>
      </c>
      <c r="AYE34" s="299" t="s">
        <v>185</v>
      </c>
      <c r="AYF34" s="299" t="s">
        <v>185</v>
      </c>
      <c r="AYG34" s="299" t="s">
        <v>185</v>
      </c>
      <c r="AYH34" s="299" t="s">
        <v>185</v>
      </c>
      <c r="AYI34" s="299" t="s">
        <v>185</v>
      </c>
      <c r="AYJ34" s="299" t="s">
        <v>185</v>
      </c>
      <c r="AYK34" s="299" t="s">
        <v>185</v>
      </c>
      <c r="AYL34" s="299" t="s">
        <v>185</v>
      </c>
      <c r="AYM34" s="299" t="s">
        <v>185</v>
      </c>
      <c r="AYN34" s="299" t="s">
        <v>185</v>
      </c>
      <c r="AYO34" s="299" t="s">
        <v>185</v>
      </c>
      <c r="AYP34" s="299" t="s">
        <v>185</v>
      </c>
      <c r="AYQ34" s="299" t="s">
        <v>185</v>
      </c>
      <c r="AYR34" s="299" t="s">
        <v>185</v>
      </c>
      <c r="AYS34" s="299" t="s">
        <v>185</v>
      </c>
      <c r="AYT34" s="299" t="s">
        <v>185</v>
      </c>
      <c r="AYU34" s="299" t="s">
        <v>185</v>
      </c>
      <c r="AYV34" s="299" t="s">
        <v>185</v>
      </c>
      <c r="AYW34" s="299" t="s">
        <v>185</v>
      </c>
      <c r="AYX34" s="299" t="s">
        <v>185</v>
      </c>
      <c r="AYY34" s="299" t="s">
        <v>185</v>
      </c>
      <c r="AYZ34" s="299" t="s">
        <v>185</v>
      </c>
      <c r="AZA34" s="299" t="s">
        <v>185</v>
      </c>
      <c r="AZB34" s="299" t="s">
        <v>185</v>
      </c>
      <c r="AZC34" s="299" t="s">
        <v>185</v>
      </c>
      <c r="AZD34" s="299" t="s">
        <v>185</v>
      </c>
      <c r="AZE34" s="299" t="s">
        <v>185</v>
      </c>
      <c r="AZF34" s="299" t="s">
        <v>185</v>
      </c>
      <c r="AZG34" s="299" t="s">
        <v>185</v>
      </c>
      <c r="AZH34" s="299" t="s">
        <v>185</v>
      </c>
      <c r="AZI34" s="299" t="s">
        <v>185</v>
      </c>
      <c r="AZJ34" s="299" t="s">
        <v>185</v>
      </c>
      <c r="AZK34" s="299" t="s">
        <v>185</v>
      </c>
      <c r="AZL34" s="299" t="s">
        <v>185</v>
      </c>
      <c r="AZM34" s="299" t="s">
        <v>185</v>
      </c>
      <c r="AZN34" s="299" t="s">
        <v>185</v>
      </c>
      <c r="AZO34" s="299" t="s">
        <v>185</v>
      </c>
      <c r="AZP34" s="299" t="s">
        <v>185</v>
      </c>
      <c r="AZQ34" s="299" t="s">
        <v>185</v>
      </c>
      <c r="AZR34" s="299" t="s">
        <v>185</v>
      </c>
      <c r="AZS34" s="299" t="s">
        <v>185</v>
      </c>
      <c r="AZT34" s="299" t="s">
        <v>185</v>
      </c>
      <c r="AZU34" s="299" t="s">
        <v>185</v>
      </c>
      <c r="AZV34" s="299" t="s">
        <v>185</v>
      </c>
      <c r="AZW34" s="299" t="s">
        <v>185</v>
      </c>
      <c r="AZX34" s="299" t="s">
        <v>185</v>
      </c>
      <c r="AZY34" s="299" t="s">
        <v>185</v>
      </c>
      <c r="AZZ34" s="299" t="s">
        <v>185</v>
      </c>
      <c r="BAA34" s="299" t="s">
        <v>185</v>
      </c>
      <c r="BAB34" s="299" t="s">
        <v>185</v>
      </c>
      <c r="BAC34" s="299" t="s">
        <v>185</v>
      </c>
      <c r="BAD34" s="299" t="s">
        <v>185</v>
      </c>
      <c r="BAE34" s="299" t="s">
        <v>185</v>
      </c>
      <c r="BAF34" s="299" t="s">
        <v>185</v>
      </c>
      <c r="BAG34" s="299" t="s">
        <v>185</v>
      </c>
      <c r="BAH34" s="299" t="s">
        <v>185</v>
      </c>
      <c r="BAI34" s="299" t="s">
        <v>185</v>
      </c>
      <c r="BAJ34" s="299" t="s">
        <v>185</v>
      </c>
      <c r="BAK34" s="299" t="s">
        <v>185</v>
      </c>
      <c r="BAL34" s="299" t="s">
        <v>185</v>
      </c>
      <c r="BAM34" s="299" t="s">
        <v>185</v>
      </c>
      <c r="BAN34" s="299" t="s">
        <v>185</v>
      </c>
      <c r="BAO34" s="299" t="s">
        <v>185</v>
      </c>
      <c r="BAP34" s="299" t="s">
        <v>185</v>
      </c>
      <c r="BAQ34" s="299" t="s">
        <v>185</v>
      </c>
      <c r="BAR34" s="299" t="s">
        <v>185</v>
      </c>
      <c r="BAS34" s="299" t="s">
        <v>185</v>
      </c>
      <c r="BAT34" s="299" t="s">
        <v>185</v>
      </c>
      <c r="BAU34" s="299" t="s">
        <v>185</v>
      </c>
      <c r="BAV34" s="299" t="s">
        <v>185</v>
      </c>
      <c r="BAW34" s="299" t="s">
        <v>185</v>
      </c>
      <c r="BAX34" s="299" t="s">
        <v>185</v>
      </c>
      <c r="BAY34" s="299" t="s">
        <v>185</v>
      </c>
      <c r="BAZ34" s="299" t="s">
        <v>185</v>
      </c>
      <c r="BBA34" s="299" t="s">
        <v>185</v>
      </c>
      <c r="BBB34" s="299" t="s">
        <v>185</v>
      </c>
      <c r="BBC34" s="299" t="s">
        <v>185</v>
      </c>
      <c r="BBD34" s="299" t="s">
        <v>185</v>
      </c>
      <c r="BBE34" s="299" t="s">
        <v>185</v>
      </c>
      <c r="BBF34" s="299" t="s">
        <v>185</v>
      </c>
      <c r="BBG34" s="299" t="s">
        <v>185</v>
      </c>
      <c r="BBH34" s="299" t="s">
        <v>185</v>
      </c>
      <c r="BBI34" s="299" t="s">
        <v>185</v>
      </c>
      <c r="BBJ34" s="299" t="s">
        <v>185</v>
      </c>
      <c r="BBK34" s="299" t="s">
        <v>185</v>
      </c>
      <c r="BBL34" s="299" t="s">
        <v>185</v>
      </c>
      <c r="BBM34" s="299" t="s">
        <v>185</v>
      </c>
      <c r="BBN34" s="299" t="s">
        <v>185</v>
      </c>
      <c r="BBO34" s="299" t="s">
        <v>185</v>
      </c>
      <c r="BBP34" s="299" t="s">
        <v>185</v>
      </c>
      <c r="BBQ34" s="299" t="s">
        <v>185</v>
      </c>
      <c r="BBR34" s="299" t="s">
        <v>185</v>
      </c>
      <c r="BBS34" s="299" t="s">
        <v>185</v>
      </c>
      <c r="BBT34" s="299" t="s">
        <v>185</v>
      </c>
      <c r="BBU34" s="299" t="s">
        <v>185</v>
      </c>
      <c r="BBV34" s="299" t="s">
        <v>185</v>
      </c>
      <c r="BBW34" s="299" t="s">
        <v>185</v>
      </c>
      <c r="BBX34" s="299" t="s">
        <v>185</v>
      </c>
      <c r="BBY34" s="299" t="s">
        <v>185</v>
      </c>
      <c r="BBZ34" s="299" t="s">
        <v>185</v>
      </c>
      <c r="BCA34" s="299" t="s">
        <v>185</v>
      </c>
      <c r="BCB34" s="299" t="s">
        <v>185</v>
      </c>
      <c r="BCC34" s="299" t="s">
        <v>185</v>
      </c>
      <c r="BCD34" s="299" t="s">
        <v>185</v>
      </c>
      <c r="BCE34" s="299" t="s">
        <v>185</v>
      </c>
      <c r="BCF34" s="299" t="s">
        <v>185</v>
      </c>
      <c r="BCG34" s="299" t="s">
        <v>185</v>
      </c>
      <c r="BCH34" s="299" t="s">
        <v>185</v>
      </c>
      <c r="BCI34" s="299" t="s">
        <v>185</v>
      </c>
      <c r="BCJ34" s="299" t="s">
        <v>185</v>
      </c>
      <c r="BCK34" s="299" t="s">
        <v>185</v>
      </c>
      <c r="BCL34" s="299" t="s">
        <v>185</v>
      </c>
      <c r="BCM34" s="299" t="s">
        <v>185</v>
      </c>
      <c r="BCN34" s="299" t="s">
        <v>185</v>
      </c>
      <c r="BCO34" s="299" t="s">
        <v>185</v>
      </c>
      <c r="BCP34" s="299" t="s">
        <v>185</v>
      </c>
      <c r="BCQ34" s="299" t="s">
        <v>185</v>
      </c>
      <c r="BCR34" s="299" t="s">
        <v>185</v>
      </c>
      <c r="BCS34" s="299" t="s">
        <v>185</v>
      </c>
      <c r="BCT34" s="299" t="s">
        <v>185</v>
      </c>
      <c r="BCU34" s="299" t="s">
        <v>185</v>
      </c>
      <c r="BCV34" s="299" t="s">
        <v>185</v>
      </c>
      <c r="BCW34" s="299" t="s">
        <v>185</v>
      </c>
      <c r="BCX34" s="299" t="s">
        <v>185</v>
      </c>
      <c r="BCY34" s="299" t="s">
        <v>185</v>
      </c>
      <c r="BCZ34" s="299" t="s">
        <v>185</v>
      </c>
      <c r="BDA34" s="299" t="s">
        <v>185</v>
      </c>
      <c r="BDB34" s="299" t="s">
        <v>185</v>
      </c>
      <c r="BDC34" s="299" t="s">
        <v>185</v>
      </c>
      <c r="BDD34" s="299" t="s">
        <v>185</v>
      </c>
      <c r="BDE34" s="299" t="s">
        <v>185</v>
      </c>
      <c r="BDF34" s="299" t="s">
        <v>185</v>
      </c>
      <c r="BDG34" s="299" t="s">
        <v>185</v>
      </c>
      <c r="BDH34" s="299" t="s">
        <v>185</v>
      </c>
      <c r="BDI34" s="299" t="s">
        <v>185</v>
      </c>
      <c r="BDJ34" s="299" t="s">
        <v>185</v>
      </c>
      <c r="BDK34" s="299" t="s">
        <v>185</v>
      </c>
      <c r="BDL34" s="299" t="s">
        <v>185</v>
      </c>
      <c r="BDM34" s="299" t="s">
        <v>185</v>
      </c>
      <c r="BDN34" s="299" t="s">
        <v>185</v>
      </c>
      <c r="BDO34" s="299" t="s">
        <v>185</v>
      </c>
      <c r="BDP34" s="299" t="s">
        <v>185</v>
      </c>
      <c r="BDQ34" s="299" t="s">
        <v>185</v>
      </c>
      <c r="BDR34" s="299" t="s">
        <v>185</v>
      </c>
      <c r="BDS34" s="299" t="s">
        <v>185</v>
      </c>
      <c r="BDT34" s="299" t="s">
        <v>185</v>
      </c>
      <c r="BDU34" s="299" t="s">
        <v>185</v>
      </c>
      <c r="BDV34" s="299" t="s">
        <v>185</v>
      </c>
      <c r="BDW34" s="299" t="s">
        <v>185</v>
      </c>
      <c r="BDX34" s="299" t="s">
        <v>185</v>
      </c>
      <c r="BDY34" s="299" t="s">
        <v>185</v>
      </c>
      <c r="BDZ34" s="299" t="s">
        <v>185</v>
      </c>
      <c r="BEA34" s="299" t="s">
        <v>185</v>
      </c>
      <c r="BEB34" s="299" t="s">
        <v>185</v>
      </c>
      <c r="BEC34" s="299" t="s">
        <v>185</v>
      </c>
      <c r="BED34" s="299" t="s">
        <v>185</v>
      </c>
      <c r="BEE34" s="299" t="s">
        <v>185</v>
      </c>
      <c r="BEF34" s="299" t="s">
        <v>185</v>
      </c>
      <c r="BEG34" s="299" t="s">
        <v>185</v>
      </c>
      <c r="BEH34" s="299" t="s">
        <v>185</v>
      </c>
      <c r="BEI34" s="299" t="s">
        <v>185</v>
      </c>
      <c r="BEJ34" s="299" t="s">
        <v>185</v>
      </c>
      <c r="BEK34" s="299" t="s">
        <v>185</v>
      </c>
      <c r="BEL34" s="299" t="s">
        <v>185</v>
      </c>
      <c r="BEM34" s="299" t="s">
        <v>185</v>
      </c>
      <c r="BEN34" s="299" t="s">
        <v>185</v>
      </c>
      <c r="BEO34" s="299" t="s">
        <v>185</v>
      </c>
      <c r="BEP34" s="299" t="s">
        <v>185</v>
      </c>
      <c r="BEQ34" s="299" t="s">
        <v>185</v>
      </c>
      <c r="BER34" s="299" t="s">
        <v>185</v>
      </c>
      <c r="BES34" s="299" t="s">
        <v>185</v>
      </c>
      <c r="BET34" s="299" t="s">
        <v>185</v>
      </c>
      <c r="BEU34" s="299" t="s">
        <v>185</v>
      </c>
      <c r="BEV34" s="299" t="s">
        <v>185</v>
      </c>
      <c r="BEW34" s="299" t="s">
        <v>185</v>
      </c>
      <c r="BEX34" s="299" t="s">
        <v>185</v>
      </c>
      <c r="BEY34" s="299" t="s">
        <v>185</v>
      </c>
      <c r="BEZ34" s="299" t="s">
        <v>185</v>
      </c>
      <c r="BFA34" s="299" t="s">
        <v>185</v>
      </c>
      <c r="BFB34" s="299" t="s">
        <v>185</v>
      </c>
      <c r="BFC34" s="299" t="s">
        <v>185</v>
      </c>
      <c r="BFD34" s="299" t="s">
        <v>185</v>
      </c>
      <c r="BFE34" s="299" t="s">
        <v>185</v>
      </c>
      <c r="BFF34" s="299" t="s">
        <v>185</v>
      </c>
      <c r="BFG34" s="299" t="s">
        <v>185</v>
      </c>
      <c r="BFH34" s="299" t="s">
        <v>185</v>
      </c>
      <c r="BFI34" s="299" t="s">
        <v>185</v>
      </c>
      <c r="BFJ34" s="299" t="s">
        <v>185</v>
      </c>
      <c r="BFK34" s="299" t="s">
        <v>185</v>
      </c>
      <c r="BFL34" s="299" t="s">
        <v>185</v>
      </c>
      <c r="BFM34" s="299" t="s">
        <v>185</v>
      </c>
      <c r="BFN34" s="299" t="s">
        <v>185</v>
      </c>
      <c r="BFO34" s="299" t="s">
        <v>185</v>
      </c>
      <c r="BFP34" s="299" t="s">
        <v>185</v>
      </c>
      <c r="BFQ34" s="299" t="s">
        <v>185</v>
      </c>
      <c r="BFR34" s="299" t="s">
        <v>185</v>
      </c>
      <c r="BFS34" s="299" t="s">
        <v>185</v>
      </c>
      <c r="BFT34" s="299" t="s">
        <v>185</v>
      </c>
      <c r="BFU34" s="299" t="s">
        <v>185</v>
      </c>
      <c r="BFV34" s="299" t="s">
        <v>185</v>
      </c>
      <c r="BFW34" s="299" t="s">
        <v>185</v>
      </c>
      <c r="BFX34" s="299" t="s">
        <v>185</v>
      </c>
      <c r="BFY34" s="299" t="s">
        <v>185</v>
      </c>
      <c r="BFZ34" s="299" t="s">
        <v>185</v>
      </c>
      <c r="BGA34" s="299" t="s">
        <v>185</v>
      </c>
      <c r="BGB34" s="299" t="s">
        <v>185</v>
      </c>
      <c r="BGC34" s="299" t="s">
        <v>185</v>
      </c>
      <c r="BGD34" s="299" t="s">
        <v>185</v>
      </c>
      <c r="BGE34" s="299" t="s">
        <v>185</v>
      </c>
      <c r="BGF34" s="299" t="s">
        <v>185</v>
      </c>
      <c r="BGG34" s="299" t="s">
        <v>185</v>
      </c>
      <c r="BGH34" s="299" t="s">
        <v>185</v>
      </c>
      <c r="BGI34" s="299" t="s">
        <v>185</v>
      </c>
      <c r="BGJ34" s="299" t="s">
        <v>185</v>
      </c>
      <c r="BGK34" s="299" t="s">
        <v>185</v>
      </c>
      <c r="BGL34" s="299" t="s">
        <v>185</v>
      </c>
      <c r="BGM34" s="299" t="s">
        <v>185</v>
      </c>
      <c r="BGN34" s="299" t="s">
        <v>185</v>
      </c>
      <c r="BGO34" s="299" t="s">
        <v>185</v>
      </c>
      <c r="BGP34" s="299" t="s">
        <v>185</v>
      </c>
      <c r="BGQ34" s="299" t="s">
        <v>185</v>
      </c>
      <c r="BGR34" s="299" t="s">
        <v>185</v>
      </c>
      <c r="BGS34" s="299" t="s">
        <v>185</v>
      </c>
      <c r="BGT34" s="299" t="s">
        <v>185</v>
      </c>
      <c r="BGU34" s="299" t="s">
        <v>185</v>
      </c>
      <c r="BGV34" s="299" t="s">
        <v>185</v>
      </c>
      <c r="BGW34" s="299" t="s">
        <v>185</v>
      </c>
      <c r="BGX34" s="299" t="s">
        <v>185</v>
      </c>
      <c r="BGY34" s="299" t="s">
        <v>185</v>
      </c>
      <c r="BGZ34" s="299" t="s">
        <v>185</v>
      </c>
      <c r="BHA34" s="299" t="s">
        <v>185</v>
      </c>
      <c r="BHB34" s="299" t="s">
        <v>185</v>
      </c>
      <c r="BHC34" s="299" t="s">
        <v>185</v>
      </c>
      <c r="BHD34" s="299" t="s">
        <v>185</v>
      </c>
      <c r="BHE34" s="299" t="s">
        <v>185</v>
      </c>
      <c r="BHF34" s="299" t="s">
        <v>185</v>
      </c>
      <c r="BHG34" s="299" t="s">
        <v>185</v>
      </c>
      <c r="BHH34" s="299" t="s">
        <v>185</v>
      </c>
      <c r="BHI34" s="299" t="s">
        <v>185</v>
      </c>
      <c r="BHJ34" s="299" t="s">
        <v>185</v>
      </c>
      <c r="BHK34" s="299" t="s">
        <v>185</v>
      </c>
      <c r="BHL34" s="299" t="s">
        <v>185</v>
      </c>
      <c r="BHM34" s="299" t="s">
        <v>185</v>
      </c>
      <c r="BHN34" s="299" t="s">
        <v>185</v>
      </c>
      <c r="BHO34" s="299" t="s">
        <v>185</v>
      </c>
      <c r="BHP34" s="299" t="s">
        <v>185</v>
      </c>
      <c r="BHQ34" s="299" t="s">
        <v>185</v>
      </c>
      <c r="BHR34" s="299" t="s">
        <v>185</v>
      </c>
      <c r="BHS34" s="299" t="s">
        <v>185</v>
      </c>
      <c r="BHT34" s="299" t="s">
        <v>185</v>
      </c>
      <c r="BHU34" s="299" t="s">
        <v>185</v>
      </c>
      <c r="BHV34" s="299" t="s">
        <v>185</v>
      </c>
      <c r="BHW34" s="299" t="s">
        <v>185</v>
      </c>
      <c r="BHX34" s="299" t="s">
        <v>185</v>
      </c>
      <c r="BHY34" s="299" t="s">
        <v>185</v>
      </c>
      <c r="BHZ34" s="299" t="s">
        <v>185</v>
      </c>
      <c r="BIA34" s="299" t="s">
        <v>185</v>
      </c>
      <c r="BIB34" s="299" t="s">
        <v>185</v>
      </c>
      <c r="BIC34" s="299" t="s">
        <v>185</v>
      </c>
      <c r="BID34" s="299" t="s">
        <v>185</v>
      </c>
      <c r="BIE34" s="299" t="s">
        <v>185</v>
      </c>
      <c r="BIF34" s="299" t="s">
        <v>185</v>
      </c>
      <c r="BIG34" s="299" t="s">
        <v>185</v>
      </c>
      <c r="BIH34" s="299" t="s">
        <v>185</v>
      </c>
      <c r="BII34" s="299" t="s">
        <v>185</v>
      </c>
      <c r="BIJ34" s="299" t="s">
        <v>185</v>
      </c>
      <c r="BIK34" s="299" t="s">
        <v>185</v>
      </c>
      <c r="BIL34" s="299" t="s">
        <v>185</v>
      </c>
      <c r="BIM34" s="299" t="s">
        <v>185</v>
      </c>
      <c r="BIN34" s="299" t="s">
        <v>185</v>
      </c>
      <c r="BIO34" s="299" t="s">
        <v>185</v>
      </c>
      <c r="BIP34" s="299" t="s">
        <v>185</v>
      </c>
      <c r="BIQ34" s="299" t="s">
        <v>185</v>
      </c>
      <c r="BIR34" s="299" t="s">
        <v>185</v>
      </c>
      <c r="BIS34" s="299" t="s">
        <v>185</v>
      </c>
      <c r="BIT34" s="299" t="s">
        <v>185</v>
      </c>
      <c r="BIU34" s="299" t="s">
        <v>185</v>
      </c>
      <c r="BIV34" s="299" t="s">
        <v>185</v>
      </c>
      <c r="BIW34" s="299" t="s">
        <v>185</v>
      </c>
      <c r="BIX34" s="299" t="s">
        <v>185</v>
      </c>
      <c r="BIY34" s="299" t="s">
        <v>185</v>
      </c>
      <c r="BIZ34" s="299" t="s">
        <v>185</v>
      </c>
      <c r="BJA34" s="299" t="s">
        <v>185</v>
      </c>
      <c r="BJB34" s="299" t="s">
        <v>185</v>
      </c>
      <c r="BJC34" s="299" t="s">
        <v>185</v>
      </c>
      <c r="BJD34" s="299" t="s">
        <v>185</v>
      </c>
      <c r="BJE34" s="299" t="s">
        <v>185</v>
      </c>
      <c r="BJF34" s="299" t="s">
        <v>185</v>
      </c>
      <c r="BJG34" s="299" t="s">
        <v>185</v>
      </c>
      <c r="BJH34" s="299" t="s">
        <v>185</v>
      </c>
      <c r="BJI34" s="299" t="s">
        <v>185</v>
      </c>
      <c r="BJJ34" s="299" t="s">
        <v>185</v>
      </c>
      <c r="BJK34" s="299" t="s">
        <v>185</v>
      </c>
      <c r="BJL34" s="299" t="s">
        <v>185</v>
      </c>
      <c r="BJM34" s="299" t="s">
        <v>185</v>
      </c>
      <c r="BJN34" s="299" t="s">
        <v>185</v>
      </c>
      <c r="BJO34" s="299" t="s">
        <v>185</v>
      </c>
      <c r="BJP34" s="299" t="s">
        <v>185</v>
      </c>
      <c r="BJQ34" s="299" t="s">
        <v>185</v>
      </c>
      <c r="BJR34" s="299" t="s">
        <v>185</v>
      </c>
      <c r="BJS34" s="299" t="s">
        <v>185</v>
      </c>
      <c r="BJT34" s="299" t="s">
        <v>185</v>
      </c>
      <c r="BJU34" s="299" t="s">
        <v>185</v>
      </c>
      <c r="BJV34" s="299" t="s">
        <v>185</v>
      </c>
      <c r="BJW34" s="299" t="s">
        <v>185</v>
      </c>
      <c r="BJX34" s="299" t="s">
        <v>185</v>
      </c>
      <c r="BJY34" s="299" t="s">
        <v>185</v>
      </c>
      <c r="BJZ34" s="299" t="s">
        <v>185</v>
      </c>
      <c r="BKA34" s="299" t="s">
        <v>185</v>
      </c>
      <c r="BKB34" s="299" t="s">
        <v>185</v>
      </c>
      <c r="BKC34" s="299" t="s">
        <v>185</v>
      </c>
      <c r="BKD34" s="299" t="s">
        <v>185</v>
      </c>
      <c r="BKE34" s="299" t="s">
        <v>185</v>
      </c>
      <c r="BKF34" s="299" t="s">
        <v>185</v>
      </c>
      <c r="BKG34" s="299" t="s">
        <v>185</v>
      </c>
      <c r="BKH34" s="299" t="s">
        <v>185</v>
      </c>
      <c r="BKI34" s="299" t="s">
        <v>185</v>
      </c>
      <c r="BKJ34" s="299" t="s">
        <v>185</v>
      </c>
      <c r="BKK34" s="299" t="s">
        <v>185</v>
      </c>
      <c r="BKL34" s="299" t="s">
        <v>185</v>
      </c>
      <c r="BKM34" s="299" t="s">
        <v>185</v>
      </c>
      <c r="BKN34" s="299" t="s">
        <v>185</v>
      </c>
      <c r="BKO34" s="299" t="s">
        <v>185</v>
      </c>
      <c r="BKP34" s="299" t="s">
        <v>185</v>
      </c>
      <c r="BKQ34" s="299" t="s">
        <v>185</v>
      </c>
      <c r="BKR34" s="299" t="s">
        <v>185</v>
      </c>
      <c r="BKS34" s="299" t="s">
        <v>185</v>
      </c>
      <c r="BKT34" s="299" t="s">
        <v>185</v>
      </c>
      <c r="BKU34" s="299" t="s">
        <v>185</v>
      </c>
      <c r="BKV34" s="299" t="s">
        <v>185</v>
      </c>
      <c r="BKW34" s="299" t="s">
        <v>185</v>
      </c>
      <c r="BKX34" s="299" t="s">
        <v>185</v>
      </c>
      <c r="BKY34" s="299" t="s">
        <v>185</v>
      </c>
      <c r="BKZ34" s="299" t="s">
        <v>185</v>
      </c>
      <c r="BLA34" s="299" t="s">
        <v>185</v>
      </c>
      <c r="BLB34" s="299" t="s">
        <v>185</v>
      </c>
      <c r="BLC34" s="299" t="s">
        <v>185</v>
      </c>
      <c r="BLD34" s="299" t="s">
        <v>185</v>
      </c>
      <c r="BLE34" s="299" t="s">
        <v>185</v>
      </c>
      <c r="BLF34" s="299" t="s">
        <v>185</v>
      </c>
      <c r="BLG34" s="299" t="s">
        <v>185</v>
      </c>
      <c r="BLH34" s="299" t="s">
        <v>185</v>
      </c>
      <c r="BLI34" s="299" t="s">
        <v>185</v>
      </c>
      <c r="BLJ34" s="299" t="s">
        <v>185</v>
      </c>
      <c r="BLK34" s="299" t="s">
        <v>185</v>
      </c>
      <c r="BLL34" s="299" t="s">
        <v>185</v>
      </c>
      <c r="BLM34" s="299" t="s">
        <v>185</v>
      </c>
      <c r="BLN34" s="299" t="s">
        <v>185</v>
      </c>
      <c r="BLO34" s="299" t="s">
        <v>185</v>
      </c>
      <c r="BLP34" s="299" t="s">
        <v>185</v>
      </c>
      <c r="BLQ34" s="299" t="s">
        <v>185</v>
      </c>
      <c r="BLR34" s="299" t="s">
        <v>185</v>
      </c>
      <c r="BLS34" s="299" t="s">
        <v>185</v>
      </c>
      <c r="BLT34" s="299" t="s">
        <v>185</v>
      </c>
      <c r="BLU34" s="299" t="s">
        <v>185</v>
      </c>
      <c r="BLV34" s="299" t="s">
        <v>185</v>
      </c>
      <c r="BLW34" s="299" t="s">
        <v>185</v>
      </c>
      <c r="BLX34" s="299" t="s">
        <v>185</v>
      </c>
      <c r="BLY34" s="299" t="s">
        <v>185</v>
      </c>
      <c r="BLZ34" s="299" t="s">
        <v>185</v>
      </c>
      <c r="BMA34" s="299" t="s">
        <v>185</v>
      </c>
      <c r="BMB34" s="299" t="s">
        <v>185</v>
      </c>
      <c r="BMC34" s="299" t="s">
        <v>185</v>
      </c>
      <c r="BMD34" s="299" t="s">
        <v>185</v>
      </c>
      <c r="BME34" s="299" t="s">
        <v>185</v>
      </c>
      <c r="BMF34" s="299" t="s">
        <v>185</v>
      </c>
      <c r="BMG34" s="299" t="s">
        <v>185</v>
      </c>
      <c r="BMH34" s="299" t="s">
        <v>185</v>
      </c>
      <c r="BMI34" s="299" t="s">
        <v>185</v>
      </c>
      <c r="BMJ34" s="299" t="s">
        <v>185</v>
      </c>
      <c r="BMK34" s="299" t="s">
        <v>185</v>
      </c>
      <c r="BML34" s="299" t="s">
        <v>185</v>
      </c>
      <c r="BMM34" s="299" t="s">
        <v>185</v>
      </c>
      <c r="BMN34" s="299" t="s">
        <v>185</v>
      </c>
      <c r="BMO34" s="299" t="s">
        <v>185</v>
      </c>
      <c r="BMP34" s="299" t="s">
        <v>185</v>
      </c>
      <c r="BMQ34" s="299" t="s">
        <v>185</v>
      </c>
      <c r="BMR34" s="299" t="s">
        <v>185</v>
      </c>
      <c r="BMS34" s="299" t="s">
        <v>185</v>
      </c>
      <c r="BMT34" s="299" t="s">
        <v>185</v>
      </c>
      <c r="BMU34" s="299" t="s">
        <v>185</v>
      </c>
      <c r="BMV34" s="299" t="s">
        <v>185</v>
      </c>
      <c r="BMW34" s="299" t="s">
        <v>185</v>
      </c>
      <c r="BMX34" s="299" t="s">
        <v>185</v>
      </c>
      <c r="BMY34" s="299" t="s">
        <v>185</v>
      </c>
      <c r="BMZ34" s="299" t="s">
        <v>185</v>
      </c>
      <c r="BNA34" s="299" t="s">
        <v>185</v>
      </c>
      <c r="BNB34" s="299" t="s">
        <v>185</v>
      </c>
      <c r="BNC34" s="299" t="s">
        <v>185</v>
      </c>
      <c r="BND34" s="299" t="s">
        <v>185</v>
      </c>
      <c r="BNE34" s="299" t="s">
        <v>185</v>
      </c>
      <c r="BNF34" s="299" t="s">
        <v>185</v>
      </c>
      <c r="BNG34" s="299" t="s">
        <v>185</v>
      </c>
      <c r="BNH34" s="299" t="s">
        <v>185</v>
      </c>
      <c r="BNI34" s="299" t="s">
        <v>185</v>
      </c>
      <c r="BNJ34" s="299" t="s">
        <v>185</v>
      </c>
      <c r="BNK34" s="299" t="s">
        <v>185</v>
      </c>
      <c r="BNL34" s="299" t="s">
        <v>185</v>
      </c>
      <c r="BNM34" s="299" t="s">
        <v>185</v>
      </c>
      <c r="BNN34" s="299" t="s">
        <v>185</v>
      </c>
      <c r="BNO34" s="299" t="s">
        <v>185</v>
      </c>
      <c r="BNP34" s="299" t="s">
        <v>185</v>
      </c>
      <c r="BNQ34" s="299" t="s">
        <v>185</v>
      </c>
      <c r="BNR34" s="299" t="s">
        <v>185</v>
      </c>
      <c r="BNS34" s="299" t="s">
        <v>185</v>
      </c>
      <c r="BNT34" s="299" t="s">
        <v>185</v>
      </c>
      <c r="BNU34" s="299" t="s">
        <v>185</v>
      </c>
      <c r="BNV34" s="299" t="s">
        <v>185</v>
      </c>
      <c r="BNW34" s="299" t="s">
        <v>185</v>
      </c>
      <c r="BNX34" s="299" t="s">
        <v>185</v>
      </c>
      <c r="BNY34" s="299" t="s">
        <v>185</v>
      </c>
      <c r="BNZ34" s="299" t="s">
        <v>185</v>
      </c>
      <c r="BOA34" s="299" t="s">
        <v>185</v>
      </c>
      <c r="BOB34" s="299" t="s">
        <v>185</v>
      </c>
      <c r="BOC34" s="299" t="s">
        <v>185</v>
      </c>
      <c r="BOD34" s="299" t="s">
        <v>185</v>
      </c>
      <c r="BOE34" s="299" t="s">
        <v>185</v>
      </c>
      <c r="BOF34" s="299" t="s">
        <v>185</v>
      </c>
      <c r="BOG34" s="299" t="s">
        <v>185</v>
      </c>
      <c r="BOH34" s="299" t="s">
        <v>185</v>
      </c>
      <c r="BOI34" s="299" t="s">
        <v>185</v>
      </c>
      <c r="BOJ34" s="299" t="s">
        <v>185</v>
      </c>
      <c r="BOK34" s="299" t="s">
        <v>185</v>
      </c>
      <c r="BOL34" s="299" t="s">
        <v>185</v>
      </c>
      <c r="BOM34" s="299" t="s">
        <v>185</v>
      </c>
      <c r="BON34" s="299" t="s">
        <v>185</v>
      </c>
      <c r="BOO34" s="299" t="s">
        <v>185</v>
      </c>
      <c r="BOP34" s="299" t="s">
        <v>185</v>
      </c>
      <c r="BOQ34" s="299" t="s">
        <v>185</v>
      </c>
      <c r="BOR34" s="299" t="s">
        <v>185</v>
      </c>
      <c r="BOS34" s="299" t="s">
        <v>185</v>
      </c>
      <c r="BOT34" s="299" t="s">
        <v>185</v>
      </c>
      <c r="BOU34" s="299" t="s">
        <v>185</v>
      </c>
      <c r="BOV34" s="299" t="s">
        <v>185</v>
      </c>
      <c r="BOW34" s="299" t="s">
        <v>185</v>
      </c>
      <c r="BOX34" s="299" t="s">
        <v>185</v>
      </c>
      <c r="BOY34" s="299" t="s">
        <v>185</v>
      </c>
      <c r="BOZ34" s="299" t="s">
        <v>185</v>
      </c>
      <c r="BPA34" s="299" t="s">
        <v>185</v>
      </c>
      <c r="BPB34" s="299" t="s">
        <v>185</v>
      </c>
      <c r="BPC34" s="299" t="s">
        <v>185</v>
      </c>
      <c r="BPD34" s="299" t="s">
        <v>185</v>
      </c>
      <c r="BPE34" s="299" t="s">
        <v>185</v>
      </c>
      <c r="BPF34" s="299" t="s">
        <v>185</v>
      </c>
      <c r="BPG34" s="299" t="s">
        <v>185</v>
      </c>
      <c r="BPH34" s="299" t="s">
        <v>185</v>
      </c>
      <c r="BPI34" s="299" t="s">
        <v>185</v>
      </c>
      <c r="BPJ34" s="299" t="s">
        <v>185</v>
      </c>
      <c r="BPK34" s="299" t="s">
        <v>185</v>
      </c>
      <c r="BPL34" s="299" t="s">
        <v>185</v>
      </c>
      <c r="BPM34" s="299" t="s">
        <v>185</v>
      </c>
      <c r="BPN34" s="299" t="s">
        <v>185</v>
      </c>
      <c r="BPO34" s="299" t="s">
        <v>185</v>
      </c>
      <c r="BPP34" s="299" t="s">
        <v>185</v>
      </c>
      <c r="BPQ34" s="299" t="s">
        <v>185</v>
      </c>
      <c r="BPR34" s="299" t="s">
        <v>185</v>
      </c>
      <c r="BPS34" s="299" t="s">
        <v>185</v>
      </c>
      <c r="BPT34" s="299" t="s">
        <v>185</v>
      </c>
      <c r="BPU34" s="299" t="s">
        <v>185</v>
      </c>
      <c r="BPV34" s="299" t="s">
        <v>185</v>
      </c>
      <c r="BPW34" s="299" t="s">
        <v>185</v>
      </c>
      <c r="BPX34" s="299" t="s">
        <v>185</v>
      </c>
      <c r="BPY34" s="299" t="s">
        <v>185</v>
      </c>
      <c r="BPZ34" s="299" t="s">
        <v>185</v>
      </c>
      <c r="BQA34" s="299" t="s">
        <v>185</v>
      </c>
      <c r="BQB34" s="299" t="s">
        <v>185</v>
      </c>
      <c r="BQC34" s="299" t="s">
        <v>185</v>
      </c>
      <c r="BQD34" s="299" t="s">
        <v>185</v>
      </c>
      <c r="BQE34" s="299" t="s">
        <v>185</v>
      </c>
      <c r="BQF34" s="299" t="s">
        <v>185</v>
      </c>
      <c r="BQG34" s="299" t="s">
        <v>185</v>
      </c>
      <c r="BQH34" s="299" t="s">
        <v>185</v>
      </c>
      <c r="BQI34" s="299" t="s">
        <v>185</v>
      </c>
      <c r="BQJ34" s="299" t="s">
        <v>185</v>
      </c>
      <c r="BQK34" s="299" t="s">
        <v>185</v>
      </c>
      <c r="BQL34" s="299" t="s">
        <v>185</v>
      </c>
      <c r="BQM34" s="299" t="s">
        <v>185</v>
      </c>
      <c r="BQN34" s="299" t="s">
        <v>185</v>
      </c>
      <c r="BQO34" s="299" t="s">
        <v>185</v>
      </c>
      <c r="BQP34" s="299" t="s">
        <v>185</v>
      </c>
      <c r="BQQ34" s="299" t="s">
        <v>185</v>
      </c>
      <c r="BQR34" s="299" t="s">
        <v>185</v>
      </c>
      <c r="BQS34" s="299" t="s">
        <v>185</v>
      </c>
      <c r="BQT34" s="299" t="s">
        <v>185</v>
      </c>
      <c r="BQU34" s="299" t="s">
        <v>185</v>
      </c>
      <c r="BQV34" s="299" t="s">
        <v>185</v>
      </c>
      <c r="BQW34" s="299" t="s">
        <v>185</v>
      </c>
      <c r="BQX34" s="299" t="s">
        <v>185</v>
      </c>
      <c r="BQY34" s="299" t="s">
        <v>185</v>
      </c>
      <c r="BQZ34" s="299" t="s">
        <v>185</v>
      </c>
      <c r="BRA34" s="299" t="s">
        <v>185</v>
      </c>
      <c r="BRB34" s="299" t="s">
        <v>185</v>
      </c>
      <c r="BRC34" s="299" t="s">
        <v>185</v>
      </c>
      <c r="BRD34" s="299" t="s">
        <v>185</v>
      </c>
      <c r="BRE34" s="299" t="s">
        <v>185</v>
      </c>
      <c r="BRF34" s="299" t="s">
        <v>185</v>
      </c>
      <c r="BRG34" s="299" t="s">
        <v>185</v>
      </c>
      <c r="BRH34" s="299" t="s">
        <v>185</v>
      </c>
      <c r="BRI34" s="299" t="s">
        <v>185</v>
      </c>
      <c r="BRJ34" s="299" t="s">
        <v>185</v>
      </c>
      <c r="BRK34" s="299" t="s">
        <v>185</v>
      </c>
      <c r="BRL34" s="299" t="s">
        <v>185</v>
      </c>
      <c r="BRM34" s="299" t="s">
        <v>185</v>
      </c>
      <c r="BRN34" s="299" t="s">
        <v>185</v>
      </c>
      <c r="BRO34" s="299" t="s">
        <v>185</v>
      </c>
      <c r="BRP34" s="299" t="s">
        <v>185</v>
      </c>
      <c r="BRQ34" s="299" t="s">
        <v>185</v>
      </c>
      <c r="BRR34" s="299" t="s">
        <v>185</v>
      </c>
      <c r="BRS34" s="299" t="s">
        <v>185</v>
      </c>
      <c r="BRT34" s="299" t="s">
        <v>185</v>
      </c>
      <c r="BRU34" s="299" t="s">
        <v>185</v>
      </c>
      <c r="BRV34" s="299" t="s">
        <v>185</v>
      </c>
      <c r="BRW34" s="299" t="s">
        <v>185</v>
      </c>
      <c r="BRX34" s="299" t="s">
        <v>185</v>
      </c>
      <c r="BRY34" s="299" t="s">
        <v>185</v>
      </c>
      <c r="BRZ34" s="299" t="s">
        <v>185</v>
      </c>
      <c r="BSA34" s="299" t="s">
        <v>185</v>
      </c>
      <c r="BSB34" s="299" t="s">
        <v>185</v>
      </c>
      <c r="BSC34" s="299" t="s">
        <v>185</v>
      </c>
      <c r="BSD34" s="299" t="s">
        <v>185</v>
      </c>
      <c r="BSE34" s="299" t="s">
        <v>185</v>
      </c>
      <c r="BSF34" s="299" t="s">
        <v>185</v>
      </c>
      <c r="BSG34" s="299" t="s">
        <v>185</v>
      </c>
      <c r="BSH34" s="299" t="s">
        <v>185</v>
      </c>
      <c r="BSI34" s="299" t="s">
        <v>185</v>
      </c>
      <c r="BSJ34" s="299" t="s">
        <v>185</v>
      </c>
      <c r="BSK34" s="299" t="s">
        <v>185</v>
      </c>
      <c r="BSL34" s="299" t="s">
        <v>185</v>
      </c>
      <c r="BSM34" s="299" t="s">
        <v>185</v>
      </c>
      <c r="BSN34" s="299" t="s">
        <v>185</v>
      </c>
      <c r="BSO34" s="299" t="s">
        <v>185</v>
      </c>
      <c r="BSP34" s="299" t="s">
        <v>185</v>
      </c>
      <c r="BSQ34" s="299" t="s">
        <v>185</v>
      </c>
      <c r="BSR34" s="299" t="s">
        <v>185</v>
      </c>
      <c r="BSS34" s="299" t="s">
        <v>185</v>
      </c>
      <c r="BST34" s="299" t="s">
        <v>185</v>
      </c>
      <c r="BSU34" s="299" t="s">
        <v>185</v>
      </c>
      <c r="BSV34" s="299" t="s">
        <v>185</v>
      </c>
      <c r="BSW34" s="299" t="s">
        <v>185</v>
      </c>
      <c r="BSX34" s="299" t="s">
        <v>185</v>
      </c>
      <c r="BSY34" s="299" t="s">
        <v>185</v>
      </c>
      <c r="BSZ34" s="299" t="s">
        <v>185</v>
      </c>
      <c r="BTA34" s="299" t="s">
        <v>185</v>
      </c>
      <c r="BTB34" s="299" t="s">
        <v>185</v>
      </c>
      <c r="BTC34" s="299" t="s">
        <v>185</v>
      </c>
      <c r="BTD34" s="299" t="s">
        <v>185</v>
      </c>
      <c r="BTE34" s="299" t="s">
        <v>185</v>
      </c>
      <c r="BTF34" s="299" t="s">
        <v>185</v>
      </c>
      <c r="BTG34" s="299" t="s">
        <v>185</v>
      </c>
      <c r="BTH34" s="299" t="s">
        <v>185</v>
      </c>
      <c r="BTI34" s="299" t="s">
        <v>185</v>
      </c>
      <c r="BTJ34" s="299" t="s">
        <v>185</v>
      </c>
      <c r="BTK34" s="299" t="s">
        <v>185</v>
      </c>
      <c r="BTL34" s="299" t="s">
        <v>185</v>
      </c>
      <c r="BTM34" s="299" t="s">
        <v>185</v>
      </c>
      <c r="BTN34" s="299" t="s">
        <v>185</v>
      </c>
      <c r="BTO34" s="299" t="s">
        <v>185</v>
      </c>
      <c r="BTP34" s="299" t="s">
        <v>185</v>
      </c>
      <c r="BTQ34" s="299" t="s">
        <v>185</v>
      </c>
      <c r="BTR34" s="299" t="s">
        <v>185</v>
      </c>
      <c r="BTS34" s="299" t="s">
        <v>185</v>
      </c>
      <c r="BTT34" s="299" t="s">
        <v>185</v>
      </c>
      <c r="BTU34" s="299" t="s">
        <v>185</v>
      </c>
      <c r="BTV34" s="299" t="s">
        <v>185</v>
      </c>
      <c r="BTW34" s="299" t="s">
        <v>185</v>
      </c>
      <c r="BTX34" s="299" t="s">
        <v>185</v>
      </c>
      <c r="BTY34" s="299" t="s">
        <v>185</v>
      </c>
      <c r="BTZ34" s="299" t="s">
        <v>185</v>
      </c>
      <c r="BUA34" s="299" t="s">
        <v>185</v>
      </c>
      <c r="BUB34" s="299" t="s">
        <v>185</v>
      </c>
      <c r="BUC34" s="299" t="s">
        <v>185</v>
      </c>
      <c r="BUD34" s="299" t="s">
        <v>185</v>
      </c>
      <c r="BUE34" s="299" t="s">
        <v>185</v>
      </c>
      <c r="BUF34" s="299" t="s">
        <v>185</v>
      </c>
      <c r="BUG34" s="299" t="s">
        <v>185</v>
      </c>
      <c r="BUH34" s="299" t="s">
        <v>185</v>
      </c>
      <c r="BUI34" s="299" t="s">
        <v>185</v>
      </c>
      <c r="BUJ34" s="299" t="s">
        <v>185</v>
      </c>
      <c r="BUK34" s="299" t="s">
        <v>185</v>
      </c>
      <c r="BUL34" s="299" t="s">
        <v>185</v>
      </c>
      <c r="BUM34" s="299" t="s">
        <v>185</v>
      </c>
      <c r="BUN34" s="299" t="s">
        <v>185</v>
      </c>
      <c r="BUO34" s="299" t="s">
        <v>185</v>
      </c>
      <c r="BUP34" s="299" t="s">
        <v>185</v>
      </c>
      <c r="BUQ34" s="299" t="s">
        <v>185</v>
      </c>
      <c r="BUR34" s="299" t="s">
        <v>185</v>
      </c>
      <c r="BUS34" s="299" t="s">
        <v>185</v>
      </c>
      <c r="BUT34" s="299" t="s">
        <v>185</v>
      </c>
      <c r="BUU34" s="299" t="s">
        <v>185</v>
      </c>
      <c r="BUV34" s="299" t="s">
        <v>185</v>
      </c>
      <c r="BUW34" s="299" t="s">
        <v>185</v>
      </c>
      <c r="BUX34" s="299" t="s">
        <v>185</v>
      </c>
      <c r="BUY34" s="299" t="s">
        <v>185</v>
      </c>
      <c r="BUZ34" s="299" t="s">
        <v>185</v>
      </c>
      <c r="BVA34" s="299" t="s">
        <v>185</v>
      </c>
      <c r="BVB34" s="299" t="s">
        <v>185</v>
      </c>
      <c r="BVC34" s="299" t="s">
        <v>185</v>
      </c>
      <c r="BVD34" s="299" t="s">
        <v>185</v>
      </c>
      <c r="BVE34" s="299" t="s">
        <v>185</v>
      </c>
      <c r="BVF34" s="299" t="s">
        <v>185</v>
      </c>
      <c r="BVG34" s="299" t="s">
        <v>185</v>
      </c>
      <c r="BVH34" s="299" t="s">
        <v>185</v>
      </c>
      <c r="BVI34" s="299" t="s">
        <v>185</v>
      </c>
      <c r="BVJ34" s="299" t="s">
        <v>185</v>
      </c>
      <c r="BVK34" s="299" t="s">
        <v>185</v>
      </c>
      <c r="BVL34" s="299" t="s">
        <v>185</v>
      </c>
      <c r="BVM34" s="299" t="s">
        <v>185</v>
      </c>
      <c r="BVN34" s="299" t="s">
        <v>185</v>
      </c>
      <c r="BVO34" s="299" t="s">
        <v>185</v>
      </c>
      <c r="BVP34" s="299" t="s">
        <v>185</v>
      </c>
      <c r="BVQ34" s="299" t="s">
        <v>185</v>
      </c>
      <c r="BVR34" s="299" t="s">
        <v>185</v>
      </c>
      <c r="BVS34" s="299" t="s">
        <v>185</v>
      </c>
      <c r="BVT34" s="299" t="s">
        <v>185</v>
      </c>
      <c r="BVU34" s="299" t="s">
        <v>185</v>
      </c>
      <c r="BVV34" s="299" t="s">
        <v>185</v>
      </c>
      <c r="BVW34" s="299" t="s">
        <v>185</v>
      </c>
      <c r="BVX34" s="299" t="s">
        <v>185</v>
      </c>
      <c r="BVY34" s="299" t="s">
        <v>185</v>
      </c>
      <c r="BVZ34" s="299" t="s">
        <v>185</v>
      </c>
      <c r="BWA34" s="299" t="s">
        <v>185</v>
      </c>
      <c r="BWB34" s="299" t="s">
        <v>185</v>
      </c>
      <c r="BWC34" s="299" t="s">
        <v>185</v>
      </c>
      <c r="BWD34" s="299" t="s">
        <v>185</v>
      </c>
      <c r="BWE34" s="299" t="s">
        <v>185</v>
      </c>
      <c r="BWF34" s="299" t="s">
        <v>185</v>
      </c>
      <c r="BWG34" s="299" t="s">
        <v>185</v>
      </c>
      <c r="BWH34" s="299" t="s">
        <v>185</v>
      </c>
      <c r="BWI34" s="299" t="s">
        <v>185</v>
      </c>
      <c r="BWJ34" s="299" t="s">
        <v>185</v>
      </c>
      <c r="BWK34" s="299" t="s">
        <v>185</v>
      </c>
      <c r="BWL34" s="299" t="s">
        <v>185</v>
      </c>
      <c r="BWM34" s="299" t="s">
        <v>185</v>
      </c>
      <c r="BWN34" s="299" t="s">
        <v>185</v>
      </c>
      <c r="BWO34" s="299" t="s">
        <v>185</v>
      </c>
      <c r="BWP34" s="299" t="s">
        <v>185</v>
      </c>
      <c r="BWQ34" s="299" t="s">
        <v>185</v>
      </c>
      <c r="BWR34" s="299" t="s">
        <v>185</v>
      </c>
      <c r="BWS34" s="299" t="s">
        <v>185</v>
      </c>
      <c r="BWT34" s="299" t="s">
        <v>185</v>
      </c>
      <c r="BWU34" s="299" t="s">
        <v>185</v>
      </c>
      <c r="BWV34" s="299" t="s">
        <v>185</v>
      </c>
      <c r="BWW34" s="299" t="s">
        <v>185</v>
      </c>
      <c r="BWX34" s="299" t="s">
        <v>185</v>
      </c>
      <c r="BWY34" s="299" t="s">
        <v>185</v>
      </c>
      <c r="BWZ34" s="299" t="s">
        <v>185</v>
      </c>
      <c r="BXA34" s="299" t="s">
        <v>185</v>
      </c>
      <c r="BXB34" s="299" t="s">
        <v>185</v>
      </c>
      <c r="BXC34" s="299" t="s">
        <v>185</v>
      </c>
      <c r="BXD34" s="299" t="s">
        <v>185</v>
      </c>
      <c r="BXE34" s="299" t="s">
        <v>185</v>
      </c>
      <c r="BXF34" s="299" t="s">
        <v>185</v>
      </c>
      <c r="BXG34" s="299" t="s">
        <v>185</v>
      </c>
      <c r="BXH34" s="299" t="s">
        <v>185</v>
      </c>
      <c r="BXI34" s="299" t="s">
        <v>185</v>
      </c>
      <c r="BXJ34" s="299" t="s">
        <v>185</v>
      </c>
      <c r="BXK34" s="299" t="s">
        <v>185</v>
      </c>
      <c r="BXL34" s="299" t="s">
        <v>185</v>
      </c>
      <c r="BXM34" s="299" t="s">
        <v>185</v>
      </c>
      <c r="BXN34" s="299" t="s">
        <v>185</v>
      </c>
      <c r="BXO34" s="299" t="s">
        <v>185</v>
      </c>
      <c r="BXP34" s="299" t="s">
        <v>185</v>
      </c>
      <c r="BXQ34" s="299" t="s">
        <v>185</v>
      </c>
      <c r="BXR34" s="299" t="s">
        <v>185</v>
      </c>
      <c r="BXS34" s="299" t="s">
        <v>185</v>
      </c>
      <c r="BXT34" s="299" t="s">
        <v>185</v>
      </c>
      <c r="BXU34" s="299" t="s">
        <v>185</v>
      </c>
      <c r="BXV34" s="299" t="s">
        <v>185</v>
      </c>
      <c r="BXW34" s="299" t="s">
        <v>185</v>
      </c>
      <c r="BXX34" s="299" t="s">
        <v>185</v>
      </c>
      <c r="BXY34" s="299" t="s">
        <v>185</v>
      </c>
      <c r="BXZ34" s="299" t="s">
        <v>185</v>
      </c>
      <c r="BYA34" s="299" t="s">
        <v>185</v>
      </c>
      <c r="BYB34" s="299" t="s">
        <v>185</v>
      </c>
      <c r="BYC34" s="299" t="s">
        <v>185</v>
      </c>
      <c r="BYD34" s="299" t="s">
        <v>185</v>
      </c>
      <c r="BYE34" s="299" t="s">
        <v>185</v>
      </c>
      <c r="BYF34" s="299" t="s">
        <v>185</v>
      </c>
      <c r="BYG34" s="299" t="s">
        <v>185</v>
      </c>
      <c r="BYH34" s="299" t="s">
        <v>185</v>
      </c>
      <c r="BYI34" s="299" t="s">
        <v>185</v>
      </c>
      <c r="BYJ34" s="299" t="s">
        <v>185</v>
      </c>
      <c r="BYK34" s="299" t="s">
        <v>185</v>
      </c>
      <c r="BYL34" s="299" t="s">
        <v>185</v>
      </c>
      <c r="BYM34" s="299" t="s">
        <v>185</v>
      </c>
      <c r="BYN34" s="299" t="s">
        <v>185</v>
      </c>
      <c r="BYO34" s="299" t="s">
        <v>185</v>
      </c>
      <c r="BYP34" s="299" t="s">
        <v>185</v>
      </c>
      <c r="BYQ34" s="299" t="s">
        <v>185</v>
      </c>
      <c r="BYR34" s="299" t="s">
        <v>185</v>
      </c>
      <c r="BYS34" s="299" t="s">
        <v>185</v>
      </c>
      <c r="BYT34" s="299" t="s">
        <v>185</v>
      </c>
      <c r="BYU34" s="299" t="s">
        <v>185</v>
      </c>
      <c r="BYV34" s="299" t="s">
        <v>185</v>
      </c>
      <c r="BYW34" s="299" t="s">
        <v>185</v>
      </c>
      <c r="BYX34" s="299" t="s">
        <v>185</v>
      </c>
      <c r="BYY34" s="299" t="s">
        <v>185</v>
      </c>
      <c r="BYZ34" s="299" t="s">
        <v>185</v>
      </c>
      <c r="BZA34" s="299" t="s">
        <v>185</v>
      </c>
      <c r="BZB34" s="299" t="s">
        <v>185</v>
      </c>
      <c r="BZC34" s="299" t="s">
        <v>185</v>
      </c>
      <c r="BZD34" s="299" t="s">
        <v>185</v>
      </c>
      <c r="BZE34" s="299" t="s">
        <v>185</v>
      </c>
      <c r="BZF34" s="299" t="s">
        <v>185</v>
      </c>
      <c r="BZG34" s="299" t="s">
        <v>185</v>
      </c>
      <c r="BZH34" s="299" t="s">
        <v>185</v>
      </c>
      <c r="BZI34" s="299" t="s">
        <v>185</v>
      </c>
      <c r="BZJ34" s="299" t="s">
        <v>185</v>
      </c>
      <c r="BZK34" s="299" t="s">
        <v>185</v>
      </c>
      <c r="BZL34" s="299" t="s">
        <v>185</v>
      </c>
      <c r="BZM34" s="299" t="s">
        <v>185</v>
      </c>
      <c r="BZN34" s="299" t="s">
        <v>185</v>
      </c>
      <c r="BZO34" s="299" t="s">
        <v>185</v>
      </c>
      <c r="BZP34" s="299" t="s">
        <v>185</v>
      </c>
      <c r="BZQ34" s="299" t="s">
        <v>185</v>
      </c>
      <c r="BZR34" s="299" t="s">
        <v>185</v>
      </c>
      <c r="BZS34" s="299" t="s">
        <v>185</v>
      </c>
      <c r="BZT34" s="299" t="s">
        <v>185</v>
      </c>
      <c r="BZU34" s="299" t="s">
        <v>185</v>
      </c>
      <c r="BZV34" s="299" t="s">
        <v>185</v>
      </c>
      <c r="BZW34" s="299" t="s">
        <v>185</v>
      </c>
      <c r="BZX34" s="299" t="s">
        <v>185</v>
      </c>
      <c r="BZY34" s="299" t="s">
        <v>185</v>
      </c>
      <c r="BZZ34" s="299" t="s">
        <v>185</v>
      </c>
      <c r="CAA34" s="299" t="s">
        <v>185</v>
      </c>
      <c r="CAB34" s="299" t="s">
        <v>185</v>
      </c>
      <c r="CAC34" s="299" t="s">
        <v>185</v>
      </c>
      <c r="CAD34" s="299" t="s">
        <v>185</v>
      </c>
      <c r="CAE34" s="299" t="s">
        <v>185</v>
      </c>
      <c r="CAF34" s="299" t="s">
        <v>185</v>
      </c>
      <c r="CAG34" s="299" t="s">
        <v>185</v>
      </c>
      <c r="CAH34" s="299" t="s">
        <v>185</v>
      </c>
      <c r="CAI34" s="299" t="s">
        <v>185</v>
      </c>
      <c r="CAJ34" s="299" t="s">
        <v>185</v>
      </c>
      <c r="CAK34" s="299" t="s">
        <v>185</v>
      </c>
      <c r="CAL34" s="299" t="s">
        <v>185</v>
      </c>
      <c r="CAM34" s="299" t="s">
        <v>185</v>
      </c>
      <c r="CAN34" s="299" t="s">
        <v>185</v>
      </c>
      <c r="CAO34" s="299" t="s">
        <v>185</v>
      </c>
      <c r="CAP34" s="299" t="s">
        <v>185</v>
      </c>
      <c r="CAQ34" s="299" t="s">
        <v>185</v>
      </c>
      <c r="CAR34" s="299" t="s">
        <v>185</v>
      </c>
      <c r="CAS34" s="299" t="s">
        <v>185</v>
      </c>
      <c r="CAT34" s="299" t="s">
        <v>185</v>
      </c>
      <c r="CAU34" s="299" t="s">
        <v>185</v>
      </c>
      <c r="CAV34" s="299" t="s">
        <v>185</v>
      </c>
      <c r="CAW34" s="299" t="s">
        <v>185</v>
      </c>
      <c r="CAX34" s="299" t="s">
        <v>185</v>
      </c>
      <c r="CAY34" s="299" t="s">
        <v>185</v>
      </c>
      <c r="CAZ34" s="299" t="s">
        <v>185</v>
      </c>
      <c r="CBA34" s="299" t="s">
        <v>185</v>
      </c>
      <c r="CBB34" s="299" t="s">
        <v>185</v>
      </c>
      <c r="CBC34" s="299" t="s">
        <v>185</v>
      </c>
      <c r="CBD34" s="299" t="s">
        <v>185</v>
      </c>
      <c r="CBE34" s="299" t="s">
        <v>185</v>
      </c>
      <c r="CBF34" s="299" t="s">
        <v>185</v>
      </c>
      <c r="CBG34" s="299" t="s">
        <v>185</v>
      </c>
      <c r="CBH34" s="299" t="s">
        <v>185</v>
      </c>
      <c r="CBI34" s="299" t="s">
        <v>185</v>
      </c>
      <c r="CBJ34" s="299" t="s">
        <v>185</v>
      </c>
      <c r="CBK34" s="299" t="s">
        <v>185</v>
      </c>
      <c r="CBL34" s="299" t="s">
        <v>185</v>
      </c>
      <c r="CBM34" s="299" t="s">
        <v>185</v>
      </c>
      <c r="CBN34" s="299" t="s">
        <v>185</v>
      </c>
      <c r="CBO34" s="299" t="s">
        <v>185</v>
      </c>
      <c r="CBP34" s="299" t="s">
        <v>185</v>
      </c>
      <c r="CBQ34" s="299" t="s">
        <v>185</v>
      </c>
      <c r="CBR34" s="299" t="s">
        <v>185</v>
      </c>
      <c r="CBS34" s="299" t="s">
        <v>185</v>
      </c>
      <c r="CBT34" s="299" t="s">
        <v>185</v>
      </c>
      <c r="CBU34" s="299" t="s">
        <v>185</v>
      </c>
      <c r="CBV34" s="299" t="s">
        <v>185</v>
      </c>
      <c r="CBW34" s="299" t="s">
        <v>185</v>
      </c>
      <c r="CBX34" s="299" t="s">
        <v>185</v>
      </c>
      <c r="CBY34" s="299" t="s">
        <v>185</v>
      </c>
      <c r="CBZ34" s="299" t="s">
        <v>185</v>
      </c>
      <c r="CCA34" s="299" t="s">
        <v>185</v>
      </c>
      <c r="CCB34" s="299" t="s">
        <v>185</v>
      </c>
      <c r="CCC34" s="299" t="s">
        <v>185</v>
      </c>
      <c r="CCD34" s="299" t="s">
        <v>185</v>
      </c>
      <c r="CCE34" s="299" t="s">
        <v>185</v>
      </c>
      <c r="CCF34" s="299" t="s">
        <v>185</v>
      </c>
      <c r="CCG34" s="299" t="s">
        <v>185</v>
      </c>
      <c r="CCH34" s="299" t="s">
        <v>185</v>
      </c>
      <c r="CCI34" s="299" t="s">
        <v>185</v>
      </c>
      <c r="CCJ34" s="299" t="s">
        <v>185</v>
      </c>
      <c r="CCK34" s="299" t="s">
        <v>185</v>
      </c>
      <c r="CCL34" s="299" t="s">
        <v>185</v>
      </c>
      <c r="CCM34" s="299" t="s">
        <v>185</v>
      </c>
      <c r="CCN34" s="299" t="s">
        <v>185</v>
      </c>
      <c r="CCO34" s="299" t="s">
        <v>185</v>
      </c>
      <c r="CCP34" s="299" t="s">
        <v>185</v>
      </c>
      <c r="CCQ34" s="299" t="s">
        <v>185</v>
      </c>
      <c r="CCR34" s="299" t="s">
        <v>185</v>
      </c>
      <c r="CCS34" s="299" t="s">
        <v>185</v>
      </c>
      <c r="CCT34" s="299" t="s">
        <v>185</v>
      </c>
      <c r="CCU34" s="299" t="s">
        <v>185</v>
      </c>
      <c r="CCV34" s="299" t="s">
        <v>185</v>
      </c>
      <c r="CCW34" s="299" t="s">
        <v>185</v>
      </c>
      <c r="CCX34" s="299" t="s">
        <v>185</v>
      </c>
      <c r="CCY34" s="299" t="s">
        <v>185</v>
      </c>
      <c r="CCZ34" s="299" t="s">
        <v>185</v>
      </c>
      <c r="CDA34" s="299" t="s">
        <v>185</v>
      </c>
      <c r="CDB34" s="299" t="s">
        <v>185</v>
      </c>
      <c r="CDC34" s="299" t="s">
        <v>185</v>
      </c>
      <c r="CDD34" s="299" t="s">
        <v>185</v>
      </c>
      <c r="CDE34" s="299" t="s">
        <v>185</v>
      </c>
      <c r="CDF34" s="299" t="s">
        <v>185</v>
      </c>
      <c r="CDG34" s="299" t="s">
        <v>185</v>
      </c>
      <c r="CDH34" s="299" t="s">
        <v>185</v>
      </c>
      <c r="CDI34" s="299" t="s">
        <v>185</v>
      </c>
      <c r="CDJ34" s="299" t="s">
        <v>185</v>
      </c>
      <c r="CDK34" s="299" t="s">
        <v>185</v>
      </c>
      <c r="CDL34" s="299" t="s">
        <v>185</v>
      </c>
      <c r="CDM34" s="299" t="s">
        <v>185</v>
      </c>
      <c r="CDN34" s="299" t="s">
        <v>185</v>
      </c>
      <c r="CDO34" s="299" t="s">
        <v>185</v>
      </c>
      <c r="CDP34" s="299" t="s">
        <v>185</v>
      </c>
      <c r="CDQ34" s="299" t="s">
        <v>185</v>
      </c>
      <c r="CDR34" s="299" t="s">
        <v>185</v>
      </c>
      <c r="CDS34" s="299" t="s">
        <v>185</v>
      </c>
      <c r="CDT34" s="299" t="s">
        <v>185</v>
      </c>
      <c r="CDU34" s="299" t="s">
        <v>185</v>
      </c>
      <c r="CDV34" s="299" t="s">
        <v>185</v>
      </c>
      <c r="CDW34" s="299" t="s">
        <v>185</v>
      </c>
      <c r="CDX34" s="299" t="s">
        <v>185</v>
      </c>
      <c r="CDY34" s="299" t="s">
        <v>185</v>
      </c>
      <c r="CDZ34" s="299" t="s">
        <v>185</v>
      </c>
      <c r="CEA34" s="299" t="s">
        <v>185</v>
      </c>
      <c r="CEB34" s="299" t="s">
        <v>185</v>
      </c>
      <c r="CEC34" s="299" t="s">
        <v>185</v>
      </c>
      <c r="CED34" s="299" t="s">
        <v>185</v>
      </c>
      <c r="CEE34" s="299" t="s">
        <v>185</v>
      </c>
      <c r="CEF34" s="299" t="s">
        <v>185</v>
      </c>
      <c r="CEG34" s="299" t="s">
        <v>185</v>
      </c>
      <c r="CEH34" s="299" t="s">
        <v>185</v>
      </c>
      <c r="CEI34" s="299" t="s">
        <v>185</v>
      </c>
      <c r="CEJ34" s="299" t="s">
        <v>185</v>
      </c>
      <c r="CEK34" s="299" t="s">
        <v>185</v>
      </c>
      <c r="CEL34" s="299" t="s">
        <v>185</v>
      </c>
      <c r="CEM34" s="299" t="s">
        <v>185</v>
      </c>
      <c r="CEN34" s="299" t="s">
        <v>185</v>
      </c>
      <c r="CEO34" s="299" t="s">
        <v>185</v>
      </c>
      <c r="CEP34" s="299" t="s">
        <v>185</v>
      </c>
      <c r="CEQ34" s="299" t="s">
        <v>185</v>
      </c>
      <c r="CER34" s="299" t="s">
        <v>185</v>
      </c>
      <c r="CES34" s="299" t="s">
        <v>185</v>
      </c>
      <c r="CET34" s="299" t="s">
        <v>185</v>
      </c>
      <c r="CEU34" s="299" t="s">
        <v>185</v>
      </c>
      <c r="CEV34" s="299" t="s">
        <v>185</v>
      </c>
      <c r="CEW34" s="299" t="s">
        <v>185</v>
      </c>
      <c r="CEX34" s="299" t="s">
        <v>185</v>
      </c>
      <c r="CEY34" s="299" t="s">
        <v>185</v>
      </c>
      <c r="CEZ34" s="299" t="s">
        <v>185</v>
      </c>
      <c r="CFA34" s="299" t="s">
        <v>185</v>
      </c>
      <c r="CFB34" s="299" t="s">
        <v>185</v>
      </c>
      <c r="CFC34" s="299" t="s">
        <v>185</v>
      </c>
      <c r="CFD34" s="299" t="s">
        <v>185</v>
      </c>
      <c r="CFE34" s="299" t="s">
        <v>185</v>
      </c>
      <c r="CFF34" s="299" t="s">
        <v>185</v>
      </c>
      <c r="CFG34" s="299" t="s">
        <v>185</v>
      </c>
      <c r="CFH34" s="299" t="s">
        <v>185</v>
      </c>
      <c r="CFI34" s="299" t="s">
        <v>185</v>
      </c>
      <c r="CFJ34" s="299" t="s">
        <v>185</v>
      </c>
      <c r="CFK34" s="299" t="s">
        <v>185</v>
      </c>
      <c r="CFL34" s="299" t="s">
        <v>185</v>
      </c>
      <c r="CFM34" s="299" t="s">
        <v>185</v>
      </c>
      <c r="CFN34" s="299" t="s">
        <v>185</v>
      </c>
      <c r="CFO34" s="299" t="s">
        <v>185</v>
      </c>
      <c r="CFP34" s="299" t="s">
        <v>185</v>
      </c>
      <c r="CFQ34" s="299" t="s">
        <v>185</v>
      </c>
      <c r="CFR34" s="299" t="s">
        <v>185</v>
      </c>
      <c r="CFS34" s="299" t="s">
        <v>185</v>
      </c>
      <c r="CFT34" s="299" t="s">
        <v>185</v>
      </c>
      <c r="CFU34" s="299" t="s">
        <v>185</v>
      </c>
      <c r="CFV34" s="299" t="s">
        <v>185</v>
      </c>
      <c r="CFW34" s="299" t="s">
        <v>185</v>
      </c>
      <c r="CFX34" s="299" t="s">
        <v>185</v>
      </c>
      <c r="CFY34" s="299" t="s">
        <v>185</v>
      </c>
      <c r="CFZ34" s="299" t="s">
        <v>185</v>
      </c>
      <c r="CGA34" s="299" t="s">
        <v>185</v>
      </c>
      <c r="CGB34" s="299" t="s">
        <v>185</v>
      </c>
      <c r="CGC34" s="299" t="s">
        <v>185</v>
      </c>
      <c r="CGD34" s="299" t="s">
        <v>185</v>
      </c>
      <c r="CGE34" s="299" t="s">
        <v>185</v>
      </c>
      <c r="CGF34" s="299" t="s">
        <v>185</v>
      </c>
      <c r="CGG34" s="299" t="s">
        <v>185</v>
      </c>
      <c r="CGH34" s="299" t="s">
        <v>185</v>
      </c>
      <c r="CGI34" s="299" t="s">
        <v>185</v>
      </c>
      <c r="CGJ34" s="299" t="s">
        <v>185</v>
      </c>
      <c r="CGK34" s="299" t="s">
        <v>185</v>
      </c>
      <c r="CGL34" s="299" t="s">
        <v>185</v>
      </c>
      <c r="CGM34" s="299" t="s">
        <v>185</v>
      </c>
      <c r="CGN34" s="299" t="s">
        <v>185</v>
      </c>
      <c r="CGO34" s="299" t="s">
        <v>185</v>
      </c>
      <c r="CGP34" s="299" t="s">
        <v>185</v>
      </c>
      <c r="CGQ34" s="299" t="s">
        <v>185</v>
      </c>
      <c r="CGR34" s="299" t="s">
        <v>185</v>
      </c>
      <c r="CGS34" s="299" t="s">
        <v>185</v>
      </c>
      <c r="CGT34" s="299" t="s">
        <v>185</v>
      </c>
      <c r="CGU34" s="299" t="s">
        <v>185</v>
      </c>
      <c r="CGV34" s="299" t="s">
        <v>185</v>
      </c>
      <c r="CGW34" s="299" t="s">
        <v>185</v>
      </c>
      <c r="CGX34" s="299" t="s">
        <v>185</v>
      </c>
      <c r="CGY34" s="299" t="s">
        <v>185</v>
      </c>
      <c r="CGZ34" s="299" t="s">
        <v>185</v>
      </c>
      <c r="CHA34" s="299" t="s">
        <v>185</v>
      </c>
      <c r="CHB34" s="299" t="s">
        <v>185</v>
      </c>
      <c r="CHC34" s="299" t="s">
        <v>185</v>
      </c>
      <c r="CHD34" s="299" t="s">
        <v>185</v>
      </c>
      <c r="CHE34" s="299" t="s">
        <v>185</v>
      </c>
      <c r="CHF34" s="299" t="s">
        <v>185</v>
      </c>
      <c r="CHG34" s="299" t="s">
        <v>185</v>
      </c>
      <c r="CHH34" s="299" t="s">
        <v>185</v>
      </c>
      <c r="CHI34" s="299" t="s">
        <v>185</v>
      </c>
      <c r="CHJ34" s="299" t="s">
        <v>185</v>
      </c>
      <c r="CHK34" s="299" t="s">
        <v>185</v>
      </c>
      <c r="CHL34" s="299" t="s">
        <v>185</v>
      </c>
      <c r="CHM34" s="299" t="s">
        <v>185</v>
      </c>
      <c r="CHN34" s="299" t="s">
        <v>185</v>
      </c>
      <c r="CHO34" s="299" t="s">
        <v>185</v>
      </c>
      <c r="CHP34" s="299" t="s">
        <v>185</v>
      </c>
      <c r="CHQ34" s="299" t="s">
        <v>185</v>
      </c>
      <c r="CHR34" s="299" t="s">
        <v>185</v>
      </c>
      <c r="CHS34" s="299" t="s">
        <v>185</v>
      </c>
      <c r="CHT34" s="299" t="s">
        <v>185</v>
      </c>
      <c r="CHU34" s="299" t="s">
        <v>185</v>
      </c>
      <c r="CHV34" s="299" t="s">
        <v>185</v>
      </c>
      <c r="CHW34" s="299" t="s">
        <v>185</v>
      </c>
      <c r="CHX34" s="299" t="s">
        <v>185</v>
      </c>
      <c r="CHY34" s="299" t="s">
        <v>185</v>
      </c>
      <c r="CHZ34" s="299" t="s">
        <v>185</v>
      </c>
      <c r="CIA34" s="299" t="s">
        <v>185</v>
      </c>
      <c r="CIB34" s="299" t="s">
        <v>185</v>
      </c>
      <c r="CIC34" s="299" t="s">
        <v>185</v>
      </c>
      <c r="CID34" s="299" t="s">
        <v>185</v>
      </c>
      <c r="CIE34" s="299" t="s">
        <v>185</v>
      </c>
      <c r="CIF34" s="299" t="s">
        <v>185</v>
      </c>
      <c r="CIG34" s="299" t="s">
        <v>185</v>
      </c>
      <c r="CIH34" s="299" t="s">
        <v>185</v>
      </c>
      <c r="CII34" s="299" t="s">
        <v>185</v>
      </c>
      <c r="CIJ34" s="299" t="s">
        <v>185</v>
      </c>
      <c r="CIK34" s="299" t="s">
        <v>185</v>
      </c>
      <c r="CIL34" s="299" t="s">
        <v>185</v>
      </c>
      <c r="CIM34" s="299" t="s">
        <v>185</v>
      </c>
      <c r="CIN34" s="299" t="s">
        <v>185</v>
      </c>
      <c r="CIO34" s="299" t="s">
        <v>185</v>
      </c>
      <c r="CIP34" s="299" t="s">
        <v>185</v>
      </c>
      <c r="CIQ34" s="299" t="s">
        <v>185</v>
      </c>
      <c r="CIR34" s="299" t="s">
        <v>185</v>
      </c>
      <c r="CIS34" s="299" t="s">
        <v>185</v>
      </c>
      <c r="CIT34" s="299" t="s">
        <v>185</v>
      </c>
      <c r="CIU34" s="299" t="s">
        <v>185</v>
      </c>
      <c r="CIV34" s="299" t="s">
        <v>185</v>
      </c>
      <c r="CIW34" s="299" t="s">
        <v>185</v>
      </c>
      <c r="CIX34" s="299" t="s">
        <v>185</v>
      </c>
      <c r="CIY34" s="299" t="s">
        <v>185</v>
      </c>
      <c r="CIZ34" s="299" t="s">
        <v>185</v>
      </c>
      <c r="CJA34" s="299" t="s">
        <v>185</v>
      </c>
      <c r="CJB34" s="299" t="s">
        <v>185</v>
      </c>
      <c r="CJC34" s="299" t="s">
        <v>185</v>
      </c>
      <c r="CJD34" s="299" t="s">
        <v>185</v>
      </c>
      <c r="CJE34" s="299" t="s">
        <v>185</v>
      </c>
      <c r="CJF34" s="299" t="s">
        <v>185</v>
      </c>
      <c r="CJG34" s="299" t="s">
        <v>185</v>
      </c>
      <c r="CJH34" s="299" t="s">
        <v>185</v>
      </c>
      <c r="CJI34" s="299" t="s">
        <v>185</v>
      </c>
      <c r="CJJ34" s="299" t="s">
        <v>185</v>
      </c>
      <c r="CJK34" s="299" t="s">
        <v>185</v>
      </c>
      <c r="CJL34" s="299" t="s">
        <v>185</v>
      </c>
      <c r="CJM34" s="299" t="s">
        <v>185</v>
      </c>
      <c r="CJN34" s="299" t="s">
        <v>185</v>
      </c>
      <c r="CJO34" s="299" t="s">
        <v>185</v>
      </c>
      <c r="CJP34" s="299" t="s">
        <v>185</v>
      </c>
      <c r="CJQ34" s="299" t="s">
        <v>185</v>
      </c>
      <c r="CJR34" s="299" t="s">
        <v>185</v>
      </c>
      <c r="CJS34" s="299" t="s">
        <v>185</v>
      </c>
      <c r="CJT34" s="299" t="s">
        <v>185</v>
      </c>
      <c r="CJU34" s="299" t="s">
        <v>185</v>
      </c>
      <c r="CJV34" s="299" t="s">
        <v>185</v>
      </c>
      <c r="CJW34" s="299" t="s">
        <v>185</v>
      </c>
      <c r="CJX34" s="299" t="s">
        <v>185</v>
      </c>
      <c r="CJY34" s="299" t="s">
        <v>185</v>
      </c>
      <c r="CJZ34" s="299" t="s">
        <v>185</v>
      </c>
      <c r="CKA34" s="299" t="s">
        <v>185</v>
      </c>
      <c r="CKB34" s="299" t="s">
        <v>185</v>
      </c>
      <c r="CKC34" s="299" t="s">
        <v>185</v>
      </c>
      <c r="CKD34" s="299" t="s">
        <v>185</v>
      </c>
      <c r="CKE34" s="299" t="s">
        <v>185</v>
      </c>
      <c r="CKF34" s="299" t="s">
        <v>185</v>
      </c>
      <c r="CKG34" s="299" t="s">
        <v>185</v>
      </c>
      <c r="CKH34" s="299" t="s">
        <v>185</v>
      </c>
      <c r="CKI34" s="299" t="s">
        <v>185</v>
      </c>
      <c r="CKJ34" s="299" t="s">
        <v>185</v>
      </c>
      <c r="CKK34" s="299" t="s">
        <v>185</v>
      </c>
      <c r="CKL34" s="299" t="s">
        <v>185</v>
      </c>
      <c r="CKM34" s="299" t="s">
        <v>185</v>
      </c>
      <c r="CKN34" s="299" t="s">
        <v>185</v>
      </c>
      <c r="CKO34" s="299" t="s">
        <v>185</v>
      </c>
      <c r="CKP34" s="299" t="s">
        <v>185</v>
      </c>
      <c r="CKQ34" s="299" t="s">
        <v>185</v>
      </c>
      <c r="CKR34" s="299" t="s">
        <v>185</v>
      </c>
      <c r="CKS34" s="299" t="s">
        <v>185</v>
      </c>
      <c r="CKT34" s="299" t="s">
        <v>185</v>
      </c>
      <c r="CKU34" s="299" t="s">
        <v>185</v>
      </c>
      <c r="CKV34" s="299" t="s">
        <v>185</v>
      </c>
      <c r="CKW34" s="299" t="s">
        <v>185</v>
      </c>
      <c r="CKX34" s="299" t="s">
        <v>185</v>
      </c>
      <c r="CKY34" s="299" t="s">
        <v>185</v>
      </c>
      <c r="CKZ34" s="299" t="s">
        <v>185</v>
      </c>
      <c r="CLA34" s="299" t="s">
        <v>185</v>
      </c>
      <c r="CLB34" s="299" t="s">
        <v>185</v>
      </c>
      <c r="CLC34" s="299" t="s">
        <v>185</v>
      </c>
      <c r="CLD34" s="299" t="s">
        <v>185</v>
      </c>
      <c r="CLE34" s="299" t="s">
        <v>185</v>
      </c>
      <c r="CLF34" s="299" t="s">
        <v>185</v>
      </c>
      <c r="CLG34" s="299" t="s">
        <v>185</v>
      </c>
      <c r="CLH34" s="299" t="s">
        <v>185</v>
      </c>
      <c r="CLI34" s="299" t="s">
        <v>185</v>
      </c>
      <c r="CLJ34" s="299" t="s">
        <v>185</v>
      </c>
      <c r="CLK34" s="299" t="s">
        <v>185</v>
      </c>
      <c r="CLL34" s="299" t="s">
        <v>185</v>
      </c>
      <c r="CLM34" s="299" t="s">
        <v>185</v>
      </c>
      <c r="CLN34" s="299" t="s">
        <v>185</v>
      </c>
      <c r="CLO34" s="299" t="s">
        <v>185</v>
      </c>
      <c r="CLP34" s="299" t="s">
        <v>185</v>
      </c>
      <c r="CLQ34" s="299" t="s">
        <v>185</v>
      </c>
      <c r="CLR34" s="299" t="s">
        <v>185</v>
      </c>
      <c r="CLS34" s="299" t="s">
        <v>185</v>
      </c>
      <c r="CLT34" s="299" t="s">
        <v>185</v>
      </c>
      <c r="CLU34" s="299" t="s">
        <v>185</v>
      </c>
      <c r="CLV34" s="299" t="s">
        <v>185</v>
      </c>
      <c r="CLW34" s="299" t="s">
        <v>185</v>
      </c>
      <c r="CLX34" s="299" t="s">
        <v>185</v>
      </c>
      <c r="CLY34" s="299" t="s">
        <v>185</v>
      </c>
      <c r="CLZ34" s="299" t="s">
        <v>185</v>
      </c>
      <c r="CMA34" s="299" t="s">
        <v>185</v>
      </c>
      <c r="CMB34" s="299" t="s">
        <v>185</v>
      </c>
      <c r="CMC34" s="299" t="s">
        <v>185</v>
      </c>
      <c r="CMD34" s="299" t="s">
        <v>185</v>
      </c>
      <c r="CME34" s="299" t="s">
        <v>185</v>
      </c>
      <c r="CMF34" s="299" t="s">
        <v>185</v>
      </c>
      <c r="CMG34" s="299" t="s">
        <v>185</v>
      </c>
      <c r="CMH34" s="299" t="s">
        <v>185</v>
      </c>
      <c r="CMI34" s="299" t="s">
        <v>185</v>
      </c>
      <c r="CMJ34" s="299" t="s">
        <v>185</v>
      </c>
      <c r="CMK34" s="299" t="s">
        <v>185</v>
      </c>
      <c r="CML34" s="299" t="s">
        <v>185</v>
      </c>
      <c r="CMM34" s="299" t="s">
        <v>185</v>
      </c>
      <c r="CMN34" s="299" t="s">
        <v>185</v>
      </c>
      <c r="CMO34" s="299" t="s">
        <v>185</v>
      </c>
      <c r="CMP34" s="299" t="s">
        <v>185</v>
      </c>
      <c r="CMQ34" s="299" t="s">
        <v>185</v>
      </c>
      <c r="CMR34" s="299" t="s">
        <v>185</v>
      </c>
      <c r="CMS34" s="299" t="s">
        <v>185</v>
      </c>
      <c r="CMT34" s="299" t="s">
        <v>185</v>
      </c>
      <c r="CMU34" s="299" t="s">
        <v>185</v>
      </c>
      <c r="CMV34" s="299" t="s">
        <v>185</v>
      </c>
      <c r="CMW34" s="299" t="s">
        <v>185</v>
      </c>
      <c r="CMX34" s="299" t="s">
        <v>185</v>
      </c>
      <c r="CMY34" s="299" t="s">
        <v>185</v>
      </c>
      <c r="CMZ34" s="299" t="s">
        <v>185</v>
      </c>
      <c r="CNA34" s="299" t="s">
        <v>185</v>
      </c>
      <c r="CNB34" s="299" t="s">
        <v>185</v>
      </c>
      <c r="CNC34" s="299" t="s">
        <v>185</v>
      </c>
      <c r="CND34" s="299" t="s">
        <v>185</v>
      </c>
      <c r="CNE34" s="299" t="s">
        <v>185</v>
      </c>
      <c r="CNF34" s="299" t="s">
        <v>185</v>
      </c>
      <c r="CNG34" s="299" t="s">
        <v>185</v>
      </c>
      <c r="CNH34" s="299" t="s">
        <v>185</v>
      </c>
      <c r="CNI34" s="299" t="s">
        <v>185</v>
      </c>
      <c r="CNJ34" s="299" t="s">
        <v>185</v>
      </c>
      <c r="CNK34" s="299" t="s">
        <v>185</v>
      </c>
      <c r="CNL34" s="299" t="s">
        <v>185</v>
      </c>
      <c r="CNM34" s="299" t="s">
        <v>185</v>
      </c>
      <c r="CNN34" s="299" t="s">
        <v>185</v>
      </c>
      <c r="CNO34" s="299" t="s">
        <v>185</v>
      </c>
      <c r="CNP34" s="299" t="s">
        <v>185</v>
      </c>
      <c r="CNQ34" s="299" t="s">
        <v>185</v>
      </c>
      <c r="CNR34" s="299" t="s">
        <v>185</v>
      </c>
      <c r="CNS34" s="299" t="s">
        <v>185</v>
      </c>
      <c r="CNT34" s="299" t="s">
        <v>185</v>
      </c>
      <c r="CNU34" s="299" t="s">
        <v>185</v>
      </c>
      <c r="CNV34" s="299" t="s">
        <v>185</v>
      </c>
      <c r="CNW34" s="299" t="s">
        <v>185</v>
      </c>
      <c r="CNX34" s="299" t="s">
        <v>185</v>
      </c>
      <c r="CNY34" s="299" t="s">
        <v>185</v>
      </c>
      <c r="CNZ34" s="299" t="s">
        <v>185</v>
      </c>
      <c r="COA34" s="299" t="s">
        <v>185</v>
      </c>
      <c r="COB34" s="299" t="s">
        <v>185</v>
      </c>
      <c r="COC34" s="299" t="s">
        <v>185</v>
      </c>
      <c r="COD34" s="299" t="s">
        <v>185</v>
      </c>
      <c r="COE34" s="299" t="s">
        <v>185</v>
      </c>
      <c r="COF34" s="299" t="s">
        <v>185</v>
      </c>
      <c r="COG34" s="299" t="s">
        <v>185</v>
      </c>
      <c r="COH34" s="299" t="s">
        <v>185</v>
      </c>
      <c r="COI34" s="299" t="s">
        <v>185</v>
      </c>
      <c r="COJ34" s="299" t="s">
        <v>185</v>
      </c>
      <c r="COK34" s="299" t="s">
        <v>185</v>
      </c>
      <c r="COL34" s="299" t="s">
        <v>185</v>
      </c>
      <c r="COM34" s="299" t="s">
        <v>185</v>
      </c>
      <c r="CON34" s="299" t="s">
        <v>185</v>
      </c>
      <c r="COO34" s="299" t="s">
        <v>185</v>
      </c>
      <c r="COP34" s="299" t="s">
        <v>185</v>
      </c>
      <c r="COQ34" s="299" t="s">
        <v>185</v>
      </c>
      <c r="COR34" s="299" t="s">
        <v>185</v>
      </c>
      <c r="COS34" s="299" t="s">
        <v>185</v>
      </c>
      <c r="COT34" s="299" t="s">
        <v>185</v>
      </c>
      <c r="COU34" s="299" t="s">
        <v>185</v>
      </c>
      <c r="COV34" s="299" t="s">
        <v>185</v>
      </c>
      <c r="COW34" s="299" t="s">
        <v>185</v>
      </c>
      <c r="COX34" s="299" t="s">
        <v>185</v>
      </c>
      <c r="COY34" s="299" t="s">
        <v>185</v>
      </c>
      <c r="COZ34" s="299" t="s">
        <v>185</v>
      </c>
      <c r="CPA34" s="299" t="s">
        <v>185</v>
      </c>
      <c r="CPB34" s="299" t="s">
        <v>185</v>
      </c>
      <c r="CPC34" s="299" t="s">
        <v>185</v>
      </c>
      <c r="CPD34" s="299" t="s">
        <v>185</v>
      </c>
      <c r="CPE34" s="299" t="s">
        <v>185</v>
      </c>
      <c r="CPF34" s="299" t="s">
        <v>185</v>
      </c>
      <c r="CPG34" s="299" t="s">
        <v>185</v>
      </c>
      <c r="CPH34" s="299" t="s">
        <v>185</v>
      </c>
      <c r="CPI34" s="299" t="s">
        <v>185</v>
      </c>
      <c r="CPJ34" s="299" t="s">
        <v>185</v>
      </c>
      <c r="CPK34" s="299" t="s">
        <v>185</v>
      </c>
      <c r="CPL34" s="299" t="s">
        <v>185</v>
      </c>
      <c r="CPM34" s="299" t="s">
        <v>185</v>
      </c>
      <c r="CPN34" s="299" t="s">
        <v>185</v>
      </c>
      <c r="CPO34" s="299" t="s">
        <v>185</v>
      </c>
      <c r="CPP34" s="299" t="s">
        <v>185</v>
      </c>
      <c r="CPQ34" s="299" t="s">
        <v>185</v>
      </c>
      <c r="CPR34" s="299" t="s">
        <v>185</v>
      </c>
      <c r="CPS34" s="299" t="s">
        <v>185</v>
      </c>
      <c r="CPT34" s="299" t="s">
        <v>185</v>
      </c>
      <c r="CPU34" s="299" t="s">
        <v>185</v>
      </c>
      <c r="CPV34" s="299" t="s">
        <v>185</v>
      </c>
      <c r="CPW34" s="299" t="s">
        <v>185</v>
      </c>
      <c r="CPX34" s="299" t="s">
        <v>185</v>
      </c>
      <c r="CPY34" s="299" t="s">
        <v>185</v>
      </c>
      <c r="CPZ34" s="299" t="s">
        <v>185</v>
      </c>
      <c r="CQA34" s="299" t="s">
        <v>185</v>
      </c>
      <c r="CQB34" s="299" t="s">
        <v>185</v>
      </c>
      <c r="CQC34" s="299" t="s">
        <v>185</v>
      </c>
      <c r="CQD34" s="299" t="s">
        <v>185</v>
      </c>
      <c r="CQE34" s="299" t="s">
        <v>185</v>
      </c>
      <c r="CQF34" s="299" t="s">
        <v>185</v>
      </c>
      <c r="CQG34" s="299" t="s">
        <v>185</v>
      </c>
      <c r="CQH34" s="299" t="s">
        <v>185</v>
      </c>
      <c r="CQI34" s="299" t="s">
        <v>185</v>
      </c>
      <c r="CQJ34" s="299" t="s">
        <v>185</v>
      </c>
      <c r="CQK34" s="299" t="s">
        <v>185</v>
      </c>
      <c r="CQL34" s="299" t="s">
        <v>185</v>
      </c>
      <c r="CQM34" s="299" t="s">
        <v>185</v>
      </c>
      <c r="CQN34" s="299" t="s">
        <v>185</v>
      </c>
      <c r="CQO34" s="299" t="s">
        <v>185</v>
      </c>
      <c r="CQP34" s="299" t="s">
        <v>185</v>
      </c>
      <c r="CQQ34" s="299" t="s">
        <v>185</v>
      </c>
      <c r="CQR34" s="299" t="s">
        <v>185</v>
      </c>
      <c r="CQS34" s="299" t="s">
        <v>185</v>
      </c>
      <c r="CQT34" s="299" t="s">
        <v>185</v>
      </c>
      <c r="CQU34" s="299" t="s">
        <v>185</v>
      </c>
      <c r="CQV34" s="299" t="s">
        <v>185</v>
      </c>
      <c r="CQW34" s="299" t="s">
        <v>185</v>
      </c>
      <c r="CQX34" s="299" t="s">
        <v>185</v>
      </c>
      <c r="CQY34" s="299" t="s">
        <v>185</v>
      </c>
      <c r="CQZ34" s="299" t="s">
        <v>185</v>
      </c>
      <c r="CRA34" s="299" t="s">
        <v>185</v>
      </c>
      <c r="CRB34" s="299" t="s">
        <v>185</v>
      </c>
      <c r="CRC34" s="299" t="s">
        <v>185</v>
      </c>
      <c r="CRD34" s="299" t="s">
        <v>185</v>
      </c>
      <c r="CRE34" s="299" t="s">
        <v>185</v>
      </c>
      <c r="CRF34" s="299" t="s">
        <v>185</v>
      </c>
      <c r="CRG34" s="299" t="s">
        <v>185</v>
      </c>
      <c r="CRH34" s="299" t="s">
        <v>185</v>
      </c>
      <c r="CRI34" s="299" t="s">
        <v>185</v>
      </c>
      <c r="CRJ34" s="299" t="s">
        <v>185</v>
      </c>
      <c r="CRK34" s="299" t="s">
        <v>185</v>
      </c>
      <c r="CRL34" s="299" t="s">
        <v>185</v>
      </c>
      <c r="CRM34" s="299" t="s">
        <v>185</v>
      </c>
      <c r="CRN34" s="299" t="s">
        <v>185</v>
      </c>
      <c r="CRO34" s="299" t="s">
        <v>185</v>
      </c>
      <c r="CRP34" s="299" t="s">
        <v>185</v>
      </c>
      <c r="CRQ34" s="299" t="s">
        <v>185</v>
      </c>
      <c r="CRR34" s="299" t="s">
        <v>185</v>
      </c>
      <c r="CRS34" s="299" t="s">
        <v>185</v>
      </c>
      <c r="CRT34" s="299" t="s">
        <v>185</v>
      </c>
      <c r="CRU34" s="299" t="s">
        <v>185</v>
      </c>
      <c r="CRV34" s="299" t="s">
        <v>185</v>
      </c>
      <c r="CRW34" s="299" t="s">
        <v>185</v>
      </c>
      <c r="CRX34" s="299" t="s">
        <v>185</v>
      </c>
      <c r="CRY34" s="299" t="s">
        <v>185</v>
      </c>
      <c r="CRZ34" s="299" t="s">
        <v>185</v>
      </c>
      <c r="CSA34" s="299" t="s">
        <v>185</v>
      </c>
      <c r="CSB34" s="299" t="s">
        <v>185</v>
      </c>
      <c r="CSC34" s="299" t="s">
        <v>185</v>
      </c>
      <c r="CSD34" s="299" t="s">
        <v>185</v>
      </c>
      <c r="CSE34" s="299" t="s">
        <v>185</v>
      </c>
      <c r="CSF34" s="299" t="s">
        <v>185</v>
      </c>
      <c r="CSG34" s="299" t="s">
        <v>185</v>
      </c>
      <c r="CSH34" s="299" t="s">
        <v>185</v>
      </c>
      <c r="CSI34" s="299" t="s">
        <v>185</v>
      </c>
      <c r="CSJ34" s="299" t="s">
        <v>185</v>
      </c>
      <c r="CSK34" s="299" t="s">
        <v>185</v>
      </c>
      <c r="CSL34" s="299" t="s">
        <v>185</v>
      </c>
      <c r="CSM34" s="299" t="s">
        <v>185</v>
      </c>
      <c r="CSN34" s="299" t="s">
        <v>185</v>
      </c>
      <c r="CSO34" s="299" t="s">
        <v>185</v>
      </c>
      <c r="CSP34" s="299" t="s">
        <v>185</v>
      </c>
      <c r="CSQ34" s="299" t="s">
        <v>185</v>
      </c>
      <c r="CSR34" s="299" t="s">
        <v>185</v>
      </c>
      <c r="CSS34" s="299" t="s">
        <v>185</v>
      </c>
      <c r="CST34" s="299" t="s">
        <v>185</v>
      </c>
      <c r="CSU34" s="299" t="s">
        <v>185</v>
      </c>
      <c r="CSV34" s="299" t="s">
        <v>185</v>
      </c>
      <c r="CSW34" s="299" t="s">
        <v>185</v>
      </c>
      <c r="CSX34" s="299" t="s">
        <v>185</v>
      </c>
      <c r="CSY34" s="299" t="s">
        <v>185</v>
      </c>
      <c r="CSZ34" s="299" t="s">
        <v>185</v>
      </c>
      <c r="CTA34" s="299" t="s">
        <v>185</v>
      </c>
      <c r="CTB34" s="299" t="s">
        <v>185</v>
      </c>
      <c r="CTC34" s="299" t="s">
        <v>185</v>
      </c>
      <c r="CTD34" s="299" t="s">
        <v>185</v>
      </c>
      <c r="CTE34" s="299" t="s">
        <v>185</v>
      </c>
      <c r="CTF34" s="299" t="s">
        <v>185</v>
      </c>
      <c r="CTG34" s="299" t="s">
        <v>185</v>
      </c>
      <c r="CTH34" s="299" t="s">
        <v>185</v>
      </c>
      <c r="CTI34" s="299" t="s">
        <v>185</v>
      </c>
      <c r="CTJ34" s="299" t="s">
        <v>185</v>
      </c>
      <c r="CTK34" s="299" t="s">
        <v>185</v>
      </c>
      <c r="CTL34" s="299" t="s">
        <v>185</v>
      </c>
      <c r="CTM34" s="299" t="s">
        <v>185</v>
      </c>
      <c r="CTN34" s="299" t="s">
        <v>185</v>
      </c>
      <c r="CTO34" s="299" t="s">
        <v>185</v>
      </c>
      <c r="CTP34" s="299" t="s">
        <v>185</v>
      </c>
      <c r="CTQ34" s="299" t="s">
        <v>185</v>
      </c>
      <c r="CTR34" s="299" t="s">
        <v>185</v>
      </c>
      <c r="CTS34" s="299" t="s">
        <v>185</v>
      </c>
      <c r="CTT34" s="299" t="s">
        <v>185</v>
      </c>
      <c r="CTU34" s="299" t="s">
        <v>185</v>
      </c>
      <c r="CTV34" s="299" t="s">
        <v>185</v>
      </c>
      <c r="CTW34" s="299" t="s">
        <v>185</v>
      </c>
      <c r="CTX34" s="299" t="s">
        <v>185</v>
      </c>
      <c r="CTY34" s="299" t="s">
        <v>185</v>
      </c>
      <c r="CTZ34" s="299" t="s">
        <v>185</v>
      </c>
      <c r="CUA34" s="299" t="s">
        <v>185</v>
      </c>
      <c r="CUB34" s="299" t="s">
        <v>185</v>
      </c>
      <c r="CUC34" s="299" t="s">
        <v>185</v>
      </c>
      <c r="CUD34" s="299" t="s">
        <v>185</v>
      </c>
      <c r="CUE34" s="299" t="s">
        <v>185</v>
      </c>
      <c r="CUF34" s="299" t="s">
        <v>185</v>
      </c>
      <c r="CUG34" s="299" t="s">
        <v>185</v>
      </c>
      <c r="CUH34" s="299" t="s">
        <v>185</v>
      </c>
      <c r="CUI34" s="299" t="s">
        <v>185</v>
      </c>
      <c r="CUJ34" s="299" t="s">
        <v>185</v>
      </c>
      <c r="CUK34" s="299" t="s">
        <v>185</v>
      </c>
      <c r="CUL34" s="299" t="s">
        <v>185</v>
      </c>
      <c r="CUM34" s="299" t="s">
        <v>185</v>
      </c>
      <c r="CUN34" s="299" t="s">
        <v>185</v>
      </c>
      <c r="CUO34" s="299" t="s">
        <v>185</v>
      </c>
      <c r="CUP34" s="299" t="s">
        <v>185</v>
      </c>
      <c r="CUQ34" s="299" t="s">
        <v>185</v>
      </c>
      <c r="CUR34" s="299" t="s">
        <v>185</v>
      </c>
      <c r="CUS34" s="299" t="s">
        <v>185</v>
      </c>
      <c r="CUT34" s="299" t="s">
        <v>185</v>
      </c>
      <c r="CUU34" s="299" t="s">
        <v>185</v>
      </c>
      <c r="CUV34" s="299" t="s">
        <v>185</v>
      </c>
      <c r="CUW34" s="299" t="s">
        <v>185</v>
      </c>
      <c r="CUX34" s="299" t="s">
        <v>185</v>
      </c>
      <c r="CUY34" s="299" t="s">
        <v>185</v>
      </c>
      <c r="CUZ34" s="299" t="s">
        <v>185</v>
      </c>
      <c r="CVA34" s="299" t="s">
        <v>185</v>
      </c>
      <c r="CVB34" s="299" t="s">
        <v>185</v>
      </c>
      <c r="CVC34" s="299" t="s">
        <v>185</v>
      </c>
      <c r="CVD34" s="299" t="s">
        <v>185</v>
      </c>
      <c r="CVE34" s="299" t="s">
        <v>185</v>
      </c>
      <c r="CVF34" s="299" t="s">
        <v>185</v>
      </c>
      <c r="CVG34" s="299" t="s">
        <v>185</v>
      </c>
      <c r="CVH34" s="299" t="s">
        <v>185</v>
      </c>
      <c r="CVI34" s="299" t="s">
        <v>185</v>
      </c>
      <c r="CVJ34" s="299" t="s">
        <v>185</v>
      </c>
      <c r="CVK34" s="299" t="s">
        <v>185</v>
      </c>
      <c r="CVL34" s="299" t="s">
        <v>185</v>
      </c>
      <c r="CVM34" s="299" t="s">
        <v>185</v>
      </c>
      <c r="CVN34" s="299" t="s">
        <v>185</v>
      </c>
      <c r="CVO34" s="299" t="s">
        <v>185</v>
      </c>
      <c r="CVP34" s="299" t="s">
        <v>185</v>
      </c>
      <c r="CVQ34" s="299" t="s">
        <v>185</v>
      </c>
      <c r="CVR34" s="299" t="s">
        <v>185</v>
      </c>
      <c r="CVS34" s="299" t="s">
        <v>185</v>
      </c>
      <c r="CVT34" s="299" t="s">
        <v>185</v>
      </c>
      <c r="CVU34" s="299" t="s">
        <v>185</v>
      </c>
      <c r="CVV34" s="299" t="s">
        <v>185</v>
      </c>
      <c r="CVW34" s="299" t="s">
        <v>185</v>
      </c>
      <c r="CVX34" s="299" t="s">
        <v>185</v>
      </c>
      <c r="CVY34" s="299" t="s">
        <v>185</v>
      </c>
      <c r="CVZ34" s="299" t="s">
        <v>185</v>
      </c>
      <c r="CWA34" s="299" t="s">
        <v>185</v>
      </c>
      <c r="CWB34" s="299" t="s">
        <v>185</v>
      </c>
      <c r="CWC34" s="299" t="s">
        <v>185</v>
      </c>
      <c r="CWD34" s="299" t="s">
        <v>185</v>
      </c>
      <c r="CWE34" s="299" t="s">
        <v>185</v>
      </c>
      <c r="CWF34" s="299" t="s">
        <v>185</v>
      </c>
      <c r="CWG34" s="299" t="s">
        <v>185</v>
      </c>
      <c r="CWH34" s="299" t="s">
        <v>185</v>
      </c>
      <c r="CWI34" s="299" t="s">
        <v>185</v>
      </c>
      <c r="CWJ34" s="299" t="s">
        <v>185</v>
      </c>
      <c r="CWK34" s="299" t="s">
        <v>185</v>
      </c>
      <c r="CWL34" s="299" t="s">
        <v>185</v>
      </c>
      <c r="CWM34" s="299" t="s">
        <v>185</v>
      </c>
      <c r="CWN34" s="299" t="s">
        <v>185</v>
      </c>
      <c r="CWO34" s="299" t="s">
        <v>185</v>
      </c>
      <c r="CWP34" s="299" t="s">
        <v>185</v>
      </c>
      <c r="CWQ34" s="299" t="s">
        <v>185</v>
      </c>
      <c r="CWR34" s="299" t="s">
        <v>185</v>
      </c>
      <c r="CWS34" s="299" t="s">
        <v>185</v>
      </c>
      <c r="CWT34" s="299" t="s">
        <v>185</v>
      </c>
      <c r="CWU34" s="299" t="s">
        <v>185</v>
      </c>
      <c r="CWV34" s="299" t="s">
        <v>185</v>
      </c>
      <c r="CWW34" s="299" t="s">
        <v>185</v>
      </c>
      <c r="CWX34" s="299" t="s">
        <v>185</v>
      </c>
      <c r="CWY34" s="299" t="s">
        <v>185</v>
      </c>
      <c r="CWZ34" s="299" t="s">
        <v>185</v>
      </c>
      <c r="CXA34" s="299" t="s">
        <v>185</v>
      </c>
      <c r="CXB34" s="299" t="s">
        <v>185</v>
      </c>
      <c r="CXC34" s="299" t="s">
        <v>185</v>
      </c>
      <c r="CXD34" s="299" t="s">
        <v>185</v>
      </c>
      <c r="CXE34" s="299" t="s">
        <v>185</v>
      </c>
      <c r="CXF34" s="299" t="s">
        <v>185</v>
      </c>
      <c r="CXG34" s="299" t="s">
        <v>185</v>
      </c>
      <c r="CXH34" s="299" t="s">
        <v>185</v>
      </c>
      <c r="CXI34" s="299" t="s">
        <v>185</v>
      </c>
      <c r="CXJ34" s="299" t="s">
        <v>185</v>
      </c>
      <c r="CXK34" s="299" t="s">
        <v>185</v>
      </c>
      <c r="CXL34" s="299" t="s">
        <v>185</v>
      </c>
      <c r="CXM34" s="299" t="s">
        <v>185</v>
      </c>
      <c r="CXN34" s="299" t="s">
        <v>185</v>
      </c>
      <c r="CXO34" s="299" t="s">
        <v>185</v>
      </c>
      <c r="CXP34" s="299" t="s">
        <v>185</v>
      </c>
      <c r="CXQ34" s="299" t="s">
        <v>185</v>
      </c>
      <c r="CXR34" s="299" t="s">
        <v>185</v>
      </c>
      <c r="CXS34" s="299" t="s">
        <v>185</v>
      </c>
      <c r="CXT34" s="299" t="s">
        <v>185</v>
      </c>
      <c r="CXU34" s="299" t="s">
        <v>185</v>
      </c>
      <c r="CXV34" s="299" t="s">
        <v>185</v>
      </c>
      <c r="CXW34" s="299" t="s">
        <v>185</v>
      </c>
      <c r="CXX34" s="299" t="s">
        <v>185</v>
      </c>
      <c r="CXY34" s="299" t="s">
        <v>185</v>
      </c>
      <c r="CXZ34" s="299" t="s">
        <v>185</v>
      </c>
      <c r="CYA34" s="299" t="s">
        <v>185</v>
      </c>
      <c r="CYB34" s="299" t="s">
        <v>185</v>
      </c>
      <c r="CYC34" s="299" t="s">
        <v>185</v>
      </c>
      <c r="CYD34" s="299" t="s">
        <v>185</v>
      </c>
      <c r="CYE34" s="299" t="s">
        <v>185</v>
      </c>
      <c r="CYF34" s="299" t="s">
        <v>185</v>
      </c>
      <c r="CYG34" s="299" t="s">
        <v>185</v>
      </c>
      <c r="CYH34" s="299" t="s">
        <v>185</v>
      </c>
      <c r="CYI34" s="299" t="s">
        <v>185</v>
      </c>
      <c r="CYJ34" s="299" t="s">
        <v>185</v>
      </c>
      <c r="CYK34" s="299" t="s">
        <v>185</v>
      </c>
      <c r="CYL34" s="299" t="s">
        <v>185</v>
      </c>
      <c r="CYM34" s="299" t="s">
        <v>185</v>
      </c>
      <c r="CYN34" s="299" t="s">
        <v>185</v>
      </c>
      <c r="CYO34" s="299" t="s">
        <v>185</v>
      </c>
      <c r="CYP34" s="299" t="s">
        <v>185</v>
      </c>
      <c r="CYQ34" s="299" t="s">
        <v>185</v>
      </c>
      <c r="CYR34" s="299" t="s">
        <v>185</v>
      </c>
      <c r="CYS34" s="299" t="s">
        <v>185</v>
      </c>
      <c r="CYT34" s="299" t="s">
        <v>185</v>
      </c>
      <c r="CYU34" s="299" t="s">
        <v>185</v>
      </c>
      <c r="CYV34" s="299" t="s">
        <v>185</v>
      </c>
      <c r="CYW34" s="299" t="s">
        <v>185</v>
      </c>
      <c r="CYX34" s="299" t="s">
        <v>185</v>
      </c>
      <c r="CYY34" s="299" t="s">
        <v>185</v>
      </c>
      <c r="CYZ34" s="299" t="s">
        <v>185</v>
      </c>
      <c r="CZA34" s="299" t="s">
        <v>185</v>
      </c>
      <c r="CZB34" s="299" t="s">
        <v>185</v>
      </c>
      <c r="CZC34" s="299" t="s">
        <v>185</v>
      </c>
      <c r="CZD34" s="299" t="s">
        <v>185</v>
      </c>
      <c r="CZE34" s="299" t="s">
        <v>185</v>
      </c>
      <c r="CZF34" s="299" t="s">
        <v>185</v>
      </c>
      <c r="CZG34" s="299" t="s">
        <v>185</v>
      </c>
      <c r="CZH34" s="299" t="s">
        <v>185</v>
      </c>
      <c r="CZI34" s="299" t="s">
        <v>185</v>
      </c>
      <c r="CZJ34" s="299" t="s">
        <v>185</v>
      </c>
      <c r="CZK34" s="299" t="s">
        <v>185</v>
      </c>
      <c r="CZL34" s="299" t="s">
        <v>185</v>
      </c>
      <c r="CZM34" s="299" t="s">
        <v>185</v>
      </c>
      <c r="CZN34" s="299" t="s">
        <v>185</v>
      </c>
      <c r="CZO34" s="299" t="s">
        <v>185</v>
      </c>
      <c r="CZP34" s="299" t="s">
        <v>185</v>
      </c>
      <c r="CZQ34" s="299" t="s">
        <v>185</v>
      </c>
      <c r="CZR34" s="299" t="s">
        <v>185</v>
      </c>
      <c r="CZS34" s="299" t="s">
        <v>185</v>
      </c>
      <c r="CZT34" s="299" t="s">
        <v>185</v>
      </c>
      <c r="CZU34" s="299" t="s">
        <v>185</v>
      </c>
      <c r="CZV34" s="299" t="s">
        <v>185</v>
      </c>
      <c r="CZW34" s="299" t="s">
        <v>185</v>
      </c>
      <c r="CZX34" s="299" t="s">
        <v>185</v>
      </c>
      <c r="CZY34" s="299" t="s">
        <v>185</v>
      </c>
      <c r="CZZ34" s="299" t="s">
        <v>185</v>
      </c>
      <c r="DAA34" s="299" t="s">
        <v>185</v>
      </c>
      <c r="DAB34" s="299" t="s">
        <v>185</v>
      </c>
      <c r="DAC34" s="299" t="s">
        <v>185</v>
      </c>
      <c r="DAD34" s="299" t="s">
        <v>185</v>
      </c>
      <c r="DAE34" s="299" t="s">
        <v>185</v>
      </c>
      <c r="DAF34" s="299" t="s">
        <v>185</v>
      </c>
      <c r="DAG34" s="299" t="s">
        <v>185</v>
      </c>
      <c r="DAH34" s="299" t="s">
        <v>185</v>
      </c>
      <c r="DAI34" s="299" t="s">
        <v>185</v>
      </c>
      <c r="DAJ34" s="299" t="s">
        <v>185</v>
      </c>
      <c r="DAK34" s="299" t="s">
        <v>185</v>
      </c>
      <c r="DAL34" s="299" t="s">
        <v>185</v>
      </c>
      <c r="DAM34" s="299" t="s">
        <v>185</v>
      </c>
      <c r="DAN34" s="299" t="s">
        <v>185</v>
      </c>
      <c r="DAO34" s="299" t="s">
        <v>185</v>
      </c>
      <c r="DAP34" s="299" t="s">
        <v>185</v>
      </c>
      <c r="DAQ34" s="299" t="s">
        <v>185</v>
      </c>
      <c r="DAR34" s="299" t="s">
        <v>185</v>
      </c>
      <c r="DAS34" s="299" t="s">
        <v>185</v>
      </c>
      <c r="DAT34" s="299" t="s">
        <v>185</v>
      </c>
      <c r="DAU34" s="299" t="s">
        <v>185</v>
      </c>
      <c r="DAV34" s="299" t="s">
        <v>185</v>
      </c>
      <c r="DAW34" s="299" t="s">
        <v>185</v>
      </c>
      <c r="DAX34" s="299" t="s">
        <v>185</v>
      </c>
      <c r="DAY34" s="299" t="s">
        <v>185</v>
      </c>
      <c r="DAZ34" s="299" t="s">
        <v>185</v>
      </c>
      <c r="DBA34" s="299" t="s">
        <v>185</v>
      </c>
      <c r="DBB34" s="299" t="s">
        <v>185</v>
      </c>
      <c r="DBC34" s="299" t="s">
        <v>185</v>
      </c>
      <c r="DBD34" s="299" t="s">
        <v>185</v>
      </c>
      <c r="DBE34" s="299" t="s">
        <v>185</v>
      </c>
      <c r="DBF34" s="299" t="s">
        <v>185</v>
      </c>
      <c r="DBG34" s="299" t="s">
        <v>185</v>
      </c>
      <c r="DBH34" s="299" t="s">
        <v>185</v>
      </c>
      <c r="DBI34" s="299" t="s">
        <v>185</v>
      </c>
      <c r="DBJ34" s="299" t="s">
        <v>185</v>
      </c>
      <c r="DBK34" s="299" t="s">
        <v>185</v>
      </c>
      <c r="DBL34" s="299" t="s">
        <v>185</v>
      </c>
      <c r="DBM34" s="299" t="s">
        <v>185</v>
      </c>
      <c r="DBN34" s="299" t="s">
        <v>185</v>
      </c>
      <c r="DBO34" s="299" t="s">
        <v>185</v>
      </c>
      <c r="DBP34" s="299" t="s">
        <v>185</v>
      </c>
      <c r="DBQ34" s="299" t="s">
        <v>185</v>
      </c>
      <c r="DBR34" s="299" t="s">
        <v>185</v>
      </c>
      <c r="DBS34" s="299" t="s">
        <v>185</v>
      </c>
      <c r="DBT34" s="299" t="s">
        <v>185</v>
      </c>
      <c r="DBU34" s="299" t="s">
        <v>185</v>
      </c>
      <c r="DBV34" s="299" t="s">
        <v>185</v>
      </c>
      <c r="DBW34" s="299" t="s">
        <v>185</v>
      </c>
      <c r="DBX34" s="299" t="s">
        <v>185</v>
      </c>
      <c r="DBY34" s="299" t="s">
        <v>185</v>
      </c>
      <c r="DBZ34" s="299" t="s">
        <v>185</v>
      </c>
      <c r="DCA34" s="299" t="s">
        <v>185</v>
      </c>
      <c r="DCB34" s="299" t="s">
        <v>185</v>
      </c>
      <c r="DCC34" s="299" t="s">
        <v>185</v>
      </c>
      <c r="DCD34" s="299" t="s">
        <v>185</v>
      </c>
      <c r="DCE34" s="299" t="s">
        <v>185</v>
      </c>
      <c r="DCF34" s="299" t="s">
        <v>185</v>
      </c>
      <c r="DCG34" s="299" t="s">
        <v>185</v>
      </c>
      <c r="DCH34" s="299" t="s">
        <v>185</v>
      </c>
      <c r="DCI34" s="299" t="s">
        <v>185</v>
      </c>
      <c r="DCJ34" s="299" t="s">
        <v>185</v>
      </c>
      <c r="DCK34" s="299" t="s">
        <v>185</v>
      </c>
      <c r="DCL34" s="299" t="s">
        <v>185</v>
      </c>
      <c r="DCM34" s="299" t="s">
        <v>185</v>
      </c>
      <c r="DCN34" s="299" t="s">
        <v>185</v>
      </c>
      <c r="DCO34" s="299" t="s">
        <v>185</v>
      </c>
      <c r="DCP34" s="299" t="s">
        <v>185</v>
      </c>
      <c r="DCQ34" s="299" t="s">
        <v>185</v>
      </c>
      <c r="DCR34" s="299" t="s">
        <v>185</v>
      </c>
      <c r="DCS34" s="299" t="s">
        <v>185</v>
      </c>
      <c r="DCT34" s="299" t="s">
        <v>185</v>
      </c>
      <c r="DCU34" s="299" t="s">
        <v>185</v>
      </c>
      <c r="DCV34" s="299" t="s">
        <v>185</v>
      </c>
      <c r="DCW34" s="299" t="s">
        <v>185</v>
      </c>
      <c r="DCX34" s="299" t="s">
        <v>185</v>
      </c>
      <c r="DCY34" s="299" t="s">
        <v>185</v>
      </c>
      <c r="DCZ34" s="299" t="s">
        <v>185</v>
      </c>
      <c r="DDA34" s="299" t="s">
        <v>185</v>
      </c>
      <c r="DDB34" s="299" t="s">
        <v>185</v>
      </c>
      <c r="DDC34" s="299" t="s">
        <v>185</v>
      </c>
      <c r="DDD34" s="299" t="s">
        <v>185</v>
      </c>
      <c r="DDE34" s="299" t="s">
        <v>185</v>
      </c>
      <c r="DDF34" s="299" t="s">
        <v>185</v>
      </c>
      <c r="DDG34" s="299" t="s">
        <v>185</v>
      </c>
      <c r="DDH34" s="299" t="s">
        <v>185</v>
      </c>
      <c r="DDI34" s="299" t="s">
        <v>185</v>
      </c>
      <c r="DDJ34" s="299" t="s">
        <v>185</v>
      </c>
      <c r="DDK34" s="299" t="s">
        <v>185</v>
      </c>
      <c r="DDL34" s="299" t="s">
        <v>185</v>
      </c>
      <c r="DDM34" s="299" t="s">
        <v>185</v>
      </c>
      <c r="DDN34" s="299" t="s">
        <v>185</v>
      </c>
      <c r="DDO34" s="299" t="s">
        <v>185</v>
      </c>
      <c r="DDP34" s="299" t="s">
        <v>185</v>
      </c>
      <c r="DDQ34" s="299" t="s">
        <v>185</v>
      </c>
      <c r="DDR34" s="299" t="s">
        <v>185</v>
      </c>
      <c r="DDS34" s="299" t="s">
        <v>185</v>
      </c>
      <c r="DDT34" s="299" t="s">
        <v>185</v>
      </c>
      <c r="DDU34" s="299" t="s">
        <v>185</v>
      </c>
      <c r="DDV34" s="299" t="s">
        <v>185</v>
      </c>
      <c r="DDW34" s="299" t="s">
        <v>185</v>
      </c>
      <c r="DDX34" s="299" t="s">
        <v>185</v>
      </c>
      <c r="DDY34" s="299" t="s">
        <v>185</v>
      </c>
      <c r="DDZ34" s="299" t="s">
        <v>185</v>
      </c>
      <c r="DEA34" s="299" t="s">
        <v>185</v>
      </c>
      <c r="DEB34" s="299" t="s">
        <v>185</v>
      </c>
      <c r="DEC34" s="299" t="s">
        <v>185</v>
      </c>
      <c r="DED34" s="299" t="s">
        <v>185</v>
      </c>
      <c r="DEE34" s="299" t="s">
        <v>185</v>
      </c>
      <c r="DEF34" s="299" t="s">
        <v>185</v>
      </c>
      <c r="DEG34" s="299" t="s">
        <v>185</v>
      </c>
      <c r="DEH34" s="299" t="s">
        <v>185</v>
      </c>
      <c r="DEI34" s="299" t="s">
        <v>185</v>
      </c>
      <c r="DEJ34" s="299" t="s">
        <v>185</v>
      </c>
      <c r="DEK34" s="299" t="s">
        <v>185</v>
      </c>
      <c r="DEL34" s="299" t="s">
        <v>185</v>
      </c>
      <c r="DEM34" s="299" t="s">
        <v>185</v>
      </c>
      <c r="DEN34" s="299" t="s">
        <v>185</v>
      </c>
      <c r="DEO34" s="299" t="s">
        <v>185</v>
      </c>
      <c r="DEP34" s="299" t="s">
        <v>185</v>
      </c>
      <c r="DEQ34" s="299" t="s">
        <v>185</v>
      </c>
      <c r="DER34" s="299" t="s">
        <v>185</v>
      </c>
      <c r="DES34" s="299" t="s">
        <v>185</v>
      </c>
      <c r="DET34" s="299" t="s">
        <v>185</v>
      </c>
      <c r="DEU34" s="299" t="s">
        <v>185</v>
      </c>
      <c r="DEV34" s="299" t="s">
        <v>185</v>
      </c>
      <c r="DEW34" s="299" t="s">
        <v>185</v>
      </c>
      <c r="DEX34" s="299" t="s">
        <v>185</v>
      </c>
      <c r="DEY34" s="299" t="s">
        <v>185</v>
      </c>
      <c r="DEZ34" s="299" t="s">
        <v>185</v>
      </c>
      <c r="DFA34" s="299" t="s">
        <v>185</v>
      </c>
      <c r="DFB34" s="299" t="s">
        <v>185</v>
      </c>
      <c r="DFC34" s="299" t="s">
        <v>185</v>
      </c>
      <c r="DFD34" s="299" t="s">
        <v>185</v>
      </c>
      <c r="DFE34" s="299" t="s">
        <v>185</v>
      </c>
      <c r="DFF34" s="299" t="s">
        <v>185</v>
      </c>
      <c r="DFG34" s="299" t="s">
        <v>185</v>
      </c>
      <c r="DFH34" s="299" t="s">
        <v>185</v>
      </c>
      <c r="DFI34" s="299" t="s">
        <v>185</v>
      </c>
      <c r="DFJ34" s="299" t="s">
        <v>185</v>
      </c>
      <c r="DFK34" s="299" t="s">
        <v>185</v>
      </c>
      <c r="DFL34" s="299" t="s">
        <v>185</v>
      </c>
      <c r="DFM34" s="299" t="s">
        <v>185</v>
      </c>
      <c r="DFN34" s="299" t="s">
        <v>185</v>
      </c>
      <c r="DFO34" s="299" t="s">
        <v>185</v>
      </c>
      <c r="DFP34" s="299" t="s">
        <v>185</v>
      </c>
      <c r="DFQ34" s="299" t="s">
        <v>185</v>
      </c>
      <c r="DFR34" s="299" t="s">
        <v>185</v>
      </c>
      <c r="DFS34" s="299" t="s">
        <v>185</v>
      </c>
      <c r="DFT34" s="299" t="s">
        <v>185</v>
      </c>
      <c r="DFU34" s="299" t="s">
        <v>185</v>
      </c>
      <c r="DFV34" s="299" t="s">
        <v>185</v>
      </c>
      <c r="DFW34" s="299" t="s">
        <v>185</v>
      </c>
      <c r="DFX34" s="299" t="s">
        <v>185</v>
      </c>
      <c r="DFY34" s="299" t="s">
        <v>185</v>
      </c>
      <c r="DFZ34" s="299" t="s">
        <v>185</v>
      </c>
      <c r="DGA34" s="299" t="s">
        <v>185</v>
      </c>
      <c r="DGB34" s="299" t="s">
        <v>185</v>
      </c>
      <c r="DGC34" s="299" t="s">
        <v>185</v>
      </c>
      <c r="DGD34" s="299" t="s">
        <v>185</v>
      </c>
      <c r="DGE34" s="299" t="s">
        <v>185</v>
      </c>
      <c r="DGF34" s="299" t="s">
        <v>185</v>
      </c>
      <c r="DGG34" s="299" t="s">
        <v>185</v>
      </c>
      <c r="DGH34" s="299" t="s">
        <v>185</v>
      </c>
      <c r="DGI34" s="299" t="s">
        <v>185</v>
      </c>
      <c r="DGJ34" s="299" t="s">
        <v>185</v>
      </c>
      <c r="DGK34" s="299" t="s">
        <v>185</v>
      </c>
      <c r="DGL34" s="299" t="s">
        <v>185</v>
      </c>
      <c r="DGM34" s="299" t="s">
        <v>185</v>
      </c>
      <c r="DGN34" s="299" t="s">
        <v>185</v>
      </c>
      <c r="DGO34" s="299" t="s">
        <v>185</v>
      </c>
      <c r="DGP34" s="299" t="s">
        <v>185</v>
      </c>
      <c r="DGQ34" s="299" t="s">
        <v>185</v>
      </c>
      <c r="DGR34" s="299" t="s">
        <v>185</v>
      </c>
      <c r="DGS34" s="299" t="s">
        <v>185</v>
      </c>
      <c r="DGT34" s="299" t="s">
        <v>185</v>
      </c>
      <c r="DGU34" s="299" t="s">
        <v>185</v>
      </c>
      <c r="DGV34" s="299" t="s">
        <v>185</v>
      </c>
      <c r="DGW34" s="299" t="s">
        <v>185</v>
      </c>
      <c r="DGX34" s="299" t="s">
        <v>185</v>
      </c>
      <c r="DGY34" s="299" t="s">
        <v>185</v>
      </c>
      <c r="DGZ34" s="299" t="s">
        <v>185</v>
      </c>
      <c r="DHA34" s="299" t="s">
        <v>185</v>
      </c>
      <c r="DHB34" s="299" t="s">
        <v>185</v>
      </c>
      <c r="DHC34" s="299" t="s">
        <v>185</v>
      </c>
      <c r="DHD34" s="299" t="s">
        <v>185</v>
      </c>
      <c r="DHE34" s="299" t="s">
        <v>185</v>
      </c>
      <c r="DHF34" s="299" t="s">
        <v>185</v>
      </c>
      <c r="DHG34" s="299" t="s">
        <v>185</v>
      </c>
      <c r="DHH34" s="299" t="s">
        <v>185</v>
      </c>
      <c r="DHI34" s="299" t="s">
        <v>185</v>
      </c>
      <c r="DHJ34" s="299" t="s">
        <v>185</v>
      </c>
      <c r="DHK34" s="299" t="s">
        <v>185</v>
      </c>
      <c r="DHL34" s="299" t="s">
        <v>185</v>
      </c>
      <c r="DHM34" s="299" t="s">
        <v>185</v>
      </c>
      <c r="DHN34" s="299" t="s">
        <v>185</v>
      </c>
      <c r="DHO34" s="299" t="s">
        <v>185</v>
      </c>
      <c r="DHP34" s="299" t="s">
        <v>185</v>
      </c>
      <c r="DHQ34" s="299" t="s">
        <v>185</v>
      </c>
      <c r="DHR34" s="299" t="s">
        <v>185</v>
      </c>
      <c r="DHS34" s="299" t="s">
        <v>185</v>
      </c>
      <c r="DHT34" s="299" t="s">
        <v>185</v>
      </c>
      <c r="DHU34" s="299" t="s">
        <v>185</v>
      </c>
      <c r="DHV34" s="299" t="s">
        <v>185</v>
      </c>
      <c r="DHW34" s="299" t="s">
        <v>185</v>
      </c>
      <c r="DHX34" s="299" t="s">
        <v>185</v>
      </c>
      <c r="DHY34" s="299" t="s">
        <v>185</v>
      </c>
      <c r="DHZ34" s="299" t="s">
        <v>185</v>
      </c>
      <c r="DIA34" s="299" t="s">
        <v>185</v>
      </c>
      <c r="DIB34" s="299" t="s">
        <v>185</v>
      </c>
      <c r="DIC34" s="299" t="s">
        <v>185</v>
      </c>
      <c r="DID34" s="299" t="s">
        <v>185</v>
      </c>
      <c r="DIE34" s="299" t="s">
        <v>185</v>
      </c>
      <c r="DIF34" s="299" t="s">
        <v>185</v>
      </c>
      <c r="DIG34" s="299" t="s">
        <v>185</v>
      </c>
      <c r="DIH34" s="299" t="s">
        <v>185</v>
      </c>
      <c r="DII34" s="299" t="s">
        <v>185</v>
      </c>
      <c r="DIJ34" s="299" t="s">
        <v>185</v>
      </c>
      <c r="DIK34" s="299" t="s">
        <v>185</v>
      </c>
      <c r="DIL34" s="299" t="s">
        <v>185</v>
      </c>
      <c r="DIM34" s="299" t="s">
        <v>185</v>
      </c>
      <c r="DIN34" s="299" t="s">
        <v>185</v>
      </c>
      <c r="DIO34" s="299" t="s">
        <v>185</v>
      </c>
      <c r="DIP34" s="299" t="s">
        <v>185</v>
      </c>
      <c r="DIQ34" s="299" t="s">
        <v>185</v>
      </c>
      <c r="DIR34" s="299" t="s">
        <v>185</v>
      </c>
      <c r="DIS34" s="299" t="s">
        <v>185</v>
      </c>
      <c r="DIT34" s="299" t="s">
        <v>185</v>
      </c>
      <c r="DIU34" s="299" t="s">
        <v>185</v>
      </c>
      <c r="DIV34" s="299" t="s">
        <v>185</v>
      </c>
      <c r="DIW34" s="299" t="s">
        <v>185</v>
      </c>
      <c r="DIX34" s="299" t="s">
        <v>185</v>
      </c>
      <c r="DIY34" s="299" t="s">
        <v>185</v>
      </c>
      <c r="DIZ34" s="299" t="s">
        <v>185</v>
      </c>
      <c r="DJA34" s="299" t="s">
        <v>185</v>
      </c>
      <c r="DJB34" s="299" t="s">
        <v>185</v>
      </c>
      <c r="DJC34" s="299" t="s">
        <v>185</v>
      </c>
      <c r="DJD34" s="299" t="s">
        <v>185</v>
      </c>
      <c r="DJE34" s="299" t="s">
        <v>185</v>
      </c>
      <c r="DJF34" s="299" t="s">
        <v>185</v>
      </c>
      <c r="DJG34" s="299" t="s">
        <v>185</v>
      </c>
      <c r="DJH34" s="299" t="s">
        <v>185</v>
      </c>
      <c r="DJI34" s="299" t="s">
        <v>185</v>
      </c>
      <c r="DJJ34" s="299" t="s">
        <v>185</v>
      </c>
      <c r="DJK34" s="299" t="s">
        <v>185</v>
      </c>
      <c r="DJL34" s="299" t="s">
        <v>185</v>
      </c>
      <c r="DJM34" s="299" t="s">
        <v>185</v>
      </c>
      <c r="DJN34" s="299" t="s">
        <v>185</v>
      </c>
      <c r="DJO34" s="299" t="s">
        <v>185</v>
      </c>
      <c r="DJP34" s="299" t="s">
        <v>185</v>
      </c>
      <c r="DJQ34" s="299" t="s">
        <v>185</v>
      </c>
      <c r="DJR34" s="299" t="s">
        <v>185</v>
      </c>
      <c r="DJS34" s="299" t="s">
        <v>185</v>
      </c>
      <c r="DJT34" s="299" t="s">
        <v>185</v>
      </c>
      <c r="DJU34" s="299" t="s">
        <v>185</v>
      </c>
      <c r="DJV34" s="299" t="s">
        <v>185</v>
      </c>
      <c r="DJW34" s="299" t="s">
        <v>185</v>
      </c>
      <c r="DJX34" s="299" t="s">
        <v>185</v>
      </c>
      <c r="DJY34" s="299" t="s">
        <v>185</v>
      </c>
      <c r="DJZ34" s="299" t="s">
        <v>185</v>
      </c>
      <c r="DKA34" s="299" t="s">
        <v>185</v>
      </c>
      <c r="DKB34" s="299" t="s">
        <v>185</v>
      </c>
      <c r="DKC34" s="299" t="s">
        <v>185</v>
      </c>
      <c r="DKD34" s="299" t="s">
        <v>185</v>
      </c>
      <c r="DKE34" s="299" t="s">
        <v>185</v>
      </c>
      <c r="DKF34" s="299" t="s">
        <v>185</v>
      </c>
      <c r="DKG34" s="299" t="s">
        <v>185</v>
      </c>
      <c r="DKH34" s="299" t="s">
        <v>185</v>
      </c>
      <c r="DKI34" s="299" t="s">
        <v>185</v>
      </c>
      <c r="DKJ34" s="299" t="s">
        <v>185</v>
      </c>
      <c r="DKK34" s="299" t="s">
        <v>185</v>
      </c>
      <c r="DKL34" s="299" t="s">
        <v>185</v>
      </c>
      <c r="DKM34" s="299" t="s">
        <v>185</v>
      </c>
      <c r="DKN34" s="299" t="s">
        <v>185</v>
      </c>
      <c r="DKO34" s="299" t="s">
        <v>185</v>
      </c>
      <c r="DKP34" s="299" t="s">
        <v>185</v>
      </c>
      <c r="DKQ34" s="299" t="s">
        <v>185</v>
      </c>
      <c r="DKR34" s="299" t="s">
        <v>185</v>
      </c>
      <c r="DKS34" s="299" t="s">
        <v>185</v>
      </c>
      <c r="DKT34" s="299" t="s">
        <v>185</v>
      </c>
      <c r="DKU34" s="299" t="s">
        <v>185</v>
      </c>
      <c r="DKV34" s="299" t="s">
        <v>185</v>
      </c>
      <c r="DKW34" s="299" t="s">
        <v>185</v>
      </c>
      <c r="DKX34" s="299" t="s">
        <v>185</v>
      </c>
      <c r="DKY34" s="299" t="s">
        <v>185</v>
      </c>
      <c r="DKZ34" s="299" t="s">
        <v>185</v>
      </c>
      <c r="DLA34" s="299" t="s">
        <v>185</v>
      </c>
      <c r="DLB34" s="299" t="s">
        <v>185</v>
      </c>
      <c r="DLC34" s="299" t="s">
        <v>185</v>
      </c>
      <c r="DLD34" s="299" t="s">
        <v>185</v>
      </c>
      <c r="DLE34" s="299" t="s">
        <v>185</v>
      </c>
      <c r="DLF34" s="299" t="s">
        <v>185</v>
      </c>
      <c r="DLG34" s="299" t="s">
        <v>185</v>
      </c>
      <c r="DLH34" s="299" t="s">
        <v>185</v>
      </c>
      <c r="DLI34" s="299" t="s">
        <v>185</v>
      </c>
      <c r="DLJ34" s="299" t="s">
        <v>185</v>
      </c>
      <c r="DLK34" s="299" t="s">
        <v>185</v>
      </c>
      <c r="DLL34" s="299" t="s">
        <v>185</v>
      </c>
      <c r="DLM34" s="299" t="s">
        <v>185</v>
      </c>
      <c r="DLN34" s="299" t="s">
        <v>185</v>
      </c>
      <c r="DLO34" s="299" t="s">
        <v>185</v>
      </c>
      <c r="DLP34" s="299" t="s">
        <v>185</v>
      </c>
      <c r="DLQ34" s="299" t="s">
        <v>185</v>
      </c>
      <c r="DLR34" s="299" t="s">
        <v>185</v>
      </c>
      <c r="DLS34" s="299" t="s">
        <v>185</v>
      </c>
      <c r="DLT34" s="299" t="s">
        <v>185</v>
      </c>
      <c r="DLU34" s="299" t="s">
        <v>185</v>
      </c>
      <c r="DLV34" s="299" t="s">
        <v>185</v>
      </c>
      <c r="DLW34" s="299" t="s">
        <v>185</v>
      </c>
      <c r="DLX34" s="299" t="s">
        <v>185</v>
      </c>
      <c r="DLY34" s="299" t="s">
        <v>185</v>
      </c>
      <c r="DLZ34" s="299" t="s">
        <v>185</v>
      </c>
      <c r="DMA34" s="299" t="s">
        <v>185</v>
      </c>
      <c r="DMB34" s="299" t="s">
        <v>185</v>
      </c>
      <c r="DMC34" s="299" t="s">
        <v>185</v>
      </c>
      <c r="DMD34" s="299" t="s">
        <v>185</v>
      </c>
      <c r="DME34" s="299" t="s">
        <v>185</v>
      </c>
      <c r="DMF34" s="299" t="s">
        <v>185</v>
      </c>
      <c r="DMG34" s="299" t="s">
        <v>185</v>
      </c>
      <c r="DMH34" s="299" t="s">
        <v>185</v>
      </c>
      <c r="DMI34" s="299" t="s">
        <v>185</v>
      </c>
      <c r="DMJ34" s="299" t="s">
        <v>185</v>
      </c>
      <c r="DMK34" s="299" t="s">
        <v>185</v>
      </c>
      <c r="DML34" s="299" t="s">
        <v>185</v>
      </c>
      <c r="DMM34" s="299" t="s">
        <v>185</v>
      </c>
      <c r="DMN34" s="299" t="s">
        <v>185</v>
      </c>
      <c r="DMO34" s="299" t="s">
        <v>185</v>
      </c>
      <c r="DMP34" s="299" t="s">
        <v>185</v>
      </c>
      <c r="DMQ34" s="299" t="s">
        <v>185</v>
      </c>
      <c r="DMR34" s="299" t="s">
        <v>185</v>
      </c>
      <c r="DMS34" s="299" t="s">
        <v>185</v>
      </c>
      <c r="DMT34" s="299" t="s">
        <v>185</v>
      </c>
      <c r="DMU34" s="299" t="s">
        <v>185</v>
      </c>
      <c r="DMV34" s="299" t="s">
        <v>185</v>
      </c>
      <c r="DMW34" s="299" t="s">
        <v>185</v>
      </c>
      <c r="DMX34" s="299" t="s">
        <v>185</v>
      </c>
      <c r="DMY34" s="299" t="s">
        <v>185</v>
      </c>
      <c r="DMZ34" s="299" t="s">
        <v>185</v>
      </c>
      <c r="DNA34" s="299" t="s">
        <v>185</v>
      </c>
      <c r="DNB34" s="299" t="s">
        <v>185</v>
      </c>
      <c r="DNC34" s="299" t="s">
        <v>185</v>
      </c>
      <c r="DND34" s="299" t="s">
        <v>185</v>
      </c>
      <c r="DNE34" s="299" t="s">
        <v>185</v>
      </c>
      <c r="DNF34" s="299" t="s">
        <v>185</v>
      </c>
      <c r="DNG34" s="299" t="s">
        <v>185</v>
      </c>
      <c r="DNH34" s="299" t="s">
        <v>185</v>
      </c>
      <c r="DNI34" s="299" t="s">
        <v>185</v>
      </c>
      <c r="DNJ34" s="299" t="s">
        <v>185</v>
      </c>
      <c r="DNK34" s="299" t="s">
        <v>185</v>
      </c>
      <c r="DNL34" s="299" t="s">
        <v>185</v>
      </c>
      <c r="DNM34" s="299" t="s">
        <v>185</v>
      </c>
      <c r="DNN34" s="299" t="s">
        <v>185</v>
      </c>
      <c r="DNO34" s="299" t="s">
        <v>185</v>
      </c>
      <c r="DNP34" s="299" t="s">
        <v>185</v>
      </c>
      <c r="DNQ34" s="299" t="s">
        <v>185</v>
      </c>
      <c r="DNR34" s="299" t="s">
        <v>185</v>
      </c>
      <c r="DNS34" s="299" t="s">
        <v>185</v>
      </c>
      <c r="DNT34" s="299" t="s">
        <v>185</v>
      </c>
      <c r="DNU34" s="299" t="s">
        <v>185</v>
      </c>
      <c r="DNV34" s="299" t="s">
        <v>185</v>
      </c>
      <c r="DNW34" s="299" t="s">
        <v>185</v>
      </c>
      <c r="DNX34" s="299" t="s">
        <v>185</v>
      </c>
      <c r="DNY34" s="299" t="s">
        <v>185</v>
      </c>
      <c r="DNZ34" s="299" t="s">
        <v>185</v>
      </c>
      <c r="DOA34" s="299" t="s">
        <v>185</v>
      </c>
      <c r="DOB34" s="299" t="s">
        <v>185</v>
      </c>
      <c r="DOC34" s="299" t="s">
        <v>185</v>
      </c>
      <c r="DOD34" s="299" t="s">
        <v>185</v>
      </c>
      <c r="DOE34" s="299" t="s">
        <v>185</v>
      </c>
      <c r="DOF34" s="299" t="s">
        <v>185</v>
      </c>
      <c r="DOG34" s="299" t="s">
        <v>185</v>
      </c>
      <c r="DOH34" s="299" t="s">
        <v>185</v>
      </c>
      <c r="DOI34" s="299" t="s">
        <v>185</v>
      </c>
      <c r="DOJ34" s="299" t="s">
        <v>185</v>
      </c>
      <c r="DOK34" s="299" t="s">
        <v>185</v>
      </c>
      <c r="DOL34" s="299" t="s">
        <v>185</v>
      </c>
      <c r="DOM34" s="299" t="s">
        <v>185</v>
      </c>
      <c r="DON34" s="299" t="s">
        <v>185</v>
      </c>
      <c r="DOO34" s="299" t="s">
        <v>185</v>
      </c>
      <c r="DOP34" s="299" t="s">
        <v>185</v>
      </c>
      <c r="DOQ34" s="299" t="s">
        <v>185</v>
      </c>
      <c r="DOR34" s="299" t="s">
        <v>185</v>
      </c>
      <c r="DOS34" s="299" t="s">
        <v>185</v>
      </c>
      <c r="DOT34" s="299" t="s">
        <v>185</v>
      </c>
      <c r="DOU34" s="299" t="s">
        <v>185</v>
      </c>
      <c r="DOV34" s="299" t="s">
        <v>185</v>
      </c>
      <c r="DOW34" s="299" t="s">
        <v>185</v>
      </c>
      <c r="DOX34" s="299" t="s">
        <v>185</v>
      </c>
      <c r="DOY34" s="299" t="s">
        <v>185</v>
      </c>
      <c r="DOZ34" s="299" t="s">
        <v>185</v>
      </c>
      <c r="DPA34" s="299" t="s">
        <v>185</v>
      </c>
      <c r="DPB34" s="299" t="s">
        <v>185</v>
      </c>
      <c r="DPC34" s="299" t="s">
        <v>185</v>
      </c>
      <c r="DPD34" s="299" t="s">
        <v>185</v>
      </c>
      <c r="DPE34" s="299" t="s">
        <v>185</v>
      </c>
      <c r="DPF34" s="299" t="s">
        <v>185</v>
      </c>
      <c r="DPG34" s="299" t="s">
        <v>185</v>
      </c>
      <c r="DPH34" s="299" t="s">
        <v>185</v>
      </c>
      <c r="DPI34" s="299" t="s">
        <v>185</v>
      </c>
      <c r="DPJ34" s="299" t="s">
        <v>185</v>
      </c>
      <c r="DPK34" s="299" t="s">
        <v>185</v>
      </c>
      <c r="DPL34" s="299" t="s">
        <v>185</v>
      </c>
      <c r="DPM34" s="299" t="s">
        <v>185</v>
      </c>
      <c r="DPN34" s="299" t="s">
        <v>185</v>
      </c>
      <c r="DPO34" s="299" t="s">
        <v>185</v>
      </c>
      <c r="DPP34" s="299" t="s">
        <v>185</v>
      </c>
      <c r="DPQ34" s="299" t="s">
        <v>185</v>
      </c>
      <c r="DPR34" s="299" t="s">
        <v>185</v>
      </c>
      <c r="DPS34" s="299" t="s">
        <v>185</v>
      </c>
      <c r="DPT34" s="299" t="s">
        <v>185</v>
      </c>
      <c r="DPU34" s="299" t="s">
        <v>185</v>
      </c>
      <c r="DPV34" s="299" t="s">
        <v>185</v>
      </c>
      <c r="DPW34" s="299" t="s">
        <v>185</v>
      </c>
      <c r="DPX34" s="299" t="s">
        <v>185</v>
      </c>
      <c r="DPY34" s="299" t="s">
        <v>185</v>
      </c>
      <c r="DPZ34" s="299" t="s">
        <v>185</v>
      </c>
      <c r="DQA34" s="299" t="s">
        <v>185</v>
      </c>
      <c r="DQB34" s="299" t="s">
        <v>185</v>
      </c>
      <c r="DQC34" s="299" t="s">
        <v>185</v>
      </c>
      <c r="DQD34" s="299" t="s">
        <v>185</v>
      </c>
      <c r="DQE34" s="299" t="s">
        <v>185</v>
      </c>
      <c r="DQF34" s="299" t="s">
        <v>185</v>
      </c>
      <c r="DQG34" s="299" t="s">
        <v>185</v>
      </c>
      <c r="DQH34" s="299" t="s">
        <v>185</v>
      </c>
      <c r="DQI34" s="299" t="s">
        <v>185</v>
      </c>
      <c r="DQJ34" s="299" t="s">
        <v>185</v>
      </c>
      <c r="DQK34" s="299" t="s">
        <v>185</v>
      </c>
      <c r="DQL34" s="299" t="s">
        <v>185</v>
      </c>
      <c r="DQM34" s="299" t="s">
        <v>185</v>
      </c>
      <c r="DQN34" s="299" t="s">
        <v>185</v>
      </c>
      <c r="DQO34" s="299" t="s">
        <v>185</v>
      </c>
      <c r="DQP34" s="299" t="s">
        <v>185</v>
      </c>
      <c r="DQQ34" s="299" t="s">
        <v>185</v>
      </c>
      <c r="DQR34" s="299" t="s">
        <v>185</v>
      </c>
      <c r="DQS34" s="299" t="s">
        <v>185</v>
      </c>
      <c r="DQT34" s="299" t="s">
        <v>185</v>
      </c>
      <c r="DQU34" s="299" t="s">
        <v>185</v>
      </c>
      <c r="DQV34" s="299" t="s">
        <v>185</v>
      </c>
      <c r="DQW34" s="299" t="s">
        <v>185</v>
      </c>
      <c r="DQX34" s="299" t="s">
        <v>185</v>
      </c>
      <c r="DQY34" s="299" t="s">
        <v>185</v>
      </c>
      <c r="DQZ34" s="299" t="s">
        <v>185</v>
      </c>
      <c r="DRA34" s="299" t="s">
        <v>185</v>
      </c>
      <c r="DRB34" s="299" t="s">
        <v>185</v>
      </c>
      <c r="DRC34" s="299" t="s">
        <v>185</v>
      </c>
      <c r="DRD34" s="299" t="s">
        <v>185</v>
      </c>
      <c r="DRE34" s="299" t="s">
        <v>185</v>
      </c>
      <c r="DRF34" s="299" t="s">
        <v>185</v>
      </c>
      <c r="DRG34" s="299" t="s">
        <v>185</v>
      </c>
      <c r="DRH34" s="299" t="s">
        <v>185</v>
      </c>
      <c r="DRI34" s="299" t="s">
        <v>185</v>
      </c>
      <c r="DRJ34" s="299" t="s">
        <v>185</v>
      </c>
      <c r="DRK34" s="299" t="s">
        <v>185</v>
      </c>
      <c r="DRL34" s="299" t="s">
        <v>185</v>
      </c>
      <c r="DRM34" s="299" t="s">
        <v>185</v>
      </c>
      <c r="DRN34" s="299" t="s">
        <v>185</v>
      </c>
      <c r="DRO34" s="299" t="s">
        <v>185</v>
      </c>
      <c r="DRP34" s="299" t="s">
        <v>185</v>
      </c>
      <c r="DRQ34" s="299" t="s">
        <v>185</v>
      </c>
      <c r="DRR34" s="299" t="s">
        <v>185</v>
      </c>
      <c r="DRS34" s="299" t="s">
        <v>185</v>
      </c>
      <c r="DRT34" s="299" t="s">
        <v>185</v>
      </c>
      <c r="DRU34" s="299" t="s">
        <v>185</v>
      </c>
      <c r="DRV34" s="299" t="s">
        <v>185</v>
      </c>
      <c r="DRW34" s="299" t="s">
        <v>185</v>
      </c>
      <c r="DRX34" s="299" t="s">
        <v>185</v>
      </c>
      <c r="DRY34" s="299" t="s">
        <v>185</v>
      </c>
      <c r="DRZ34" s="299" t="s">
        <v>185</v>
      </c>
      <c r="DSA34" s="299" t="s">
        <v>185</v>
      </c>
      <c r="DSB34" s="299" t="s">
        <v>185</v>
      </c>
      <c r="DSC34" s="299" t="s">
        <v>185</v>
      </c>
      <c r="DSD34" s="299" t="s">
        <v>185</v>
      </c>
      <c r="DSE34" s="299" t="s">
        <v>185</v>
      </c>
      <c r="DSF34" s="299" t="s">
        <v>185</v>
      </c>
      <c r="DSG34" s="299" t="s">
        <v>185</v>
      </c>
      <c r="DSH34" s="299" t="s">
        <v>185</v>
      </c>
      <c r="DSI34" s="299" t="s">
        <v>185</v>
      </c>
      <c r="DSJ34" s="299" t="s">
        <v>185</v>
      </c>
      <c r="DSK34" s="299" t="s">
        <v>185</v>
      </c>
      <c r="DSL34" s="299" t="s">
        <v>185</v>
      </c>
      <c r="DSM34" s="299" t="s">
        <v>185</v>
      </c>
      <c r="DSN34" s="299" t="s">
        <v>185</v>
      </c>
      <c r="DSO34" s="299" t="s">
        <v>185</v>
      </c>
      <c r="DSP34" s="299" t="s">
        <v>185</v>
      </c>
      <c r="DSQ34" s="299" t="s">
        <v>185</v>
      </c>
      <c r="DSR34" s="299" t="s">
        <v>185</v>
      </c>
      <c r="DSS34" s="299" t="s">
        <v>185</v>
      </c>
      <c r="DST34" s="299" t="s">
        <v>185</v>
      </c>
      <c r="DSU34" s="299" t="s">
        <v>185</v>
      </c>
      <c r="DSV34" s="299" t="s">
        <v>185</v>
      </c>
      <c r="DSW34" s="299" t="s">
        <v>185</v>
      </c>
      <c r="DSX34" s="299" t="s">
        <v>185</v>
      </c>
      <c r="DSY34" s="299" t="s">
        <v>185</v>
      </c>
      <c r="DSZ34" s="299" t="s">
        <v>185</v>
      </c>
      <c r="DTA34" s="299" t="s">
        <v>185</v>
      </c>
      <c r="DTB34" s="299" t="s">
        <v>185</v>
      </c>
      <c r="DTC34" s="299" t="s">
        <v>185</v>
      </c>
      <c r="DTD34" s="299" t="s">
        <v>185</v>
      </c>
      <c r="DTE34" s="299" t="s">
        <v>185</v>
      </c>
      <c r="DTF34" s="299" t="s">
        <v>185</v>
      </c>
      <c r="DTG34" s="299" t="s">
        <v>185</v>
      </c>
      <c r="DTH34" s="299" t="s">
        <v>185</v>
      </c>
      <c r="DTI34" s="299" t="s">
        <v>185</v>
      </c>
      <c r="DTJ34" s="299" t="s">
        <v>185</v>
      </c>
      <c r="DTK34" s="299" t="s">
        <v>185</v>
      </c>
      <c r="DTL34" s="299" t="s">
        <v>185</v>
      </c>
      <c r="DTM34" s="299" t="s">
        <v>185</v>
      </c>
      <c r="DTN34" s="299" t="s">
        <v>185</v>
      </c>
      <c r="DTO34" s="299" t="s">
        <v>185</v>
      </c>
      <c r="DTP34" s="299" t="s">
        <v>185</v>
      </c>
      <c r="DTQ34" s="299" t="s">
        <v>185</v>
      </c>
      <c r="DTR34" s="299" t="s">
        <v>185</v>
      </c>
      <c r="DTS34" s="299" t="s">
        <v>185</v>
      </c>
      <c r="DTT34" s="299" t="s">
        <v>185</v>
      </c>
      <c r="DTU34" s="299" t="s">
        <v>185</v>
      </c>
      <c r="DTV34" s="299" t="s">
        <v>185</v>
      </c>
      <c r="DTW34" s="299" t="s">
        <v>185</v>
      </c>
      <c r="DTX34" s="299" t="s">
        <v>185</v>
      </c>
      <c r="DTY34" s="299" t="s">
        <v>185</v>
      </c>
      <c r="DTZ34" s="299" t="s">
        <v>185</v>
      </c>
      <c r="DUA34" s="299" t="s">
        <v>185</v>
      </c>
      <c r="DUB34" s="299" t="s">
        <v>185</v>
      </c>
      <c r="DUC34" s="299" t="s">
        <v>185</v>
      </c>
      <c r="DUD34" s="299" t="s">
        <v>185</v>
      </c>
      <c r="DUE34" s="299" t="s">
        <v>185</v>
      </c>
      <c r="DUF34" s="299" t="s">
        <v>185</v>
      </c>
      <c r="DUG34" s="299" t="s">
        <v>185</v>
      </c>
      <c r="DUH34" s="299" t="s">
        <v>185</v>
      </c>
      <c r="DUI34" s="299" t="s">
        <v>185</v>
      </c>
      <c r="DUJ34" s="299" t="s">
        <v>185</v>
      </c>
      <c r="DUK34" s="299" t="s">
        <v>185</v>
      </c>
      <c r="DUL34" s="299" t="s">
        <v>185</v>
      </c>
      <c r="DUM34" s="299" t="s">
        <v>185</v>
      </c>
      <c r="DUN34" s="299" t="s">
        <v>185</v>
      </c>
      <c r="DUO34" s="299" t="s">
        <v>185</v>
      </c>
      <c r="DUP34" s="299" t="s">
        <v>185</v>
      </c>
      <c r="DUQ34" s="299" t="s">
        <v>185</v>
      </c>
      <c r="DUR34" s="299" t="s">
        <v>185</v>
      </c>
      <c r="DUS34" s="299" t="s">
        <v>185</v>
      </c>
      <c r="DUT34" s="299" t="s">
        <v>185</v>
      </c>
      <c r="DUU34" s="299" t="s">
        <v>185</v>
      </c>
      <c r="DUV34" s="299" t="s">
        <v>185</v>
      </c>
      <c r="DUW34" s="299" t="s">
        <v>185</v>
      </c>
      <c r="DUX34" s="299" t="s">
        <v>185</v>
      </c>
      <c r="DUY34" s="299" t="s">
        <v>185</v>
      </c>
      <c r="DUZ34" s="299" t="s">
        <v>185</v>
      </c>
      <c r="DVA34" s="299" t="s">
        <v>185</v>
      </c>
      <c r="DVB34" s="299" t="s">
        <v>185</v>
      </c>
      <c r="DVC34" s="299" t="s">
        <v>185</v>
      </c>
      <c r="DVD34" s="299" t="s">
        <v>185</v>
      </c>
      <c r="DVE34" s="299" t="s">
        <v>185</v>
      </c>
      <c r="DVF34" s="299" t="s">
        <v>185</v>
      </c>
      <c r="DVG34" s="299" t="s">
        <v>185</v>
      </c>
      <c r="DVH34" s="299" t="s">
        <v>185</v>
      </c>
      <c r="DVI34" s="299" t="s">
        <v>185</v>
      </c>
      <c r="DVJ34" s="299" t="s">
        <v>185</v>
      </c>
      <c r="DVK34" s="299" t="s">
        <v>185</v>
      </c>
      <c r="DVL34" s="299" t="s">
        <v>185</v>
      </c>
      <c r="DVM34" s="299" t="s">
        <v>185</v>
      </c>
      <c r="DVN34" s="299" t="s">
        <v>185</v>
      </c>
      <c r="DVO34" s="299" t="s">
        <v>185</v>
      </c>
      <c r="DVP34" s="299" t="s">
        <v>185</v>
      </c>
      <c r="DVQ34" s="299" t="s">
        <v>185</v>
      </c>
      <c r="DVR34" s="299" t="s">
        <v>185</v>
      </c>
      <c r="DVS34" s="299" t="s">
        <v>185</v>
      </c>
      <c r="DVT34" s="299" t="s">
        <v>185</v>
      </c>
      <c r="DVU34" s="299" t="s">
        <v>185</v>
      </c>
      <c r="DVV34" s="299" t="s">
        <v>185</v>
      </c>
      <c r="DVW34" s="299" t="s">
        <v>185</v>
      </c>
      <c r="DVX34" s="299" t="s">
        <v>185</v>
      </c>
      <c r="DVY34" s="299" t="s">
        <v>185</v>
      </c>
      <c r="DVZ34" s="299" t="s">
        <v>185</v>
      </c>
      <c r="DWA34" s="299" t="s">
        <v>185</v>
      </c>
      <c r="DWB34" s="299" t="s">
        <v>185</v>
      </c>
      <c r="DWC34" s="299" t="s">
        <v>185</v>
      </c>
      <c r="DWD34" s="299" t="s">
        <v>185</v>
      </c>
      <c r="DWE34" s="299" t="s">
        <v>185</v>
      </c>
      <c r="DWF34" s="299" t="s">
        <v>185</v>
      </c>
      <c r="DWG34" s="299" t="s">
        <v>185</v>
      </c>
      <c r="DWH34" s="299" t="s">
        <v>185</v>
      </c>
      <c r="DWI34" s="299" t="s">
        <v>185</v>
      </c>
      <c r="DWJ34" s="299" t="s">
        <v>185</v>
      </c>
      <c r="DWK34" s="299" t="s">
        <v>185</v>
      </c>
      <c r="DWL34" s="299" t="s">
        <v>185</v>
      </c>
      <c r="DWM34" s="299" t="s">
        <v>185</v>
      </c>
      <c r="DWN34" s="299" t="s">
        <v>185</v>
      </c>
      <c r="DWO34" s="299" t="s">
        <v>185</v>
      </c>
      <c r="DWP34" s="299" t="s">
        <v>185</v>
      </c>
      <c r="DWQ34" s="299" t="s">
        <v>185</v>
      </c>
      <c r="DWR34" s="299" t="s">
        <v>185</v>
      </c>
      <c r="DWS34" s="299" t="s">
        <v>185</v>
      </c>
      <c r="DWT34" s="299" t="s">
        <v>185</v>
      </c>
      <c r="DWU34" s="299" t="s">
        <v>185</v>
      </c>
      <c r="DWV34" s="299" t="s">
        <v>185</v>
      </c>
      <c r="DWW34" s="299" t="s">
        <v>185</v>
      </c>
      <c r="DWX34" s="299" t="s">
        <v>185</v>
      </c>
      <c r="DWY34" s="299" t="s">
        <v>185</v>
      </c>
      <c r="DWZ34" s="299" t="s">
        <v>185</v>
      </c>
      <c r="DXA34" s="299" t="s">
        <v>185</v>
      </c>
      <c r="DXB34" s="299" t="s">
        <v>185</v>
      </c>
      <c r="DXC34" s="299" t="s">
        <v>185</v>
      </c>
      <c r="DXD34" s="299" t="s">
        <v>185</v>
      </c>
      <c r="DXE34" s="299" t="s">
        <v>185</v>
      </c>
      <c r="DXF34" s="299" t="s">
        <v>185</v>
      </c>
      <c r="DXG34" s="299" t="s">
        <v>185</v>
      </c>
      <c r="DXH34" s="299" t="s">
        <v>185</v>
      </c>
      <c r="DXI34" s="299" t="s">
        <v>185</v>
      </c>
      <c r="DXJ34" s="299" t="s">
        <v>185</v>
      </c>
      <c r="DXK34" s="299" t="s">
        <v>185</v>
      </c>
      <c r="DXL34" s="299" t="s">
        <v>185</v>
      </c>
      <c r="DXM34" s="299" t="s">
        <v>185</v>
      </c>
      <c r="DXN34" s="299" t="s">
        <v>185</v>
      </c>
      <c r="DXO34" s="299" t="s">
        <v>185</v>
      </c>
      <c r="DXP34" s="299" t="s">
        <v>185</v>
      </c>
      <c r="DXQ34" s="299" t="s">
        <v>185</v>
      </c>
      <c r="DXR34" s="299" t="s">
        <v>185</v>
      </c>
      <c r="DXS34" s="299" t="s">
        <v>185</v>
      </c>
      <c r="DXT34" s="299" t="s">
        <v>185</v>
      </c>
      <c r="DXU34" s="299" t="s">
        <v>185</v>
      </c>
      <c r="DXV34" s="299" t="s">
        <v>185</v>
      </c>
      <c r="DXW34" s="299" t="s">
        <v>185</v>
      </c>
      <c r="DXX34" s="299" t="s">
        <v>185</v>
      </c>
      <c r="DXY34" s="299" t="s">
        <v>185</v>
      </c>
      <c r="DXZ34" s="299" t="s">
        <v>185</v>
      </c>
      <c r="DYA34" s="299" t="s">
        <v>185</v>
      </c>
      <c r="DYB34" s="299" t="s">
        <v>185</v>
      </c>
      <c r="DYC34" s="299" t="s">
        <v>185</v>
      </c>
      <c r="DYD34" s="299" t="s">
        <v>185</v>
      </c>
      <c r="DYE34" s="299" t="s">
        <v>185</v>
      </c>
      <c r="DYF34" s="299" t="s">
        <v>185</v>
      </c>
      <c r="DYG34" s="299" t="s">
        <v>185</v>
      </c>
      <c r="DYH34" s="299" t="s">
        <v>185</v>
      </c>
      <c r="DYI34" s="299" t="s">
        <v>185</v>
      </c>
      <c r="DYJ34" s="299" t="s">
        <v>185</v>
      </c>
      <c r="DYK34" s="299" t="s">
        <v>185</v>
      </c>
      <c r="DYL34" s="299" t="s">
        <v>185</v>
      </c>
      <c r="DYM34" s="299" t="s">
        <v>185</v>
      </c>
      <c r="DYN34" s="299" t="s">
        <v>185</v>
      </c>
      <c r="DYO34" s="299" t="s">
        <v>185</v>
      </c>
      <c r="DYP34" s="299" t="s">
        <v>185</v>
      </c>
      <c r="DYQ34" s="299" t="s">
        <v>185</v>
      </c>
      <c r="DYR34" s="299" t="s">
        <v>185</v>
      </c>
      <c r="DYS34" s="299" t="s">
        <v>185</v>
      </c>
      <c r="DYT34" s="299" t="s">
        <v>185</v>
      </c>
      <c r="DYU34" s="299" t="s">
        <v>185</v>
      </c>
      <c r="DYV34" s="299" t="s">
        <v>185</v>
      </c>
      <c r="DYW34" s="299" t="s">
        <v>185</v>
      </c>
      <c r="DYX34" s="299" t="s">
        <v>185</v>
      </c>
      <c r="DYY34" s="299" t="s">
        <v>185</v>
      </c>
      <c r="DYZ34" s="299" t="s">
        <v>185</v>
      </c>
      <c r="DZA34" s="299" t="s">
        <v>185</v>
      </c>
      <c r="DZB34" s="299" t="s">
        <v>185</v>
      </c>
      <c r="DZC34" s="299" t="s">
        <v>185</v>
      </c>
      <c r="DZD34" s="299" t="s">
        <v>185</v>
      </c>
      <c r="DZE34" s="299" t="s">
        <v>185</v>
      </c>
      <c r="DZF34" s="299" t="s">
        <v>185</v>
      </c>
      <c r="DZG34" s="299" t="s">
        <v>185</v>
      </c>
      <c r="DZH34" s="299" t="s">
        <v>185</v>
      </c>
      <c r="DZI34" s="299" t="s">
        <v>185</v>
      </c>
      <c r="DZJ34" s="299" t="s">
        <v>185</v>
      </c>
      <c r="DZK34" s="299" t="s">
        <v>185</v>
      </c>
      <c r="DZL34" s="299" t="s">
        <v>185</v>
      </c>
      <c r="DZM34" s="299" t="s">
        <v>185</v>
      </c>
      <c r="DZN34" s="299" t="s">
        <v>185</v>
      </c>
      <c r="DZO34" s="299" t="s">
        <v>185</v>
      </c>
      <c r="DZP34" s="299" t="s">
        <v>185</v>
      </c>
      <c r="DZQ34" s="299" t="s">
        <v>185</v>
      </c>
      <c r="DZR34" s="299" t="s">
        <v>185</v>
      </c>
      <c r="DZS34" s="299" t="s">
        <v>185</v>
      </c>
      <c r="DZT34" s="299" t="s">
        <v>185</v>
      </c>
      <c r="DZU34" s="299" t="s">
        <v>185</v>
      </c>
      <c r="DZV34" s="299" t="s">
        <v>185</v>
      </c>
      <c r="DZW34" s="299" t="s">
        <v>185</v>
      </c>
      <c r="DZX34" s="299" t="s">
        <v>185</v>
      </c>
      <c r="DZY34" s="299" t="s">
        <v>185</v>
      </c>
      <c r="DZZ34" s="299" t="s">
        <v>185</v>
      </c>
      <c r="EAA34" s="299" t="s">
        <v>185</v>
      </c>
      <c r="EAB34" s="299" t="s">
        <v>185</v>
      </c>
      <c r="EAC34" s="299" t="s">
        <v>185</v>
      </c>
      <c r="EAD34" s="299" t="s">
        <v>185</v>
      </c>
      <c r="EAE34" s="299" t="s">
        <v>185</v>
      </c>
      <c r="EAF34" s="299" t="s">
        <v>185</v>
      </c>
      <c r="EAG34" s="299" t="s">
        <v>185</v>
      </c>
      <c r="EAH34" s="299" t="s">
        <v>185</v>
      </c>
      <c r="EAI34" s="299" t="s">
        <v>185</v>
      </c>
      <c r="EAJ34" s="299" t="s">
        <v>185</v>
      </c>
      <c r="EAK34" s="299" t="s">
        <v>185</v>
      </c>
      <c r="EAL34" s="299" t="s">
        <v>185</v>
      </c>
      <c r="EAM34" s="299" t="s">
        <v>185</v>
      </c>
      <c r="EAN34" s="299" t="s">
        <v>185</v>
      </c>
      <c r="EAO34" s="299" t="s">
        <v>185</v>
      </c>
      <c r="EAP34" s="299" t="s">
        <v>185</v>
      </c>
      <c r="EAQ34" s="299" t="s">
        <v>185</v>
      </c>
      <c r="EAR34" s="299" t="s">
        <v>185</v>
      </c>
      <c r="EAS34" s="299" t="s">
        <v>185</v>
      </c>
      <c r="EAT34" s="299" t="s">
        <v>185</v>
      </c>
      <c r="EAU34" s="299" t="s">
        <v>185</v>
      </c>
      <c r="EAV34" s="299" t="s">
        <v>185</v>
      </c>
      <c r="EAW34" s="299" t="s">
        <v>185</v>
      </c>
      <c r="EAX34" s="299" t="s">
        <v>185</v>
      </c>
      <c r="EAY34" s="299" t="s">
        <v>185</v>
      </c>
      <c r="EAZ34" s="299" t="s">
        <v>185</v>
      </c>
      <c r="EBA34" s="299" t="s">
        <v>185</v>
      </c>
      <c r="EBB34" s="299" t="s">
        <v>185</v>
      </c>
      <c r="EBC34" s="299" t="s">
        <v>185</v>
      </c>
      <c r="EBD34" s="299" t="s">
        <v>185</v>
      </c>
      <c r="EBE34" s="299" t="s">
        <v>185</v>
      </c>
      <c r="EBF34" s="299" t="s">
        <v>185</v>
      </c>
      <c r="EBG34" s="299" t="s">
        <v>185</v>
      </c>
      <c r="EBH34" s="299" t="s">
        <v>185</v>
      </c>
      <c r="EBI34" s="299" t="s">
        <v>185</v>
      </c>
      <c r="EBJ34" s="299" t="s">
        <v>185</v>
      </c>
      <c r="EBK34" s="299" t="s">
        <v>185</v>
      </c>
      <c r="EBL34" s="299" t="s">
        <v>185</v>
      </c>
      <c r="EBM34" s="299" t="s">
        <v>185</v>
      </c>
      <c r="EBN34" s="299" t="s">
        <v>185</v>
      </c>
      <c r="EBO34" s="299" t="s">
        <v>185</v>
      </c>
      <c r="EBP34" s="299" t="s">
        <v>185</v>
      </c>
      <c r="EBQ34" s="299" t="s">
        <v>185</v>
      </c>
      <c r="EBR34" s="299" t="s">
        <v>185</v>
      </c>
      <c r="EBS34" s="299" t="s">
        <v>185</v>
      </c>
      <c r="EBT34" s="299" t="s">
        <v>185</v>
      </c>
      <c r="EBU34" s="299" t="s">
        <v>185</v>
      </c>
      <c r="EBV34" s="299" t="s">
        <v>185</v>
      </c>
      <c r="EBW34" s="299" t="s">
        <v>185</v>
      </c>
      <c r="EBX34" s="299" t="s">
        <v>185</v>
      </c>
      <c r="EBY34" s="299" t="s">
        <v>185</v>
      </c>
      <c r="EBZ34" s="299" t="s">
        <v>185</v>
      </c>
      <c r="ECA34" s="299" t="s">
        <v>185</v>
      </c>
      <c r="ECB34" s="299" t="s">
        <v>185</v>
      </c>
      <c r="ECC34" s="299" t="s">
        <v>185</v>
      </c>
      <c r="ECD34" s="299" t="s">
        <v>185</v>
      </c>
      <c r="ECE34" s="299" t="s">
        <v>185</v>
      </c>
      <c r="ECF34" s="299" t="s">
        <v>185</v>
      </c>
      <c r="ECG34" s="299" t="s">
        <v>185</v>
      </c>
      <c r="ECH34" s="299" t="s">
        <v>185</v>
      </c>
      <c r="ECI34" s="299" t="s">
        <v>185</v>
      </c>
      <c r="ECJ34" s="299" t="s">
        <v>185</v>
      </c>
      <c r="ECK34" s="299" t="s">
        <v>185</v>
      </c>
      <c r="ECL34" s="299" t="s">
        <v>185</v>
      </c>
      <c r="ECM34" s="299" t="s">
        <v>185</v>
      </c>
      <c r="ECN34" s="299" t="s">
        <v>185</v>
      </c>
      <c r="ECO34" s="299" t="s">
        <v>185</v>
      </c>
      <c r="ECP34" s="299" t="s">
        <v>185</v>
      </c>
      <c r="ECQ34" s="299" t="s">
        <v>185</v>
      </c>
      <c r="ECR34" s="299" t="s">
        <v>185</v>
      </c>
      <c r="ECS34" s="299" t="s">
        <v>185</v>
      </c>
      <c r="ECT34" s="299" t="s">
        <v>185</v>
      </c>
      <c r="ECU34" s="299" t="s">
        <v>185</v>
      </c>
      <c r="ECV34" s="299" t="s">
        <v>185</v>
      </c>
      <c r="ECW34" s="299" t="s">
        <v>185</v>
      </c>
      <c r="ECX34" s="299" t="s">
        <v>185</v>
      </c>
      <c r="ECY34" s="299" t="s">
        <v>185</v>
      </c>
      <c r="ECZ34" s="299" t="s">
        <v>185</v>
      </c>
      <c r="EDA34" s="299" t="s">
        <v>185</v>
      </c>
      <c r="EDB34" s="299" t="s">
        <v>185</v>
      </c>
      <c r="EDC34" s="299" t="s">
        <v>185</v>
      </c>
      <c r="EDD34" s="299" t="s">
        <v>185</v>
      </c>
      <c r="EDE34" s="299" t="s">
        <v>185</v>
      </c>
      <c r="EDF34" s="299" t="s">
        <v>185</v>
      </c>
      <c r="EDG34" s="299" t="s">
        <v>185</v>
      </c>
      <c r="EDH34" s="299" t="s">
        <v>185</v>
      </c>
      <c r="EDI34" s="299" t="s">
        <v>185</v>
      </c>
      <c r="EDJ34" s="299" t="s">
        <v>185</v>
      </c>
      <c r="EDK34" s="299" t="s">
        <v>185</v>
      </c>
      <c r="EDL34" s="299" t="s">
        <v>185</v>
      </c>
      <c r="EDM34" s="299" t="s">
        <v>185</v>
      </c>
      <c r="EDN34" s="299" t="s">
        <v>185</v>
      </c>
      <c r="EDO34" s="299" t="s">
        <v>185</v>
      </c>
      <c r="EDP34" s="299" t="s">
        <v>185</v>
      </c>
      <c r="EDQ34" s="299" t="s">
        <v>185</v>
      </c>
      <c r="EDR34" s="299" t="s">
        <v>185</v>
      </c>
      <c r="EDS34" s="299" t="s">
        <v>185</v>
      </c>
      <c r="EDT34" s="299" t="s">
        <v>185</v>
      </c>
      <c r="EDU34" s="299" t="s">
        <v>185</v>
      </c>
      <c r="EDV34" s="299" t="s">
        <v>185</v>
      </c>
      <c r="EDW34" s="299" t="s">
        <v>185</v>
      </c>
      <c r="EDX34" s="299" t="s">
        <v>185</v>
      </c>
      <c r="EDY34" s="299" t="s">
        <v>185</v>
      </c>
      <c r="EDZ34" s="299" t="s">
        <v>185</v>
      </c>
      <c r="EEA34" s="299" t="s">
        <v>185</v>
      </c>
      <c r="EEB34" s="299" t="s">
        <v>185</v>
      </c>
      <c r="EEC34" s="299" t="s">
        <v>185</v>
      </c>
      <c r="EED34" s="299" t="s">
        <v>185</v>
      </c>
      <c r="EEE34" s="299" t="s">
        <v>185</v>
      </c>
      <c r="EEF34" s="299" t="s">
        <v>185</v>
      </c>
      <c r="EEG34" s="299" t="s">
        <v>185</v>
      </c>
      <c r="EEH34" s="299" t="s">
        <v>185</v>
      </c>
      <c r="EEI34" s="299" t="s">
        <v>185</v>
      </c>
      <c r="EEJ34" s="299" t="s">
        <v>185</v>
      </c>
      <c r="EEK34" s="299" t="s">
        <v>185</v>
      </c>
      <c r="EEL34" s="299" t="s">
        <v>185</v>
      </c>
      <c r="EEM34" s="299" t="s">
        <v>185</v>
      </c>
      <c r="EEN34" s="299" t="s">
        <v>185</v>
      </c>
      <c r="EEO34" s="299" t="s">
        <v>185</v>
      </c>
      <c r="EEP34" s="299" t="s">
        <v>185</v>
      </c>
      <c r="EEQ34" s="299" t="s">
        <v>185</v>
      </c>
      <c r="EER34" s="299" t="s">
        <v>185</v>
      </c>
      <c r="EES34" s="299" t="s">
        <v>185</v>
      </c>
      <c r="EET34" s="299" t="s">
        <v>185</v>
      </c>
      <c r="EEU34" s="299" t="s">
        <v>185</v>
      </c>
      <c r="EEV34" s="299" t="s">
        <v>185</v>
      </c>
      <c r="EEW34" s="299" t="s">
        <v>185</v>
      </c>
      <c r="EEX34" s="299" t="s">
        <v>185</v>
      </c>
      <c r="EEY34" s="299" t="s">
        <v>185</v>
      </c>
      <c r="EEZ34" s="299" t="s">
        <v>185</v>
      </c>
      <c r="EFA34" s="299" t="s">
        <v>185</v>
      </c>
      <c r="EFB34" s="299" t="s">
        <v>185</v>
      </c>
      <c r="EFC34" s="299" t="s">
        <v>185</v>
      </c>
      <c r="EFD34" s="299" t="s">
        <v>185</v>
      </c>
      <c r="EFE34" s="299" t="s">
        <v>185</v>
      </c>
      <c r="EFF34" s="299" t="s">
        <v>185</v>
      </c>
      <c r="EFG34" s="299" t="s">
        <v>185</v>
      </c>
      <c r="EFH34" s="299" t="s">
        <v>185</v>
      </c>
      <c r="EFI34" s="299" t="s">
        <v>185</v>
      </c>
      <c r="EFJ34" s="299" t="s">
        <v>185</v>
      </c>
      <c r="EFK34" s="299" t="s">
        <v>185</v>
      </c>
      <c r="EFL34" s="299" t="s">
        <v>185</v>
      </c>
      <c r="EFM34" s="299" t="s">
        <v>185</v>
      </c>
      <c r="EFN34" s="299" t="s">
        <v>185</v>
      </c>
      <c r="EFO34" s="299" t="s">
        <v>185</v>
      </c>
      <c r="EFP34" s="299" t="s">
        <v>185</v>
      </c>
      <c r="EFQ34" s="299" t="s">
        <v>185</v>
      </c>
      <c r="EFR34" s="299" t="s">
        <v>185</v>
      </c>
      <c r="EFS34" s="299" t="s">
        <v>185</v>
      </c>
      <c r="EFT34" s="299" t="s">
        <v>185</v>
      </c>
      <c r="EFU34" s="299" t="s">
        <v>185</v>
      </c>
      <c r="EFV34" s="299" t="s">
        <v>185</v>
      </c>
      <c r="EFW34" s="299" t="s">
        <v>185</v>
      </c>
      <c r="EFX34" s="299" t="s">
        <v>185</v>
      </c>
      <c r="EFY34" s="299" t="s">
        <v>185</v>
      </c>
      <c r="EFZ34" s="299" t="s">
        <v>185</v>
      </c>
      <c r="EGA34" s="299" t="s">
        <v>185</v>
      </c>
      <c r="EGB34" s="299" t="s">
        <v>185</v>
      </c>
      <c r="EGC34" s="299" t="s">
        <v>185</v>
      </c>
      <c r="EGD34" s="299" t="s">
        <v>185</v>
      </c>
      <c r="EGE34" s="299" t="s">
        <v>185</v>
      </c>
      <c r="EGF34" s="299" t="s">
        <v>185</v>
      </c>
      <c r="EGG34" s="299" t="s">
        <v>185</v>
      </c>
      <c r="EGH34" s="299" t="s">
        <v>185</v>
      </c>
      <c r="EGI34" s="299" t="s">
        <v>185</v>
      </c>
      <c r="EGJ34" s="299" t="s">
        <v>185</v>
      </c>
      <c r="EGK34" s="299" t="s">
        <v>185</v>
      </c>
      <c r="EGL34" s="299" t="s">
        <v>185</v>
      </c>
      <c r="EGM34" s="299" t="s">
        <v>185</v>
      </c>
      <c r="EGN34" s="299" t="s">
        <v>185</v>
      </c>
      <c r="EGO34" s="299" t="s">
        <v>185</v>
      </c>
      <c r="EGP34" s="299" t="s">
        <v>185</v>
      </c>
      <c r="EGQ34" s="299" t="s">
        <v>185</v>
      </c>
      <c r="EGR34" s="299" t="s">
        <v>185</v>
      </c>
      <c r="EGS34" s="299" t="s">
        <v>185</v>
      </c>
      <c r="EGT34" s="299" t="s">
        <v>185</v>
      </c>
      <c r="EGU34" s="299" t="s">
        <v>185</v>
      </c>
      <c r="EGV34" s="299" t="s">
        <v>185</v>
      </c>
      <c r="EGW34" s="299" t="s">
        <v>185</v>
      </c>
      <c r="EGX34" s="299" t="s">
        <v>185</v>
      </c>
      <c r="EGY34" s="299" t="s">
        <v>185</v>
      </c>
      <c r="EGZ34" s="299" t="s">
        <v>185</v>
      </c>
      <c r="EHA34" s="299" t="s">
        <v>185</v>
      </c>
      <c r="EHB34" s="299" t="s">
        <v>185</v>
      </c>
      <c r="EHC34" s="299" t="s">
        <v>185</v>
      </c>
      <c r="EHD34" s="299" t="s">
        <v>185</v>
      </c>
      <c r="EHE34" s="299" t="s">
        <v>185</v>
      </c>
      <c r="EHF34" s="299" t="s">
        <v>185</v>
      </c>
      <c r="EHG34" s="299" t="s">
        <v>185</v>
      </c>
      <c r="EHH34" s="299" t="s">
        <v>185</v>
      </c>
      <c r="EHI34" s="299" t="s">
        <v>185</v>
      </c>
      <c r="EHJ34" s="299" t="s">
        <v>185</v>
      </c>
      <c r="EHK34" s="299" t="s">
        <v>185</v>
      </c>
      <c r="EHL34" s="299" t="s">
        <v>185</v>
      </c>
      <c r="EHM34" s="299" t="s">
        <v>185</v>
      </c>
      <c r="EHN34" s="299" t="s">
        <v>185</v>
      </c>
      <c r="EHO34" s="299" t="s">
        <v>185</v>
      </c>
      <c r="EHP34" s="299" t="s">
        <v>185</v>
      </c>
      <c r="EHQ34" s="299" t="s">
        <v>185</v>
      </c>
      <c r="EHR34" s="299" t="s">
        <v>185</v>
      </c>
      <c r="EHS34" s="299" t="s">
        <v>185</v>
      </c>
      <c r="EHT34" s="299" t="s">
        <v>185</v>
      </c>
      <c r="EHU34" s="299" t="s">
        <v>185</v>
      </c>
      <c r="EHV34" s="299" t="s">
        <v>185</v>
      </c>
      <c r="EHW34" s="299" t="s">
        <v>185</v>
      </c>
      <c r="EHX34" s="299" t="s">
        <v>185</v>
      </c>
      <c r="EHY34" s="299" t="s">
        <v>185</v>
      </c>
      <c r="EHZ34" s="299" t="s">
        <v>185</v>
      </c>
      <c r="EIA34" s="299" t="s">
        <v>185</v>
      </c>
      <c r="EIB34" s="299" t="s">
        <v>185</v>
      </c>
      <c r="EIC34" s="299" t="s">
        <v>185</v>
      </c>
      <c r="EID34" s="299" t="s">
        <v>185</v>
      </c>
      <c r="EIE34" s="299" t="s">
        <v>185</v>
      </c>
      <c r="EIF34" s="299" t="s">
        <v>185</v>
      </c>
      <c r="EIG34" s="299" t="s">
        <v>185</v>
      </c>
      <c r="EIH34" s="299" t="s">
        <v>185</v>
      </c>
      <c r="EII34" s="299" t="s">
        <v>185</v>
      </c>
      <c r="EIJ34" s="299" t="s">
        <v>185</v>
      </c>
      <c r="EIK34" s="299" t="s">
        <v>185</v>
      </c>
      <c r="EIL34" s="299" t="s">
        <v>185</v>
      </c>
      <c r="EIM34" s="299" t="s">
        <v>185</v>
      </c>
      <c r="EIN34" s="299" t="s">
        <v>185</v>
      </c>
      <c r="EIO34" s="299" t="s">
        <v>185</v>
      </c>
      <c r="EIP34" s="299" t="s">
        <v>185</v>
      </c>
      <c r="EIQ34" s="299" t="s">
        <v>185</v>
      </c>
      <c r="EIR34" s="299" t="s">
        <v>185</v>
      </c>
      <c r="EIS34" s="299" t="s">
        <v>185</v>
      </c>
      <c r="EIT34" s="299" t="s">
        <v>185</v>
      </c>
      <c r="EIU34" s="299" t="s">
        <v>185</v>
      </c>
      <c r="EIV34" s="299" t="s">
        <v>185</v>
      </c>
      <c r="EIW34" s="299" t="s">
        <v>185</v>
      </c>
      <c r="EIX34" s="299" t="s">
        <v>185</v>
      </c>
      <c r="EIY34" s="299" t="s">
        <v>185</v>
      </c>
      <c r="EIZ34" s="299" t="s">
        <v>185</v>
      </c>
      <c r="EJA34" s="299" t="s">
        <v>185</v>
      </c>
      <c r="EJB34" s="299" t="s">
        <v>185</v>
      </c>
      <c r="EJC34" s="299" t="s">
        <v>185</v>
      </c>
      <c r="EJD34" s="299" t="s">
        <v>185</v>
      </c>
      <c r="EJE34" s="299" t="s">
        <v>185</v>
      </c>
      <c r="EJF34" s="299" t="s">
        <v>185</v>
      </c>
      <c r="EJG34" s="299" t="s">
        <v>185</v>
      </c>
      <c r="EJH34" s="299" t="s">
        <v>185</v>
      </c>
      <c r="EJI34" s="299" t="s">
        <v>185</v>
      </c>
      <c r="EJJ34" s="299" t="s">
        <v>185</v>
      </c>
      <c r="EJK34" s="299" t="s">
        <v>185</v>
      </c>
      <c r="EJL34" s="299" t="s">
        <v>185</v>
      </c>
      <c r="EJM34" s="299" t="s">
        <v>185</v>
      </c>
      <c r="EJN34" s="299" t="s">
        <v>185</v>
      </c>
      <c r="EJO34" s="299" t="s">
        <v>185</v>
      </c>
      <c r="EJP34" s="299" t="s">
        <v>185</v>
      </c>
      <c r="EJQ34" s="299" t="s">
        <v>185</v>
      </c>
      <c r="EJR34" s="299" t="s">
        <v>185</v>
      </c>
      <c r="EJS34" s="299" t="s">
        <v>185</v>
      </c>
      <c r="EJT34" s="299" t="s">
        <v>185</v>
      </c>
      <c r="EJU34" s="299" t="s">
        <v>185</v>
      </c>
      <c r="EJV34" s="299" t="s">
        <v>185</v>
      </c>
      <c r="EJW34" s="299" t="s">
        <v>185</v>
      </c>
      <c r="EJX34" s="299" t="s">
        <v>185</v>
      </c>
      <c r="EJY34" s="299" t="s">
        <v>185</v>
      </c>
      <c r="EJZ34" s="299" t="s">
        <v>185</v>
      </c>
      <c r="EKA34" s="299" t="s">
        <v>185</v>
      </c>
      <c r="EKB34" s="299" t="s">
        <v>185</v>
      </c>
      <c r="EKC34" s="299" t="s">
        <v>185</v>
      </c>
      <c r="EKD34" s="299" t="s">
        <v>185</v>
      </c>
      <c r="EKE34" s="299" t="s">
        <v>185</v>
      </c>
      <c r="EKF34" s="299" t="s">
        <v>185</v>
      </c>
      <c r="EKG34" s="299" t="s">
        <v>185</v>
      </c>
      <c r="EKH34" s="299" t="s">
        <v>185</v>
      </c>
      <c r="EKI34" s="299" t="s">
        <v>185</v>
      </c>
      <c r="EKJ34" s="299" t="s">
        <v>185</v>
      </c>
      <c r="EKK34" s="299" t="s">
        <v>185</v>
      </c>
      <c r="EKL34" s="299" t="s">
        <v>185</v>
      </c>
      <c r="EKM34" s="299" t="s">
        <v>185</v>
      </c>
      <c r="EKN34" s="299" t="s">
        <v>185</v>
      </c>
      <c r="EKO34" s="299" t="s">
        <v>185</v>
      </c>
      <c r="EKP34" s="299" t="s">
        <v>185</v>
      </c>
      <c r="EKQ34" s="299" t="s">
        <v>185</v>
      </c>
      <c r="EKR34" s="299" t="s">
        <v>185</v>
      </c>
      <c r="EKS34" s="299" t="s">
        <v>185</v>
      </c>
      <c r="EKT34" s="299" t="s">
        <v>185</v>
      </c>
      <c r="EKU34" s="299" t="s">
        <v>185</v>
      </c>
      <c r="EKV34" s="299" t="s">
        <v>185</v>
      </c>
      <c r="EKW34" s="299" t="s">
        <v>185</v>
      </c>
      <c r="EKX34" s="299" t="s">
        <v>185</v>
      </c>
      <c r="EKY34" s="299" t="s">
        <v>185</v>
      </c>
      <c r="EKZ34" s="299" t="s">
        <v>185</v>
      </c>
      <c r="ELA34" s="299" t="s">
        <v>185</v>
      </c>
      <c r="ELB34" s="299" t="s">
        <v>185</v>
      </c>
      <c r="ELC34" s="299" t="s">
        <v>185</v>
      </c>
      <c r="ELD34" s="299" t="s">
        <v>185</v>
      </c>
      <c r="ELE34" s="299" t="s">
        <v>185</v>
      </c>
      <c r="ELF34" s="299" t="s">
        <v>185</v>
      </c>
      <c r="ELG34" s="299" t="s">
        <v>185</v>
      </c>
      <c r="ELH34" s="299" t="s">
        <v>185</v>
      </c>
      <c r="ELI34" s="299" t="s">
        <v>185</v>
      </c>
      <c r="ELJ34" s="299" t="s">
        <v>185</v>
      </c>
      <c r="ELK34" s="299" t="s">
        <v>185</v>
      </c>
      <c r="ELL34" s="299" t="s">
        <v>185</v>
      </c>
      <c r="ELM34" s="299" t="s">
        <v>185</v>
      </c>
      <c r="ELN34" s="299" t="s">
        <v>185</v>
      </c>
      <c r="ELO34" s="299" t="s">
        <v>185</v>
      </c>
      <c r="ELP34" s="299" t="s">
        <v>185</v>
      </c>
      <c r="ELQ34" s="299" t="s">
        <v>185</v>
      </c>
      <c r="ELR34" s="299" t="s">
        <v>185</v>
      </c>
      <c r="ELS34" s="299" t="s">
        <v>185</v>
      </c>
      <c r="ELT34" s="299" t="s">
        <v>185</v>
      </c>
      <c r="ELU34" s="299" t="s">
        <v>185</v>
      </c>
      <c r="ELV34" s="299" t="s">
        <v>185</v>
      </c>
      <c r="ELW34" s="299" t="s">
        <v>185</v>
      </c>
      <c r="ELX34" s="299" t="s">
        <v>185</v>
      </c>
      <c r="ELY34" s="299" t="s">
        <v>185</v>
      </c>
      <c r="ELZ34" s="299" t="s">
        <v>185</v>
      </c>
      <c r="EMA34" s="299" t="s">
        <v>185</v>
      </c>
      <c r="EMB34" s="299" t="s">
        <v>185</v>
      </c>
      <c r="EMC34" s="299" t="s">
        <v>185</v>
      </c>
      <c r="EMD34" s="299" t="s">
        <v>185</v>
      </c>
      <c r="EME34" s="299" t="s">
        <v>185</v>
      </c>
      <c r="EMF34" s="299" t="s">
        <v>185</v>
      </c>
      <c r="EMG34" s="299" t="s">
        <v>185</v>
      </c>
      <c r="EMH34" s="299" t="s">
        <v>185</v>
      </c>
      <c r="EMI34" s="299" t="s">
        <v>185</v>
      </c>
      <c r="EMJ34" s="299" t="s">
        <v>185</v>
      </c>
      <c r="EMK34" s="299" t="s">
        <v>185</v>
      </c>
      <c r="EML34" s="299" t="s">
        <v>185</v>
      </c>
      <c r="EMM34" s="299" t="s">
        <v>185</v>
      </c>
      <c r="EMN34" s="299" t="s">
        <v>185</v>
      </c>
      <c r="EMO34" s="299" t="s">
        <v>185</v>
      </c>
      <c r="EMP34" s="299" t="s">
        <v>185</v>
      </c>
      <c r="EMQ34" s="299" t="s">
        <v>185</v>
      </c>
      <c r="EMR34" s="299" t="s">
        <v>185</v>
      </c>
      <c r="EMS34" s="299" t="s">
        <v>185</v>
      </c>
      <c r="EMT34" s="299" t="s">
        <v>185</v>
      </c>
      <c r="EMU34" s="299" t="s">
        <v>185</v>
      </c>
      <c r="EMV34" s="299" t="s">
        <v>185</v>
      </c>
      <c r="EMW34" s="299" t="s">
        <v>185</v>
      </c>
      <c r="EMX34" s="299" t="s">
        <v>185</v>
      </c>
      <c r="EMY34" s="299" t="s">
        <v>185</v>
      </c>
      <c r="EMZ34" s="299" t="s">
        <v>185</v>
      </c>
      <c r="ENA34" s="299" t="s">
        <v>185</v>
      </c>
      <c r="ENB34" s="299" t="s">
        <v>185</v>
      </c>
      <c r="ENC34" s="299" t="s">
        <v>185</v>
      </c>
      <c r="END34" s="299" t="s">
        <v>185</v>
      </c>
      <c r="ENE34" s="299" t="s">
        <v>185</v>
      </c>
      <c r="ENF34" s="299" t="s">
        <v>185</v>
      </c>
      <c r="ENG34" s="299" t="s">
        <v>185</v>
      </c>
      <c r="ENH34" s="299" t="s">
        <v>185</v>
      </c>
      <c r="ENI34" s="299" t="s">
        <v>185</v>
      </c>
      <c r="ENJ34" s="299" t="s">
        <v>185</v>
      </c>
      <c r="ENK34" s="299" t="s">
        <v>185</v>
      </c>
      <c r="ENL34" s="299" t="s">
        <v>185</v>
      </c>
      <c r="ENM34" s="299" t="s">
        <v>185</v>
      </c>
      <c r="ENN34" s="299" t="s">
        <v>185</v>
      </c>
      <c r="ENO34" s="299" t="s">
        <v>185</v>
      </c>
      <c r="ENP34" s="299" t="s">
        <v>185</v>
      </c>
      <c r="ENQ34" s="299" t="s">
        <v>185</v>
      </c>
      <c r="ENR34" s="299" t="s">
        <v>185</v>
      </c>
      <c r="ENS34" s="299" t="s">
        <v>185</v>
      </c>
      <c r="ENT34" s="299" t="s">
        <v>185</v>
      </c>
      <c r="ENU34" s="299" t="s">
        <v>185</v>
      </c>
      <c r="ENV34" s="299" t="s">
        <v>185</v>
      </c>
      <c r="ENW34" s="299" t="s">
        <v>185</v>
      </c>
      <c r="ENX34" s="299" t="s">
        <v>185</v>
      </c>
      <c r="ENY34" s="299" t="s">
        <v>185</v>
      </c>
      <c r="ENZ34" s="299" t="s">
        <v>185</v>
      </c>
      <c r="EOA34" s="299" t="s">
        <v>185</v>
      </c>
      <c r="EOB34" s="299" t="s">
        <v>185</v>
      </c>
      <c r="EOC34" s="299" t="s">
        <v>185</v>
      </c>
      <c r="EOD34" s="299" t="s">
        <v>185</v>
      </c>
      <c r="EOE34" s="299" t="s">
        <v>185</v>
      </c>
      <c r="EOF34" s="299" t="s">
        <v>185</v>
      </c>
      <c r="EOG34" s="299" t="s">
        <v>185</v>
      </c>
      <c r="EOH34" s="299" t="s">
        <v>185</v>
      </c>
      <c r="EOI34" s="299" t="s">
        <v>185</v>
      </c>
      <c r="EOJ34" s="299" t="s">
        <v>185</v>
      </c>
      <c r="EOK34" s="299" t="s">
        <v>185</v>
      </c>
      <c r="EOL34" s="299" t="s">
        <v>185</v>
      </c>
      <c r="EOM34" s="299" t="s">
        <v>185</v>
      </c>
      <c r="EON34" s="299" t="s">
        <v>185</v>
      </c>
      <c r="EOO34" s="299" t="s">
        <v>185</v>
      </c>
      <c r="EOP34" s="299" t="s">
        <v>185</v>
      </c>
      <c r="EOQ34" s="299" t="s">
        <v>185</v>
      </c>
      <c r="EOR34" s="299" t="s">
        <v>185</v>
      </c>
      <c r="EOS34" s="299" t="s">
        <v>185</v>
      </c>
      <c r="EOT34" s="299" t="s">
        <v>185</v>
      </c>
      <c r="EOU34" s="299" t="s">
        <v>185</v>
      </c>
      <c r="EOV34" s="299" t="s">
        <v>185</v>
      </c>
      <c r="EOW34" s="299" t="s">
        <v>185</v>
      </c>
      <c r="EOX34" s="299" t="s">
        <v>185</v>
      </c>
      <c r="EOY34" s="299" t="s">
        <v>185</v>
      </c>
      <c r="EOZ34" s="299" t="s">
        <v>185</v>
      </c>
      <c r="EPA34" s="299" t="s">
        <v>185</v>
      </c>
      <c r="EPB34" s="299" t="s">
        <v>185</v>
      </c>
      <c r="EPC34" s="299" t="s">
        <v>185</v>
      </c>
      <c r="EPD34" s="299" t="s">
        <v>185</v>
      </c>
      <c r="EPE34" s="299" t="s">
        <v>185</v>
      </c>
      <c r="EPF34" s="299" t="s">
        <v>185</v>
      </c>
      <c r="EPG34" s="299" t="s">
        <v>185</v>
      </c>
      <c r="EPH34" s="299" t="s">
        <v>185</v>
      </c>
      <c r="EPI34" s="299" t="s">
        <v>185</v>
      </c>
      <c r="EPJ34" s="299" t="s">
        <v>185</v>
      </c>
      <c r="EPK34" s="299" t="s">
        <v>185</v>
      </c>
      <c r="EPL34" s="299" t="s">
        <v>185</v>
      </c>
      <c r="EPM34" s="299" t="s">
        <v>185</v>
      </c>
      <c r="EPN34" s="299" t="s">
        <v>185</v>
      </c>
      <c r="EPO34" s="299" t="s">
        <v>185</v>
      </c>
      <c r="EPP34" s="299" t="s">
        <v>185</v>
      </c>
      <c r="EPQ34" s="299" t="s">
        <v>185</v>
      </c>
      <c r="EPR34" s="299" t="s">
        <v>185</v>
      </c>
      <c r="EPS34" s="299" t="s">
        <v>185</v>
      </c>
      <c r="EPT34" s="299" t="s">
        <v>185</v>
      </c>
      <c r="EPU34" s="299" t="s">
        <v>185</v>
      </c>
      <c r="EPV34" s="299" t="s">
        <v>185</v>
      </c>
      <c r="EPW34" s="299" t="s">
        <v>185</v>
      </c>
      <c r="EPX34" s="299" t="s">
        <v>185</v>
      </c>
      <c r="EPY34" s="299" t="s">
        <v>185</v>
      </c>
      <c r="EPZ34" s="299" t="s">
        <v>185</v>
      </c>
      <c r="EQA34" s="299" t="s">
        <v>185</v>
      </c>
      <c r="EQB34" s="299" t="s">
        <v>185</v>
      </c>
      <c r="EQC34" s="299" t="s">
        <v>185</v>
      </c>
      <c r="EQD34" s="299" t="s">
        <v>185</v>
      </c>
      <c r="EQE34" s="299" t="s">
        <v>185</v>
      </c>
      <c r="EQF34" s="299" t="s">
        <v>185</v>
      </c>
      <c r="EQG34" s="299" t="s">
        <v>185</v>
      </c>
      <c r="EQH34" s="299" t="s">
        <v>185</v>
      </c>
      <c r="EQI34" s="299" t="s">
        <v>185</v>
      </c>
      <c r="EQJ34" s="299" t="s">
        <v>185</v>
      </c>
      <c r="EQK34" s="299" t="s">
        <v>185</v>
      </c>
      <c r="EQL34" s="299" t="s">
        <v>185</v>
      </c>
      <c r="EQM34" s="299" t="s">
        <v>185</v>
      </c>
      <c r="EQN34" s="299" t="s">
        <v>185</v>
      </c>
      <c r="EQO34" s="299" t="s">
        <v>185</v>
      </c>
      <c r="EQP34" s="299" t="s">
        <v>185</v>
      </c>
      <c r="EQQ34" s="299" t="s">
        <v>185</v>
      </c>
      <c r="EQR34" s="299" t="s">
        <v>185</v>
      </c>
      <c r="EQS34" s="299" t="s">
        <v>185</v>
      </c>
      <c r="EQT34" s="299" t="s">
        <v>185</v>
      </c>
      <c r="EQU34" s="299" t="s">
        <v>185</v>
      </c>
      <c r="EQV34" s="299" t="s">
        <v>185</v>
      </c>
      <c r="EQW34" s="299" t="s">
        <v>185</v>
      </c>
      <c r="EQX34" s="299" t="s">
        <v>185</v>
      </c>
      <c r="EQY34" s="299" t="s">
        <v>185</v>
      </c>
      <c r="EQZ34" s="299" t="s">
        <v>185</v>
      </c>
      <c r="ERA34" s="299" t="s">
        <v>185</v>
      </c>
      <c r="ERB34" s="299" t="s">
        <v>185</v>
      </c>
      <c r="ERC34" s="299" t="s">
        <v>185</v>
      </c>
      <c r="ERD34" s="299" t="s">
        <v>185</v>
      </c>
      <c r="ERE34" s="299" t="s">
        <v>185</v>
      </c>
      <c r="ERF34" s="299" t="s">
        <v>185</v>
      </c>
      <c r="ERG34" s="299" t="s">
        <v>185</v>
      </c>
      <c r="ERH34" s="299" t="s">
        <v>185</v>
      </c>
      <c r="ERI34" s="299" t="s">
        <v>185</v>
      </c>
      <c r="ERJ34" s="299" t="s">
        <v>185</v>
      </c>
      <c r="ERK34" s="299" t="s">
        <v>185</v>
      </c>
      <c r="ERL34" s="299" t="s">
        <v>185</v>
      </c>
      <c r="ERM34" s="299" t="s">
        <v>185</v>
      </c>
      <c r="ERN34" s="299" t="s">
        <v>185</v>
      </c>
      <c r="ERO34" s="299" t="s">
        <v>185</v>
      </c>
      <c r="ERP34" s="299" t="s">
        <v>185</v>
      </c>
      <c r="ERQ34" s="299" t="s">
        <v>185</v>
      </c>
      <c r="ERR34" s="299" t="s">
        <v>185</v>
      </c>
      <c r="ERS34" s="299" t="s">
        <v>185</v>
      </c>
      <c r="ERT34" s="299" t="s">
        <v>185</v>
      </c>
      <c r="ERU34" s="299" t="s">
        <v>185</v>
      </c>
      <c r="ERV34" s="299" t="s">
        <v>185</v>
      </c>
      <c r="ERW34" s="299" t="s">
        <v>185</v>
      </c>
      <c r="ERX34" s="299" t="s">
        <v>185</v>
      </c>
      <c r="ERY34" s="299" t="s">
        <v>185</v>
      </c>
      <c r="ERZ34" s="299" t="s">
        <v>185</v>
      </c>
      <c r="ESA34" s="299" t="s">
        <v>185</v>
      </c>
      <c r="ESB34" s="299" t="s">
        <v>185</v>
      </c>
      <c r="ESC34" s="299" t="s">
        <v>185</v>
      </c>
      <c r="ESD34" s="299" t="s">
        <v>185</v>
      </c>
      <c r="ESE34" s="299" t="s">
        <v>185</v>
      </c>
      <c r="ESF34" s="299" t="s">
        <v>185</v>
      </c>
      <c r="ESG34" s="299" t="s">
        <v>185</v>
      </c>
      <c r="ESH34" s="299" t="s">
        <v>185</v>
      </c>
      <c r="ESI34" s="299" t="s">
        <v>185</v>
      </c>
      <c r="ESJ34" s="299" t="s">
        <v>185</v>
      </c>
      <c r="ESK34" s="299" t="s">
        <v>185</v>
      </c>
      <c r="ESL34" s="299" t="s">
        <v>185</v>
      </c>
      <c r="ESM34" s="299" t="s">
        <v>185</v>
      </c>
      <c r="ESN34" s="299" t="s">
        <v>185</v>
      </c>
      <c r="ESO34" s="299" t="s">
        <v>185</v>
      </c>
      <c r="ESP34" s="299" t="s">
        <v>185</v>
      </c>
      <c r="ESQ34" s="299" t="s">
        <v>185</v>
      </c>
      <c r="ESR34" s="299" t="s">
        <v>185</v>
      </c>
      <c r="ESS34" s="299" t="s">
        <v>185</v>
      </c>
      <c r="EST34" s="299" t="s">
        <v>185</v>
      </c>
      <c r="ESU34" s="299" t="s">
        <v>185</v>
      </c>
      <c r="ESV34" s="299" t="s">
        <v>185</v>
      </c>
      <c r="ESW34" s="299" t="s">
        <v>185</v>
      </c>
      <c r="ESX34" s="299" t="s">
        <v>185</v>
      </c>
      <c r="ESY34" s="299" t="s">
        <v>185</v>
      </c>
      <c r="ESZ34" s="299" t="s">
        <v>185</v>
      </c>
      <c r="ETA34" s="299" t="s">
        <v>185</v>
      </c>
      <c r="ETB34" s="299" t="s">
        <v>185</v>
      </c>
      <c r="ETC34" s="299" t="s">
        <v>185</v>
      </c>
      <c r="ETD34" s="299" t="s">
        <v>185</v>
      </c>
      <c r="ETE34" s="299" t="s">
        <v>185</v>
      </c>
      <c r="ETF34" s="299" t="s">
        <v>185</v>
      </c>
      <c r="ETG34" s="299" t="s">
        <v>185</v>
      </c>
      <c r="ETH34" s="299" t="s">
        <v>185</v>
      </c>
      <c r="ETI34" s="299" t="s">
        <v>185</v>
      </c>
      <c r="ETJ34" s="299" t="s">
        <v>185</v>
      </c>
      <c r="ETK34" s="299" t="s">
        <v>185</v>
      </c>
      <c r="ETL34" s="299" t="s">
        <v>185</v>
      </c>
      <c r="ETM34" s="299" t="s">
        <v>185</v>
      </c>
      <c r="ETN34" s="299" t="s">
        <v>185</v>
      </c>
      <c r="ETO34" s="299" t="s">
        <v>185</v>
      </c>
      <c r="ETP34" s="299" t="s">
        <v>185</v>
      </c>
      <c r="ETQ34" s="299" t="s">
        <v>185</v>
      </c>
      <c r="ETR34" s="299" t="s">
        <v>185</v>
      </c>
      <c r="ETS34" s="299" t="s">
        <v>185</v>
      </c>
      <c r="ETT34" s="299" t="s">
        <v>185</v>
      </c>
      <c r="ETU34" s="299" t="s">
        <v>185</v>
      </c>
      <c r="ETV34" s="299" t="s">
        <v>185</v>
      </c>
      <c r="ETW34" s="299" t="s">
        <v>185</v>
      </c>
      <c r="ETX34" s="299" t="s">
        <v>185</v>
      </c>
      <c r="ETY34" s="299" t="s">
        <v>185</v>
      </c>
      <c r="ETZ34" s="299" t="s">
        <v>185</v>
      </c>
      <c r="EUA34" s="299" t="s">
        <v>185</v>
      </c>
      <c r="EUB34" s="299" t="s">
        <v>185</v>
      </c>
      <c r="EUC34" s="299" t="s">
        <v>185</v>
      </c>
      <c r="EUD34" s="299" t="s">
        <v>185</v>
      </c>
      <c r="EUE34" s="299" t="s">
        <v>185</v>
      </c>
      <c r="EUF34" s="299" t="s">
        <v>185</v>
      </c>
      <c r="EUG34" s="299" t="s">
        <v>185</v>
      </c>
      <c r="EUH34" s="299" t="s">
        <v>185</v>
      </c>
      <c r="EUI34" s="299" t="s">
        <v>185</v>
      </c>
      <c r="EUJ34" s="299" t="s">
        <v>185</v>
      </c>
      <c r="EUK34" s="299" t="s">
        <v>185</v>
      </c>
      <c r="EUL34" s="299" t="s">
        <v>185</v>
      </c>
      <c r="EUM34" s="299" t="s">
        <v>185</v>
      </c>
      <c r="EUN34" s="299" t="s">
        <v>185</v>
      </c>
      <c r="EUO34" s="299" t="s">
        <v>185</v>
      </c>
      <c r="EUP34" s="299" t="s">
        <v>185</v>
      </c>
      <c r="EUQ34" s="299" t="s">
        <v>185</v>
      </c>
      <c r="EUR34" s="299" t="s">
        <v>185</v>
      </c>
      <c r="EUS34" s="299" t="s">
        <v>185</v>
      </c>
      <c r="EUT34" s="299" t="s">
        <v>185</v>
      </c>
      <c r="EUU34" s="299" t="s">
        <v>185</v>
      </c>
      <c r="EUV34" s="299" t="s">
        <v>185</v>
      </c>
      <c r="EUW34" s="299" t="s">
        <v>185</v>
      </c>
      <c r="EUX34" s="299" t="s">
        <v>185</v>
      </c>
      <c r="EUY34" s="299" t="s">
        <v>185</v>
      </c>
      <c r="EUZ34" s="299" t="s">
        <v>185</v>
      </c>
      <c r="EVA34" s="299" t="s">
        <v>185</v>
      </c>
      <c r="EVB34" s="299" t="s">
        <v>185</v>
      </c>
      <c r="EVC34" s="299" t="s">
        <v>185</v>
      </c>
      <c r="EVD34" s="299" t="s">
        <v>185</v>
      </c>
      <c r="EVE34" s="299" t="s">
        <v>185</v>
      </c>
      <c r="EVF34" s="299" t="s">
        <v>185</v>
      </c>
      <c r="EVG34" s="299" t="s">
        <v>185</v>
      </c>
      <c r="EVH34" s="299" t="s">
        <v>185</v>
      </c>
      <c r="EVI34" s="299" t="s">
        <v>185</v>
      </c>
      <c r="EVJ34" s="299" t="s">
        <v>185</v>
      </c>
      <c r="EVK34" s="299" t="s">
        <v>185</v>
      </c>
      <c r="EVL34" s="299" t="s">
        <v>185</v>
      </c>
      <c r="EVM34" s="299" t="s">
        <v>185</v>
      </c>
      <c r="EVN34" s="299" t="s">
        <v>185</v>
      </c>
      <c r="EVO34" s="299" t="s">
        <v>185</v>
      </c>
      <c r="EVP34" s="299" t="s">
        <v>185</v>
      </c>
      <c r="EVQ34" s="299" t="s">
        <v>185</v>
      </c>
      <c r="EVR34" s="299" t="s">
        <v>185</v>
      </c>
      <c r="EVS34" s="299" t="s">
        <v>185</v>
      </c>
      <c r="EVT34" s="299" t="s">
        <v>185</v>
      </c>
      <c r="EVU34" s="299" t="s">
        <v>185</v>
      </c>
      <c r="EVV34" s="299" t="s">
        <v>185</v>
      </c>
      <c r="EVW34" s="299" t="s">
        <v>185</v>
      </c>
      <c r="EVX34" s="299" t="s">
        <v>185</v>
      </c>
      <c r="EVY34" s="299" t="s">
        <v>185</v>
      </c>
      <c r="EVZ34" s="299" t="s">
        <v>185</v>
      </c>
      <c r="EWA34" s="299" t="s">
        <v>185</v>
      </c>
      <c r="EWB34" s="299" t="s">
        <v>185</v>
      </c>
      <c r="EWC34" s="299" t="s">
        <v>185</v>
      </c>
      <c r="EWD34" s="299" t="s">
        <v>185</v>
      </c>
      <c r="EWE34" s="299" t="s">
        <v>185</v>
      </c>
      <c r="EWF34" s="299" t="s">
        <v>185</v>
      </c>
      <c r="EWG34" s="299" t="s">
        <v>185</v>
      </c>
      <c r="EWH34" s="299" t="s">
        <v>185</v>
      </c>
      <c r="EWI34" s="299" t="s">
        <v>185</v>
      </c>
      <c r="EWJ34" s="299" t="s">
        <v>185</v>
      </c>
      <c r="EWK34" s="299" t="s">
        <v>185</v>
      </c>
      <c r="EWL34" s="299" t="s">
        <v>185</v>
      </c>
      <c r="EWM34" s="299" t="s">
        <v>185</v>
      </c>
      <c r="EWN34" s="299" t="s">
        <v>185</v>
      </c>
      <c r="EWO34" s="299" t="s">
        <v>185</v>
      </c>
      <c r="EWP34" s="299" t="s">
        <v>185</v>
      </c>
      <c r="EWQ34" s="299" t="s">
        <v>185</v>
      </c>
      <c r="EWR34" s="299" t="s">
        <v>185</v>
      </c>
      <c r="EWS34" s="299" t="s">
        <v>185</v>
      </c>
      <c r="EWT34" s="299" t="s">
        <v>185</v>
      </c>
      <c r="EWU34" s="299" t="s">
        <v>185</v>
      </c>
      <c r="EWV34" s="299" t="s">
        <v>185</v>
      </c>
      <c r="EWW34" s="299" t="s">
        <v>185</v>
      </c>
      <c r="EWX34" s="299" t="s">
        <v>185</v>
      </c>
      <c r="EWY34" s="299" t="s">
        <v>185</v>
      </c>
      <c r="EWZ34" s="299" t="s">
        <v>185</v>
      </c>
      <c r="EXA34" s="299" t="s">
        <v>185</v>
      </c>
      <c r="EXB34" s="299" t="s">
        <v>185</v>
      </c>
      <c r="EXC34" s="299" t="s">
        <v>185</v>
      </c>
      <c r="EXD34" s="299" t="s">
        <v>185</v>
      </c>
      <c r="EXE34" s="299" t="s">
        <v>185</v>
      </c>
      <c r="EXF34" s="299" t="s">
        <v>185</v>
      </c>
      <c r="EXG34" s="299" t="s">
        <v>185</v>
      </c>
      <c r="EXH34" s="299" t="s">
        <v>185</v>
      </c>
      <c r="EXI34" s="299" t="s">
        <v>185</v>
      </c>
      <c r="EXJ34" s="299" t="s">
        <v>185</v>
      </c>
      <c r="EXK34" s="299" t="s">
        <v>185</v>
      </c>
      <c r="EXL34" s="299" t="s">
        <v>185</v>
      </c>
      <c r="EXM34" s="299" t="s">
        <v>185</v>
      </c>
      <c r="EXN34" s="299" t="s">
        <v>185</v>
      </c>
      <c r="EXO34" s="299" t="s">
        <v>185</v>
      </c>
      <c r="EXP34" s="299" t="s">
        <v>185</v>
      </c>
      <c r="EXQ34" s="299" t="s">
        <v>185</v>
      </c>
      <c r="EXR34" s="299" t="s">
        <v>185</v>
      </c>
      <c r="EXS34" s="299" t="s">
        <v>185</v>
      </c>
      <c r="EXT34" s="299" t="s">
        <v>185</v>
      </c>
      <c r="EXU34" s="299" t="s">
        <v>185</v>
      </c>
      <c r="EXV34" s="299" t="s">
        <v>185</v>
      </c>
      <c r="EXW34" s="299" t="s">
        <v>185</v>
      </c>
      <c r="EXX34" s="299" t="s">
        <v>185</v>
      </c>
      <c r="EXY34" s="299" t="s">
        <v>185</v>
      </c>
      <c r="EXZ34" s="299" t="s">
        <v>185</v>
      </c>
      <c r="EYA34" s="299" t="s">
        <v>185</v>
      </c>
      <c r="EYB34" s="299" t="s">
        <v>185</v>
      </c>
      <c r="EYC34" s="299" t="s">
        <v>185</v>
      </c>
      <c r="EYD34" s="299" t="s">
        <v>185</v>
      </c>
      <c r="EYE34" s="299" t="s">
        <v>185</v>
      </c>
      <c r="EYF34" s="299" t="s">
        <v>185</v>
      </c>
      <c r="EYG34" s="299" t="s">
        <v>185</v>
      </c>
      <c r="EYH34" s="299" t="s">
        <v>185</v>
      </c>
      <c r="EYI34" s="299" t="s">
        <v>185</v>
      </c>
      <c r="EYJ34" s="299" t="s">
        <v>185</v>
      </c>
      <c r="EYK34" s="299" t="s">
        <v>185</v>
      </c>
      <c r="EYL34" s="299" t="s">
        <v>185</v>
      </c>
      <c r="EYM34" s="299" t="s">
        <v>185</v>
      </c>
      <c r="EYN34" s="299" t="s">
        <v>185</v>
      </c>
      <c r="EYO34" s="299" t="s">
        <v>185</v>
      </c>
      <c r="EYP34" s="299" t="s">
        <v>185</v>
      </c>
      <c r="EYQ34" s="299" t="s">
        <v>185</v>
      </c>
      <c r="EYR34" s="299" t="s">
        <v>185</v>
      </c>
      <c r="EYS34" s="299" t="s">
        <v>185</v>
      </c>
      <c r="EYT34" s="299" t="s">
        <v>185</v>
      </c>
      <c r="EYU34" s="299" t="s">
        <v>185</v>
      </c>
      <c r="EYV34" s="299" t="s">
        <v>185</v>
      </c>
      <c r="EYW34" s="299" t="s">
        <v>185</v>
      </c>
      <c r="EYX34" s="299" t="s">
        <v>185</v>
      </c>
      <c r="EYY34" s="299" t="s">
        <v>185</v>
      </c>
      <c r="EYZ34" s="299" t="s">
        <v>185</v>
      </c>
      <c r="EZA34" s="299" t="s">
        <v>185</v>
      </c>
      <c r="EZB34" s="299" t="s">
        <v>185</v>
      </c>
      <c r="EZC34" s="299" t="s">
        <v>185</v>
      </c>
      <c r="EZD34" s="299" t="s">
        <v>185</v>
      </c>
      <c r="EZE34" s="299" t="s">
        <v>185</v>
      </c>
      <c r="EZF34" s="299" t="s">
        <v>185</v>
      </c>
      <c r="EZG34" s="299" t="s">
        <v>185</v>
      </c>
      <c r="EZH34" s="299" t="s">
        <v>185</v>
      </c>
      <c r="EZI34" s="299" t="s">
        <v>185</v>
      </c>
      <c r="EZJ34" s="299" t="s">
        <v>185</v>
      </c>
      <c r="EZK34" s="299" t="s">
        <v>185</v>
      </c>
      <c r="EZL34" s="299" t="s">
        <v>185</v>
      </c>
      <c r="EZM34" s="299" t="s">
        <v>185</v>
      </c>
      <c r="EZN34" s="299" t="s">
        <v>185</v>
      </c>
      <c r="EZO34" s="299" t="s">
        <v>185</v>
      </c>
      <c r="EZP34" s="299" t="s">
        <v>185</v>
      </c>
      <c r="EZQ34" s="299" t="s">
        <v>185</v>
      </c>
      <c r="EZR34" s="299" t="s">
        <v>185</v>
      </c>
      <c r="EZS34" s="299" t="s">
        <v>185</v>
      </c>
      <c r="EZT34" s="299" t="s">
        <v>185</v>
      </c>
      <c r="EZU34" s="299" t="s">
        <v>185</v>
      </c>
      <c r="EZV34" s="299" t="s">
        <v>185</v>
      </c>
      <c r="EZW34" s="299" t="s">
        <v>185</v>
      </c>
      <c r="EZX34" s="299" t="s">
        <v>185</v>
      </c>
      <c r="EZY34" s="299" t="s">
        <v>185</v>
      </c>
      <c r="EZZ34" s="299" t="s">
        <v>185</v>
      </c>
      <c r="FAA34" s="299" t="s">
        <v>185</v>
      </c>
      <c r="FAB34" s="299" t="s">
        <v>185</v>
      </c>
      <c r="FAC34" s="299" t="s">
        <v>185</v>
      </c>
      <c r="FAD34" s="299" t="s">
        <v>185</v>
      </c>
      <c r="FAE34" s="299" t="s">
        <v>185</v>
      </c>
      <c r="FAF34" s="299" t="s">
        <v>185</v>
      </c>
      <c r="FAG34" s="299" t="s">
        <v>185</v>
      </c>
      <c r="FAH34" s="299" t="s">
        <v>185</v>
      </c>
      <c r="FAI34" s="299" t="s">
        <v>185</v>
      </c>
      <c r="FAJ34" s="299" t="s">
        <v>185</v>
      </c>
      <c r="FAK34" s="299" t="s">
        <v>185</v>
      </c>
      <c r="FAL34" s="299" t="s">
        <v>185</v>
      </c>
      <c r="FAM34" s="299" t="s">
        <v>185</v>
      </c>
      <c r="FAN34" s="299" t="s">
        <v>185</v>
      </c>
      <c r="FAO34" s="299" t="s">
        <v>185</v>
      </c>
      <c r="FAP34" s="299" t="s">
        <v>185</v>
      </c>
      <c r="FAQ34" s="299" t="s">
        <v>185</v>
      </c>
      <c r="FAR34" s="299" t="s">
        <v>185</v>
      </c>
      <c r="FAS34" s="299" t="s">
        <v>185</v>
      </c>
      <c r="FAT34" s="299" t="s">
        <v>185</v>
      </c>
      <c r="FAU34" s="299" t="s">
        <v>185</v>
      </c>
      <c r="FAV34" s="299" t="s">
        <v>185</v>
      </c>
      <c r="FAW34" s="299" t="s">
        <v>185</v>
      </c>
      <c r="FAX34" s="299" t="s">
        <v>185</v>
      </c>
      <c r="FAY34" s="299" t="s">
        <v>185</v>
      </c>
      <c r="FAZ34" s="299" t="s">
        <v>185</v>
      </c>
      <c r="FBA34" s="299" t="s">
        <v>185</v>
      </c>
      <c r="FBB34" s="299" t="s">
        <v>185</v>
      </c>
      <c r="FBC34" s="299" t="s">
        <v>185</v>
      </c>
      <c r="FBD34" s="299" t="s">
        <v>185</v>
      </c>
      <c r="FBE34" s="299" t="s">
        <v>185</v>
      </c>
      <c r="FBF34" s="299" t="s">
        <v>185</v>
      </c>
      <c r="FBG34" s="299" t="s">
        <v>185</v>
      </c>
      <c r="FBH34" s="299" t="s">
        <v>185</v>
      </c>
      <c r="FBI34" s="299" t="s">
        <v>185</v>
      </c>
      <c r="FBJ34" s="299" t="s">
        <v>185</v>
      </c>
      <c r="FBK34" s="299" t="s">
        <v>185</v>
      </c>
      <c r="FBL34" s="299" t="s">
        <v>185</v>
      </c>
      <c r="FBM34" s="299" t="s">
        <v>185</v>
      </c>
      <c r="FBN34" s="299" t="s">
        <v>185</v>
      </c>
      <c r="FBO34" s="299" t="s">
        <v>185</v>
      </c>
      <c r="FBP34" s="299" t="s">
        <v>185</v>
      </c>
      <c r="FBQ34" s="299" t="s">
        <v>185</v>
      </c>
      <c r="FBR34" s="299" t="s">
        <v>185</v>
      </c>
      <c r="FBS34" s="299" t="s">
        <v>185</v>
      </c>
      <c r="FBT34" s="299" t="s">
        <v>185</v>
      </c>
      <c r="FBU34" s="299" t="s">
        <v>185</v>
      </c>
      <c r="FBV34" s="299" t="s">
        <v>185</v>
      </c>
      <c r="FBW34" s="299" t="s">
        <v>185</v>
      </c>
      <c r="FBX34" s="299" t="s">
        <v>185</v>
      </c>
      <c r="FBY34" s="299" t="s">
        <v>185</v>
      </c>
      <c r="FBZ34" s="299" t="s">
        <v>185</v>
      </c>
      <c r="FCA34" s="299" t="s">
        <v>185</v>
      </c>
      <c r="FCB34" s="299" t="s">
        <v>185</v>
      </c>
      <c r="FCC34" s="299" t="s">
        <v>185</v>
      </c>
      <c r="FCD34" s="299" t="s">
        <v>185</v>
      </c>
      <c r="FCE34" s="299" t="s">
        <v>185</v>
      </c>
      <c r="FCF34" s="299" t="s">
        <v>185</v>
      </c>
      <c r="FCG34" s="299" t="s">
        <v>185</v>
      </c>
      <c r="FCH34" s="299" t="s">
        <v>185</v>
      </c>
      <c r="FCI34" s="299" t="s">
        <v>185</v>
      </c>
      <c r="FCJ34" s="299" t="s">
        <v>185</v>
      </c>
      <c r="FCK34" s="299" t="s">
        <v>185</v>
      </c>
      <c r="FCL34" s="299" t="s">
        <v>185</v>
      </c>
      <c r="FCM34" s="299" t="s">
        <v>185</v>
      </c>
      <c r="FCN34" s="299" t="s">
        <v>185</v>
      </c>
      <c r="FCO34" s="299" t="s">
        <v>185</v>
      </c>
      <c r="FCP34" s="299" t="s">
        <v>185</v>
      </c>
      <c r="FCQ34" s="299" t="s">
        <v>185</v>
      </c>
      <c r="FCR34" s="299" t="s">
        <v>185</v>
      </c>
      <c r="FCS34" s="299" t="s">
        <v>185</v>
      </c>
      <c r="FCT34" s="299" t="s">
        <v>185</v>
      </c>
      <c r="FCU34" s="299" t="s">
        <v>185</v>
      </c>
      <c r="FCV34" s="299" t="s">
        <v>185</v>
      </c>
      <c r="FCW34" s="299" t="s">
        <v>185</v>
      </c>
      <c r="FCX34" s="299" t="s">
        <v>185</v>
      </c>
      <c r="FCY34" s="299" t="s">
        <v>185</v>
      </c>
      <c r="FCZ34" s="299" t="s">
        <v>185</v>
      </c>
      <c r="FDA34" s="299" t="s">
        <v>185</v>
      </c>
      <c r="FDB34" s="299" t="s">
        <v>185</v>
      </c>
      <c r="FDC34" s="299" t="s">
        <v>185</v>
      </c>
      <c r="FDD34" s="299" t="s">
        <v>185</v>
      </c>
      <c r="FDE34" s="299" t="s">
        <v>185</v>
      </c>
      <c r="FDF34" s="299" t="s">
        <v>185</v>
      </c>
      <c r="FDG34" s="299" t="s">
        <v>185</v>
      </c>
      <c r="FDH34" s="299" t="s">
        <v>185</v>
      </c>
      <c r="FDI34" s="299" t="s">
        <v>185</v>
      </c>
      <c r="FDJ34" s="299" t="s">
        <v>185</v>
      </c>
      <c r="FDK34" s="299" t="s">
        <v>185</v>
      </c>
      <c r="FDL34" s="299" t="s">
        <v>185</v>
      </c>
      <c r="FDM34" s="299" t="s">
        <v>185</v>
      </c>
      <c r="FDN34" s="299" t="s">
        <v>185</v>
      </c>
      <c r="FDO34" s="299" t="s">
        <v>185</v>
      </c>
      <c r="FDP34" s="299" t="s">
        <v>185</v>
      </c>
      <c r="FDQ34" s="299" t="s">
        <v>185</v>
      </c>
      <c r="FDR34" s="299" t="s">
        <v>185</v>
      </c>
      <c r="FDS34" s="299" t="s">
        <v>185</v>
      </c>
      <c r="FDT34" s="299" t="s">
        <v>185</v>
      </c>
      <c r="FDU34" s="299" t="s">
        <v>185</v>
      </c>
      <c r="FDV34" s="299" t="s">
        <v>185</v>
      </c>
      <c r="FDW34" s="299" t="s">
        <v>185</v>
      </c>
      <c r="FDX34" s="299" t="s">
        <v>185</v>
      </c>
      <c r="FDY34" s="299" t="s">
        <v>185</v>
      </c>
      <c r="FDZ34" s="299" t="s">
        <v>185</v>
      </c>
      <c r="FEA34" s="299" t="s">
        <v>185</v>
      </c>
      <c r="FEB34" s="299" t="s">
        <v>185</v>
      </c>
      <c r="FEC34" s="299" t="s">
        <v>185</v>
      </c>
      <c r="FED34" s="299" t="s">
        <v>185</v>
      </c>
      <c r="FEE34" s="299" t="s">
        <v>185</v>
      </c>
      <c r="FEF34" s="299" t="s">
        <v>185</v>
      </c>
      <c r="FEG34" s="299" t="s">
        <v>185</v>
      </c>
      <c r="FEH34" s="299" t="s">
        <v>185</v>
      </c>
      <c r="FEI34" s="299" t="s">
        <v>185</v>
      </c>
      <c r="FEJ34" s="299" t="s">
        <v>185</v>
      </c>
      <c r="FEK34" s="299" t="s">
        <v>185</v>
      </c>
      <c r="FEL34" s="299" t="s">
        <v>185</v>
      </c>
      <c r="FEM34" s="299" t="s">
        <v>185</v>
      </c>
      <c r="FEN34" s="299" t="s">
        <v>185</v>
      </c>
      <c r="FEO34" s="299" t="s">
        <v>185</v>
      </c>
      <c r="FEP34" s="299" t="s">
        <v>185</v>
      </c>
      <c r="FEQ34" s="299" t="s">
        <v>185</v>
      </c>
      <c r="FER34" s="299" t="s">
        <v>185</v>
      </c>
      <c r="FES34" s="299" t="s">
        <v>185</v>
      </c>
      <c r="FET34" s="299" t="s">
        <v>185</v>
      </c>
      <c r="FEU34" s="299" t="s">
        <v>185</v>
      </c>
      <c r="FEV34" s="299" t="s">
        <v>185</v>
      </c>
      <c r="FEW34" s="299" t="s">
        <v>185</v>
      </c>
      <c r="FEX34" s="299" t="s">
        <v>185</v>
      </c>
      <c r="FEY34" s="299" t="s">
        <v>185</v>
      </c>
      <c r="FEZ34" s="299" t="s">
        <v>185</v>
      </c>
      <c r="FFA34" s="299" t="s">
        <v>185</v>
      </c>
      <c r="FFB34" s="299" t="s">
        <v>185</v>
      </c>
      <c r="FFC34" s="299" t="s">
        <v>185</v>
      </c>
      <c r="FFD34" s="299" t="s">
        <v>185</v>
      </c>
      <c r="FFE34" s="299" t="s">
        <v>185</v>
      </c>
      <c r="FFF34" s="299" t="s">
        <v>185</v>
      </c>
      <c r="FFG34" s="299" t="s">
        <v>185</v>
      </c>
      <c r="FFH34" s="299" t="s">
        <v>185</v>
      </c>
      <c r="FFI34" s="299" t="s">
        <v>185</v>
      </c>
      <c r="FFJ34" s="299" t="s">
        <v>185</v>
      </c>
      <c r="FFK34" s="299" t="s">
        <v>185</v>
      </c>
      <c r="FFL34" s="299" t="s">
        <v>185</v>
      </c>
      <c r="FFM34" s="299" t="s">
        <v>185</v>
      </c>
      <c r="FFN34" s="299" t="s">
        <v>185</v>
      </c>
      <c r="FFO34" s="299" t="s">
        <v>185</v>
      </c>
      <c r="FFP34" s="299" t="s">
        <v>185</v>
      </c>
      <c r="FFQ34" s="299" t="s">
        <v>185</v>
      </c>
      <c r="FFR34" s="299" t="s">
        <v>185</v>
      </c>
      <c r="FFS34" s="299" t="s">
        <v>185</v>
      </c>
      <c r="FFT34" s="299" t="s">
        <v>185</v>
      </c>
      <c r="FFU34" s="299" t="s">
        <v>185</v>
      </c>
      <c r="FFV34" s="299" t="s">
        <v>185</v>
      </c>
      <c r="FFW34" s="299" t="s">
        <v>185</v>
      </c>
      <c r="FFX34" s="299" t="s">
        <v>185</v>
      </c>
      <c r="FFY34" s="299" t="s">
        <v>185</v>
      </c>
      <c r="FFZ34" s="299" t="s">
        <v>185</v>
      </c>
      <c r="FGA34" s="299" t="s">
        <v>185</v>
      </c>
      <c r="FGB34" s="299" t="s">
        <v>185</v>
      </c>
      <c r="FGC34" s="299" t="s">
        <v>185</v>
      </c>
      <c r="FGD34" s="299" t="s">
        <v>185</v>
      </c>
      <c r="FGE34" s="299" t="s">
        <v>185</v>
      </c>
      <c r="FGF34" s="299" t="s">
        <v>185</v>
      </c>
      <c r="FGG34" s="299" t="s">
        <v>185</v>
      </c>
      <c r="FGH34" s="299" t="s">
        <v>185</v>
      </c>
      <c r="FGI34" s="299" t="s">
        <v>185</v>
      </c>
      <c r="FGJ34" s="299" t="s">
        <v>185</v>
      </c>
      <c r="FGK34" s="299" t="s">
        <v>185</v>
      </c>
      <c r="FGL34" s="299" t="s">
        <v>185</v>
      </c>
      <c r="FGM34" s="299" t="s">
        <v>185</v>
      </c>
      <c r="FGN34" s="299" t="s">
        <v>185</v>
      </c>
      <c r="FGO34" s="299" t="s">
        <v>185</v>
      </c>
      <c r="FGP34" s="299" t="s">
        <v>185</v>
      </c>
      <c r="FGQ34" s="299" t="s">
        <v>185</v>
      </c>
      <c r="FGR34" s="299" t="s">
        <v>185</v>
      </c>
      <c r="FGS34" s="299" t="s">
        <v>185</v>
      </c>
      <c r="FGT34" s="299" t="s">
        <v>185</v>
      </c>
      <c r="FGU34" s="299" t="s">
        <v>185</v>
      </c>
      <c r="FGV34" s="299" t="s">
        <v>185</v>
      </c>
      <c r="FGW34" s="299" t="s">
        <v>185</v>
      </c>
      <c r="FGX34" s="299" t="s">
        <v>185</v>
      </c>
      <c r="FGY34" s="299" t="s">
        <v>185</v>
      </c>
      <c r="FGZ34" s="299" t="s">
        <v>185</v>
      </c>
      <c r="FHA34" s="299" t="s">
        <v>185</v>
      </c>
      <c r="FHB34" s="299" t="s">
        <v>185</v>
      </c>
      <c r="FHC34" s="299" t="s">
        <v>185</v>
      </c>
      <c r="FHD34" s="299" t="s">
        <v>185</v>
      </c>
      <c r="FHE34" s="299" t="s">
        <v>185</v>
      </c>
      <c r="FHF34" s="299" t="s">
        <v>185</v>
      </c>
      <c r="FHG34" s="299" t="s">
        <v>185</v>
      </c>
      <c r="FHH34" s="299" t="s">
        <v>185</v>
      </c>
      <c r="FHI34" s="299" t="s">
        <v>185</v>
      </c>
      <c r="FHJ34" s="299" t="s">
        <v>185</v>
      </c>
      <c r="FHK34" s="299" t="s">
        <v>185</v>
      </c>
      <c r="FHL34" s="299" t="s">
        <v>185</v>
      </c>
      <c r="FHM34" s="299" t="s">
        <v>185</v>
      </c>
      <c r="FHN34" s="299" t="s">
        <v>185</v>
      </c>
      <c r="FHO34" s="299" t="s">
        <v>185</v>
      </c>
      <c r="FHP34" s="299" t="s">
        <v>185</v>
      </c>
      <c r="FHQ34" s="299" t="s">
        <v>185</v>
      </c>
      <c r="FHR34" s="299" t="s">
        <v>185</v>
      </c>
      <c r="FHS34" s="299" t="s">
        <v>185</v>
      </c>
      <c r="FHT34" s="299" t="s">
        <v>185</v>
      </c>
      <c r="FHU34" s="299" t="s">
        <v>185</v>
      </c>
      <c r="FHV34" s="299" t="s">
        <v>185</v>
      </c>
      <c r="FHW34" s="299" t="s">
        <v>185</v>
      </c>
      <c r="FHX34" s="299" t="s">
        <v>185</v>
      </c>
      <c r="FHY34" s="299" t="s">
        <v>185</v>
      </c>
      <c r="FHZ34" s="299" t="s">
        <v>185</v>
      </c>
      <c r="FIA34" s="299" t="s">
        <v>185</v>
      </c>
      <c r="FIB34" s="299" t="s">
        <v>185</v>
      </c>
      <c r="FIC34" s="299" t="s">
        <v>185</v>
      </c>
      <c r="FID34" s="299" t="s">
        <v>185</v>
      </c>
      <c r="FIE34" s="299" t="s">
        <v>185</v>
      </c>
      <c r="FIF34" s="299" t="s">
        <v>185</v>
      </c>
      <c r="FIG34" s="299" t="s">
        <v>185</v>
      </c>
      <c r="FIH34" s="299" t="s">
        <v>185</v>
      </c>
      <c r="FII34" s="299" t="s">
        <v>185</v>
      </c>
      <c r="FIJ34" s="299" t="s">
        <v>185</v>
      </c>
      <c r="FIK34" s="299" t="s">
        <v>185</v>
      </c>
      <c r="FIL34" s="299" t="s">
        <v>185</v>
      </c>
      <c r="FIM34" s="299" t="s">
        <v>185</v>
      </c>
      <c r="FIN34" s="299" t="s">
        <v>185</v>
      </c>
      <c r="FIO34" s="299" t="s">
        <v>185</v>
      </c>
      <c r="FIP34" s="299" t="s">
        <v>185</v>
      </c>
      <c r="FIQ34" s="299" t="s">
        <v>185</v>
      </c>
      <c r="FIR34" s="299" t="s">
        <v>185</v>
      </c>
      <c r="FIS34" s="299" t="s">
        <v>185</v>
      </c>
      <c r="FIT34" s="299" t="s">
        <v>185</v>
      </c>
      <c r="FIU34" s="299" t="s">
        <v>185</v>
      </c>
      <c r="FIV34" s="299" t="s">
        <v>185</v>
      </c>
      <c r="FIW34" s="299" t="s">
        <v>185</v>
      </c>
      <c r="FIX34" s="299" t="s">
        <v>185</v>
      </c>
      <c r="FIY34" s="299" t="s">
        <v>185</v>
      </c>
      <c r="FIZ34" s="299" t="s">
        <v>185</v>
      </c>
      <c r="FJA34" s="299" t="s">
        <v>185</v>
      </c>
      <c r="FJB34" s="299" t="s">
        <v>185</v>
      </c>
      <c r="FJC34" s="299" t="s">
        <v>185</v>
      </c>
      <c r="FJD34" s="299" t="s">
        <v>185</v>
      </c>
      <c r="FJE34" s="299" t="s">
        <v>185</v>
      </c>
      <c r="FJF34" s="299" t="s">
        <v>185</v>
      </c>
      <c r="FJG34" s="299" t="s">
        <v>185</v>
      </c>
      <c r="FJH34" s="299" t="s">
        <v>185</v>
      </c>
      <c r="FJI34" s="299" t="s">
        <v>185</v>
      </c>
      <c r="FJJ34" s="299" t="s">
        <v>185</v>
      </c>
      <c r="FJK34" s="299" t="s">
        <v>185</v>
      </c>
      <c r="FJL34" s="299" t="s">
        <v>185</v>
      </c>
      <c r="FJM34" s="299" t="s">
        <v>185</v>
      </c>
      <c r="FJN34" s="299" t="s">
        <v>185</v>
      </c>
      <c r="FJO34" s="299" t="s">
        <v>185</v>
      </c>
      <c r="FJP34" s="299" t="s">
        <v>185</v>
      </c>
      <c r="FJQ34" s="299" t="s">
        <v>185</v>
      </c>
      <c r="FJR34" s="299" t="s">
        <v>185</v>
      </c>
      <c r="FJS34" s="299" t="s">
        <v>185</v>
      </c>
      <c r="FJT34" s="299" t="s">
        <v>185</v>
      </c>
      <c r="FJU34" s="299" t="s">
        <v>185</v>
      </c>
      <c r="FJV34" s="299" t="s">
        <v>185</v>
      </c>
      <c r="FJW34" s="299" t="s">
        <v>185</v>
      </c>
      <c r="FJX34" s="299" t="s">
        <v>185</v>
      </c>
      <c r="FJY34" s="299" t="s">
        <v>185</v>
      </c>
      <c r="FJZ34" s="299" t="s">
        <v>185</v>
      </c>
      <c r="FKA34" s="299" t="s">
        <v>185</v>
      </c>
      <c r="FKB34" s="299" t="s">
        <v>185</v>
      </c>
      <c r="FKC34" s="299" t="s">
        <v>185</v>
      </c>
      <c r="FKD34" s="299" t="s">
        <v>185</v>
      </c>
      <c r="FKE34" s="299" t="s">
        <v>185</v>
      </c>
      <c r="FKF34" s="299" t="s">
        <v>185</v>
      </c>
      <c r="FKG34" s="299" t="s">
        <v>185</v>
      </c>
      <c r="FKH34" s="299" t="s">
        <v>185</v>
      </c>
      <c r="FKI34" s="299" t="s">
        <v>185</v>
      </c>
      <c r="FKJ34" s="299" t="s">
        <v>185</v>
      </c>
      <c r="FKK34" s="299" t="s">
        <v>185</v>
      </c>
      <c r="FKL34" s="299" t="s">
        <v>185</v>
      </c>
      <c r="FKM34" s="299" t="s">
        <v>185</v>
      </c>
      <c r="FKN34" s="299" t="s">
        <v>185</v>
      </c>
      <c r="FKO34" s="299" t="s">
        <v>185</v>
      </c>
      <c r="FKP34" s="299" t="s">
        <v>185</v>
      </c>
      <c r="FKQ34" s="299" t="s">
        <v>185</v>
      </c>
      <c r="FKR34" s="299" t="s">
        <v>185</v>
      </c>
      <c r="FKS34" s="299" t="s">
        <v>185</v>
      </c>
      <c r="FKT34" s="299" t="s">
        <v>185</v>
      </c>
      <c r="FKU34" s="299" t="s">
        <v>185</v>
      </c>
      <c r="FKV34" s="299" t="s">
        <v>185</v>
      </c>
      <c r="FKW34" s="299" t="s">
        <v>185</v>
      </c>
      <c r="FKX34" s="299" t="s">
        <v>185</v>
      </c>
      <c r="FKY34" s="299" t="s">
        <v>185</v>
      </c>
      <c r="FKZ34" s="299" t="s">
        <v>185</v>
      </c>
      <c r="FLA34" s="299" t="s">
        <v>185</v>
      </c>
      <c r="FLB34" s="299" t="s">
        <v>185</v>
      </c>
      <c r="FLC34" s="299" t="s">
        <v>185</v>
      </c>
      <c r="FLD34" s="299" t="s">
        <v>185</v>
      </c>
      <c r="FLE34" s="299" t="s">
        <v>185</v>
      </c>
      <c r="FLF34" s="299" t="s">
        <v>185</v>
      </c>
      <c r="FLG34" s="299" t="s">
        <v>185</v>
      </c>
      <c r="FLH34" s="299" t="s">
        <v>185</v>
      </c>
      <c r="FLI34" s="299" t="s">
        <v>185</v>
      </c>
      <c r="FLJ34" s="299" t="s">
        <v>185</v>
      </c>
      <c r="FLK34" s="299" t="s">
        <v>185</v>
      </c>
      <c r="FLL34" s="299" t="s">
        <v>185</v>
      </c>
      <c r="FLM34" s="299" t="s">
        <v>185</v>
      </c>
      <c r="FLN34" s="299" t="s">
        <v>185</v>
      </c>
      <c r="FLO34" s="299" t="s">
        <v>185</v>
      </c>
      <c r="FLP34" s="299" t="s">
        <v>185</v>
      </c>
      <c r="FLQ34" s="299" t="s">
        <v>185</v>
      </c>
      <c r="FLR34" s="299" t="s">
        <v>185</v>
      </c>
      <c r="FLS34" s="299" t="s">
        <v>185</v>
      </c>
      <c r="FLT34" s="299" t="s">
        <v>185</v>
      </c>
      <c r="FLU34" s="299" t="s">
        <v>185</v>
      </c>
      <c r="FLV34" s="299" t="s">
        <v>185</v>
      </c>
      <c r="FLW34" s="299" t="s">
        <v>185</v>
      </c>
      <c r="FLX34" s="299" t="s">
        <v>185</v>
      </c>
      <c r="FLY34" s="299" t="s">
        <v>185</v>
      </c>
      <c r="FLZ34" s="299" t="s">
        <v>185</v>
      </c>
      <c r="FMA34" s="299" t="s">
        <v>185</v>
      </c>
      <c r="FMB34" s="299" t="s">
        <v>185</v>
      </c>
      <c r="FMC34" s="299" t="s">
        <v>185</v>
      </c>
      <c r="FMD34" s="299" t="s">
        <v>185</v>
      </c>
      <c r="FME34" s="299" t="s">
        <v>185</v>
      </c>
      <c r="FMF34" s="299" t="s">
        <v>185</v>
      </c>
      <c r="FMG34" s="299" t="s">
        <v>185</v>
      </c>
      <c r="FMH34" s="299" t="s">
        <v>185</v>
      </c>
      <c r="FMI34" s="299" t="s">
        <v>185</v>
      </c>
      <c r="FMJ34" s="299" t="s">
        <v>185</v>
      </c>
      <c r="FMK34" s="299" t="s">
        <v>185</v>
      </c>
      <c r="FML34" s="299" t="s">
        <v>185</v>
      </c>
      <c r="FMM34" s="299" t="s">
        <v>185</v>
      </c>
      <c r="FMN34" s="299" t="s">
        <v>185</v>
      </c>
      <c r="FMO34" s="299" t="s">
        <v>185</v>
      </c>
      <c r="FMP34" s="299" t="s">
        <v>185</v>
      </c>
      <c r="FMQ34" s="299" t="s">
        <v>185</v>
      </c>
      <c r="FMR34" s="299" t="s">
        <v>185</v>
      </c>
      <c r="FMS34" s="299" t="s">
        <v>185</v>
      </c>
      <c r="FMT34" s="299" t="s">
        <v>185</v>
      </c>
      <c r="FMU34" s="299" t="s">
        <v>185</v>
      </c>
      <c r="FMV34" s="299" t="s">
        <v>185</v>
      </c>
      <c r="FMW34" s="299" t="s">
        <v>185</v>
      </c>
      <c r="FMX34" s="299" t="s">
        <v>185</v>
      </c>
      <c r="FMY34" s="299" t="s">
        <v>185</v>
      </c>
      <c r="FMZ34" s="299" t="s">
        <v>185</v>
      </c>
      <c r="FNA34" s="299" t="s">
        <v>185</v>
      </c>
      <c r="FNB34" s="299" t="s">
        <v>185</v>
      </c>
      <c r="FNC34" s="299" t="s">
        <v>185</v>
      </c>
      <c r="FND34" s="299" t="s">
        <v>185</v>
      </c>
      <c r="FNE34" s="299" t="s">
        <v>185</v>
      </c>
      <c r="FNF34" s="299" t="s">
        <v>185</v>
      </c>
      <c r="FNG34" s="299" t="s">
        <v>185</v>
      </c>
      <c r="FNH34" s="299" t="s">
        <v>185</v>
      </c>
      <c r="FNI34" s="299" t="s">
        <v>185</v>
      </c>
      <c r="FNJ34" s="299" t="s">
        <v>185</v>
      </c>
      <c r="FNK34" s="299" t="s">
        <v>185</v>
      </c>
      <c r="FNL34" s="299" t="s">
        <v>185</v>
      </c>
      <c r="FNM34" s="299" t="s">
        <v>185</v>
      </c>
      <c r="FNN34" s="299" t="s">
        <v>185</v>
      </c>
      <c r="FNO34" s="299" t="s">
        <v>185</v>
      </c>
      <c r="FNP34" s="299" t="s">
        <v>185</v>
      </c>
      <c r="FNQ34" s="299" t="s">
        <v>185</v>
      </c>
      <c r="FNR34" s="299" t="s">
        <v>185</v>
      </c>
      <c r="FNS34" s="299" t="s">
        <v>185</v>
      </c>
      <c r="FNT34" s="299" t="s">
        <v>185</v>
      </c>
      <c r="FNU34" s="299" t="s">
        <v>185</v>
      </c>
      <c r="FNV34" s="299" t="s">
        <v>185</v>
      </c>
      <c r="FNW34" s="299" t="s">
        <v>185</v>
      </c>
      <c r="FNX34" s="299" t="s">
        <v>185</v>
      </c>
      <c r="FNY34" s="299" t="s">
        <v>185</v>
      </c>
      <c r="FNZ34" s="299" t="s">
        <v>185</v>
      </c>
      <c r="FOA34" s="299" t="s">
        <v>185</v>
      </c>
      <c r="FOB34" s="299" t="s">
        <v>185</v>
      </c>
      <c r="FOC34" s="299" t="s">
        <v>185</v>
      </c>
      <c r="FOD34" s="299" t="s">
        <v>185</v>
      </c>
      <c r="FOE34" s="299" t="s">
        <v>185</v>
      </c>
      <c r="FOF34" s="299" t="s">
        <v>185</v>
      </c>
      <c r="FOG34" s="299" t="s">
        <v>185</v>
      </c>
      <c r="FOH34" s="299" t="s">
        <v>185</v>
      </c>
      <c r="FOI34" s="299" t="s">
        <v>185</v>
      </c>
      <c r="FOJ34" s="299" t="s">
        <v>185</v>
      </c>
      <c r="FOK34" s="299" t="s">
        <v>185</v>
      </c>
      <c r="FOL34" s="299" t="s">
        <v>185</v>
      </c>
      <c r="FOM34" s="299" t="s">
        <v>185</v>
      </c>
      <c r="FON34" s="299" t="s">
        <v>185</v>
      </c>
      <c r="FOO34" s="299" t="s">
        <v>185</v>
      </c>
      <c r="FOP34" s="299" t="s">
        <v>185</v>
      </c>
      <c r="FOQ34" s="299" t="s">
        <v>185</v>
      </c>
      <c r="FOR34" s="299" t="s">
        <v>185</v>
      </c>
      <c r="FOS34" s="299" t="s">
        <v>185</v>
      </c>
      <c r="FOT34" s="299" t="s">
        <v>185</v>
      </c>
      <c r="FOU34" s="299" t="s">
        <v>185</v>
      </c>
      <c r="FOV34" s="299" t="s">
        <v>185</v>
      </c>
      <c r="FOW34" s="299" t="s">
        <v>185</v>
      </c>
      <c r="FOX34" s="299" t="s">
        <v>185</v>
      </c>
      <c r="FOY34" s="299" t="s">
        <v>185</v>
      </c>
      <c r="FOZ34" s="299" t="s">
        <v>185</v>
      </c>
      <c r="FPA34" s="299" t="s">
        <v>185</v>
      </c>
      <c r="FPB34" s="299" t="s">
        <v>185</v>
      </c>
      <c r="FPC34" s="299" t="s">
        <v>185</v>
      </c>
      <c r="FPD34" s="299" t="s">
        <v>185</v>
      </c>
      <c r="FPE34" s="299" t="s">
        <v>185</v>
      </c>
      <c r="FPF34" s="299" t="s">
        <v>185</v>
      </c>
      <c r="FPG34" s="299" t="s">
        <v>185</v>
      </c>
      <c r="FPH34" s="299" t="s">
        <v>185</v>
      </c>
      <c r="FPI34" s="299" t="s">
        <v>185</v>
      </c>
      <c r="FPJ34" s="299" t="s">
        <v>185</v>
      </c>
      <c r="FPK34" s="299" t="s">
        <v>185</v>
      </c>
      <c r="FPL34" s="299" t="s">
        <v>185</v>
      </c>
      <c r="FPM34" s="299" t="s">
        <v>185</v>
      </c>
      <c r="FPN34" s="299" t="s">
        <v>185</v>
      </c>
      <c r="FPO34" s="299" t="s">
        <v>185</v>
      </c>
      <c r="FPP34" s="299" t="s">
        <v>185</v>
      </c>
      <c r="FPQ34" s="299" t="s">
        <v>185</v>
      </c>
      <c r="FPR34" s="299" t="s">
        <v>185</v>
      </c>
      <c r="FPS34" s="299" t="s">
        <v>185</v>
      </c>
      <c r="FPT34" s="299" t="s">
        <v>185</v>
      </c>
      <c r="FPU34" s="299" t="s">
        <v>185</v>
      </c>
      <c r="FPV34" s="299" t="s">
        <v>185</v>
      </c>
      <c r="FPW34" s="299" t="s">
        <v>185</v>
      </c>
      <c r="FPX34" s="299" t="s">
        <v>185</v>
      </c>
      <c r="FPY34" s="299" t="s">
        <v>185</v>
      </c>
      <c r="FPZ34" s="299" t="s">
        <v>185</v>
      </c>
      <c r="FQA34" s="299" t="s">
        <v>185</v>
      </c>
      <c r="FQB34" s="299" t="s">
        <v>185</v>
      </c>
      <c r="FQC34" s="299" t="s">
        <v>185</v>
      </c>
      <c r="FQD34" s="299" t="s">
        <v>185</v>
      </c>
      <c r="FQE34" s="299" t="s">
        <v>185</v>
      </c>
      <c r="FQF34" s="299" t="s">
        <v>185</v>
      </c>
      <c r="FQG34" s="299" t="s">
        <v>185</v>
      </c>
      <c r="FQH34" s="299" t="s">
        <v>185</v>
      </c>
      <c r="FQI34" s="299" t="s">
        <v>185</v>
      </c>
      <c r="FQJ34" s="299" t="s">
        <v>185</v>
      </c>
      <c r="FQK34" s="299" t="s">
        <v>185</v>
      </c>
      <c r="FQL34" s="299" t="s">
        <v>185</v>
      </c>
      <c r="FQM34" s="299" t="s">
        <v>185</v>
      </c>
      <c r="FQN34" s="299" t="s">
        <v>185</v>
      </c>
      <c r="FQO34" s="299" t="s">
        <v>185</v>
      </c>
      <c r="FQP34" s="299" t="s">
        <v>185</v>
      </c>
      <c r="FQQ34" s="299" t="s">
        <v>185</v>
      </c>
      <c r="FQR34" s="299" t="s">
        <v>185</v>
      </c>
      <c r="FQS34" s="299" t="s">
        <v>185</v>
      </c>
      <c r="FQT34" s="299" t="s">
        <v>185</v>
      </c>
      <c r="FQU34" s="299" t="s">
        <v>185</v>
      </c>
      <c r="FQV34" s="299" t="s">
        <v>185</v>
      </c>
      <c r="FQW34" s="299" t="s">
        <v>185</v>
      </c>
      <c r="FQX34" s="299" t="s">
        <v>185</v>
      </c>
      <c r="FQY34" s="299" t="s">
        <v>185</v>
      </c>
      <c r="FQZ34" s="299" t="s">
        <v>185</v>
      </c>
      <c r="FRA34" s="299" t="s">
        <v>185</v>
      </c>
      <c r="FRB34" s="299" t="s">
        <v>185</v>
      </c>
      <c r="FRC34" s="299" t="s">
        <v>185</v>
      </c>
      <c r="FRD34" s="299" t="s">
        <v>185</v>
      </c>
      <c r="FRE34" s="299" t="s">
        <v>185</v>
      </c>
      <c r="FRF34" s="299" t="s">
        <v>185</v>
      </c>
      <c r="FRG34" s="299" t="s">
        <v>185</v>
      </c>
      <c r="FRH34" s="299" t="s">
        <v>185</v>
      </c>
      <c r="FRI34" s="299" t="s">
        <v>185</v>
      </c>
      <c r="FRJ34" s="299" t="s">
        <v>185</v>
      </c>
      <c r="FRK34" s="299" t="s">
        <v>185</v>
      </c>
      <c r="FRL34" s="299" t="s">
        <v>185</v>
      </c>
      <c r="FRM34" s="299" t="s">
        <v>185</v>
      </c>
      <c r="FRN34" s="299" t="s">
        <v>185</v>
      </c>
      <c r="FRO34" s="299" t="s">
        <v>185</v>
      </c>
      <c r="FRP34" s="299" t="s">
        <v>185</v>
      </c>
      <c r="FRQ34" s="299" t="s">
        <v>185</v>
      </c>
      <c r="FRR34" s="299" t="s">
        <v>185</v>
      </c>
      <c r="FRS34" s="299" t="s">
        <v>185</v>
      </c>
      <c r="FRT34" s="299" t="s">
        <v>185</v>
      </c>
      <c r="FRU34" s="299" t="s">
        <v>185</v>
      </c>
      <c r="FRV34" s="299" t="s">
        <v>185</v>
      </c>
      <c r="FRW34" s="299" t="s">
        <v>185</v>
      </c>
      <c r="FRX34" s="299" t="s">
        <v>185</v>
      </c>
      <c r="FRY34" s="299" t="s">
        <v>185</v>
      </c>
      <c r="FRZ34" s="299" t="s">
        <v>185</v>
      </c>
      <c r="FSA34" s="299" t="s">
        <v>185</v>
      </c>
      <c r="FSB34" s="299" t="s">
        <v>185</v>
      </c>
      <c r="FSC34" s="299" t="s">
        <v>185</v>
      </c>
      <c r="FSD34" s="299" t="s">
        <v>185</v>
      </c>
      <c r="FSE34" s="299" t="s">
        <v>185</v>
      </c>
      <c r="FSF34" s="299" t="s">
        <v>185</v>
      </c>
      <c r="FSG34" s="299" t="s">
        <v>185</v>
      </c>
      <c r="FSH34" s="299" t="s">
        <v>185</v>
      </c>
      <c r="FSI34" s="299" t="s">
        <v>185</v>
      </c>
      <c r="FSJ34" s="299" t="s">
        <v>185</v>
      </c>
      <c r="FSK34" s="299" t="s">
        <v>185</v>
      </c>
      <c r="FSL34" s="299" t="s">
        <v>185</v>
      </c>
      <c r="FSM34" s="299" t="s">
        <v>185</v>
      </c>
      <c r="FSN34" s="299" t="s">
        <v>185</v>
      </c>
      <c r="FSO34" s="299" t="s">
        <v>185</v>
      </c>
      <c r="FSP34" s="299" t="s">
        <v>185</v>
      </c>
      <c r="FSQ34" s="299" t="s">
        <v>185</v>
      </c>
      <c r="FSR34" s="299" t="s">
        <v>185</v>
      </c>
      <c r="FSS34" s="299" t="s">
        <v>185</v>
      </c>
      <c r="FST34" s="299" t="s">
        <v>185</v>
      </c>
      <c r="FSU34" s="299" t="s">
        <v>185</v>
      </c>
      <c r="FSV34" s="299" t="s">
        <v>185</v>
      </c>
      <c r="FSW34" s="299" t="s">
        <v>185</v>
      </c>
      <c r="FSX34" s="299" t="s">
        <v>185</v>
      </c>
      <c r="FSY34" s="299" t="s">
        <v>185</v>
      </c>
      <c r="FSZ34" s="299" t="s">
        <v>185</v>
      </c>
      <c r="FTA34" s="299" t="s">
        <v>185</v>
      </c>
      <c r="FTB34" s="299" t="s">
        <v>185</v>
      </c>
      <c r="FTC34" s="299" t="s">
        <v>185</v>
      </c>
      <c r="FTD34" s="299" t="s">
        <v>185</v>
      </c>
      <c r="FTE34" s="299" t="s">
        <v>185</v>
      </c>
      <c r="FTF34" s="299" t="s">
        <v>185</v>
      </c>
      <c r="FTG34" s="299" t="s">
        <v>185</v>
      </c>
      <c r="FTH34" s="299" t="s">
        <v>185</v>
      </c>
      <c r="FTI34" s="299" t="s">
        <v>185</v>
      </c>
      <c r="FTJ34" s="299" t="s">
        <v>185</v>
      </c>
      <c r="FTK34" s="299" t="s">
        <v>185</v>
      </c>
      <c r="FTL34" s="299" t="s">
        <v>185</v>
      </c>
      <c r="FTM34" s="299" t="s">
        <v>185</v>
      </c>
      <c r="FTN34" s="299" t="s">
        <v>185</v>
      </c>
      <c r="FTO34" s="299" t="s">
        <v>185</v>
      </c>
      <c r="FTP34" s="299" t="s">
        <v>185</v>
      </c>
      <c r="FTQ34" s="299" t="s">
        <v>185</v>
      </c>
      <c r="FTR34" s="299" t="s">
        <v>185</v>
      </c>
      <c r="FTS34" s="299" t="s">
        <v>185</v>
      </c>
      <c r="FTT34" s="299" t="s">
        <v>185</v>
      </c>
      <c r="FTU34" s="299" t="s">
        <v>185</v>
      </c>
      <c r="FTV34" s="299" t="s">
        <v>185</v>
      </c>
      <c r="FTW34" s="299" t="s">
        <v>185</v>
      </c>
      <c r="FTX34" s="299" t="s">
        <v>185</v>
      </c>
      <c r="FTY34" s="299" t="s">
        <v>185</v>
      </c>
      <c r="FTZ34" s="299" t="s">
        <v>185</v>
      </c>
      <c r="FUA34" s="299" t="s">
        <v>185</v>
      </c>
      <c r="FUB34" s="299" t="s">
        <v>185</v>
      </c>
      <c r="FUC34" s="299" t="s">
        <v>185</v>
      </c>
      <c r="FUD34" s="299" t="s">
        <v>185</v>
      </c>
      <c r="FUE34" s="299" t="s">
        <v>185</v>
      </c>
      <c r="FUF34" s="299" t="s">
        <v>185</v>
      </c>
      <c r="FUG34" s="299" t="s">
        <v>185</v>
      </c>
      <c r="FUH34" s="299" t="s">
        <v>185</v>
      </c>
      <c r="FUI34" s="299" t="s">
        <v>185</v>
      </c>
      <c r="FUJ34" s="299" t="s">
        <v>185</v>
      </c>
      <c r="FUK34" s="299" t="s">
        <v>185</v>
      </c>
      <c r="FUL34" s="299" t="s">
        <v>185</v>
      </c>
      <c r="FUM34" s="299" t="s">
        <v>185</v>
      </c>
      <c r="FUN34" s="299" t="s">
        <v>185</v>
      </c>
      <c r="FUO34" s="299" t="s">
        <v>185</v>
      </c>
      <c r="FUP34" s="299" t="s">
        <v>185</v>
      </c>
      <c r="FUQ34" s="299" t="s">
        <v>185</v>
      </c>
      <c r="FUR34" s="299" t="s">
        <v>185</v>
      </c>
      <c r="FUS34" s="299" t="s">
        <v>185</v>
      </c>
      <c r="FUT34" s="299" t="s">
        <v>185</v>
      </c>
      <c r="FUU34" s="299" t="s">
        <v>185</v>
      </c>
      <c r="FUV34" s="299" t="s">
        <v>185</v>
      </c>
      <c r="FUW34" s="299" t="s">
        <v>185</v>
      </c>
      <c r="FUX34" s="299" t="s">
        <v>185</v>
      </c>
      <c r="FUY34" s="299" t="s">
        <v>185</v>
      </c>
      <c r="FUZ34" s="299" t="s">
        <v>185</v>
      </c>
      <c r="FVA34" s="299" t="s">
        <v>185</v>
      </c>
      <c r="FVB34" s="299" t="s">
        <v>185</v>
      </c>
      <c r="FVC34" s="299" t="s">
        <v>185</v>
      </c>
      <c r="FVD34" s="299" t="s">
        <v>185</v>
      </c>
      <c r="FVE34" s="299" t="s">
        <v>185</v>
      </c>
      <c r="FVF34" s="299" t="s">
        <v>185</v>
      </c>
      <c r="FVG34" s="299" t="s">
        <v>185</v>
      </c>
      <c r="FVH34" s="299" t="s">
        <v>185</v>
      </c>
      <c r="FVI34" s="299" t="s">
        <v>185</v>
      </c>
      <c r="FVJ34" s="299" t="s">
        <v>185</v>
      </c>
      <c r="FVK34" s="299" t="s">
        <v>185</v>
      </c>
      <c r="FVL34" s="299" t="s">
        <v>185</v>
      </c>
      <c r="FVM34" s="299" t="s">
        <v>185</v>
      </c>
      <c r="FVN34" s="299" t="s">
        <v>185</v>
      </c>
      <c r="FVO34" s="299" t="s">
        <v>185</v>
      </c>
      <c r="FVP34" s="299" t="s">
        <v>185</v>
      </c>
      <c r="FVQ34" s="299" t="s">
        <v>185</v>
      </c>
      <c r="FVR34" s="299" t="s">
        <v>185</v>
      </c>
      <c r="FVS34" s="299" t="s">
        <v>185</v>
      </c>
      <c r="FVT34" s="299" t="s">
        <v>185</v>
      </c>
      <c r="FVU34" s="299" t="s">
        <v>185</v>
      </c>
      <c r="FVV34" s="299" t="s">
        <v>185</v>
      </c>
      <c r="FVW34" s="299" t="s">
        <v>185</v>
      </c>
      <c r="FVX34" s="299" t="s">
        <v>185</v>
      </c>
      <c r="FVY34" s="299" t="s">
        <v>185</v>
      </c>
      <c r="FVZ34" s="299" t="s">
        <v>185</v>
      </c>
      <c r="FWA34" s="299" t="s">
        <v>185</v>
      </c>
      <c r="FWB34" s="299" t="s">
        <v>185</v>
      </c>
      <c r="FWC34" s="299" t="s">
        <v>185</v>
      </c>
      <c r="FWD34" s="299" t="s">
        <v>185</v>
      </c>
      <c r="FWE34" s="299" t="s">
        <v>185</v>
      </c>
      <c r="FWF34" s="299" t="s">
        <v>185</v>
      </c>
      <c r="FWG34" s="299" t="s">
        <v>185</v>
      </c>
      <c r="FWH34" s="299" t="s">
        <v>185</v>
      </c>
      <c r="FWI34" s="299" t="s">
        <v>185</v>
      </c>
      <c r="FWJ34" s="299" t="s">
        <v>185</v>
      </c>
      <c r="FWK34" s="299" t="s">
        <v>185</v>
      </c>
      <c r="FWL34" s="299" t="s">
        <v>185</v>
      </c>
      <c r="FWM34" s="299" t="s">
        <v>185</v>
      </c>
      <c r="FWN34" s="299" t="s">
        <v>185</v>
      </c>
      <c r="FWO34" s="299" t="s">
        <v>185</v>
      </c>
      <c r="FWP34" s="299" t="s">
        <v>185</v>
      </c>
      <c r="FWQ34" s="299" t="s">
        <v>185</v>
      </c>
      <c r="FWR34" s="299" t="s">
        <v>185</v>
      </c>
      <c r="FWS34" s="299" t="s">
        <v>185</v>
      </c>
      <c r="FWT34" s="299" t="s">
        <v>185</v>
      </c>
      <c r="FWU34" s="299" t="s">
        <v>185</v>
      </c>
      <c r="FWV34" s="299" t="s">
        <v>185</v>
      </c>
      <c r="FWW34" s="299" t="s">
        <v>185</v>
      </c>
      <c r="FWX34" s="299" t="s">
        <v>185</v>
      </c>
      <c r="FWY34" s="299" t="s">
        <v>185</v>
      </c>
      <c r="FWZ34" s="299" t="s">
        <v>185</v>
      </c>
      <c r="FXA34" s="299" t="s">
        <v>185</v>
      </c>
      <c r="FXB34" s="299" t="s">
        <v>185</v>
      </c>
      <c r="FXC34" s="299" t="s">
        <v>185</v>
      </c>
      <c r="FXD34" s="299" t="s">
        <v>185</v>
      </c>
      <c r="FXE34" s="299" t="s">
        <v>185</v>
      </c>
      <c r="FXF34" s="299" t="s">
        <v>185</v>
      </c>
      <c r="FXG34" s="299" t="s">
        <v>185</v>
      </c>
      <c r="FXH34" s="299" t="s">
        <v>185</v>
      </c>
      <c r="FXI34" s="299" t="s">
        <v>185</v>
      </c>
      <c r="FXJ34" s="299" t="s">
        <v>185</v>
      </c>
      <c r="FXK34" s="299" t="s">
        <v>185</v>
      </c>
      <c r="FXL34" s="299" t="s">
        <v>185</v>
      </c>
      <c r="FXM34" s="299" t="s">
        <v>185</v>
      </c>
      <c r="FXN34" s="299" t="s">
        <v>185</v>
      </c>
      <c r="FXO34" s="299" t="s">
        <v>185</v>
      </c>
      <c r="FXP34" s="299" t="s">
        <v>185</v>
      </c>
      <c r="FXQ34" s="299" t="s">
        <v>185</v>
      </c>
      <c r="FXR34" s="299" t="s">
        <v>185</v>
      </c>
      <c r="FXS34" s="299" t="s">
        <v>185</v>
      </c>
      <c r="FXT34" s="299" t="s">
        <v>185</v>
      </c>
      <c r="FXU34" s="299" t="s">
        <v>185</v>
      </c>
      <c r="FXV34" s="299" t="s">
        <v>185</v>
      </c>
      <c r="FXW34" s="299" t="s">
        <v>185</v>
      </c>
      <c r="FXX34" s="299" t="s">
        <v>185</v>
      </c>
      <c r="FXY34" s="299" t="s">
        <v>185</v>
      </c>
      <c r="FXZ34" s="299" t="s">
        <v>185</v>
      </c>
      <c r="FYA34" s="299" t="s">
        <v>185</v>
      </c>
      <c r="FYB34" s="299" t="s">
        <v>185</v>
      </c>
      <c r="FYC34" s="299" t="s">
        <v>185</v>
      </c>
      <c r="FYD34" s="299" t="s">
        <v>185</v>
      </c>
      <c r="FYE34" s="299" t="s">
        <v>185</v>
      </c>
      <c r="FYF34" s="299" t="s">
        <v>185</v>
      </c>
      <c r="FYG34" s="299" t="s">
        <v>185</v>
      </c>
      <c r="FYH34" s="299" t="s">
        <v>185</v>
      </c>
      <c r="FYI34" s="299" t="s">
        <v>185</v>
      </c>
      <c r="FYJ34" s="299" t="s">
        <v>185</v>
      </c>
      <c r="FYK34" s="299" t="s">
        <v>185</v>
      </c>
      <c r="FYL34" s="299" t="s">
        <v>185</v>
      </c>
      <c r="FYM34" s="299" t="s">
        <v>185</v>
      </c>
      <c r="FYN34" s="299" t="s">
        <v>185</v>
      </c>
      <c r="FYO34" s="299" t="s">
        <v>185</v>
      </c>
      <c r="FYP34" s="299" t="s">
        <v>185</v>
      </c>
      <c r="FYQ34" s="299" t="s">
        <v>185</v>
      </c>
      <c r="FYR34" s="299" t="s">
        <v>185</v>
      </c>
      <c r="FYS34" s="299" t="s">
        <v>185</v>
      </c>
      <c r="FYT34" s="299" t="s">
        <v>185</v>
      </c>
      <c r="FYU34" s="299" t="s">
        <v>185</v>
      </c>
      <c r="FYV34" s="299" t="s">
        <v>185</v>
      </c>
      <c r="FYW34" s="299" t="s">
        <v>185</v>
      </c>
      <c r="FYX34" s="299" t="s">
        <v>185</v>
      </c>
      <c r="FYY34" s="299" t="s">
        <v>185</v>
      </c>
      <c r="FYZ34" s="299" t="s">
        <v>185</v>
      </c>
      <c r="FZA34" s="299" t="s">
        <v>185</v>
      </c>
      <c r="FZB34" s="299" t="s">
        <v>185</v>
      </c>
      <c r="FZC34" s="299" t="s">
        <v>185</v>
      </c>
      <c r="FZD34" s="299" t="s">
        <v>185</v>
      </c>
      <c r="FZE34" s="299" t="s">
        <v>185</v>
      </c>
      <c r="FZF34" s="299" t="s">
        <v>185</v>
      </c>
      <c r="FZG34" s="299" t="s">
        <v>185</v>
      </c>
      <c r="FZH34" s="299" t="s">
        <v>185</v>
      </c>
      <c r="FZI34" s="299" t="s">
        <v>185</v>
      </c>
      <c r="FZJ34" s="299" t="s">
        <v>185</v>
      </c>
      <c r="FZK34" s="299" t="s">
        <v>185</v>
      </c>
      <c r="FZL34" s="299" t="s">
        <v>185</v>
      </c>
      <c r="FZM34" s="299" t="s">
        <v>185</v>
      </c>
      <c r="FZN34" s="299" t="s">
        <v>185</v>
      </c>
      <c r="FZO34" s="299" t="s">
        <v>185</v>
      </c>
      <c r="FZP34" s="299" t="s">
        <v>185</v>
      </c>
      <c r="FZQ34" s="299" t="s">
        <v>185</v>
      </c>
      <c r="FZR34" s="299" t="s">
        <v>185</v>
      </c>
      <c r="FZS34" s="299" t="s">
        <v>185</v>
      </c>
      <c r="FZT34" s="299" t="s">
        <v>185</v>
      </c>
      <c r="FZU34" s="299" t="s">
        <v>185</v>
      </c>
      <c r="FZV34" s="299" t="s">
        <v>185</v>
      </c>
      <c r="FZW34" s="299" t="s">
        <v>185</v>
      </c>
      <c r="FZX34" s="299" t="s">
        <v>185</v>
      </c>
      <c r="FZY34" s="299" t="s">
        <v>185</v>
      </c>
      <c r="FZZ34" s="299" t="s">
        <v>185</v>
      </c>
      <c r="GAA34" s="299" t="s">
        <v>185</v>
      </c>
      <c r="GAB34" s="299" t="s">
        <v>185</v>
      </c>
      <c r="GAC34" s="299" t="s">
        <v>185</v>
      </c>
      <c r="GAD34" s="299" t="s">
        <v>185</v>
      </c>
      <c r="GAE34" s="299" t="s">
        <v>185</v>
      </c>
      <c r="GAF34" s="299" t="s">
        <v>185</v>
      </c>
      <c r="GAG34" s="299" t="s">
        <v>185</v>
      </c>
      <c r="GAH34" s="299" t="s">
        <v>185</v>
      </c>
      <c r="GAI34" s="299" t="s">
        <v>185</v>
      </c>
      <c r="GAJ34" s="299" t="s">
        <v>185</v>
      </c>
      <c r="GAK34" s="299" t="s">
        <v>185</v>
      </c>
      <c r="GAL34" s="299" t="s">
        <v>185</v>
      </c>
      <c r="GAM34" s="299" t="s">
        <v>185</v>
      </c>
      <c r="GAN34" s="299" t="s">
        <v>185</v>
      </c>
      <c r="GAO34" s="299" t="s">
        <v>185</v>
      </c>
      <c r="GAP34" s="299" t="s">
        <v>185</v>
      </c>
      <c r="GAQ34" s="299" t="s">
        <v>185</v>
      </c>
      <c r="GAR34" s="299" t="s">
        <v>185</v>
      </c>
      <c r="GAS34" s="299" t="s">
        <v>185</v>
      </c>
      <c r="GAT34" s="299" t="s">
        <v>185</v>
      </c>
      <c r="GAU34" s="299" t="s">
        <v>185</v>
      </c>
      <c r="GAV34" s="299" t="s">
        <v>185</v>
      </c>
      <c r="GAW34" s="299" t="s">
        <v>185</v>
      </c>
      <c r="GAX34" s="299" t="s">
        <v>185</v>
      </c>
      <c r="GAY34" s="299" t="s">
        <v>185</v>
      </c>
      <c r="GAZ34" s="299" t="s">
        <v>185</v>
      </c>
      <c r="GBA34" s="299" t="s">
        <v>185</v>
      </c>
      <c r="GBB34" s="299" t="s">
        <v>185</v>
      </c>
      <c r="GBC34" s="299" t="s">
        <v>185</v>
      </c>
      <c r="GBD34" s="299" t="s">
        <v>185</v>
      </c>
      <c r="GBE34" s="299" t="s">
        <v>185</v>
      </c>
      <c r="GBF34" s="299" t="s">
        <v>185</v>
      </c>
      <c r="GBG34" s="299" t="s">
        <v>185</v>
      </c>
      <c r="GBH34" s="299" t="s">
        <v>185</v>
      </c>
      <c r="GBI34" s="299" t="s">
        <v>185</v>
      </c>
      <c r="GBJ34" s="299" t="s">
        <v>185</v>
      </c>
      <c r="GBK34" s="299" t="s">
        <v>185</v>
      </c>
      <c r="GBL34" s="299" t="s">
        <v>185</v>
      </c>
      <c r="GBM34" s="299" t="s">
        <v>185</v>
      </c>
      <c r="GBN34" s="299" t="s">
        <v>185</v>
      </c>
      <c r="GBO34" s="299" t="s">
        <v>185</v>
      </c>
      <c r="GBP34" s="299" t="s">
        <v>185</v>
      </c>
      <c r="GBQ34" s="299" t="s">
        <v>185</v>
      </c>
      <c r="GBR34" s="299" t="s">
        <v>185</v>
      </c>
      <c r="GBS34" s="299" t="s">
        <v>185</v>
      </c>
      <c r="GBT34" s="299" t="s">
        <v>185</v>
      </c>
      <c r="GBU34" s="299" t="s">
        <v>185</v>
      </c>
      <c r="GBV34" s="299" t="s">
        <v>185</v>
      </c>
      <c r="GBW34" s="299" t="s">
        <v>185</v>
      </c>
      <c r="GBX34" s="299" t="s">
        <v>185</v>
      </c>
      <c r="GBY34" s="299" t="s">
        <v>185</v>
      </c>
      <c r="GBZ34" s="299" t="s">
        <v>185</v>
      </c>
      <c r="GCA34" s="299" t="s">
        <v>185</v>
      </c>
      <c r="GCB34" s="299" t="s">
        <v>185</v>
      </c>
      <c r="GCC34" s="299" t="s">
        <v>185</v>
      </c>
      <c r="GCD34" s="299" t="s">
        <v>185</v>
      </c>
      <c r="GCE34" s="299" t="s">
        <v>185</v>
      </c>
      <c r="GCF34" s="299" t="s">
        <v>185</v>
      </c>
      <c r="GCG34" s="299" t="s">
        <v>185</v>
      </c>
      <c r="GCH34" s="299" t="s">
        <v>185</v>
      </c>
      <c r="GCI34" s="299" t="s">
        <v>185</v>
      </c>
      <c r="GCJ34" s="299" t="s">
        <v>185</v>
      </c>
      <c r="GCK34" s="299" t="s">
        <v>185</v>
      </c>
      <c r="GCL34" s="299" t="s">
        <v>185</v>
      </c>
      <c r="GCM34" s="299" t="s">
        <v>185</v>
      </c>
      <c r="GCN34" s="299" t="s">
        <v>185</v>
      </c>
      <c r="GCO34" s="299" t="s">
        <v>185</v>
      </c>
      <c r="GCP34" s="299" t="s">
        <v>185</v>
      </c>
      <c r="GCQ34" s="299" t="s">
        <v>185</v>
      </c>
      <c r="GCR34" s="299" t="s">
        <v>185</v>
      </c>
      <c r="GCS34" s="299" t="s">
        <v>185</v>
      </c>
      <c r="GCT34" s="299" t="s">
        <v>185</v>
      </c>
      <c r="GCU34" s="299" t="s">
        <v>185</v>
      </c>
      <c r="GCV34" s="299" t="s">
        <v>185</v>
      </c>
      <c r="GCW34" s="299" t="s">
        <v>185</v>
      </c>
      <c r="GCX34" s="299" t="s">
        <v>185</v>
      </c>
      <c r="GCY34" s="299" t="s">
        <v>185</v>
      </c>
      <c r="GCZ34" s="299" t="s">
        <v>185</v>
      </c>
      <c r="GDA34" s="299" t="s">
        <v>185</v>
      </c>
      <c r="GDB34" s="299" t="s">
        <v>185</v>
      </c>
      <c r="GDC34" s="299" t="s">
        <v>185</v>
      </c>
      <c r="GDD34" s="299" t="s">
        <v>185</v>
      </c>
      <c r="GDE34" s="299" t="s">
        <v>185</v>
      </c>
      <c r="GDF34" s="299" t="s">
        <v>185</v>
      </c>
      <c r="GDG34" s="299" t="s">
        <v>185</v>
      </c>
      <c r="GDH34" s="299" t="s">
        <v>185</v>
      </c>
      <c r="GDI34" s="299" t="s">
        <v>185</v>
      </c>
      <c r="GDJ34" s="299" t="s">
        <v>185</v>
      </c>
      <c r="GDK34" s="299" t="s">
        <v>185</v>
      </c>
      <c r="GDL34" s="299" t="s">
        <v>185</v>
      </c>
      <c r="GDM34" s="299" t="s">
        <v>185</v>
      </c>
      <c r="GDN34" s="299" t="s">
        <v>185</v>
      </c>
      <c r="GDO34" s="299" t="s">
        <v>185</v>
      </c>
      <c r="GDP34" s="299" t="s">
        <v>185</v>
      </c>
      <c r="GDQ34" s="299" t="s">
        <v>185</v>
      </c>
      <c r="GDR34" s="299" t="s">
        <v>185</v>
      </c>
      <c r="GDS34" s="299" t="s">
        <v>185</v>
      </c>
      <c r="GDT34" s="299" t="s">
        <v>185</v>
      </c>
      <c r="GDU34" s="299" t="s">
        <v>185</v>
      </c>
      <c r="GDV34" s="299" t="s">
        <v>185</v>
      </c>
      <c r="GDW34" s="299" t="s">
        <v>185</v>
      </c>
      <c r="GDX34" s="299" t="s">
        <v>185</v>
      </c>
      <c r="GDY34" s="299" t="s">
        <v>185</v>
      </c>
      <c r="GDZ34" s="299" t="s">
        <v>185</v>
      </c>
      <c r="GEA34" s="299" t="s">
        <v>185</v>
      </c>
      <c r="GEB34" s="299" t="s">
        <v>185</v>
      </c>
      <c r="GEC34" s="299" t="s">
        <v>185</v>
      </c>
      <c r="GED34" s="299" t="s">
        <v>185</v>
      </c>
      <c r="GEE34" s="299" t="s">
        <v>185</v>
      </c>
      <c r="GEF34" s="299" t="s">
        <v>185</v>
      </c>
      <c r="GEG34" s="299" t="s">
        <v>185</v>
      </c>
      <c r="GEH34" s="299" t="s">
        <v>185</v>
      </c>
      <c r="GEI34" s="299" t="s">
        <v>185</v>
      </c>
      <c r="GEJ34" s="299" t="s">
        <v>185</v>
      </c>
      <c r="GEK34" s="299" t="s">
        <v>185</v>
      </c>
      <c r="GEL34" s="299" t="s">
        <v>185</v>
      </c>
      <c r="GEM34" s="299" t="s">
        <v>185</v>
      </c>
      <c r="GEN34" s="299" t="s">
        <v>185</v>
      </c>
      <c r="GEO34" s="299" t="s">
        <v>185</v>
      </c>
      <c r="GEP34" s="299" t="s">
        <v>185</v>
      </c>
      <c r="GEQ34" s="299" t="s">
        <v>185</v>
      </c>
      <c r="GER34" s="299" t="s">
        <v>185</v>
      </c>
      <c r="GES34" s="299" t="s">
        <v>185</v>
      </c>
      <c r="GET34" s="299" t="s">
        <v>185</v>
      </c>
      <c r="GEU34" s="299" t="s">
        <v>185</v>
      </c>
      <c r="GEV34" s="299" t="s">
        <v>185</v>
      </c>
      <c r="GEW34" s="299" t="s">
        <v>185</v>
      </c>
      <c r="GEX34" s="299" t="s">
        <v>185</v>
      </c>
      <c r="GEY34" s="299" t="s">
        <v>185</v>
      </c>
      <c r="GEZ34" s="299" t="s">
        <v>185</v>
      </c>
      <c r="GFA34" s="299" t="s">
        <v>185</v>
      </c>
      <c r="GFB34" s="299" t="s">
        <v>185</v>
      </c>
      <c r="GFC34" s="299" t="s">
        <v>185</v>
      </c>
      <c r="GFD34" s="299" t="s">
        <v>185</v>
      </c>
      <c r="GFE34" s="299" t="s">
        <v>185</v>
      </c>
      <c r="GFF34" s="299" t="s">
        <v>185</v>
      </c>
      <c r="GFG34" s="299" t="s">
        <v>185</v>
      </c>
      <c r="GFH34" s="299" t="s">
        <v>185</v>
      </c>
      <c r="GFI34" s="299" t="s">
        <v>185</v>
      </c>
      <c r="GFJ34" s="299" t="s">
        <v>185</v>
      </c>
      <c r="GFK34" s="299" t="s">
        <v>185</v>
      </c>
      <c r="GFL34" s="299" t="s">
        <v>185</v>
      </c>
      <c r="GFM34" s="299" t="s">
        <v>185</v>
      </c>
      <c r="GFN34" s="299" t="s">
        <v>185</v>
      </c>
      <c r="GFO34" s="299" t="s">
        <v>185</v>
      </c>
      <c r="GFP34" s="299" t="s">
        <v>185</v>
      </c>
      <c r="GFQ34" s="299" t="s">
        <v>185</v>
      </c>
      <c r="GFR34" s="299" t="s">
        <v>185</v>
      </c>
      <c r="GFS34" s="299" t="s">
        <v>185</v>
      </c>
      <c r="GFT34" s="299" t="s">
        <v>185</v>
      </c>
      <c r="GFU34" s="299" t="s">
        <v>185</v>
      </c>
      <c r="GFV34" s="299" t="s">
        <v>185</v>
      </c>
      <c r="GFW34" s="299" t="s">
        <v>185</v>
      </c>
      <c r="GFX34" s="299" t="s">
        <v>185</v>
      </c>
      <c r="GFY34" s="299" t="s">
        <v>185</v>
      </c>
      <c r="GFZ34" s="299" t="s">
        <v>185</v>
      </c>
      <c r="GGA34" s="299" t="s">
        <v>185</v>
      </c>
      <c r="GGB34" s="299" t="s">
        <v>185</v>
      </c>
      <c r="GGC34" s="299" t="s">
        <v>185</v>
      </c>
      <c r="GGD34" s="299" t="s">
        <v>185</v>
      </c>
      <c r="GGE34" s="299" t="s">
        <v>185</v>
      </c>
      <c r="GGF34" s="299" t="s">
        <v>185</v>
      </c>
      <c r="GGG34" s="299" t="s">
        <v>185</v>
      </c>
      <c r="GGH34" s="299" t="s">
        <v>185</v>
      </c>
      <c r="GGI34" s="299" t="s">
        <v>185</v>
      </c>
      <c r="GGJ34" s="299" t="s">
        <v>185</v>
      </c>
      <c r="GGK34" s="299" t="s">
        <v>185</v>
      </c>
      <c r="GGL34" s="299" t="s">
        <v>185</v>
      </c>
      <c r="GGM34" s="299" t="s">
        <v>185</v>
      </c>
      <c r="GGN34" s="299" t="s">
        <v>185</v>
      </c>
      <c r="GGO34" s="299" t="s">
        <v>185</v>
      </c>
      <c r="GGP34" s="299" t="s">
        <v>185</v>
      </c>
      <c r="GGQ34" s="299" t="s">
        <v>185</v>
      </c>
      <c r="GGR34" s="299" t="s">
        <v>185</v>
      </c>
      <c r="GGS34" s="299" t="s">
        <v>185</v>
      </c>
      <c r="GGT34" s="299" t="s">
        <v>185</v>
      </c>
      <c r="GGU34" s="299" t="s">
        <v>185</v>
      </c>
      <c r="GGV34" s="299" t="s">
        <v>185</v>
      </c>
      <c r="GGW34" s="299" t="s">
        <v>185</v>
      </c>
      <c r="GGX34" s="299" t="s">
        <v>185</v>
      </c>
      <c r="GGY34" s="299" t="s">
        <v>185</v>
      </c>
      <c r="GGZ34" s="299" t="s">
        <v>185</v>
      </c>
      <c r="GHA34" s="299" t="s">
        <v>185</v>
      </c>
      <c r="GHB34" s="299" t="s">
        <v>185</v>
      </c>
      <c r="GHC34" s="299" t="s">
        <v>185</v>
      </c>
      <c r="GHD34" s="299" t="s">
        <v>185</v>
      </c>
      <c r="GHE34" s="299" t="s">
        <v>185</v>
      </c>
      <c r="GHF34" s="299" t="s">
        <v>185</v>
      </c>
      <c r="GHG34" s="299" t="s">
        <v>185</v>
      </c>
      <c r="GHH34" s="299" t="s">
        <v>185</v>
      </c>
      <c r="GHI34" s="299" t="s">
        <v>185</v>
      </c>
      <c r="GHJ34" s="299" t="s">
        <v>185</v>
      </c>
      <c r="GHK34" s="299" t="s">
        <v>185</v>
      </c>
      <c r="GHL34" s="299" t="s">
        <v>185</v>
      </c>
      <c r="GHM34" s="299" t="s">
        <v>185</v>
      </c>
      <c r="GHN34" s="299" t="s">
        <v>185</v>
      </c>
      <c r="GHO34" s="299" t="s">
        <v>185</v>
      </c>
      <c r="GHP34" s="299" t="s">
        <v>185</v>
      </c>
      <c r="GHQ34" s="299" t="s">
        <v>185</v>
      </c>
      <c r="GHR34" s="299" t="s">
        <v>185</v>
      </c>
      <c r="GHS34" s="299" t="s">
        <v>185</v>
      </c>
      <c r="GHT34" s="299" t="s">
        <v>185</v>
      </c>
      <c r="GHU34" s="299" t="s">
        <v>185</v>
      </c>
      <c r="GHV34" s="299" t="s">
        <v>185</v>
      </c>
      <c r="GHW34" s="299" t="s">
        <v>185</v>
      </c>
      <c r="GHX34" s="299" t="s">
        <v>185</v>
      </c>
      <c r="GHY34" s="299" t="s">
        <v>185</v>
      </c>
      <c r="GHZ34" s="299" t="s">
        <v>185</v>
      </c>
      <c r="GIA34" s="299" t="s">
        <v>185</v>
      </c>
      <c r="GIB34" s="299" t="s">
        <v>185</v>
      </c>
      <c r="GIC34" s="299" t="s">
        <v>185</v>
      </c>
      <c r="GID34" s="299" t="s">
        <v>185</v>
      </c>
      <c r="GIE34" s="299" t="s">
        <v>185</v>
      </c>
      <c r="GIF34" s="299" t="s">
        <v>185</v>
      </c>
      <c r="GIG34" s="299" t="s">
        <v>185</v>
      </c>
      <c r="GIH34" s="299" t="s">
        <v>185</v>
      </c>
      <c r="GII34" s="299" t="s">
        <v>185</v>
      </c>
      <c r="GIJ34" s="299" t="s">
        <v>185</v>
      </c>
      <c r="GIK34" s="299" t="s">
        <v>185</v>
      </c>
      <c r="GIL34" s="299" t="s">
        <v>185</v>
      </c>
      <c r="GIM34" s="299" t="s">
        <v>185</v>
      </c>
      <c r="GIN34" s="299" t="s">
        <v>185</v>
      </c>
      <c r="GIO34" s="299" t="s">
        <v>185</v>
      </c>
      <c r="GIP34" s="299" t="s">
        <v>185</v>
      </c>
      <c r="GIQ34" s="299" t="s">
        <v>185</v>
      </c>
      <c r="GIR34" s="299" t="s">
        <v>185</v>
      </c>
      <c r="GIS34" s="299" t="s">
        <v>185</v>
      </c>
      <c r="GIT34" s="299" t="s">
        <v>185</v>
      </c>
      <c r="GIU34" s="299" t="s">
        <v>185</v>
      </c>
      <c r="GIV34" s="299" t="s">
        <v>185</v>
      </c>
      <c r="GIW34" s="299" t="s">
        <v>185</v>
      </c>
      <c r="GIX34" s="299" t="s">
        <v>185</v>
      </c>
      <c r="GIY34" s="299" t="s">
        <v>185</v>
      </c>
      <c r="GIZ34" s="299" t="s">
        <v>185</v>
      </c>
      <c r="GJA34" s="299" t="s">
        <v>185</v>
      </c>
      <c r="GJB34" s="299" t="s">
        <v>185</v>
      </c>
      <c r="GJC34" s="299" t="s">
        <v>185</v>
      </c>
      <c r="GJD34" s="299" t="s">
        <v>185</v>
      </c>
      <c r="GJE34" s="299" t="s">
        <v>185</v>
      </c>
      <c r="GJF34" s="299" t="s">
        <v>185</v>
      </c>
      <c r="GJG34" s="299" t="s">
        <v>185</v>
      </c>
      <c r="GJH34" s="299" t="s">
        <v>185</v>
      </c>
      <c r="GJI34" s="299" t="s">
        <v>185</v>
      </c>
      <c r="GJJ34" s="299" t="s">
        <v>185</v>
      </c>
      <c r="GJK34" s="299" t="s">
        <v>185</v>
      </c>
      <c r="GJL34" s="299" t="s">
        <v>185</v>
      </c>
      <c r="GJM34" s="299" t="s">
        <v>185</v>
      </c>
      <c r="GJN34" s="299" t="s">
        <v>185</v>
      </c>
      <c r="GJO34" s="299" t="s">
        <v>185</v>
      </c>
      <c r="GJP34" s="299" t="s">
        <v>185</v>
      </c>
      <c r="GJQ34" s="299" t="s">
        <v>185</v>
      </c>
      <c r="GJR34" s="299" t="s">
        <v>185</v>
      </c>
      <c r="GJS34" s="299" t="s">
        <v>185</v>
      </c>
      <c r="GJT34" s="299" t="s">
        <v>185</v>
      </c>
      <c r="GJU34" s="299" t="s">
        <v>185</v>
      </c>
      <c r="GJV34" s="299" t="s">
        <v>185</v>
      </c>
      <c r="GJW34" s="299" t="s">
        <v>185</v>
      </c>
      <c r="GJX34" s="299" t="s">
        <v>185</v>
      </c>
      <c r="GJY34" s="299" t="s">
        <v>185</v>
      </c>
      <c r="GJZ34" s="299" t="s">
        <v>185</v>
      </c>
      <c r="GKA34" s="299" t="s">
        <v>185</v>
      </c>
      <c r="GKB34" s="299" t="s">
        <v>185</v>
      </c>
      <c r="GKC34" s="299" t="s">
        <v>185</v>
      </c>
      <c r="GKD34" s="299" t="s">
        <v>185</v>
      </c>
      <c r="GKE34" s="299" t="s">
        <v>185</v>
      </c>
      <c r="GKF34" s="299" t="s">
        <v>185</v>
      </c>
      <c r="GKG34" s="299" t="s">
        <v>185</v>
      </c>
      <c r="GKH34" s="299" t="s">
        <v>185</v>
      </c>
      <c r="GKI34" s="299" t="s">
        <v>185</v>
      </c>
      <c r="GKJ34" s="299" t="s">
        <v>185</v>
      </c>
      <c r="GKK34" s="299" t="s">
        <v>185</v>
      </c>
      <c r="GKL34" s="299" t="s">
        <v>185</v>
      </c>
      <c r="GKM34" s="299" t="s">
        <v>185</v>
      </c>
      <c r="GKN34" s="299" t="s">
        <v>185</v>
      </c>
      <c r="GKO34" s="299" t="s">
        <v>185</v>
      </c>
      <c r="GKP34" s="299" t="s">
        <v>185</v>
      </c>
      <c r="GKQ34" s="299" t="s">
        <v>185</v>
      </c>
      <c r="GKR34" s="299" t="s">
        <v>185</v>
      </c>
      <c r="GKS34" s="299" t="s">
        <v>185</v>
      </c>
      <c r="GKT34" s="299" t="s">
        <v>185</v>
      </c>
      <c r="GKU34" s="299" t="s">
        <v>185</v>
      </c>
      <c r="GKV34" s="299" t="s">
        <v>185</v>
      </c>
      <c r="GKW34" s="299" t="s">
        <v>185</v>
      </c>
      <c r="GKX34" s="299" t="s">
        <v>185</v>
      </c>
      <c r="GKY34" s="299" t="s">
        <v>185</v>
      </c>
      <c r="GKZ34" s="299" t="s">
        <v>185</v>
      </c>
      <c r="GLA34" s="299" t="s">
        <v>185</v>
      </c>
      <c r="GLB34" s="299" t="s">
        <v>185</v>
      </c>
      <c r="GLC34" s="299" t="s">
        <v>185</v>
      </c>
      <c r="GLD34" s="299" t="s">
        <v>185</v>
      </c>
      <c r="GLE34" s="299" t="s">
        <v>185</v>
      </c>
      <c r="GLF34" s="299" t="s">
        <v>185</v>
      </c>
      <c r="GLG34" s="299" t="s">
        <v>185</v>
      </c>
      <c r="GLH34" s="299" t="s">
        <v>185</v>
      </c>
      <c r="GLI34" s="299" t="s">
        <v>185</v>
      </c>
      <c r="GLJ34" s="299" t="s">
        <v>185</v>
      </c>
      <c r="GLK34" s="299" t="s">
        <v>185</v>
      </c>
      <c r="GLL34" s="299" t="s">
        <v>185</v>
      </c>
      <c r="GLM34" s="299" t="s">
        <v>185</v>
      </c>
      <c r="GLN34" s="299" t="s">
        <v>185</v>
      </c>
      <c r="GLO34" s="299" t="s">
        <v>185</v>
      </c>
      <c r="GLP34" s="299" t="s">
        <v>185</v>
      </c>
      <c r="GLQ34" s="299" t="s">
        <v>185</v>
      </c>
      <c r="GLR34" s="299" t="s">
        <v>185</v>
      </c>
      <c r="GLS34" s="299" t="s">
        <v>185</v>
      </c>
      <c r="GLT34" s="299" t="s">
        <v>185</v>
      </c>
      <c r="GLU34" s="299" t="s">
        <v>185</v>
      </c>
      <c r="GLV34" s="299" t="s">
        <v>185</v>
      </c>
      <c r="GLW34" s="299" t="s">
        <v>185</v>
      </c>
      <c r="GLX34" s="299" t="s">
        <v>185</v>
      </c>
      <c r="GLY34" s="299" t="s">
        <v>185</v>
      </c>
      <c r="GLZ34" s="299" t="s">
        <v>185</v>
      </c>
      <c r="GMA34" s="299" t="s">
        <v>185</v>
      </c>
      <c r="GMB34" s="299" t="s">
        <v>185</v>
      </c>
      <c r="GMC34" s="299" t="s">
        <v>185</v>
      </c>
      <c r="GMD34" s="299" t="s">
        <v>185</v>
      </c>
      <c r="GME34" s="299" t="s">
        <v>185</v>
      </c>
      <c r="GMF34" s="299" t="s">
        <v>185</v>
      </c>
      <c r="GMG34" s="299" t="s">
        <v>185</v>
      </c>
      <c r="GMH34" s="299" t="s">
        <v>185</v>
      </c>
      <c r="GMI34" s="299" t="s">
        <v>185</v>
      </c>
      <c r="GMJ34" s="299" t="s">
        <v>185</v>
      </c>
      <c r="GMK34" s="299" t="s">
        <v>185</v>
      </c>
      <c r="GML34" s="299" t="s">
        <v>185</v>
      </c>
      <c r="GMM34" s="299" t="s">
        <v>185</v>
      </c>
      <c r="GMN34" s="299" t="s">
        <v>185</v>
      </c>
      <c r="GMO34" s="299" t="s">
        <v>185</v>
      </c>
      <c r="GMP34" s="299" t="s">
        <v>185</v>
      </c>
      <c r="GMQ34" s="299" t="s">
        <v>185</v>
      </c>
      <c r="GMR34" s="299" t="s">
        <v>185</v>
      </c>
      <c r="GMS34" s="299" t="s">
        <v>185</v>
      </c>
      <c r="GMT34" s="299" t="s">
        <v>185</v>
      </c>
      <c r="GMU34" s="299" t="s">
        <v>185</v>
      </c>
      <c r="GMV34" s="299" t="s">
        <v>185</v>
      </c>
      <c r="GMW34" s="299" t="s">
        <v>185</v>
      </c>
      <c r="GMX34" s="299" t="s">
        <v>185</v>
      </c>
      <c r="GMY34" s="299" t="s">
        <v>185</v>
      </c>
      <c r="GMZ34" s="299" t="s">
        <v>185</v>
      </c>
      <c r="GNA34" s="299" t="s">
        <v>185</v>
      </c>
      <c r="GNB34" s="299" t="s">
        <v>185</v>
      </c>
      <c r="GNC34" s="299" t="s">
        <v>185</v>
      </c>
      <c r="GND34" s="299" t="s">
        <v>185</v>
      </c>
      <c r="GNE34" s="299" t="s">
        <v>185</v>
      </c>
      <c r="GNF34" s="299" t="s">
        <v>185</v>
      </c>
      <c r="GNG34" s="299" t="s">
        <v>185</v>
      </c>
      <c r="GNH34" s="299" t="s">
        <v>185</v>
      </c>
      <c r="GNI34" s="299" t="s">
        <v>185</v>
      </c>
      <c r="GNJ34" s="299" t="s">
        <v>185</v>
      </c>
      <c r="GNK34" s="299" t="s">
        <v>185</v>
      </c>
      <c r="GNL34" s="299" t="s">
        <v>185</v>
      </c>
      <c r="GNM34" s="299" t="s">
        <v>185</v>
      </c>
      <c r="GNN34" s="299" t="s">
        <v>185</v>
      </c>
      <c r="GNO34" s="299" t="s">
        <v>185</v>
      </c>
      <c r="GNP34" s="299" t="s">
        <v>185</v>
      </c>
      <c r="GNQ34" s="299" t="s">
        <v>185</v>
      </c>
      <c r="GNR34" s="299" t="s">
        <v>185</v>
      </c>
      <c r="GNS34" s="299" t="s">
        <v>185</v>
      </c>
      <c r="GNT34" s="299" t="s">
        <v>185</v>
      </c>
      <c r="GNU34" s="299" t="s">
        <v>185</v>
      </c>
      <c r="GNV34" s="299" t="s">
        <v>185</v>
      </c>
      <c r="GNW34" s="299" t="s">
        <v>185</v>
      </c>
      <c r="GNX34" s="299" t="s">
        <v>185</v>
      </c>
      <c r="GNY34" s="299" t="s">
        <v>185</v>
      </c>
      <c r="GNZ34" s="299" t="s">
        <v>185</v>
      </c>
      <c r="GOA34" s="299" t="s">
        <v>185</v>
      </c>
      <c r="GOB34" s="299" t="s">
        <v>185</v>
      </c>
      <c r="GOC34" s="299" t="s">
        <v>185</v>
      </c>
      <c r="GOD34" s="299" t="s">
        <v>185</v>
      </c>
      <c r="GOE34" s="299" t="s">
        <v>185</v>
      </c>
      <c r="GOF34" s="299" t="s">
        <v>185</v>
      </c>
      <c r="GOG34" s="299" t="s">
        <v>185</v>
      </c>
      <c r="GOH34" s="299" t="s">
        <v>185</v>
      </c>
      <c r="GOI34" s="299" t="s">
        <v>185</v>
      </c>
      <c r="GOJ34" s="299" t="s">
        <v>185</v>
      </c>
      <c r="GOK34" s="299" t="s">
        <v>185</v>
      </c>
      <c r="GOL34" s="299" t="s">
        <v>185</v>
      </c>
      <c r="GOM34" s="299" t="s">
        <v>185</v>
      </c>
      <c r="GON34" s="299" t="s">
        <v>185</v>
      </c>
      <c r="GOO34" s="299" t="s">
        <v>185</v>
      </c>
      <c r="GOP34" s="299" t="s">
        <v>185</v>
      </c>
      <c r="GOQ34" s="299" t="s">
        <v>185</v>
      </c>
      <c r="GOR34" s="299" t="s">
        <v>185</v>
      </c>
      <c r="GOS34" s="299" t="s">
        <v>185</v>
      </c>
      <c r="GOT34" s="299" t="s">
        <v>185</v>
      </c>
      <c r="GOU34" s="299" t="s">
        <v>185</v>
      </c>
      <c r="GOV34" s="299" t="s">
        <v>185</v>
      </c>
      <c r="GOW34" s="299" t="s">
        <v>185</v>
      </c>
      <c r="GOX34" s="299" t="s">
        <v>185</v>
      </c>
      <c r="GOY34" s="299" t="s">
        <v>185</v>
      </c>
      <c r="GOZ34" s="299" t="s">
        <v>185</v>
      </c>
      <c r="GPA34" s="299" t="s">
        <v>185</v>
      </c>
      <c r="GPB34" s="299" t="s">
        <v>185</v>
      </c>
      <c r="GPC34" s="299" t="s">
        <v>185</v>
      </c>
      <c r="GPD34" s="299" t="s">
        <v>185</v>
      </c>
      <c r="GPE34" s="299" t="s">
        <v>185</v>
      </c>
      <c r="GPF34" s="299" t="s">
        <v>185</v>
      </c>
      <c r="GPG34" s="299" t="s">
        <v>185</v>
      </c>
      <c r="GPH34" s="299" t="s">
        <v>185</v>
      </c>
      <c r="GPI34" s="299" t="s">
        <v>185</v>
      </c>
      <c r="GPJ34" s="299" t="s">
        <v>185</v>
      </c>
      <c r="GPK34" s="299" t="s">
        <v>185</v>
      </c>
      <c r="GPL34" s="299" t="s">
        <v>185</v>
      </c>
      <c r="GPM34" s="299" t="s">
        <v>185</v>
      </c>
      <c r="GPN34" s="299" t="s">
        <v>185</v>
      </c>
      <c r="GPO34" s="299" t="s">
        <v>185</v>
      </c>
      <c r="GPP34" s="299" t="s">
        <v>185</v>
      </c>
      <c r="GPQ34" s="299" t="s">
        <v>185</v>
      </c>
      <c r="GPR34" s="299" t="s">
        <v>185</v>
      </c>
      <c r="GPS34" s="299" t="s">
        <v>185</v>
      </c>
      <c r="GPT34" s="299" t="s">
        <v>185</v>
      </c>
      <c r="GPU34" s="299" t="s">
        <v>185</v>
      </c>
      <c r="GPV34" s="299" t="s">
        <v>185</v>
      </c>
      <c r="GPW34" s="299" t="s">
        <v>185</v>
      </c>
      <c r="GPX34" s="299" t="s">
        <v>185</v>
      </c>
      <c r="GPY34" s="299" t="s">
        <v>185</v>
      </c>
      <c r="GPZ34" s="299" t="s">
        <v>185</v>
      </c>
      <c r="GQA34" s="299" t="s">
        <v>185</v>
      </c>
      <c r="GQB34" s="299" t="s">
        <v>185</v>
      </c>
      <c r="GQC34" s="299" t="s">
        <v>185</v>
      </c>
      <c r="GQD34" s="299" t="s">
        <v>185</v>
      </c>
      <c r="GQE34" s="299" t="s">
        <v>185</v>
      </c>
      <c r="GQF34" s="299" t="s">
        <v>185</v>
      </c>
      <c r="GQG34" s="299" t="s">
        <v>185</v>
      </c>
      <c r="GQH34" s="299" t="s">
        <v>185</v>
      </c>
      <c r="GQI34" s="299" t="s">
        <v>185</v>
      </c>
      <c r="GQJ34" s="299" t="s">
        <v>185</v>
      </c>
      <c r="GQK34" s="299" t="s">
        <v>185</v>
      </c>
      <c r="GQL34" s="299" t="s">
        <v>185</v>
      </c>
      <c r="GQM34" s="299" t="s">
        <v>185</v>
      </c>
      <c r="GQN34" s="299" t="s">
        <v>185</v>
      </c>
      <c r="GQO34" s="299" t="s">
        <v>185</v>
      </c>
      <c r="GQP34" s="299" t="s">
        <v>185</v>
      </c>
      <c r="GQQ34" s="299" t="s">
        <v>185</v>
      </c>
      <c r="GQR34" s="299" t="s">
        <v>185</v>
      </c>
      <c r="GQS34" s="299" t="s">
        <v>185</v>
      </c>
      <c r="GQT34" s="299" t="s">
        <v>185</v>
      </c>
      <c r="GQU34" s="299" t="s">
        <v>185</v>
      </c>
      <c r="GQV34" s="299" t="s">
        <v>185</v>
      </c>
      <c r="GQW34" s="299" t="s">
        <v>185</v>
      </c>
      <c r="GQX34" s="299" t="s">
        <v>185</v>
      </c>
      <c r="GQY34" s="299" t="s">
        <v>185</v>
      </c>
      <c r="GQZ34" s="299" t="s">
        <v>185</v>
      </c>
      <c r="GRA34" s="299" t="s">
        <v>185</v>
      </c>
      <c r="GRB34" s="299" t="s">
        <v>185</v>
      </c>
      <c r="GRC34" s="299" t="s">
        <v>185</v>
      </c>
      <c r="GRD34" s="299" t="s">
        <v>185</v>
      </c>
      <c r="GRE34" s="299" t="s">
        <v>185</v>
      </c>
      <c r="GRF34" s="299" t="s">
        <v>185</v>
      </c>
      <c r="GRG34" s="299" t="s">
        <v>185</v>
      </c>
      <c r="GRH34" s="299" t="s">
        <v>185</v>
      </c>
      <c r="GRI34" s="299" t="s">
        <v>185</v>
      </c>
      <c r="GRJ34" s="299" t="s">
        <v>185</v>
      </c>
      <c r="GRK34" s="299" t="s">
        <v>185</v>
      </c>
      <c r="GRL34" s="299" t="s">
        <v>185</v>
      </c>
      <c r="GRM34" s="299" t="s">
        <v>185</v>
      </c>
      <c r="GRN34" s="299" t="s">
        <v>185</v>
      </c>
      <c r="GRO34" s="299" t="s">
        <v>185</v>
      </c>
      <c r="GRP34" s="299" t="s">
        <v>185</v>
      </c>
      <c r="GRQ34" s="299" t="s">
        <v>185</v>
      </c>
      <c r="GRR34" s="299" t="s">
        <v>185</v>
      </c>
      <c r="GRS34" s="299" t="s">
        <v>185</v>
      </c>
      <c r="GRT34" s="299" t="s">
        <v>185</v>
      </c>
      <c r="GRU34" s="299" t="s">
        <v>185</v>
      </c>
      <c r="GRV34" s="299" t="s">
        <v>185</v>
      </c>
      <c r="GRW34" s="299" t="s">
        <v>185</v>
      </c>
      <c r="GRX34" s="299" t="s">
        <v>185</v>
      </c>
      <c r="GRY34" s="299" t="s">
        <v>185</v>
      </c>
      <c r="GRZ34" s="299" t="s">
        <v>185</v>
      </c>
      <c r="GSA34" s="299" t="s">
        <v>185</v>
      </c>
      <c r="GSB34" s="299" t="s">
        <v>185</v>
      </c>
      <c r="GSC34" s="299" t="s">
        <v>185</v>
      </c>
      <c r="GSD34" s="299" t="s">
        <v>185</v>
      </c>
      <c r="GSE34" s="299" t="s">
        <v>185</v>
      </c>
      <c r="GSF34" s="299" t="s">
        <v>185</v>
      </c>
      <c r="GSG34" s="299" t="s">
        <v>185</v>
      </c>
      <c r="GSH34" s="299" t="s">
        <v>185</v>
      </c>
      <c r="GSI34" s="299" t="s">
        <v>185</v>
      </c>
      <c r="GSJ34" s="299" t="s">
        <v>185</v>
      </c>
      <c r="GSK34" s="299" t="s">
        <v>185</v>
      </c>
      <c r="GSL34" s="299" t="s">
        <v>185</v>
      </c>
      <c r="GSM34" s="299" t="s">
        <v>185</v>
      </c>
      <c r="GSN34" s="299" t="s">
        <v>185</v>
      </c>
      <c r="GSO34" s="299" t="s">
        <v>185</v>
      </c>
      <c r="GSP34" s="299" t="s">
        <v>185</v>
      </c>
      <c r="GSQ34" s="299" t="s">
        <v>185</v>
      </c>
      <c r="GSR34" s="299" t="s">
        <v>185</v>
      </c>
      <c r="GSS34" s="299" t="s">
        <v>185</v>
      </c>
      <c r="GST34" s="299" t="s">
        <v>185</v>
      </c>
      <c r="GSU34" s="299" t="s">
        <v>185</v>
      </c>
      <c r="GSV34" s="299" t="s">
        <v>185</v>
      </c>
      <c r="GSW34" s="299" t="s">
        <v>185</v>
      </c>
      <c r="GSX34" s="299" t="s">
        <v>185</v>
      </c>
      <c r="GSY34" s="299" t="s">
        <v>185</v>
      </c>
      <c r="GSZ34" s="299" t="s">
        <v>185</v>
      </c>
      <c r="GTA34" s="299" t="s">
        <v>185</v>
      </c>
      <c r="GTB34" s="299" t="s">
        <v>185</v>
      </c>
      <c r="GTC34" s="299" t="s">
        <v>185</v>
      </c>
      <c r="GTD34" s="299" t="s">
        <v>185</v>
      </c>
      <c r="GTE34" s="299" t="s">
        <v>185</v>
      </c>
      <c r="GTF34" s="299" t="s">
        <v>185</v>
      </c>
      <c r="GTG34" s="299" t="s">
        <v>185</v>
      </c>
      <c r="GTH34" s="299" t="s">
        <v>185</v>
      </c>
      <c r="GTI34" s="299" t="s">
        <v>185</v>
      </c>
      <c r="GTJ34" s="299" t="s">
        <v>185</v>
      </c>
      <c r="GTK34" s="299" t="s">
        <v>185</v>
      </c>
      <c r="GTL34" s="299" t="s">
        <v>185</v>
      </c>
      <c r="GTM34" s="299" t="s">
        <v>185</v>
      </c>
      <c r="GTN34" s="299" t="s">
        <v>185</v>
      </c>
      <c r="GTO34" s="299" t="s">
        <v>185</v>
      </c>
      <c r="GTP34" s="299" t="s">
        <v>185</v>
      </c>
      <c r="GTQ34" s="299" t="s">
        <v>185</v>
      </c>
      <c r="GTR34" s="299" t="s">
        <v>185</v>
      </c>
      <c r="GTS34" s="299" t="s">
        <v>185</v>
      </c>
      <c r="GTT34" s="299" t="s">
        <v>185</v>
      </c>
      <c r="GTU34" s="299" t="s">
        <v>185</v>
      </c>
      <c r="GTV34" s="299" t="s">
        <v>185</v>
      </c>
      <c r="GTW34" s="299" t="s">
        <v>185</v>
      </c>
      <c r="GTX34" s="299" t="s">
        <v>185</v>
      </c>
      <c r="GTY34" s="299" t="s">
        <v>185</v>
      </c>
      <c r="GTZ34" s="299" t="s">
        <v>185</v>
      </c>
      <c r="GUA34" s="299" t="s">
        <v>185</v>
      </c>
      <c r="GUB34" s="299" t="s">
        <v>185</v>
      </c>
      <c r="GUC34" s="299" t="s">
        <v>185</v>
      </c>
      <c r="GUD34" s="299" t="s">
        <v>185</v>
      </c>
      <c r="GUE34" s="299" t="s">
        <v>185</v>
      </c>
      <c r="GUF34" s="299" t="s">
        <v>185</v>
      </c>
      <c r="GUG34" s="299" t="s">
        <v>185</v>
      </c>
      <c r="GUH34" s="299" t="s">
        <v>185</v>
      </c>
      <c r="GUI34" s="299" t="s">
        <v>185</v>
      </c>
      <c r="GUJ34" s="299" t="s">
        <v>185</v>
      </c>
      <c r="GUK34" s="299" t="s">
        <v>185</v>
      </c>
      <c r="GUL34" s="299" t="s">
        <v>185</v>
      </c>
      <c r="GUM34" s="299" t="s">
        <v>185</v>
      </c>
      <c r="GUN34" s="299" t="s">
        <v>185</v>
      </c>
      <c r="GUO34" s="299" t="s">
        <v>185</v>
      </c>
      <c r="GUP34" s="299" t="s">
        <v>185</v>
      </c>
      <c r="GUQ34" s="299" t="s">
        <v>185</v>
      </c>
      <c r="GUR34" s="299" t="s">
        <v>185</v>
      </c>
      <c r="GUS34" s="299" t="s">
        <v>185</v>
      </c>
      <c r="GUT34" s="299" t="s">
        <v>185</v>
      </c>
      <c r="GUU34" s="299" t="s">
        <v>185</v>
      </c>
      <c r="GUV34" s="299" t="s">
        <v>185</v>
      </c>
      <c r="GUW34" s="299" t="s">
        <v>185</v>
      </c>
      <c r="GUX34" s="299" t="s">
        <v>185</v>
      </c>
      <c r="GUY34" s="299" t="s">
        <v>185</v>
      </c>
      <c r="GUZ34" s="299" t="s">
        <v>185</v>
      </c>
      <c r="GVA34" s="299" t="s">
        <v>185</v>
      </c>
      <c r="GVB34" s="299" t="s">
        <v>185</v>
      </c>
      <c r="GVC34" s="299" t="s">
        <v>185</v>
      </c>
      <c r="GVD34" s="299" t="s">
        <v>185</v>
      </c>
      <c r="GVE34" s="299" t="s">
        <v>185</v>
      </c>
      <c r="GVF34" s="299" t="s">
        <v>185</v>
      </c>
      <c r="GVG34" s="299" t="s">
        <v>185</v>
      </c>
      <c r="GVH34" s="299" t="s">
        <v>185</v>
      </c>
      <c r="GVI34" s="299" t="s">
        <v>185</v>
      </c>
      <c r="GVJ34" s="299" t="s">
        <v>185</v>
      </c>
      <c r="GVK34" s="299" t="s">
        <v>185</v>
      </c>
      <c r="GVL34" s="299" t="s">
        <v>185</v>
      </c>
      <c r="GVM34" s="299" t="s">
        <v>185</v>
      </c>
      <c r="GVN34" s="299" t="s">
        <v>185</v>
      </c>
      <c r="GVO34" s="299" t="s">
        <v>185</v>
      </c>
      <c r="GVP34" s="299" t="s">
        <v>185</v>
      </c>
      <c r="GVQ34" s="299" t="s">
        <v>185</v>
      </c>
      <c r="GVR34" s="299" t="s">
        <v>185</v>
      </c>
      <c r="GVS34" s="299" t="s">
        <v>185</v>
      </c>
      <c r="GVT34" s="299" t="s">
        <v>185</v>
      </c>
      <c r="GVU34" s="299" t="s">
        <v>185</v>
      </c>
      <c r="GVV34" s="299" t="s">
        <v>185</v>
      </c>
      <c r="GVW34" s="299" t="s">
        <v>185</v>
      </c>
      <c r="GVX34" s="299" t="s">
        <v>185</v>
      </c>
      <c r="GVY34" s="299" t="s">
        <v>185</v>
      </c>
      <c r="GVZ34" s="299" t="s">
        <v>185</v>
      </c>
      <c r="GWA34" s="299" t="s">
        <v>185</v>
      </c>
      <c r="GWB34" s="299" t="s">
        <v>185</v>
      </c>
      <c r="GWC34" s="299" t="s">
        <v>185</v>
      </c>
      <c r="GWD34" s="299" t="s">
        <v>185</v>
      </c>
      <c r="GWE34" s="299" t="s">
        <v>185</v>
      </c>
      <c r="GWF34" s="299" t="s">
        <v>185</v>
      </c>
      <c r="GWG34" s="299" t="s">
        <v>185</v>
      </c>
      <c r="GWH34" s="299" t="s">
        <v>185</v>
      </c>
      <c r="GWI34" s="299" t="s">
        <v>185</v>
      </c>
      <c r="GWJ34" s="299" t="s">
        <v>185</v>
      </c>
      <c r="GWK34" s="299" t="s">
        <v>185</v>
      </c>
      <c r="GWL34" s="299" t="s">
        <v>185</v>
      </c>
      <c r="GWM34" s="299" t="s">
        <v>185</v>
      </c>
      <c r="GWN34" s="299" t="s">
        <v>185</v>
      </c>
      <c r="GWO34" s="299" t="s">
        <v>185</v>
      </c>
      <c r="GWP34" s="299" t="s">
        <v>185</v>
      </c>
      <c r="GWQ34" s="299" t="s">
        <v>185</v>
      </c>
      <c r="GWR34" s="299" t="s">
        <v>185</v>
      </c>
      <c r="GWS34" s="299" t="s">
        <v>185</v>
      </c>
      <c r="GWT34" s="299" t="s">
        <v>185</v>
      </c>
      <c r="GWU34" s="299" t="s">
        <v>185</v>
      </c>
      <c r="GWV34" s="299" t="s">
        <v>185</v>
      </c>
      <c r="GWW34" s="299" t="s">
        <v>185</v>
      </c>
      <c r="GWX34" s="299" t="s">
        <v>185</v>
      </c>
      <c r="GWY34" s="299" t="s">
        <v>185</v>
      </c>
      <c r="GWZ34" s="299" t="s">
        <v>185</v>
      </c>
      <c r="GXA34" s="299" t="s">
        <v>185</v>
      </c>
      <c r="GXB34" s="299" t="s">
        <v>185</v>
      </c>
      <c r="GXC34" s="299" t="s">
        <v>185</v>
      </c>
      <c r="GXD34" s="299" t="s">
        <v>185</v>
      </c>
      <c r="GXE34" s="299" t="s">
        <v>185</v>
      </c>
      <c r="GXF34" s="299" t="s">
        <v>185</v>
      </c>
      <c r="GXG34" s="299" t="s">
        <v>185</v>
      </c>
      <c r="GXH34" s="299" t="s">
        <v>185</v>
      </c>
      <c r="GXI34" s="299" t="s">
        <v>185</v>
      </c>
      <c r="GXJ34" s="299" t="s">
        <v>185</v>
      </c>
      <c r="GXK34" s="299" t="s">
        <v>185</v>
      </c>
      <c r="GXL34" s="299" t="s">
        <v>185</v>
      </c>
      <c r="GXM34" s="299" t="s">
        <v>185</v>
      </c>
      <c r="GXN34" s="299" t="s">
        <v>185</v>
      </c>
      <c r="GXO34" s="299" t="s">
        <v>185</v>
      </c>
      <c r="GXP34" s="299" t="s">
        <v>185</v>
      </c>
      <c r="GXQ34" s="299" t="s">
        <v>185</v>
      </c>
      <c r="GXR34" s="299" t="s">
        <v>185</v>
      </c>
      <c r="GXS34" s="299" t="s">
        <v>185</v>
      </c>
      <c r="GXT34" s="299" t="s">
        <v>185</v>
      </c>
      <c r="GXU34" s="299" t="s">
        <v>185</v>
      </c>
      <c r="GXV34" s="299" t="s">
        <v>185</v>
      </c>
      <c r="GXW34" s="299" t="s">
        <v>185</v>
      </c>
      <c r="GXX34" s="299" t="s">
        <v>185</v>
      </c>
      <c r="GXY34" s="299" t="s">
        <v>185</v>
      </c>
      <c r="GXZ34" s="299" t="s">
        <v>185</v>
      </c>
      <c r="GYA34" s="299" t="s">
        <v>185</v>
      </c>
      <c r="GYB34" s="299" t="s">
        <v>185</v>
      </c>
      <c r="GYC34" s="299" t="s">
        <v>185</v>
      </c>
      <c r="GYD34" s="299" t="s">
        <v>185</v>
      </c>
      <c r="GYE34" s="299" t="s">
        <v>185</v>
      </c>
      <c r="GYF34" s="299" t="s">
        <v>185</v>
      </c>
      <c r="GYG34" s="299" t="s">
        <v>185</v>
      </c>
      <c r="GYH34" s="299" t="s">
        <v>185</v>
      </c>
      <c r="GYI34" s="299" t="s">
        <v>185</v>
      </c>
      <c r="GYJ34" s="299" t="s">
        <v>185</v>
      </c>
      <c r="GYK34" s="299" t="s">
        <v>185</v>
      </c>
      <c r="GYL34" s="299" t="s">
        <v>185</v>
      </c>
      <c r="GYM34" s="299" t="s">
        <v>185</v>
      </c>
      <c r="GYN34" s="299" t="s">
        <v>185</v>
      </c>
      <c r="GYO34" s="299" t="s">
        <v>185</v>
      </c>
      <c r="GYP34" s="299" t="s">
        <v>185</v>
      </c>
      <c r="GYQ34" s="299" t="s">
        <v>185</v>
      </c>
      <c r="GYR34" s="299" t="s">
        <v>185</v>
      </c>
      <c r="GYS34" s="299" t="s">
        <v>185</v>
      </c>
      <c r="GYT34" s="299" t="s">
        <v>185</v>
      </c>
      <c r="GYU34" s="299" t="s">
        <v>185</v>
      </c>
      <c r="GYV34" s="299" t="s">
        <v>185</v>
      </c>
      <c r="GYW34" s="299" t="s">
        <v>185</v>
      </c>
      <c r="GYX34" s="299" t="s">
        <v>185</v>
      </c>
      <c r="GYY34" s="299" t="s">
        <v>185</v>
      </c>
      <c r="GYZ34" s="299" t="s">
        <v>185</v>
      </c>
      <c r="GZA34" s="299" t="s">
        <v>185</v>
      </c>
      <c r="GZB34" s="299" t="s">
        <v>185</v>
      </c>
      <c r="GZC34" s="299" t="s">
        <v>185</v>
      </c>
      <c r="GZD34" s="299" t="s">
        <v>185</v>
      </c>
      <c r="GZE34" s="299" t="s">
        <v>185</v>
      </c>
      <c r="GZF34" s="299" t="s">
        <v>185</v>
      </c>
      <c r="GZG34" s="299" t="s">
        <v>185</v>
      </c>
      <c r="GZH34" s="299" t="s">
        <v>185</v>
      </c>
      <c r="GZI34" s="299" t="s">
        <v>185</v>
      </c>
      <c r="GZJ34" s="299" t="s">
        <v>185</v>
      </c>
      <c r="GZK34" s="299" t="s">
        <v>185</v>
      </c>
      <c r="GZL34" s="299" t="s">
        <v>185</v>
      </c>
      <c r="GZM34" s="299" t="s">
        <v>185</v>
      </c>
      <c r="GZN34" s="299" t="s">
        <v>185</v>
      </c>
      <c r="GZO34" s="299" t="s">
        <v>185</v>
      </c>
      <c r="GZP34" s="299" t="s">
        <v>185</v>
      </c>
      <c r="GZQ34" s="299" t="s">
        <v>185</v>
      </c>
      <c r="GZR34" s="299" t="s">
        <v>185</v>
      </c>
      <c r="GZS34" s="299" t="s">
        <v>185</v>
      </c>
      <c r="GZT34" s="299" t="s">
        <v>185</v>
      </c>
      <c r="GZU34" s="299" t="s">
        <v>185</v>
      </c>
      <c r="GZV34" s="299" t="s">
        <v>185</v>
      </c>
      <c r="GZW34" s="299" t="s">
        <v>185</v>
      </c>
      <c r="GZX34" s="299" t="s">
        <v>185</v>
      </c>
      <c r="GZY34" s="299" t="s">
        <v>185</v>
      </c>
      <c r="GZZ34" s="299" t="s">
        <v>185</v>
      </c>
      <c r="HAA34" s="299" t="s">
        <v>185</v>
      </c>
      <c r="HAB34" s="299" t="s">
        <v>185</v>
      </c>
      <c r="HAC34" s="299" t="s">
        <v>185</v>
      </c>
      <c r="HAD34" s="299" t="s">
        <v>185</v>
      </c>
      <c r="HAE34" s="299" t="s">
        <v>185</v>
      </c>
      <c r="HAF34" s="299" t="s">
        <v>185</v>
      </c>
      <c r="HAG34" s="299" t="s">
        <v>185</v>
      </c>
      <c r="HAH34" s="299" t="s">
        <v>185</v>
      </c>
      <c r="HAI34" s="299" t="s">
        <v>185</v>
      </c>
      <c r="HAJ34" s="299" t="s">
        <v>185</v>
      </c>
      <c r="HAK34" s="299" t="s">
        <v>185</v>
      </c>
      <c r="HAL34" s="299" t="s">
        <v>185</v>
      </c>
      <c r="HAM34" s="299" t="s">
        <v>185</v>
      </c>
      <c r="HAN34" s="299" t="s">
        <v>185</v>
      </c>
      <c r="HAO34" s="299" t="s">
        <v>185</v>
      </c>
      <c r="HAP34" s="299" t="s">
        <v>185</v>
      </c>
      <c r="HAQ34" s="299" t="s">
        <v>185</v>
      </c>
      <c r="HAR34" s="299" t="s">
        <v>185</v>
      </c>
      <c r="HAS34" s="299" t="s">
        <v>185</v>
      </c>
      <c r="HAT34" s="299" t="s">
        <v>185</v>
      </c>
      <c r="HAU34" s="299" t="s">
        <v>185</v>
      </c>
      <c r="HAV34" s="299" t="s">
        <v>185</v>
      </c>
      <c r="HAW34" s="299" t="s">
        <v>185</v>
      </c>
      <c r="HAX34" s="299" t="s">
        <v>185</v>
      </c>
      <c r="HAY34" s="299" t="s">
        <v>185</v>
      </c>
      <c r="HAZ34" s="299" t="s">
        <v>185</v>
      </c>
      <c r="HBA34" s="299" t="s">
        <v>185</v>
      </c>
      <c r="HBB34" s="299" t="s">
        <v>185</v>
      </c>
      <c r="HBC34" s="299" t="s">
        <v>185</v>
      </c>
      <c r="HBD34" s="299" t="s">
        <v>185</v>
      </c>
      <c r="HBE34" s="299" t="s">
        <v>185</v>
      </c>
      <c r="HBF34" s="299" t="s">
        <v>185</v>
      </c>
      <c r="HBG34" s="299" t="s">
        <v>185</v>
      </c>
      <c r="HBH34" s="299" t="s">
        <v>185</v>
      </c>
      <c r="HBI34" s="299" t="s">
        <v>185</v>
      </c>
      <c r="HBJ34" s="299" t="s">
        <v>185</v>
      </c>
      <c r="HBK34" s="299" t="s">
        <v>185</v>
      </c>
      <c r="HBL34" s="299" t="s">
        <v>185</v>
      </c>
      <c r="HBM34" s="299" t="s">
        <v>185</v>
      </c>
      <c r="HBN34" s="299" t="s">
        <v>185</v>
      </c>
      <c r="HBO34" s="299" t="s">
        <v>185</v>
      </c>
      <c r="HBP34" s="299" t="s">
        <v>185</v>
      </c>
      <c r="HBQ34" s="299" t="s">
        <v>185</v>
      </c>
      <c r="HBR34" s="299" t="s">
        <v>185</v>
      </c>
      <c r="HBS34" s="299" t="s">
        <v>185</v>
      </c>
      <c r="HBT34" s="299" t="s">
        <v>185</v>
      </c>
      <c r="HBU34" s="299" t="s">
        <v>185</v>
      </c>
      <c r="HBV34" s="299" t="s">
        <v>185</v>
      </c>
      <c r="HBW34" s="299" t="s">
        <v>185</v>
      </c>
      <c r="HBX34" s="299" t="s">
        <v>185</v>
      </c>
      <c r="HBY34" s="299" t="s">
        <v>185</v>
      </c>
      <c r="HBZ34" s="299" t="s">
        <v>185</v>
      </c>
      <c r="HCA34" s="299" t="s">
        <v>185</v>
      </c>
      <c r="HCB34" s="299" t="s">
        <v>185</v>
      </c>
      <c r="HCC34" s="299" t="s">
        <v>185</v>
      </c>
      <c r="HCD34" s="299" t="s">
        <v>185</v>
      </c>
      <c r="HCE34" s="299" t="s">
        <v>185</v>
      </c>
      <c r="HCF34" s="299" t="s">
        <v>185</v>
      </c>
      <c r="HCG34" s="299" t="s">
        <v>185</v>
      </c>
      <c r="HCH34" s="299" t="s">
        <v>185</v>
      </c>
      <c r="HCI34" s="299" t="s">
        <v>185</v>
      </c>
      <c r="HCJ34" s="299" t="s">
        <v>185</v>
      </c>
      <c r="HCK34" s="299" t="s">
        <v>185</v>
      </c>
      <c r="HCL34" s="299" t="s">
        <v>185</v>
      </c>
      <c r="HCM34" s="299" t="s">
        <v>185</v>
      </c>
      <c r="HCN34" s="299" t="s">
        <v>185</v>
      </c>
      <c r="HCO34" s="299" t="s">
        <v>185</v>
      </c>
      <c r="HCP34" s="299" t="s">
        <v>185</v>
      </c>
      <c r="HCQ34" s="299" t="s">
        <v>185</v>
      </c>
      <c r="HCR34" s="299" t="s">
        <v>185</v>
      </c>
      <c r="HCS34" s="299" t="s">
        <v>185</v>
      </c>
      <c r="HCT34" s="299" t="s">
        <v>185</v>
      </c>
      <c r="HCU34" s="299" t="s">
        <v>185</v>
      </c>
      <c r="HCV34" s="299" t="s">
        <v>185</v>
      </c>
      <c r="HCW34" s="299" t="s">
        <v>185</v>
      </c>
      <c r="HCX34" s="299" t="s">
        <v>185</v>
      </c>
      <c r="HCY34" s="299" t="s">
        <v>185</v>
      </c>
      <c r="HCZ34" s="299" t="s">
        <v>185</v>
      </c>
      <c r="HDA34" s="299" t="s">
        <v>185</v>
      </c>
      <c r="HDB34" s="299" t="s">
        <v>185</v>
      </c>
      <c r="HDC34" s="299" t="s">
        <v>185</v>
      </c>
      <c r="HDD34" s="299" t="s">
        <v>185</v>
      </c>
      <c r="HDE34" s="299" t="s">
        <v>185</v>
      </c>
      <c r="HDF34" s="299" t="s">
        <v>185</v>
      </c>
      <c r="HDG34" s="299" t="s">
        <v>185</v>
      </c>
      <c r="HDH34" s="299" t="s">
        <v>185</v>
      </c>
      <c r="HDI34" s="299" t="s">
        <v>185</v>
      </c>
      <c r="HDJ34" s="299" t="s">
        <v>185</v>
      </c>
      <c r="HDK34" s="299" t="s">
        <v>185</v>
      </c>
      <c r="HDL34" s="299" t="s">
        <v>185</v>
      </c>
      <c r="HDM34" s="299" t="s">
        <v>185</v>
      </c>
      <c r="HDN34" s="299" t="s">
        <v>185</v>
      </c>
      <c r="HDO34" s="299" t="s">
        <v>185</v>
      </c>
      <c r="HDP34" s="299" t="s">
        <v>185</v>
      </c>
      <c r="HDQ34" s="299" t="s">
        <v>185</v>
      </c>
      <c r="HDR34" s="299" t="s">
        <v>185</v>
      </c>
      <c r="HDS34" s="299" t="s">
        <v>185</v>
      </c>
      <c r="HDT34" s="299" t="s">
        <v>185</v>
      </c>
      <c r="HDU34" s="299" t="s">
        <v>185</v>
      </c>
      <c r="HDV34" s="299" t="s">
        <v>185</v>
      </c>
      <c r="HDW34" s="299" t="s">
        <v>185</v>
      </c>
      <c r="HDX34" s="299" t="s">
        <v>185</v>
      </c>
      <c r="HDY34" s="299" t="s">
        <v>185</v>
      </c>
      <c r="HDZ34" s="299" t="s">
        <v>185</v>
      </c>
      <c r="HEA34" s="299" t="s">
        <v>185</v>
      </c>
      <c r="HEB34" s="299" t="s">
        <v>185</v>
      </c>
      <c r="HEC34" s="299" t="s">
        <v>185</v>
      </c>
      <c r="HED34" s="299" t="s">
        <v>185</v>
      </c>
      <c r="HEE34" s="299" t="s">
        <v>185</v>
      </c>
      <c r="HEF34" s="299" t="s">
        <v>185</v>
      </c>
      <c r="HEG34" s="299" t="s">
        <v>185</v>
      </c>
      <c r="HEH34" s="299" t="s">
        <v>185</v>
      </c>
      <c r="HEI34" s="299" t="s">
        <v>185</v>
      </c>
      <c r="HEJ34" s="299" t="s">
        <v>185</v>
      </c>
      <c r="HEK34" s="299" t="s">
        <v>185</v>
      </c>
      <c r="HEL34" s="299" t="s">
        <v>185</v>
      </c>
      <c r="HEM34" s="299" t="s">
        <v>185</v>
      </c>
      <c r="HEN34" s="299" t="s">
        <v>185</v>
      </c>
      <c r="HEO34" s="299" t="s">
        <v>185</v>
      </c>
      <c r="HEP34" s="299" t="s">
        <v>185</v>
      </c>
      <c r="HEQ34" s="299" t="s">
        <v>185</v>
      </c>
      <c r="HER34" s="299" t="s">
        <v>185</v>
      </c>
      <c r="HES34" s="299" t="s">
        <v>185</v>
      </c>
      <c r="HET34" s="299" t="s">
        <v>185</v>
      </c>
      <c r="HEU34" s="299" t="s">
        <v>185</v>
      </c>
      <c r="HEV34" s="299" t="s">
        <v>185</v>
      </c>
      <c r="HEW34" s="299" t="s">
        <v>185</v>
      </c>
      <c r="HEX34" s="299" t="s">
        <v>185</v>
      </c>
      <c r="HEY34" s="299" t="s">
        <v>185</v>
      </c>
      <c r="HEZ34" s="299" t="s">
        <v>185</v>
      </c>
      <c r="HFA34" s="299" t="s">
        <v>185</v>
      </c>
      <c r="HFB34" s="299" t="s">
        <v>185</v>
      </c>
      <c r="HFC34" s="299" t="s">
        <v>185</v>
      </c>
      <c r="HFD34" s="299" t="s">
        <v>185</v>
      </c>
      <c r="HFE34" s="299" t="s">
        <v>185</v>
      </c>
      <c r="HFF34" s="299" t="s">
        <v>185</v>
      </c>
      <c r="HFG34" s="299" t="s">
        <v>185</v>
      </c>
      <c r="HFH34" s="299" t="s">
        <v>185</v>
      </c>
      <c r="HFI34" s="299" t="s">
        <v>185</v>
      </c>
      <c r="HFJ34" s="299" t="s">
        <v>185</v>
      </c>
      <c r="HFK34" s="299" t="s">
        <v>185</v>
      </c>
      <c r="HFL34" s="299" t="s">
        <v>185</v>
      </c>
      <c r="HFM34" s="299" t="s">
        <v>185</v>
      </c>
      <c r="HFN34" s="299" t="s">
        <v>185</v>
      </c>
      <c r="HFO34" s="299" t="s">
        <v>185</v>
      </c>
      <c r="HFP34" s="299" t="s">
        <v>185</v>
      </c>
      <c r="HFQ34" s="299" t="s">
        <v>185</v>
      </c>
      <c r="HFR34" s="299" t="s">
        <v>185</v>
      </c>
      <c r="HFS34" s="299" t="s">
        <v>185</v>
      </c>
      <c r="HFT34" s="299" t="s">
        <v>185</v>
      </c>
      <c r="HFU34" s="299" t="s">
        <v>185</v>
      </c>
      <c r="HFV34" s="299" t="s">
        <v>185</v>
      </c>
      <c r="HFW34" s="299" t="s">
        <v>185</v>
      </c>
      <c r="HFX34" s="299" t="s">
        <v>185</v>
      </c>
      <c r="HFY34" s="299" t="s">
        <v>185</v>
      </c>
      <c r="HFZ34" s="299" t="s">
        <v>185</v>
      </c>
      <c r="HGA34" s="299" t="s">
        <v>185</v>
      </c>
      <c r="HGB34" s="299" t="s">
        <v>185</v>
      </c>
      <c r="HGC34" s="299" t="s">
        <v>185</v>
      </c>
      <c r="HGD34" s="299" t="s">
        <v>185</v>
      </c>
      <c r="HGE34" s="299" t="s">
        <v>185</v>
      </c>
      <c r="HGF34" s="299" t="s">
        <v>185</v>
      </c>
      <c r="HGG34" s="299" t="s">
        <v>185</v>
      </c>
      <c r="HGH34" s="299" t="s">
        <v>185</v>
      </c>
      <c r="HGI34" s="299" t="s">
        <v>185</v>
      </c>
      <c r="HGJ34" s="299" t="s">
        <v>185</v>
      </c>
      <c r="HGK34" s="299" t="s">
        <v>185</v>
      </c>
      <c r="HGL34" s="299" t="s">
        <v>185</v>
      </c>
      <c r="HGM34" s="299" t="s">
        <v>185</v>
      </c>
      <c r="HGN34" s="299" t="s">
        <v>185</v>
      </c>
      <c r="HGO34" s="299" t="s">
        <v>185</v>
      </c>
      <c r="HGP34" s="299" t="s">
        <v>185</v>
      </c>
      <c r="HGQ34" s="299" t="s">
        <v>185</v>
      </c>
      <c r="HGR34" s="299" t="s">
        <v>185</v>
      </c>
      <c r="HGS34" s="299" t="s">
        <v>185</v>
      </c>
      <c r="HGT34" s="299" t="s">
        <v>185</v>
      </c>
      <c r="HGU34" s="299" t="s">
        <v>185</v>
      </c>
      <c r="HGV34" s="299" t="s">
        <v>185</v>
      </c>
      <c r="HGW34" s="299" t="s">
        <v>185</v>
      </c>
      <c r="HGX34" s="299" t="s">
        <v>185</v>
      </c>
      <c r="HGY34" s="299" t="s">
        <v>185</v>
      </c>
      <c r="HGZ34" s="299" t="s">
        <v>185</v>
      </c>
      <c r="HHA34" s="299" t="s">
        <v>185</v>
      </c>
      <c r="HHB34" s="299" t="s">
        <v>185</v>
      </c>
      <c r="HHC34" s="299" t="s">
        <v>185</v>
      </c>
      <c r="HHD34" s="299" t="s">
        <v>185</v>
      </c>
      <c r="HHE34" s="299" t="s">
        <v>185</v>
      </c>
      <c r="HHF34" s="299" t="s">
        <v>185</v>
      </c>
      <c r="HHG34" s="299" t="s">
        <v>185</v>
      </c>
      <c r="HHH34" s="299" t="s">
        <v>185</v>
      </c>
      <c r="HHI34" s="299" t="s">
        <v>185</v>
      </c>
      <c r="HHJ34" s="299" t="s">
        <v>185</v>
      </c>
      <c r="HHK34" s="299" t="s">
        <v>185</v>
      </c>
      <c r="HHL34" s="299" t="s">
        <v>185</v>
      </c>
      <c r="HHM34" s="299" t="s">
        <v>185</v>
      </c>
      <c r="HHN34" s="299" t="s">
        <v>185</v>
      </c>
      <c r="HHO34" s="299" t="s">
        <v>185</v>
      </c>
      <c r="HHP34" s="299" t="s">
        <v>185</v>
      </c>
      <c r="HHQ34" s="299" t="s">
        <v>185</v>
      </c>
      <c r="HHR34" s="299" t="s">
        <v>185</v>
      </c>
      <c r="HHS34" s="299" t="s">
        <v>185</v>
      </c>
      <c r="HHT34" s="299" t="s">
        <v>185</v>
      </c>
      <c r="HHU34" s="299" t="s">
        <v>185</v>
      </c>
      <c r="HHV34" s="299" t="s">
        <v>185</v>
      </c>
      <c r="HHW34" s="299" t="s">
        <v>185</v>
      </c>
      <c r="HHX34" s="299" t="s">
        <v>185</v>
      </c>
      <c r="HHY34" s="299" t="s">
        <v>185</v>
      </c>
      <c r="HHZ34" s="299" t="s">
        <v>185</v>
      </c>
      <c r="HIA34" s="299" t="s">
        <v>185</v>
      </c>
      <c r="HIB34" s="299" t="s">
        <v>185</v>
      </c>
      <c r="HIC34" s="299" t="s">
        <v>185</v>
      </c>
      <c r="HID34" s="299" t="s">
        <v>185</v>
      </c>
      <c r="HIE34" s="299" t="s">
        <v>185</v>
      </c>
      <c r="HIF34" s="299" t="s">
        <v>185</v>
      </c>
      <c r="HIG34" s="299" t="s">
        <v>185</v>
      </c>
      <c r="HIH34" s="299" t="s">
        <v>185</v>
      </c>
      <c r="HII34" s="299" t="s">
        <v>185</v>
      </c>
      <c r="HIJ34" s="299" t="s">
        <v>185</v>
      </c>
      <c r="HIK34" s="299" t="s">
        <v>185</v>
      </c>
      <c r="HIL34" s="299" t="s">
        <v>185</v>
      </c>
      <c r="HIM34" s="299" t="s">
        <v>185</v>
      </c>
      <c r="HIN34" s="299" t="s">
        <v>185</v>
      </c>
      <c r="HIO34" s="299" t="s">
        <v>185</v>
      </c>
      <c r="HIP34" s="299" t="s">
        <v>185</v>
      </c>
      <c r="HIQ34" s="299" t="s">
        <v>185</v>
      </c>
      <c r="HIR34" s="299" t="s">
        <v>185</v>
      </c>
      <c r="HIS34" s="299" t="s">
        <v>185</v>
      </c>
      <c r="HIT34" s="299" t="s">
        <v>185</v>
      </c>
      <c r="HIU34" s="299" t="s">
        <v>185</v>
      </c>
      <c r="HIV34" s="299" t="s">
        <v>185</v>
      </c>
      <c r="HIW34" s="299" t="s">
        <v>185</v>
      </c>
      <c r="HIX34" s="299" t="s">
        <v>185</v>
      </c>
      <c r="HIY34" s="299" t="s">
        <v>185</v>
      </c>
      <c r="HIZ34" s="299" t="s">
        <v>185</v>
      </c>
      <c r="HJA34" s="299" t="s">
        <v>185</v>
      </c>
      <c r="HJB34" s="299" t="s">
        <v>185</v>
      </c>
      <c r="HJC34" s="299" t="s">
        <v>185</v>
      </c>
      <c r="HJD34" s="299" t="s">
        <v>185</v>
      </c>
      <c r="HJE34" s="299" t="s">
        <v>185</v>
      </c>
      <c r="HJF34" s="299" t="s">
        <v>185</v>
      </c>
      <c r="HJG34" s="299" t="s">
        <v>185</v>
      </c>
      <c r="HJH34" s="299" t="s">
        <v>185</v>
      </c>
      <c r="HJI34" s="299" t="s">
        <v>185</v>
      </c>
      <c r="HJJ34" s="299" t="s">
        <v>185</v>
      </c>
      <c r="HJK34" s="299" t="s">
        <v>185</v>
      </c>
      <c r="HJL34" s="299" t="s">
        <v>185</v>
      </c>
      <c r="HJM34" s="299" t="s">
        <v>185</v>
      </c>
      <c r="HJN34" s="299" t="s">
        <v>185</v>
      </c>
      <c r="HJO34" s="299" t="s">
        <v>185</v>
      </c>
      <c r="HJP34" s="299" t="s">
        <v>185</v>
      </c>
      <c r="HJQ34" s="299" t="s">
        <v>185</v>
      </c>
      <c r="HJR34" s="299" t="s">
        <v>185</v>
      </c>
      <c r="HJS34" s="299" t="s">
        <v>185</v>
      </c>
      <c r="HJT34" s="299" t="s">
        <v>185</v>
      </c>
      <c r="HJU34" s="299" t="s">
        <v>185</v>
      </c>
      <c r="HJV34" s="299" t="s">
        <v>185</v>
      </c>
      <c r="HJW34" s="299" t="s">
        <v>185</v>
      </c>
      <c r="HJX34" s="299" t="s">
        <v>185</v>
      </c>
      <c r="HJY34" s="299" t="s">
        <v>185</v>
      </c>
      <c r="HJZ34" s="299" t="s">
        <v>185</v>
      </c>
      <c r="HKA34" s="299" t="s">
        <v>185</v>
      </c>
      <c r="HKB34" s="299" t="s">
        <v>185</v>
      </c>
      <c r="HKC34" s="299" t="s">
        <v>185</v>
      </c>
      <c r="HKD34" s="299" t="s">
        <v>185</v>
      </c>
      <c r="HKE34" s="299" t="s">
        <v>185</v>
      </c>
      <c r="HKF34" s="299" t="s">
        <v>185</v>
      </c>
      <c r="HKG34" s="299" t="s">
        <v>185</v>
      </c>
      <c r="HKH34" s="299" t="s">
        <v>185</v>
      </c>
      <c r="HKI34" s="299" t="s">
        <v>185</v>
      </c>
      <c r="HKJ34" s="299" t="s">
        <v>185</v>
      </c>
      <c r="HKK34" s="299" t="s">
        <v>185</v>
      </c>
      <c r="HKL34" s="299" t="s">
        <v>185</v>
      </c>
      <c r="HKM34" s="299" t="s">
        <v>185</v>
      </c>
      <c r="HKN34" s="299" t="s">
        <v>185</v>
      </c>
      <c r="HKO34" s="299" t="s">
        <v>185</v>
      </c>
      <c r="HKP34" s="299" t="s">
        <v>185</v>
      </c>
      <c r="HKQ34" s="299" t="s">
        <v>185</v>
      </c>
      <c r="HKR34" s="299" t="s">
        <v>185</v>
      </c>
      <c r="HKS34" s="299" t="s">
        <v>185</v>
      </c>
      <c r="HKT34" s="299" t="s">
        <v>185</v>
      </c>
      <c r="HKU34" s="299" t="s">
        <v>185</v>
      </c>
      <c r="HKV34" s="299" t="s">
        <v>185</v>
      </c>
      <c r="HKW34" s="299" t="s">
        <v>185</v>
      </c>
      <c r="HKX34" s="299" t="s">
        <v>185</v>
      </c>
      <c r="HKY34" s="299" t="s">
        <v>185</v>
      </c>
      <c r="HKZ34" s="299" t="s">
        <v>185</v>
      </c>
      <c r="HLA34" s="299" t="s">
        <v>185</v>
      </c>
      <c r="HLB34" s="299" t="s">
        <v>185</v>
      </c>
      <c r="HLC34" s="299" t="s">
        <v>185</v>
      </c>
      <c r="HLD34" s="299" t="s">
        <v>185</v>
      </c>
      <c r="HLE34" s="299" t="s">
        <v>185</v>
      </c>
      <c r="HLF34" s="299" t="s">
        <v>185</v>
      </c>
      <c r="HLG34" s="299" t="s">
        <v>185</v>
      </c>
      <c r="HLH34" s="299" t="s">
        <v>185</v>
      </c>
      <c r="HLI34" s="299" t="s">
        <v>185</v>
      </c>
      <c r="HLJ34" s="299" t="s">
        <v>185</v>
      </c>
      <c r="HLK34" s="299" t="s">
        <v>185</v>
      </c>
      <c r="HLL34" s="299" t="s">
        <v>185</v>
      </c>
      <c r="HLM34" s="299" t="s">
        <v>185</v>
      </c>
      <c r="HLN34" s="299" t="s">
        <v>185</v>
      </c>
      <c r="HLO34" s="299" t="s">
        <v>185</v>
      </c>
      <c r="HLP34" s="299" t="s">
        <v>185</v>
      </c>
      <c r="HLQ34" s="299" t="s">
        <v>185</v>
      </c>
      <c r="HLR34" s="299" t="s">
        <v>185</v>
      </c>
      <c r="HLS34" s="299" t="s">
        <v>185</v>
      </c>
      <c r="HLT34" s="299" t="s">
        <v>185</v>
      </c>
      <c r="HLU34" s="299" t="s">
        <v>185</v>
      </c>
      <c r="HLV34" s="299" t="s">
        <v>185</v>
      </c>
      <c r="HLW34" s="299" t="s">
        <v>185</v>
      </c>
      <c r="HLX34" s="299" t="s">
        <v>185</v>
      </c>
      <c r="HLY34" s="299" t="s">
        <v>185</v>
      </c>
      <c r="HLZ34" s="299" t="s">
        <v>185</v>
      </c>
      <c r="HMA34" s="299" t="s">
        <v>185</v>
      </c>
      <c r="HMB34" s="299" t="s">
        <v>185</v>
      </c>
      <c r="HMC34" s="299" t="s">
        <v>185</v>
      </c>
      <c r="HMD34" s="299" t="s">
        <v>185</v>
      </c>
      <c r="HME34" s="299" t="s">
        <v>185</v>
      </c>
      <c r="HMF34" s="299" t="s">
        <v>185</v>
      </c>
      <c r="HMG34" s="299" t="s">
        <v>185</v>
      </c>
      <c r="HMH34" s="299" t="s">
        <v>185</v>
      </c>
      <c r="HMI34" s="299" t="s">
        <v>185</v>
      </c>
      <c r="HMJ34" s="299" t="s">
        <v>185</v>
      </c>
      <c r="HMK34" s="299" t="s">
        <v>185</v>
      </c>
      <c r="HML34" s="299" t="s">
        <v>185</v>
      </c>
      <c r="HMM34" s="299" t="s">
        <v>185</v>
      </c>
      <c r="HMN34" s="299" t="s">
        <v>185</v>
      </c>
      <c r="HMO34" s="299" t="s">
        <v>185</v>
      </c>
      <c r="HMP34" s="299" t="s">
        <v>185</v>
      </c>
      <c r="HMQ34" s="299" t="s">
        <v>185</v>
      </c>
      <c r="HMR34" s="299" t="s">
        <v>185</v>
      </c>
      <c r="HMS34" s="299" t="s">
        <v>185</v>
      </c>
      <c r="HMT34" s="299" t="s">
        <v>185</v>
      </c>
      <c r="HMU34" s="299" t="s">
        <v>185</v>
      </c>
      <c r="HMV34" s="299" t="s">
        <v>185</v>
      </c>
      <c r="HMW34" s="299" t="s">
        <v>185</v>
      </c>
      <c r="HMX34" s="299" t="s">
        <v>185</v>
      </c>
      <c r="HMY34" s="299" t="s">
        <v>185</v>
      </c>
      <c r="HMZ34" s="299" t="s">
        <v>185</v>
      </c>
      <c r="HNA34" s="299" t="s">
        <v>185</v>
      </c>
      <c r="HNB34" s="299" t="s">
        <v>185</v>
      </c>
      <c r="HNC34" s="299" t="s">
        <v>185</v>
      </c>
      <c r="HND34" s="299" t="s">
        <v>185</v>
      </c>
      <c r="HNE34" s="299" t="s">
        <v>185</v>
      </c>
      <c r="HNF34" s="299" t="s">
        <v>185</v>
      </c>
      <c r="HNG34" s="299" t="s">
        <v>185</v>
      </c>
      <c r="HNH34" s="299" t="s">
        <v>185</v>
      </c>
      <c r="HNI34" s="299" t="s">
        <v>185</v>
      </c>
      <c r="HNJ34" s="299" t="s">
        <v>185</v>
      </c>
      <c r="HNK34" s="299" t="s">
        <v>185</v>
      </c>
      <c r="HNL34" s="299" t="s">
        <v>185</v>
      </c>
      <c r="HNM34" s="299" t="s">
        <v>185</v>
      </c>
      <c r="HNN34" s="299" t="s">
        <v>185</v>
      </c>
      <c r="HNO34" s="299" t="s">
        <v>185</v>
      </c>
      <c r="HNP34" s="299" t="s">
        <v>185</v>
      </c>
      <c r="HNQ34" s="299" t="s">
        <v>185</v>
      </c>
      <c r="HNR34" s="299" t="s">
        <v>185</v>
      </c>
      <c r="HNS34" s="299" t="s">
        <v>185</v>
      </c>
      <c r="HNT34" s="299" t="s">
        <v>185</v>
      </c>
      <c r="HNU34" s="299" t="s">
        <v>185</v>
      </c>
      <c r="HNV34" s="299" t="s">
        <v>185</v>
      </c>
      <c r="HNW34" s="299" t="s">
        <v>185</v>
      </c>
      <c r="HNX34" s="299" t="s">
        <v>185</v>
      </c>
      <c r="HNY34" s="299" t="s">
        <v>185</v>
      </c>
      <c r="HNZ34" s="299" t="s">
        <v>185</v>
      </c>
      <c r="HOA34" s="299" t="s">
        <v>185</v>
      </c>
      <c r="HOB34" s="299" t="s">
        <v>185</v>
      </c>
      <c r="HOC34" s="299" t="s">
        <v>185</v>
      </c>
      <c r="HOD34" s="299" t="s">
        <v>185</v>
      </c>
      <c r="HOE34" s="299" t="s">
        <v>185</v>
      </c>
      <c r="HOF34" s="299" t="s">
        <v>185</v>
      </c>
      <c r="HOG34" s="299" t="s">
        <v>185</v>
      </c>
      <c r="HOH34" s="299" t="s">
        <v>185</v>
      </c>
      <c r="HOI34" s="299" t="s">
        <v>185</v>
      </c>
      <c r="HOJ34" s="299" t="s">
        <v>185</v>
      </c>
      <c r="HOK34" s="299" t="s">
        <v>185</v>
      </c>
      <c r="HOL34" s="299" t="s">
        <v>185</v>
      </c>
      <c r="HOM34" s="299" t="s">
        <v>185</v>
      </c>
      <c r="HON34" s="299" t="s">
        <v>185</v>
      </c>
      <c r="HOO34" s="299" t="s">
        <v>185</v>
      </c>
      <c r="HOP34" s="299" t="s">
        <v>185</v>
      </c>
      <c r="HOQ34" s="299" t="s">
        <v>185</v>
      </c>
      <c r="HOR34" s="299" t="s">
        <v>185</v>
      </c>
      <c r="HOS34" s="299" t="s">
        <v>185</v>
      </c>
      <c r="HOT34" s="299" t="s">
        <v>185</v>
      </c>
      <c r="HOU34" s="299" t="s">
        <v>185</v>
      </c>
      <c r="HOV34" s="299" t="s">
        <v>185</v>
      </c>
      <c r="HOW34" s="299" t="s">
        <v>185</v>
      </c>
      <c r="HOX34" s="299" t="s">
        <v>185</v>
      </c>
      <c r="HOY34" s="299" t="s">
        <v>185</v>
      </c>
      <c r="HOZ34" s="299" t="s">
        <v>185</v>
      </c>
      <c r="HPA34" s="299" t="s">
        <v>185</v>
      </c>
      <c r="HPB34" s="299" t="s">
        <v>185</v>
      </c>
      <c r="HPC34" s="299" t="s">
        <v>185</v>
      </c>
      <c r="HPD34" s="299" t="s">
        <v>185</v>
      </c>
      <c r="HPE34" s="299" t="s">
        <v>185</v>
      </c>
      <c r="HPF34" s="299" t="s">
        <v>185</v>
      </c>
      <c r="HPG34" s="299" t="s">
        <v>185</v>
      </c>
      <c r="HPH34" s="299" t="s">
        <v>185</v>
      </c>
      <c r="HPI34" s="299" t="s">
        <v>185</v>
      </c>
      <c r="HPJ34" s="299" t="s">
        <v>185</v>
      </c>
      <c r="HPK34" s="299" t="s">
        <v>185</v>
      </c>
      <c r="HPL34" s="299" t="s">
        <v>185</v>
      </c>
      <c r="HPM34" s="299" t="s">
        <v>185</v>
      </c>
      <c r="HPN34" s="299" t="s">
        <v>185</v>
      </c>
      <c r="HPO34" s="299" t="s">
        <v>185</v>
      </c>
      <c r="HPP34" s="299" t="s">
        <v>185</v>
      </c>
      <c r="HPQ34" s="299" t="s">
        <v>185</v>
      </c>
      <c r="HPR34" s="299" t="s">
        <v>185</v>
      </c>
      <c r="HPS34" s="299" t="s">
        <v>185</v>
      </c>
      <c r="HPT34" s="299" t="s">
        <v>185</v>
      </c>
      <c r="HPU34" s="299" t="s">
        <v>185</v>
      </c>
      <c r="HPV34" s="299" t="s">
        <v>185</v>
      </c>
      <c r="HPW34" s="299" t="s">
        <v>185</v>
      </c>
      <c r="HPX34" s="299" t="s">
        <v>185</v>
      </c>
      <c r="HPY34" s="299" t="s">
        <v>185</v>
      </c>
      <c r="HPZ34" s="299" t="s">
        <v>185</v>
      </c>
      <c r="HQA34" s="299" t="s">
        <v>185</v>
      </c>
      <c r="HQB34" s="299" t="s">
        <v>185</v>
      </c>
      <c r="HQC34" s="299" t="s">
        <v>185</v>
      </c>
      <c r="HQD34" s="299" t="s">
        <v>185</v>
      </c>
      <c r="HQE34" s="299" t="s">
        <v>185</v>
      </c>
      <c r="HQF34" s="299" t="s">
        <v>185</v>
      </c>
      <c r="HQG34" s="299" t="s">
        <v>185</v>
      </c>
      <c r="HQH34" s="299" t="s">
        <v>185</v>
      </c>
      <c r="HQI34" s="299" t="s">
        <v>185</v>
      </c>
      <c r="HQJ34" s="299" t="s">
        <v>185</v>
      </c>
      <c r="HQK34" s="299" t="s">
        <v>185</v>
      </c>
      <c r="HQL34" s="299" t="s">
        <v>185</v>
      </c>
      <c r="HQM34" s="299" t="s">
        <v>185</v>
      </c>
      <c r="HQN34" s="299" t="s">
        <v>185</v>
      </c>
      <c r="HQO34" s="299" t="s">
        <v>185</v>
      </c>
      <c r="HQP34" s="299" t="s">
        <v>185</v>
      </c>
      <c r="HQQ34" s="299" t="s">
        <v>185</v>
      </c>
      <c r="HQR34" s="299" t="s">
        <v>185</v>
      </c>
      <c r="HQS34" s="299" t="s">
        <v>185</v>
      </c>
      <c r="HQT34" s="299" t="s">
        <v>185</v>
      </c>
      <c r="HQU34" s="299" t="s">
        <v>185</v>
      </c>
      <c r="HQV34" s="299" t="s">
        <v>185</v>
      </c>
      <c r="HQW34" s="299" t="s">
        <v>185</v>
      </c>
      <c r="HQX34" s="299" t="s">
        <v>185</v>
      </c>
      <c r="HQY34" s="299" t="s">
        <v>185</v>
      </c>
      <c r="HQZ34" s="299" t="s">
        <v>185</v>
      </c>
      <c r="HRA34" s="299" t="s">
        <v>185</v>
      </c>
      <c r="HRB34" s="299" t="s">
        <v>185</v>
      </c>
      <c r="HRC34" s="299" t="s">
        <v>185</v>
      </c>
      <c r="HRD34" s="299" t="s">
        <v>185</v>
      </c>
      <c r="HRE34" s="299" t="s">
        <v>185</v>
      </c>
      <c r="HRF34" s="299" t="s">
        <v>185</v>
      </c>
      <c r="HRG34" s="299" t="s">
        <v>185</v>
      </c>
      <c r="HRH34" s="299" t="s">
        <v>185</v>
      </c>
      <c r="HRI34" s="299" t="s">
        <v>185</v>
      </c>
      <c r="HRJ34" s="299" t="s">
        <v>185</v>
      </c>
      <c r="HRK34" s="299" t="s">
        <v>185</v>
      </c>
      <c r="HRL34" s="299" t="s">
        <v>185</v>
      </c>
      <c r="HRM34" s="299" t="s">
        <v>185</v>
      </c>
      <c r="HRN34" s="299" t="s">
        <v>185</v>
      </c>
      <c r="HRO34" s="299" t="s">
        <v>185</v>
      </c>
      <c r="HRP34" s="299" t="s">
        <v>185</v>
      </c>
      <c r="HRQ34" s="299" t="s">
        <v>185</v>
      </c>
      <c r="HRR34" s="299" t="s">
        <v>185</v>
      </c>
      <c r="HRS34" s="299" t="s">
        <v>185</v>
      </c>
      <c r="HRT34" s="299" t="s">
        <v>185</v>
      </c>
      <c r="HRU34" s="299" t="s">
        <v>185</v>
      </c>
      <c r="HRV34" s="299" t="s">
        <v>185</v>
      </c>
      <c r="HRW34" s="299" t="s">
        <v>185</v>
      </c>
      <c r="HRX34" s="299" t="s">
        <v>185</v>
      </c>
      <c r="HRY34" s="299" t="s">
        <v>185</v>
      </c>
      <c r="HRZ34" s="299" t="s">
        <v>185</v>
      </c>
      <c r="HSA34" s="299" t="s">
        <v>185</v>
      </c>
      <c r="HSB34" s="299" t="s">
        <v>185</v>
      </c>
      <c r="HSC34" s="299" t="s">
        <v>185</v>
      </c>
      <c r="HSD34" s="299" t="s">
        <v>185</v>
      </c>
      <c r="HSE34" s="299" t="s">
        <v>185</v>
      </c>
      <c r="HSF34" s="299" t="s">
        <v>185</v>
      </c>
      <c r="HSG34" s="299" t="s">
        <v>185</v>
      </c>
      <c r="HSH34" s="299" t="s">
        <v>185</v>
      </c>
      <c r="HSI34" s="299" t="s">
        <v>185</v>
      </c>
      <c r="HSJ34" s="299" t="s">
        <v>185</v>
      </c>
      <c r="HSK34" s="299" t="s">
        <v>185</v>
      </c>
      <c r="HSL34" s="299" t="s">
        <v>185</v>
      </c>
      <c r="HSM34" s="299" t="s">
        <v>185</v>
      </c>
      <c r="HSN34" s="299" t="s">
        <v>185</v>
      </c>
      <c r="HSO34" s="299" t="s">
        <v>185</v>
      </c>
      <c r="HSP34" s="299" t="s">
        <v>185</v>
      </c>
      <c r="HSQ34" s="299" t="s">
        <v>185</v>
      </c>
      <c r="HSR34" s="299" t="s">
        <v>185</v>
      </c>
      <c r="HSS34" s="299" t="s">
        <v>185</v>
      </c>
      <c r="HST34" s="299" t="s">
        <v>185</v>
      </c>
      <c r="HSU34" s="299" t="s">
        <v>185</v>
      </c>
      <c r="HSV34" s="299" t="s">
        <v>185</v>
      </c>
      <c r="HSW34" s="299" t="s">
        <v>185</v>
      </c>
      <c r="HSX34" s="299" t="s">
        <v>185</v>
      </c>
      <c r="HSY34" s="299" t="s">
        <v>185</v>
      </c>
      <c r="HSZ34" s="299" t="s">
        <v>185</v>
      </c>
      <c r="HTA34" s="299" t="s">
        <v>185</v>
      </c>
      <c r="HTB34" s="299" t="s">
        <v>185</v>
      </c>
      <c r="HTC34" s="299" t="s">
        <v>185</v>
      </c>
      <c r="HTD34" s="299" t="s">
        <v>185</v>
      </c>
      <c r="HTE34" s="299" t="s">
        <v>185</v>
      </c>
      <c r="HTF34" s="299" t="s">
        <v>185</v>
      </c>
      <c r="HTG34" s="299" t="s">
        <v>185</v>
      </c>
      <c r="HTH34" s="299" t="s">
        <v>185</v>
      </c>
      <c r="HTI34" s="299" t="s">
        <v>185</v>
      </c>
      <c r="HTJ34" s="299" t="s">
        <v>185</v>
      </c>
      <c r="HTK34" s="299" t="s">
        <v>185</v>
      </c>
      <c r="HTL34" s="299" t="s">
        <v>185</v>
      </c>
      <c r="HTM34" s="299" t="s">
        <v>185</v>
      </c>
      <c r="HTN34" s="299" t="s">
        <v>185</v>
      </c>
      <c r="HTO34" s="299" t="s">
        <v>185</v>
      </c>
      <c r="HTP34" s="299" t="s">
        <v>185</v>
      </c>
      <c r="HTQ34" s="299" t="s">
        <v>185</v>
      </c>
      <c r="HTR34" s="299" t="s">
        <v>185</v>
      </c>
      <c r="HTS34" s="299" t="s">
        <v>185</v>
      </c>
      <c r="HTT34" s="299" t="s">
        <v>185</v>
      </c>
      <c r="HTU34" s="299" t="s">
        <v>185</v>
      </c>
      <c r="HTV34" s="299" t="s">
        <v>185</v>
      </c>
      <c r="HTW34" s="299" t="s">
        <v>185</v>
      </c>
      <c r="HTX34" s="299" t="s">
        <v>185</v>
      </c>
      <c r="HTY34" s="299" t="s">
        <v>185</v>
      </c>
      <c r="HTZ34" s="299" t="s">
        <v>185</v>
      </c>
      <c r="HUA34" s="299" t="s">
        <v>185</v>
      </c>
      <c r="HUB34" s="299" t="s">
        <v>185</v>
      </c>
      <c r="HUC34" s="299" t="s">
        <v>185</v>
      </c>
      <c r="HUD34" s="299" t="s">
        <v>185</v>
      </c>
      <c r="HUE34" s="299" t="s">
        <v>185</v>
      </c>
      <c r="HUF34" s="299" t="s">
        <v>185</v>
      </c>
      <c r="HUG34" s="299" t="s">
        <v>185</v>
      </c>
      <c r="HUH34" s="299" t="s">
        <v>185</v>
      </c>
      <c r="HUI34" s="299" t="s">
        <v>185</v>
      </c>
      <c r="HUJ34" s="299" t="s">
        <v>185</v>
      </c>
      <c r="HUK34" s="299" t="s">
        <v>185</v>
      </c>
      <c r="HUL34" s="299" t="s">
        <v>185</v>
      </c>
      <c r="HUM34" s="299" t="s">
        <v>185</v>
      </c>
      <c r="HUN34" s="299" t="s">
        <v>185</v>
      </c>
      <c r="HUO34" s="299" t="s">
        <v>185</v>
      </c>
      <c r="HUP34" s="299" t="s">
        <v>185</v>
      </c>
      <c r="HUQ34" s="299" t="s">
        <v>185</v>
      </c>
      <c r="HUR34" s="299" t="s">
        <v>185</v>
      </c>
      <c r="HUS34" s="299" t="s">
        <v>185</v>
      </c>
      <c r="HUT34" s="299" t="s">
        <v>185</v>
      </c>
      <c r="HUU34" s="299" t="s">
        <v>185</v>
      </c>
      <c r="HUV34" s="299" t="s">
        <v>185</v>
      </c>
      <c r="HUW34" s="299" t="s">
        <v>185</v>
      </c>
      <c r="HUX34" s="299" t="s">
        <v>185</v>
      </c>
      <c r="HUY34" s="299" t="s">
        <v>185</v>
      </c>
      <c r="HUZ34" s="299" t="s">
        <v>185</v>
      </c>
      <c r="HVA34" s="299" t="s">
        <v>185</v>
      </c>
      <c r="HVB34" s="299" t="s">
        <v>185</v>
      </c>
      <c r="HVC34" s="299" t="s">
        <v>185</v>
      </c>
      <c r="HVD34" s="299" t="s">
        <v>185</v>
      </c>
      <c r="HVE34" s="299" t="s">
        <v>185</v>
      </c>
      <c r="HVF34" s="299" t="s">
        <v>185</v>
      </c>
      <c r="HVG34" s="299" t="s">
        <v>185</v>
      </c>
      <c r="HVH34" s="299" t="s">
        <v>185</v>
      </c>
      <c r="HVI34" s="299" t="s">
        <v>185</v>
      </c>
      <c r="HVJ34" s="299" t="s">
        <v>185</v>
      </c>
      <c r="HVK34" s="299" t="s">
        <v>185</v>
      </c>
      <c r="HVL34" s="299" t="s">
        <v>185</v>
      </c>
      <c r="HVM34" s="299" t="s">
        <v>185</v>
      </c>
      <c r="HVN34" s="299" t="s">
        <v>185</v>
      </c>
      <c r="HVO34" s="299" t="s">
        <v>185</v>
      </c>
      <c r="HVP34" s="299" t="s">
        <v>185</v>
      </c>
      <c r="HVQ34" s="299" t="s">
        <v>185</v>
      </c>
      <c r="HVR34" s="299" t="s">
        <v>185</v>
      </c>
      <c r="HVS34" s="299" t="s">
        <v>185</v>
      </c>
      <c r="HVT34" s="299" t="s">
        <v>185</v>
      </c>
      <c r="HVU34" s="299" t="s">
        <v>185</v>
      </c>
      <c r="HVV34" s="299" t="s">
        <v>185</v>
      </c>
      <c r="HVW34" s="299" t="s">
        <v>185</v>
      </c>
      <c r="HVX34" s="299" t="s">
        <v>185</v>
      </c>
      <c r="HVY34" s="299" t="s">
        <v>185</v>
      </c>
      <c r="HVZ34" s="299" t="s">
        <v>185</v>
      </c>
      <c r="HWA34" s="299" t="s">
        <v>185</v>
      </c>
      <c r="HWB34" s="299" t="s">
        <v>185</v>
      </c>
      <c r="HWC34" s="299" t="s">
        <v>185</v>
      </c>
      <c r="HWD34" s="299" t="s">
        <v>185</v>
      </c>
      <c r="HWE34" s="299" t="s">
        <v>185</v>
      </c>
      <c r="HWF34" s="299" t="s">
        <v>185</v>
      </c>
      <c r="HWG34" s="299" t="s">
        <v>185</v>
      </c>
      <c r="HWH34" s="299" t="s">
        <v>185</v>
      </c>
      <c r="HWI34" s="299" t="s">
        <v>185</v>
      </c>
      <c r="HWJ34" s="299" t="s">
        <v>185</v>
      </c>
      <c r="HWK34" s="299" t="s">
        <v>185</v>
      </c>
      <c r="HWL34" s="299" t="s">
        <v>185</v>
      </c>
      <c r="HWM34" s="299" t="s">
        <v>185</v>
      </c>
      <c r="HWN34" s="299" t="s">
        <v>185</v>
      </c>
      <c r="HWO34" s="299" t="s">
        <v>185</v>
      </c>
      <c r="HWP34" s="299" t="s">
        <v>185</v>
      </c>
      <c r="HWQ34" s="299" t="s">
        <v>185</v>
      </c>
      <c r="HWR34" s="299" t="s">
        <v>185</v>
      </c>
      <c r="HWS34" s="299" t="s">
        <v>185</v>
      </c>
      <c r="HWT34" s="299" t="s">
        <v>185</v>
      </c>
      <c r="HWU34" s="299" t="s">
        <v>185</v>
      </c>
      <c r="HWV34" s="299" t="s">
        <v>185</v>
      </c>
      <c r="HWW34" s="299" t="s">
        <v>185</v>
      </c>
      <c r="HWX34" s="299" t="s">
        <v>185</v>
      </c>
      <c r="HWY34" s="299" t="s">
        <v>185</v>
      </c>
      <c r="HWZ34" s="299" t="s">
        <v>185</v>
      </c>
      <c r="HXA34" s="299" t="s">
        <v>185</v>
      </c>
      <c r="HXB34" s="299" t="s">
        <v>185</v>
      </c>
      <c r="HXC34" s="299" t="s">
        <v>185</v>
      </c>
      <c r="HXD34" s="299" t="s">
        <v>185</v>
      </c>
      <c r="HXE34" s="299" t="s">
        <v>185</v>
      </c>
      <c r="HXF34" s="299" t="s">
        <v>185</v>
      </c>
      <c r="HXG34" s="299" t="s">
        <v>185</v>
      </c>
      <c r="HXH34" s="299" t="s">
        <v>185</v>
      </c>
      <c r="HXI34" s="299" t="s">
        <v>185</v>
      </c>
      <c r="HXJ34" s="299" t="s">
        <v>185</v>
      </c>
      <c r="HXK34" s="299" t="s">
        <v>185</v>
      </c>
      <c r="HXL34" s="299" t="s">
        <v>185</v>
      </c>
      <c r="HXM34" s="299" t="s">
        <v>185</v>
      </c>
      <c r="HXN34" s="299" t="s">
        <v>185</v>
      </c>
      <c r="HXO34" s="299" t="s">
        <v>185</v>
      </c>
      <c r="HXP34" s="299" t="s">
        <v>185</v>
      </c>
      <c r="HXQ34" s="299" t="s">
        <v>185</v>
      </c>
      <c r="HXR34" s="299" t="s">
        <v>185</v>
      </c>
      <c r="HXS34" s="299" t="s">
        <v>185</v>
      </c>
      <c r="HXT34" s="299" t="s">
        <v>185</v>
      </c>
      <c r="HXU34" s="299" t="s">
        <v>185</v>
      </c>
      <c r="HXV34" s="299" t="s">
        <v>185</v>
      </c>
      <c r="HXW34" s="299" t="s">
        <v>185</v>
      </c>
      <c r="HXX34" s="299" t="s">
        <v>185</v>
      </c>
      <c r="HXY34" s="299" t="s">
        <v>185</v>
      </c>
      <c r="HXZ34" s="299" t="s">
        <v>185</v>
      </c>
      <c r="HYA34" s="299" t="s">
        <v>185</v>
      </c>
      <c r="HYB34" s="299" t="s">
        <v>185</v>
      </c>
      <c r="HYC34" s="299" t="s">
        <v>185</v>
      </c>
      <c r="HYD34" s="299" t="s">
        <v>185</v>
      </c>
      <c r="HYE34" s="299" t="s">
        <v>185</v>
      </c>
      <c r="HYF34" s="299" t="s">
        <v>185</v>
      </c>
      <c r="HYG34" s="299" t="s">
        <v>185</v>
      </c>
      <c r="HYH34" s="299" t="s">
        <v>185</v>
      </c>
      <c r="HYI34" s="299" t="s">
        <v>185</v>
      </c>
      <c r="HYJ34" s="299" t="s">
        <v>185</v>
      </c>
      <c r="HYK34" s="299" t="s">
        <v>185</v>
      </c>
      <c r="HYL34" s="299" t="s">
        <v>185</v>
      </c>
      <c r="HYM34" s="299" t="s">
        <v>185</v>
      </c>
      <c r="HYN34" s="299" t="s">
        <v>185</v>
      </c>
      <c r="HYO34" s="299" t="s">
        <v>185</v>
      </c>
      <c r="HYP34" s="299" t="s">
        <v>185</v>
      </c>
      <c r="HYQ34" s="299" t="s">
        <v>185</v>
      </c>
      <c r="HYR34" s="299" t="s">
        <v>185</v>
      </c>
      <c r="HYS34" s="299" t="s">
        <v>185</v>
      </c>
      <c r="HYT34" s="299" t="s">
        <v>185</v>
      </c>
      <c r="HYU34" s="299" t="s">
        <v>185</v>
      </c>
      <c r="HYV34" s="299" t="s">
        <v>185</v>
      </c>
      <c r="HYW34" s="299" t="s">
        <v>185</v>
      </c>
      <c r="HYX34" s="299" t="s">
        <v>185</v>
      </c>
      <c r="HYY34" s="299" t="s">
        <v>185</v>
      </c>
      <c r="HYZ34" s="299" t="s">
        <v>185</v>
      </c>
      <c r="HZA34" s="299" t="s">
        <v>185</v>
      </c>
      <c r="HZB34" s="299" t="s">
        <v>185</v>
      </c>
      <c r="HZC34" s="299" t="s">
        <v>185</v>
      </c>
      <c r="HZD34" s="299" t="s">
        <v>185</v>
      </c>
      <c r="HZE34" s="299" t="s">
        <v>185</v>
      </c>
      <c r="HZF34" s="299" t="s">
        <v>185</v>
      </c>
      <c r="HZG34" s="299" t="s">
        <v>185</v>
      </c>
      <c r="HZH34" s="299" t="s">
        <v>185</v>
      </c>
      <c r="HZI34" s="299" t="s">
        <v>185</v>
      </c>
      <c r="HZJ34" s="299" t="s">
        <v>185</v>
      </c>
      <c r="HZK34" s="299" t="s">
        <v>185</v>
      </c>
      <c r="HZL34" s="299" t="s">
        <v>185</v>
      </c>
      <c r="HZM34" s="299" t="s">
        <v>185</v>
      </c>
      <c r="HZN34" s="299" t="s">
        <v>185</v>
      </c>
      <c r="HZO34" s="299" t="s">
        <v>185</v>
      </c>
      <c r="HZP34" s="299" t="s">
        <v>185</v>
      </c>
      <c r="HZQ34" s="299" t="s">
        <v>185</v>
      </c>
      <c r="HZR34" s="299" t="s">
        <v>185</v>
      </c>
      <c r="HZS34" s="299" t="s">
        <v>185</v>
      </c>
      <c r="HZT34" s="299" t="s">
        <v>185</v>
      </c>
      <c r="HZU34" s="299" t="s">
        <v>185</v>
      </c>
      <c r="HZV34" s="299" t="s">
        <v>185</v>
      </c>
      <c r="HZW34" s="299" t="s">
        <v>185</v>
      </c>
      <c r="HZX34" s="299" t="s">
        <v>185</v>
      </c>
      <c r="HZY34" s="299" t="s">
        <v>185</v>
      </c>
      <c r="HZZ34" s="299" t="s">
        <v>185</v>
      </c>
      <c r="IAA34" s="299" t="s">
        <v>185</v>
      </c>
      <c r="IAB34" s="299" t="s">
        <v>185</v>
      </c>
      <c r="IAC34" s="299" t="s">
        <v>185</v>
      </c>
      <c r="IAD34" s="299" t="s">
        <v>185</v>
      </c>
      <c r="IAE34" s="299" t="s">
        <v>185</v>
      </c>
      <c r="IAF34" s="299" t="s">
        <v>185</v>
      </c>
      <c r="IAG34" s="299" t="s">
        <v>185</v>
      </c>
      <c r="IAH34" s="299" t="s">
        <v>185</v>
      </c>
      <c r="IAI34" s="299" t="s">
        <v>185</v>
      </c>
      <c r="IAJ34" s="299" t="s">
        <v>185</v>
      </c>
      <c r="IAK34" s="299" t="s">
        <v>185</v>
      </c>
      <c r="IAL34" s="299" t="s">
        <v>185</v>
      </c>
      <c r="IAM34" s="299" t="s">
        <v>185</v>
      </c>
      <c r="IAN34" s="299" t="s">
        <v>185</v>
      </c>
      <c r="IAO34" s="299" t="s">
        <v>185</v>
      </c>
      <c r="IAP34" s="299" t="s">
        <v>185</v>
      </c>
      <c r="IAQ34" s="299" t="s">
        <v>185</v>
      </c>
      <c r="IAR34" s="299" t="s">
        <v>185</v>
      </c>
      <c r="IAS34" s="299" t="s">
        <v>185</v>
      </c>
      <c r="IAT34" s="299" t="s">
        <v>185</v>
      </c>
      <c r="IAU34" s="299" t="s">
        <v>185</v>
      </c>
      <c r="IAV34" s="299" t="s">
        <v>185</v>
      </c>
      <c r="IAW34" s="299" t="s">
        <v>185</v>
      </c>
      <c r="IAX34" s="299" t="s">
        <v>185</v>
      </c>
      <c r="IAY34" s="299" t="s">
        <v>185</v>
      </c>
      <c r="IAZ34" s="299" t="s">
        <v>185</v>
      </c>
      <c r="IBA34" s="299" t="s">
        <v>185</v>
      </c>
      <c r="IBB34" s="299" t="s">
        <v>185</v>
      </c>
      <c r="IBC34" s="299" t="s">
        <v>185</v>
      </c>
      <c r="IBD34" s="299" t="s">
        <v>185</v>
      </c>
      <c r="IBE34" s="299" t="s">
        <v>185</v>
      </c>
      <c r="IBF34" s="299" t="s">
        <v>185</v>
      </c>
      <c r="IBG34" s="299" t="s">
        <v>185</v>
      </c>
      <c r="IBH34" s="299" t="s">
        <v>185</v>
      </c>
      <c r="IBI34" s="299" t="s">
        <v>185</v>
      </c>
      <c r="IBJ34" s="299" t="s">
        <v>185</v>
      </c>
      <c r="IBK34" s="299" t="s">
        <v>185</v>
      </c>
      <c r="IBL34" s="299" t="s">
        <v>185</v>
      </c>
      <c r="IBM34" s="299" t="s">
        <v>185</v>
      </c>
      <c r="IBN34" s="299" t="s">
        <v>185</v>
      </c>
      <c r="IBO34" s="299" t="s">
        <v>185</v>
      </c>
      <c r="IBP34" s="299" t="s">
        <v>185</v>
      </c>
      <c r="IBQ34" s="299" t="s">
        <v>185</v>
      </c>
      <c r="IBR34" s="299" t="s">
        <v>185</v>
      </c>
      <c r="IBS34" s="299" t="s">
        <v>185</v>
      </c>
      <c r="IBT34" s="299" t="s">
        <v>185</v>
      </c>
      <c r="IBU34" s="299" t="s">
        <v>185</v>
      </c>
      <c r="IBV34" s="299" t="s">
        <v>185</v>
      </c>
      <c r="IBW34" s="299" t="s">
        <v>185</v>
      </c>
      <c r="IBX34" s="299" t="s">
        <v>185</v>
      </c>
      <c r="IBY34" s="299" t="s">
        <v>185</v>
      </c>
      <c r="IBZ34" s="299" t="s">
        <v>185</v>
      </c>
      <c r="ICA34" s="299" t="s">
        <v>185</v>
      </c>
      <c r="ICB34" s="299" t="s">
        <v>185</v>
      </c>
      <c r="ICC34" s="299" t="s">
        <v>185</v>
      </c>
      <c r="ICD34" s="299" t="s">
        <v>185</v>
      </c>
      <c r="ICE34" s="299" t="s">
        <v>185</v>
      </c>
      <c r="ICF34" s="299" t="s">
        <v>185</v>
      </c>
      <c r="ICG34" s="299" t="s">
        <v>185</v>
      </c>
      <c r="ICH34" s="299" t="s">
        <v>185</v>
      </c>
      <c r="ICI34" s="299" t="s">
        <v>185</v>
      </c>
      <c r="ICJ34" s="299" t="s">
        <v>185</v>
      </c>
      <c r="ICK34" s="299" t="s">
        <v>185</v>
      </c>
      <c r="ICL34" s="299" t="s">
        <v>185</v>
      </c>
      <c r="ICM34" s="299" t="s">
        <v>185</v>
      </c>
      <c r="ICN34" s="299" t="s">
        <v>185</v>
      </c>
      <c r="ICO34" s="299" t="s">
        <v>185</v>
      </c>
      <c r="ICP34" s="299" t="s">
        <v>185</v>
      </c>
      <c r="ICQ34" s="299" t="s">
        <v>185</v>
      </c>
      <c r="ICR34" s="299" t="s">
        <v>185</v>
      </c>
      <c r="ICS34" s="299" t="s">
        <v>185</v>
      </c>
      <c r="ICT34" s="299" t="s">
        <v>185</v>
      </c>
      <c r="ICU34" s="299" t="s">
        <v>185</v>
      </c>
      <c r="ICV34" s="299" t="s">
        <v>185</v>
      </c>
      <c r="ICW34" s="299" t="s">
        <v>185</v>
      </c>
      <c r="ICX34" s="299" t="s">
        <v>185</v>
      </c>
      <c r="ICY34" s="299" t="s">
        <v>185</v>
      </c>
      <c r="ICZ34" s="299" t="s">
        <v>185</v>
      </c>
      <c r="IDA34" s="299" t="s">
        <v>185</v>
      </c>
      <c r="IDB34" s="299" t="s">
        <v>185</v>
      </c>
      <c r="IDC34" s="299" t="s">
        <v>185</v>
      </c>
      <c r="IDD34" s="299" t="s">
        <v>185</v>
      </c>
      <c r="IDE34" s="299" t="s">
        <v>185</v>
      </c>
      <c r="IDF34" s="299" t="s">
        <v>185</v>
      </c>
      <c r="IDG34" s="299" t="s">
        <v>185</v>
      </c>
      <c r="IDH34" s="299" t="s">
        <v>185</v>
      </c>
      <c r="IDI34" s="299" t="s">
        <v>185</v>
      </c>
      <c r="IDJ34" s="299" t="s">
        <v>185</v>
      </c>
      <c r="IDK34" s="299" t="s">
        <v>185</v>
      </c>
      <c r="IDL34" s="299" t="s">
        <v>185</v>
      </c>
      <c r="IDM34" s="299" t="s">
        <v>185</v>
      </c>
      <c r="IDN34" s="299" t="s">
        <v>185</v>
      </c>
      <c r="IDO34" s="299" t="s">
        <v>185</v>
      </c>
      <c r="IDP34" s="299" t="s">
        <v>185</v>
      </c>
      <c r="IDQ34" s="299" t="s">
        <v>185</v>
      </c>
      <c r="IDR34" s="299" t="s">
        <v>185</v>
      </c>
      <c r="IDS34" s="299" t="s">
        <v>185</v>
      </c>
      <c r="IDT34" s="299" t="s">
        <v>185</v>
      </c>
      <c r="IDU34" s="299" t="s">
        <v>185</v>
      </c>
      <c r="IDV34" s="299" t="s">
        <v>185</v>
      </c>
      <c r="IDW34" s="299" t="s">
        <v>185</v>
      </c>
      <c r="IDX34" s="299" t="s">
        <v>185</v>
      </c>
      <c r="IDY34" s="299" t="s">
        <v>185</v>
      </c>
      <c r="IDZ34" s="299" t="s">
        <v>185</v>
      </c>
      <c r="IEA34" s="299" t="s">
        <v>185</v>
      </c>
      <c r="IEB34" s="299" t="s">
        <v>185</v>
      </c>
      <c r="IEC34" s="299" t="s">
        <v>185</v>
      </c>
      <c r="IED34" s="299" t="s">
        <v>185</v>
      </c>
      <c r="IEE34" s="299" t="s">
        <v>185</v>
      </c>
      <c r="IEF34" s="299" t="s">
        <v>185</v>
      </c>
      <c r="IEG34" s="299" t="s">
        <v>185</v>
      </c>
      <c r="IEH34" s="299" t="s">
        <v>185</v>
      </c>
      <c r="IEI34" s="299" t="s">
        <v>185</v>
      </c>
      <c r="IEJ34" s="299" t="s">
        <v>185</v>
      </c>
      <c r="IEK34" s="299" t="s">
        <v>185</v>
      </c>
      <c r="IEL34" s="299" t="s">
        <v>185</v>
      </c>
      <c r="IEM34" s="299" t="s">
        <v>185</v>
      </c>
      <c r="IEN34" s="299" t="s">
        <v>185</v>
      </c>
      <c r="IEO34" s="299" t="s">
        <v>185</v>
      </c>
      <c r="IEP34" s="299" t="s">
        <v>185</v>
      </c>
      <c r="IEQ34" s="299" t="s">
        <v>185</v>
      </c>
      <c r="IER34" s="299" t="s">
        <v>185</v>
      </c>
      <c r="IES34" s="299" t="s">
        <v>185</v>
      </c>
      <c r="IET34" s="299" t="s">
        <v>185</v>
      </c>
      <c r="IEU34" s="299" t="s">
        <v>185</v>
      </c>
      <c r="IEV34" s="299" t="s">
        <v>185</v>
      </c>
      <c r="IEW34" s="299" t="s">
        <v>185</v>
      </c>
      <c r="IEX34" s="299" t="s">
        <v>185</v>
      </c>
      <c r="IEY34" s="299" t="s">
        <v>185</v>
      </c>
      <c r="IEZ34" s="299" t="s">
        <v>185</v>
      </c>
      <c r="IFA34" s="299" t="s">
        <v>185</v>
      </c>
      <c r="IFB34" s="299" t="s">
        <v>185</v>
      </c>
      <c r="IFC34" s="299" t="s">
        <v>185</v>
      </c>
      <c r="IFD34" s="299" t="s">
        <v>185</v>
      </c>
      <c r="IFE34" s="299" t="s">
        <v>185</v>
      </c>
      <c r="IFF34" s="299" t="s">
        <v>185</v>
      </c>
      <c r="IFG34" s="299" t="s">
        <v>185</v>
      </c>
      <c r="IFH34" s="299" t="s">
        <v>185</v>
      </c>
      <c r="IFI34" s="299" t="s">
        <v>185</v>
      </c>
      <c r="IFJ34" s="299" t="s">
        <v>185</v>
      </c>
      <c r="IFK34" s="299" t="s">
        <v>185</v>
      </c>
      <c r="IFL34" s="299" t="s">
        <v>185</v>
      </c>
      <c r="IFM34" s="299" t="s">
        <v>185</v>
      </c>
      <c r="IFN34" s="299" t="s">
        <v>185</v>
      </c>
      <c r="IFO34" s="299" t="s">
        <v>185</v>
      </c>
      <c r="IFP34" s="299" t="s">
        <v>185</v>
      </c>
      <c r="IFQ34" s="299" t="s">
        <v>185</v>
      </c>
      <c r="IFR34" s="299" t="s">
        <v>185</v>
      </c>
      <c r="IFS34" s="299" t="s">
        <v>185</v>
      </c>
      <c r="IFT34" s="299" t="s">
        <v>185</v>
      </c>
      <c r="IFU34" s="299" t="s">
        <v>185</v>
      </c>
      <c r="IFV34" s="299" t="s">
        <v>185</v>
      </c>
      <c r="IFW34" s="299" t="s">
        <v>185</v>
      </c>
      <c r="IFX34" s="299" t="s">
        <v>185</v>
      </c>
      <c r="IFY34" s="299" t="s">
        <v>185</v>
      </c>
      <c r="IFZ34" s="299" t="s">
        <v>185</v>
      </c>
      <c r="IGA34" s="299" t="s">
        <v>185</v>
      </c>
      <c r="IGB34" s="299" t="s">
        <v>185</v>
      </c>
      <c r="IGC34" s="299" t="s">
        <v>185</v>
      </c>
      <c r="IGD34" s="299" t="s">
        <v>185</v>
      </c>
      <c r="IGE34" s="299" t="s">
        <v>185</v>
      </c>
      <c r="IGF34" s="299" t="s">
        <v>185</v>
      </c>
      <c r="IGG34" s="299" t="s">
        <v>185</v>
      </c>
      <c r="IGH34" s="299" t="s">
        <v>185</v>
      </c>
      <c r="IGI34" s="299" t="s">
        <v>185</v>
      </c>
      <c r="IGJ34" s="299" t="s">
        <v>185</v>
      </c>
      <c r="IGK34" s="299" t="s">
        <v>185</v>
      </c>
      <c r="IGL34" s="299" t="s">
        <v>185</v>
      </c>
      <c r="IGM34" s="299" t="s">
        <v>185</v>
      </c>
      <c r="IGN34" s="299" t="s">
        <v>185</v>
      </c>
      <c r="IGO34" s="299" t="s">
        <v>185</v>
      </c>
      <c r="IGP34" s="299" t="s">
        <v>185</v>
      </c>
      <c r="IGQ34" s="299" t="s">
        <v>185</v>
      </c>
      <c r="IGR34" s="299" t="s">
        <v>185</v>
      </c>
      <c r="IGS34" s="299" t="s">
        <v>185</v>
      </c>
      <c r="IGT34" s="299" t="s">
        <v>185</v>
      </c>
      <c r="IGU34" s="299" t="s">
        <v>185</v>
      </c>
      <c r="IGV34" s="299" t="s">
        <v>185</v>
      </c>
      <c r="IGW34" s="299" t="s">
        <v>185</v>
      </c>
      <c r="IGX34" s="299" t="s">
        <v>185</v>
      </c>
      <c r="IGY34" s="299" t="s">
        <v>185</v>
      </c>
      <c r="IGZ34" s="299" t="s">
        <v>185</v>
      </c>
      <c r="IHA34" s="299" t="s">
        <v>185</v>
      </c>
      <c r="IHB34" s="299" t="s">
        <v>185</v>
      </c>
      <c r="IHC34" s="299" t="s">
        <v>185</v>
      </c>
      <c r="IHD34" s="299" t="s">
        <v>185</v>
      </c>
      <c r="IHE34" s="299" t="s">
        <v>185</v>
      </c>
      <c r="IHF34" s="299" t="s">
        <v>185</v>
      </c>
      <c r="IHG34" s="299" t="s">
        <v>185</v>
      </c>
      <c r="IHH34" s="299" t="s">
        <v>185</v>
      </c>
      <c r="IHI34" s="299" t="s">
        <v>185</v>
      </c>
      <c r="IHJ34" s="299" t="s">
        <v>185</v>
      </c>
      <c r="IHK34" s="299" t="s">
        <v>185</v>
      </c>
      <c r="IHL34" s="299" t="s">
        <v>185</v>
      </c>
      <c r="IHM34" s="299" t="s">
        <v>185</v>
      </c>
      <c r="IHN34" s="299" t="s">
        <v>185</v>
      </c>
      <c r="IHO34" s="299" t="s">
        <v>185</v>
      </c>
      <c r="IHP34" s="299" t="s">
        <v>185</v>
      </c>
      <c r="IHQ34" s="299" t="s">
        <v>185</v>
      </c>
      <c r="IHR34" s="299" t="s">
        <v>185</v>
      </c>
      <c r="IHS34" s="299" t="s">
        <v>185</v>
      </c>
      <c r="IHT34" s="299" t="s">
        <v>185</v>
      </c>
      <c r="IHU34" s="299" t="s">
        <v>185</v>
      </c>
      <c r="IHV34" s="299" t="s">
        <v>185</v>
      </c>
      <c r="IHW34" s="299" t="s">
        <v>185</v>
      </c>
      <c r="IHX34" s="299" t="s">
        <v>185</v>
      </c>
      <c r="IHY34" s="299" t="s">
        <v>185</v>
      </c>
      <c r="IHZ34" s="299" t="s">
        <v>185</v>
      </c>
      <c r="IIA34" s="299" t="s">
        <v>185</v>
      </c>
      <c r="IIB34" s="299" t="s">
        <v>185</v>
      </c>
      <c r="IIC34" s="299" t="s">
        <v>185</v>
      </c>
      <c r="IID34" s="299" t="s">
        <v>185</v>
      </c>
      <c r="IIE34" s="299" t="s">
        <v>185</v>
      </c>
      <c r="IIF34" s="299" t="s">
        <v>185</v>
      </c>
      <c r="IIG34" s="299" t="s">
        <v>185</v>
      </c>
      <c r="IIH34" s="299" t="s">
        <v>185</v>
      </c>
      <c r="III34" s="299" t="s">
        <v>185</v>
      </c>
      <c r="IIJ34" s="299" t="s">
        <v>185</v>
      </c>
      <c r="IIK34" s="299" t="s">
        <v>185</v>
      </c>
      <c r="IIL34" s="299" t="s">
        <v>185</v>
      </c>
      <c r="IIM34" s="299" t="s">
        <v>185</v>
      </c>
      <c r="IIN34" s="299" t="s">
        <v>185</v>
      </c>
      <c r="IIO34" s="299" t="s">
        <v>185</v>
      </c>
      <c r="IIP34" s="299" t="s">
        <v>185</v>
      </c>
      <c r="IIQ34" s="299" t="s">
        <v>185</v>
      </c>
      <c r="IIR34" s="299" t="s">
        <v>185</v>
      </c>
      <c r="IIS34" s="299" t="s">
        <v>185</v>
      </c>
      <c r="IIT34" s="299" t="s">
        <v>185</v>
      </c>
      <c r="IIU34" s="299" t="s">
        <v>185</v>
      </c>
      <c r="IIV34" s="299" t="s">
        <v>185</v>
      </c>
      <c r="IIW34" s="299" t="s">
        <v>185</v>
      </c>
      <c r="IIX34" s="299" t="s">
        <v>185</v>
      </c>
      <c r="IIY34" s="299" t="s">
        <v>185</v>
      </c>
      <c r="IIZ34" s="299" t="s">
        <v>185</v>
      </c>
      <c r="IJA34" s="299" t="s">
        <v>185</v>
      </c>
      <c r="IJB34" s="299" t="s">
        <v>185</v>
      </c>
      <c r="IJC34" s="299" t="s">
        <v>185</v>
      </c>
      <c r="IJD34" s="299" t="s">
        <v>185</v>
      </c>
      <c r="IJE34" s="299" t="s">
        <v>185</v>
      </c>
      <c r="IJF34" s="299" t="s">
        <v>185</v>
      </c>
      <c r="IJG34" s="299" t="s">
        <v>185</v>
      </c>
      <c r="IJH34" s="299" t="s">
        <v>185</v>
      </c>
      <c r="IJI34" s="299" t="s">
        <v>185</v>
      </c>
      <c r="IJJ34" s="299" t="s">
        <v>185</v>
      </c>
      <c r="IJK34" s="299" t="s">
        <v>185</v>
      </c>
      <c r="IJL34" s="299" t="s">
        <v>185</v>
      </c>
      <c r="IJM34" s="299" t="s">
        <v>185</v>
      </c>
      <c r="IJN34" s="299" t="s">
        <v>185</v>
      </c>
      <c r="IJO34" s="299" t="s">
        <v>185</v>
      </c>
      <c r="IJP34" s="299" t="s">
        <v>185</v>
      </c>
      <c r="IJQ34" s="299" t="s">
        <v>185</v>
      </c>
      <c r="IJR34" s="299" t="s">
        <v>185</v>
      </c>
      <c r="IJS34" s="299" t="s">
        <v>185</v>
      </c>
      <c r="IJT34" s="299" t="s">
        <v>185</v>
      </c>
      <c r="IJU34" s="299" t="s">
        <v>185</v>
      </c>
      <c r="IJV34" s="299" t="s">
        <v>185</v>
      </c>
      <c r="IJW34" s="299" t="s">
        <v>185</v>
      </c>
      <c r="IJX34" s="299" t="s">
        <v>185</v>
      </c>
      <c r="IJY34" s="299" t="s">
        <v>185</v>
      </c>
      <c r="IJZ34" s="299" t="s">
        <v>185</v>
      </c>
      <c r="IKA34" s="299" t="s">
        <v>185</v>
      </c>
      <c r="IKB34" s="299" t="s">
        <v>185</v>
      </c>
      <c r="IKC34" s="299" t="s">
        <v>185</v>
      </c>
      <c r="IKD34" s="299" t="s">
        <v>185</v>
      </c>
      <c r="IKE34" s="299" t="s">
        <v>185</v>
      </c>
      <c r="IKF34" s="299" t="s">
        <v>185</v>
      </c>
      <c r="IKG34" s="299" t="s">
        <v>185</v>
      </c>
      <c r="IKH34" s="299" t="s">
        <v>185</v>
      </c>
      <c r="IKI34" s="299" t="s">
        <v>185</v>
      </c>
      <c r="IKJ34" s="299" t="s">
        <v>185</v>
      </c>
      <c r="IKK34" s="299" t="s">
        <v>185</v>
      </c>
      <c r="IKL34" s="299" t="s">
        <v>185</v>
      </c>
      <c r="IKM34" s="299" t="s">
        <v>185</v>
      </c>
      <c r="IKN34" s="299" t="s">
        <v>185</v>
      </c>
      <c r="IKO34" s="299" t="s">
        <v>185</v>
      </c>
      <c r="IKP34" s="299" t="s">
        <v>185</v>
      </c>
      <c r="IKQ34" s="299" t="s">
        <v>185</v>
      </c>
      <c r="IKR34" s="299" t="s">
        <v>185</v>
      </c>
      <c r="IKS34" s="299" t="s">
        <v>185</v>
      </c>
      <c r="IKT34" s="299" t="s">
        <v>185</v>
      </c>
      <c r="IKU34" s="299" t="s">
        <v>185</v>
      </c>
      <c r="IKV34" s="299" t="s">
        <v>185</v>
      </c>
      <c r="IKW34" s="299" t="s">
        <v>185</v>
      </c>
      <c r="IKX34" s="299" t="s">
        <v>185</v>
      </c>
      <c r="IKY34" s="299" t="s">
        <v>185</v>
      </c>
      <c r="IKZ34" s="299" t="s">
        <v>185</v>
      </c>
      <c r="ILA34" s="299" t="s">
        <v>185</v>
      </c>
      <c r="ILB34" s="299" t="s">
        <v>185</v>
      </c>
      <c r="ILC34" s="299" t="s">
        <v>185</v>
      </c>
      <c r="ILD34" s="299" t="s">
        <v>185</v>
      </c>
      <c r="ILE34" s="299" t="s">
        <v>185</v>
      </c>
      <c r="ILF34" s="299" t="s">
        <v>185</v>
      </c>
      <c r="ILG34" s="299" t="s">
        <v>185</v>
      </c>
      <c r="ILH34" s="299" t="s">
        <v>185</v>
      </c>
      <c r="ILI34" s="299" t="s">
        <v>185</v>
      </c>
      <c r="ILJ34" s="299" t="s">
        <v>185</v>
      </c>
      <c r="ILK34" s="299" t="s">
        <v>185</v>
      </c>
      <c r="ILL34" s="299" t="s">
        <v>185</v>
      </c>
      <c r="ILM34" s="299" t="s">
        <v>185</v>
      </c>
      <c r="ILN34" s="299" t="s">
        <v>185</v>
      </c>
      <c r="ILO34" s="299" t="s">
        <v>185</v>
      </c>
      <c r="ILP34" s="299" t="s">
        <v>185</v>
      </c>
      <c r="ILQ34" s="299" t="s">
        <v>185</v>
      </c>
      <c r="ILR34" s="299" t="s">
        <v>185</v>
      </c>
      <c r="ILS34" s="299" t="s">
        <v>185</v>
      </c>
      <c r="ILT34" s="299" t="s">
        <v>185</v>
      </c>
      <c r="ILU34" s="299" t="s">
        <v>185</v>
      </c>
      <c r="ILV34" s="299" t="s">
        <v>185</v>
      </c>
      <c r="ILW34" s="299" t="s">
        <v>185</v>
      </c>
      <c r="ILX34" s="299" t="s">
        <v>185</v>
      </c>
      <c r="ILY34" s="299" t="s">
        <v>185</v>
      </c>
      <c r="ILZ34" s="299" t="s">
        <v>185</v>
      </c>
      <c r="IMA34" s="299" t="s">
        <v>185</v>
      </c>
      <c r="IMB34" s="299" t="s">
        <v>185</v>
      </c>
      <c r="IMC34" s="299" t="s">
        <v>185</v>
      </c>
      <c r="IMD34" s="299" t="s">
        <v>185</v>
      </c>
      <c r="IME34" s="299" t="s">
        <v>185</v>
      </c>
      <c r="IMF34" s="299" t="s">
        <v>185</v>
      </c>
      <c r="IMG34" s="299" t="s">
        <v>185</v>
      </c>
      <c r="IMH34" s="299" t="s">
        <v>185</v>
      </c>
      <c r="IMI34" s="299" t="s">
        <v>185</v>
      </c>
      <c r="IMJ34" s="299" t="s">
        <v>185</v>
      </c>
      <c r="IMK34" s="299" t="s">
        <v>185</v>
      </c>
      <c r="IML34" s="299" t="s">
        <v>185</v>
      </c>
      <c r="IMM34" s="299" t="s">
        <v>185</v>
      </c>
      <c r="IMN34" s="299" t="s">
        <v>185</v>
      </c>
      <c r="IMO34" s="299" t="s">
        <v>185</v>
      </c>
      <c r="IMP34" s="299" t="s">
        <v>185</v>
      </c>
      <c r="IMQ34" s="299" t="s">
        <v>185</v>
      </c>
      <c r="IMR34" s="299" t="s">
        <v>185</v>
      </c>
      <c r="IMS34" s="299" t="s">
        <v>185</v>
      </c>
      <c r="IMT34" s="299" t="s">
        <v>185</v>
      </c>
      <c r="IMU34" s="299" t="s">
        <v>185</v>
      </c>
      <c r="IMV34" s="299" t="s">
        <v>185</v>
      </c>
      <c r="IMW34" s="299" t="s">
        <v>185</v>
      </c>
      <c r="IMX34" s="299" t="s">
        <v>185</v>
      </c>
      <c r="IMY34" s="299" t="s">
        <v>185</v>
      </c>
      <c r="IMZ34" s="299" t="s">
        <v>185</v>
      </c>
      <c r="INA34" s="299" t="s">
        <v>185</v>
      </c>
      <c r="INB34" s="299" t="s">
        <v>185</v>
      </c>
      <c r="INC34" s="299" t="s">
        <v>185</v>
      </c>
      <c r="IND34" s="299" t="s">
        <v>185</v>
      </c>
      <c r="INE34" s="299" t="s">
        <v>185</v>
      </c>
      <c r="INF34" s="299" t="s">
        <v>185</v>
      </c>
      <c r="ING34" s="299" t="s">
        <v>185</v>
      </c>
      <c r="INH34" s="299" t="s">
        <v>185</v>
      </c>
      <c r="INI34" s="299" t="s">
        <v>185</v>
      </c>
      <c r="INJ34" s="299" t="s">
        <v>185</v>
      </c>
      <c r="INK34" s="299" t="s">
        <v>185</v>
      </c>
      <c r="INL34" s="299" t="s">
        <v>185</v>
      </c>
      <c r="INM34" s="299" t="s">
        <v>185</v>
      </c>
      <c r="INN34" s="299" t="s">
        <v>185</v>
      </c>
      <c r="INO34" s="299" t="s">
        <v>185</v>
      </c>
      <c r="INP34" s="299" t="s">
        <v>185</v>
      </c>
      <c r="INQ34" s="299" t="s">
        <v>185</v>
      </c>
      <c r="INR34" s="299" t="s">
        <v>185</v>
      </c>
      <c r="INS34" s="299" t="s">
        <v>185</v>
      </c>
      <c r="INT34" s="299" t="s">
        <v>185</v>
      </c>
      <c r="INU34" s="299" t="s">
        <v>185</v>
      </c>
      <c r="INV34" s="299" t="s">
        <v>185</v>
      </c>
      <c r="INW34" s="299" t="s">
        <v>185</v>
      </c>
      <c r="INX34" s="299" t="s">
        <v>185</v>
      </c>
      <c r="INY34" s="299" t="s">
        <v>185</v>
      </c>
      <c r="INZ34" s="299" t="s">
        <v>185</v>
      </c>
      <c r="IOA34" s="299" t="s">
        <v>185</v>
      </c>
      <c r="IOB34" s="299" t="s">
        <v>185</v>
      </c>
      <c r="IOC34" s="299" t="s">
        <v>185</v>
      </c>
      <c r="IOD34" s="299" t="s">
        <v>185</v>
      </c>
      <c r="IOE34" s="299" t="s">
        <v>185</v>
      </c>
      <c r="IOF34" s="299" t="s">
        <v>185</v>
      </c>
      <c r="IOG34" s="299" t="s">
        <v>185</v>
      </c>
      <c r="IOH34" s="299" t="s">
        <v>185</v>
      </c>
      <c r="IOI34" s="299" t="s">
        <v>185</v>
      </c>
      <c r="IOJ34" s="299" t="s">
        <v>185</v>
      </c>
      <c r="IOK34" s="299" t="s">
        <v>185</v>
      </c>
      <c r="IOL34" s="299" t="s">
        <v>185</v>
      </c>
      <c r="IOM34" s="299" t="s">
        <v>185</v>
      </c>
      <c r="ION34" s="299" t="s">
        <v>185</v>
      </c>
      <c r="IOO34" s="299" t="s">
        <v>185</v>
      </c>
      <c r="IOP34" s="299" t="s">
        <v>185</v>
      </c>
      <c r="IOQ34" s="299" t="s">
        <v>185</v>
      </c>
      <c r="IOR34" s="299" t="s">
        <v>185</v>
      </c>
      <c r="IOS34" s="299" t="s">
        <v>185</v>
      </c>
      <c r="IOT34" s="299" t="s">
        <v>185</v>
      </c>
      <c r="IOU34" s="299" t="s">
        <v>185</v>
      </c>
      <c r="IOV34" s="299" t="s">
        <v>185</v>
      </c>
      <c r="IOW34" s="299" t="s">
        <v>185</v>
      </c>
      <c r="IOX34" s="299" t="s">
        <v>185</v>
      </c>
      <c r="IOY34" s="299" t="s">
        <v>185</v>
      </c>
      <c r="IOZ34" s="299" t="s">
        <v>185</v>
      </c>
      <c r="IPA34" s="299" t="s">
        <v>185</v>
      </c>
      <c r="IPB34" s="299" t="s">
        <v>185</v>
      </c>
      <c r="IPC34" s="299" t="s">
        <v>185</v>
      </c>
      <c r="IPD34" s="299" t="s">
        <v>185</v>
      </c>
      <c r="IPE34" s="299" t="s">
        <v>185</v>
      </c>
      <c r="IPF34" s="299" t="s">
        <v>185</v>
      </c>
      <c r="IPG34" s="299" t="s">
        <v>185</v>
      </c>
      <c r="IPH34" s="299" t="s">
        <v>185</v>
      </c>
      <c r="IPI34" s="299" t="s">
        <v>185</v>
      </c>
      <c r="IPJ34" s="299" t="s">
        <v>185</v>
      </c>
      <c r="IPK34" s="299" t="s">
        <v>185</v>
      </c>
      <c r="IPL34" s="299" t="s">
        <v>185</v>
      </c>
      <c r="IPM34" s="299" t="s">
        <v>185</v>
      </c>
      <c r="IPN34" s="299" t="s">
        <v>185</v>
      </c>
      <c r="IPO34" s="299" t="s">
        <v>185</v>
      </c>
      <c r="IPP34" s="299" t="s">
        <v>185</v>
      </c>
      <c r="IPQ34" s="299" t="s">
        <v>185</v>
      </c>
      <c r="IPR34" s="299" t="s">
        <v>185</v>
      </c>
      <c r="IPS34" s="299" t="s">
        <v>185</v>
      </c>
      <c r="IPT34" s="299" t="s">
        <v>185</v>
      </c>
      <c r="IPU34" s="299" t="s">
        <v>185</v>
      </c>
      <c r="IPV34" s="299" t="s">
        <v>185</v>
      </c>
      <c r="IPW34" s="299" t="s">
        <v>185</v>
      </c>
      <c r="IPX34" s="299" t="s">
        <v>185</v>
      </c>
      <c r="IPY34" s="299" t="s">
        <v>185</v>
      </c>
      <c r="IPZ34" s="299" t="s">
        <v>185</v>
      </c>
      <c r="IQA34" s="299" t="s">
        <v>185</v>
      </c>
      <c r="IQB34" s="299" t="s">
        <v>185</v>
      </c>
      <c r="IQC34" s="299" t="s">
        <v>185</v>
      </c>
      <c r="IQD34" s="299" t="s">
        <v>185</v>
      </c>
      <c r="IQE34" s="299" t="s">
        <v>185</v>
      </c>
      <c r="IQF34" s="299" t="s">
        <v>185</v>
      </c>
      <c r="IQG34" s="299" t="s">
        <v>185</v>
      </c>
      <c r="IQH34" s="299" t="s">
        <v>185</v>
      </c>
      <c r="IQI34" s="299" t="s">
        <v>185</v>
      </c>
      <c r="IQJ34" s="299" t="s">
        <v>185</v>
      </c>
      <c r="IQK34" s="299" t="s">
        <v>185</v>
      </c>
      <c r="IQL34" s="299" t="s">
        <v>185</v>
      </c>
      <c r="IQM34" s="299" t="s">
        <v>185</v>
      </c>
      <c r="IQN34" s="299" t="s">
        <v>185</v>
      </c>
      <c r="IQO34" s="299" t="s">
        <v>185</v>
      </c>
      <c r="IQP34" s="299" t="s">
        <v>185</v>
      </c>
      <c r="IQQ34" s="299" t="s">
        <v>185</v>
      </c>
      <c r="IQR34" s="299" t="s">
        <v>185</v>
      </c>
      <c r="IQS34" s="299" t="s">
        <v>185</v>
      </c>
      <c r="IQT34" s="299" t="s">
        <v>185</v>
      </c>
      <c r="IQU34" s="299" t="s">
        <v>185</v>
      </c>
      <c r="IQV34" s="299" t="s">
        <v>185</v>
      </c>
      <c r="IQW34" s="299" t="s">
        <v>185</v>
      </c>
      <c r="IQX34" s="299" t="s">
        <v>185</v>
      </c>
      <c r="IQY34" s="299" t="s">
        <v>185</v>
      </c>
      <c r="IQZ34" s="299" t="s">
        <v>185</v>
      </c>
      <c r="IRA34" s="299" t="s">
        <v>185</v>
      </c>
      <c r="IRB34" s="299" t="s">
        <v>185</v>
      </c>
      <c r="IRC34" s="299" t="s">
        <v>185</v>
      </c>
      <c r="IRD34" s="299" t="s">
        <v>185</v>
      </c>
      <c r="IRE34" s="299" t="s">
        <v>185</v>
      </c>
      <c r="IRF34" s="299" t="s">
        <v>185</v>
      </c>
      <c r="IRG34" s="299" t="s">
        <v>185</v>
      </c>
      <c r="IRH34" s="299" t="s">
        <v>185</v>
      </c>
      <c r="IRI34" s="299" t="s">
        <v>185</v>
      </c>
      <c r="IRJ34" s="299" t="s">
        <v>185</v>
      </c>
      <c r="IRK34" s="299" t="s">
        <v>185</v>
      </c>
      <c r="IRL34" s="299" t="s">
        <v>185</v>
      </c>
      <c r="IRM34" s="299" t="s">
        <v>185</v>
      </c>
      <c r="IRN34" s="299" t="s">
        <v>185</v>
      </c>
      <c r="IRO34" s="299" t="s">
        <v>185</v>
      </c>
      <c r="IRP34" s="299" t="s">
        <v>185</v>
      </c>
      <c r="IRQ34" s="299" t="s">
        <v>185</v>
      </c>
      <c r="IRR34" s="299" t="s">
        <v>185</v>
      </c>
      <c r="IRS34" s="299" t="s">
        <v>185</v>
      </c>
      <c r="IRT34" s="299" t="s">
        <v>185</v>
      </c>
      <c r="IRU34" s="299" t="s">
        <v>185</v>
      </c>
      <c r="IRV34" s="299" t="s">
        <v>185</v>
      </c>
      <c r="IRW34" s="299" t="s">
        <v>185</v>
      </c>
      <c r="IRX34" s="299" t="s">
        <v>185</v>
      </c>
      <c r="IRY34" s="299" t="s">
        <v>185</v>
      </c>
      <c r="IRZ34" s="299" t="s">
        <v>185</v>
      </c>
      <c r="ISA34" s="299" t="s">
        <v>185</v>
      </c>
      <c r="ISB34" s="299" t="s">
        <v>185</v>
      </c>
      <c r="ISC34" s="299" t="s">
        <v>185</v>
      </c>
      <c r="ISD34" s="299" t="s">
        <v>185</v>
      </c>
      <c r="ISE34" s="299" t="s">
        <v>185</v>
      </c>
      <c r="ISF34" s="299" t="s">
        <v>185</v>
      </c>
      <c r="ISG34" s="299" t="s">
        <v>185</v>
      </c>
      <c r="ISH34" s="299" t="s">
        <v>185</v>
      </c>
      <c r="ISI34" s="299" t="s">
        <v>185</v>
      </c>
      <c r="ISJ34" s="299" t="s">
        <v>185</v>
      </c>
      <c r="ISK34" s="299" t="s">
        <v>185</v>
      </c>
      <c r="ISL34" s="299" t="s">
        <v>185</v>
      </c>
      <c r="ISM34" s="299" t="s">
        <v>185</v>
      </c>
      <c r="ISN34" s="299" t="s">
        <v>185</v>
      </c>
      <c r="ISO34" s="299" t="s">
        <v>185</v>
      </c>
      <c r="ISP34" s="299" t="s">
        <v>185</v>
      </c>
      <c r="ISQ34" s="299" t="s">
        <v>185</v>
      </c>
      <c r="ISR34" s="299" t="s">
        <v>185</v>
      </c>
      <c r="ISS34" s="299" t="s">
        <v>185</v>
      </c>
      <c r="IST34" s="299" t="s">
        <v>185</v>
      </c>
      <c r="ISU34" s="299" t="s">
        <v>185</v>
      </c>
      <c r="ISV34" s="299" t="s">
        <v>185</v>
      </c>
      <c r="ISW34" s="299" t="s">
        <v>185</v>
      </c>
      <c r="ISX34" s="299" t="s">
        <v>185</v>
      </c>
      <c r="ISY34" s="299" t="s">
        <v>185</v>
      </c>
      <c r="ISZ34" s="299" t="s">
        <v>185</v>
      </c>
      <c r="ITA34" s="299" t="s">
        <v>185</v>
      </c>
      <c r="ITB34" s="299" t="s">
        <v>185</v>
      </c>
      <c r="ITC34" s="299" t="s">
        <v>185</v>
      </c>
      <c r="ITD34" s="299" t="s">
        <v>185</v>
      </c>
      <c r="ITE34" s="299" t="s">
        <v>185</v>
      </c>
      <c r="ITF34" s="299" t="s">
        <v>185</v>
      </c>
      <c r="ITG34" s="299" t="s">
        <v>185</v>
      </c>
      <c r="ITH34" s="299" t="s">
        <v>185</v>
      </c>
      <c r="ITI34" s="299" t="s">
        <v>185</v>
      </c>
      <c r="ITJ34" s="299" t="s">
        <v>185</v>
      </c>
      <c r="ITK34" s="299" t="s">
        <v>185</v>
      </c>
      <c r="ITL34" s="299" t="s">
        <v>185</v>
      </c>
      <c r="ITM34" s="299" t="s">
        <v>185</v>
      </c>
      <c r="ITN34" s="299" t="s">
        <v>185</v>
      </c>
      <c r="ITO34" s="299" t="s">
        <v>185</v>
      </c>
      <c r="ITP34" s="299" t="s">
        <v>185</v>
      </c>
      <c r="ITQ34" s="299" t="s">
        <v>185</v>
      </c>
      <c r="ITR34" s="299" t="s">
        <v>185</v>
      </c>
      <c r="ITS34" s="299" t="s">
        <v>185</v>
      </c>
      <c r="ITT34" s="299" t="s">
        <v>185</v>
      </c>
      <c r="ITU34" s="299" t="s">
        <v>185</v>
      </c>
      <c r="ITV34" s="299" t="s">
        <v>185</v>
      </c>
      <c r="ITW34" s="299" t="s">
        <v>185</v>
      </c>
      <c r="ITX34" s="299" t="s">
        <v>185</v>
      </c>
      <c r="ITY34" s="299" t="s">
        <v>185</v>
      </c>
      <c r="ITZ34" s="299" t="s">
        <v>185</v>
      </c>
      <c r="IUA34" s="299" t="s">
        <v>185</v>
      </c>
      <c r="IUB34" s="299" t="s">
        <v>185</v>
      </c>
      <c r="IUC34" s="299" t="s">
        <v>185</v>
      </c>
      <c r="IUD34" s="299" t="s">
        <v>185</v>
      </c>
      <c r="IUE34" s="299" t="s">
        <v>185</v>
      </c>
      <c r="IUF34" s="299" t="s">
        <v>185</v>
      </c>
      <c r="IUG34" s="299" t="s">
        <v>185</v>
      </c>
      <c r="IUH34" s="299" t="s">
        <v>185</v>
      </c>
      <c r="IUI34" s="299" t="s">
        <v>185</v>
      </c>
      <c r="IUJ34" s="299" t="s">
        <v>185</v>
      </c>
      <c r="IUK34" s="299" t="s">
        <v>185</v>
      </c>
      <c r="IUL34" s="299" t="s">
        <v>185</v>
      </c>
      <c r="IUM34" s="299" t="s">
        <v>185</v>
      </c>
      <c r="IUN34" s="299" t="s">
        <v>185</v>
      </c>
      <c r="IUO34" s="299" t="s">
        <v>185</v>
      </c>
      <c r="IUP34" s="299" t="s">
        <v>185</v>
      </c>
      <c r="IUQ34" s="299" t="s">
        <v>185</v>
      </c>
      <c r="IUR34" s="299" t="s">
        <v>185</v>
      </c>
      <c r="IUS34" s="299" t="s">
        <v>185</v>
      </c>
      <c r="IUT34" s="299" t="s">
        <v>185</v>
      </c>
      <c r="IUU34" s="299" t="s">
        <v>185</v>
      </c>
      <c r="IUV34" s="299" t="s">
        <v>185</v>
      </c>
      <c r="IUW34" s="299" t="s">
        <v>185</v>
      </c>
      <c r="IUX34" s="299" t="s">
        <v>185</v>
      </c>
      <c r="IUY34" s="299" t="s">
        <v>185</v>
      </c>
      <c r="IUZ34" s="299" t="s">
        <v>185</v>
      </c>
      <c r="IVA34" s="299" t="s">
        <v>185</v>
      </c>
      <c r="IVB34" s="299" t="s">
        <v>185</v>
      </c>
      <c r="IVC34" s="299" t="s">
        <v>185</v>
      </c>
      <c r="IVD34" s="299" t="s">
        <v>185</v>
      </c>
      <c r="IVE34" s="299" t="s">
        <v>185</v>
      </c>
      <c r="IVF34" s="299" t="s">
        <v>185</v>
      </c>
      <c r="IVG34" s="299" t="s">
        <v>185</v>
      </c>
      <c r="IVH34" s="299" t="s">
        <v>185</v>
      </c>
      <c r="IVI34" s="299" t="s">
        <v>185</v>
      </c>
      <c r="IVJ34" s="299" t="s">
        <v>185</v>
      </c>
      <c r="IVK34" s="299" t="s">
        <v>185</v>
      </c>
      <c r="IVL34" s="299" t="s">
        <v>185</v>
      </c>
      <c r="IVM34" s="299" t="s">
        <v>185</v>
      </c>
      <c r="IVN34" s="299" t="s">
        <v>185</v>
      </c>
      <c r="IVO34" s="299" t="s">
        <v>185</v>
      </c>
      <c r="IVP34" s="299" t="s">
        <v>185</v>
      </c>
      <c r="IVQ34" s="299" t="s">
        <v>185</v>
      </c>
      <c r="IVR34" s="299" t="s">
        <v>185</v>
      </c>
      <c r="IVS34" s="299" t="s">
        <v>185</v>
      </c>
      <c r="IVT34" s="299" t="s">
        <v>185</v>
      </c>
      <c r="IVU34" s="299" t="s">
        <v>185</v>
      </c>
      <c r="IVV34" s="299" t="s">
        <v>185</v>
      </c>
      <c r="IVW34" s="299" t="s">
        <v>185</v>
      </c>
      <c r="IVX34" s="299" t="s">
        <v>185</v>
      </c>
      <c r="IVY34" s="299" t="s">
        <v>185</v>
      </c>
      <c r="IVZ34" s="299" t="s">
        <v>185</v>
      </c>
      <c r="IWA34" s="299" t="s">
        <v>185</v>
      </c>
      <c r="IWB34" s="299" t="s">
        <v>185</v>
      </c>
      <c r="IWC34" s="299" t="s">
        <v>185</v>
      </c>
      <c r="IWD34" s="299" t="s">
        <v>185</v>
      </c>
      <c r="IWE34" s="299" t="s">
        <v>185</v>
      </c>
      <c r="IWF34" s="299" t="s">
        <v>185</v>
      </c>
      <c r="IWG34" s="299" t="s">
        <v>185</v>
      </c>
      <c r="IWH34" s="299" t="s">
        <v>185</v>
      </c>
      <c r="IWI34" s="299" t="s">
        <v>185</v>
      </c>
      <c r="IWJ34" s="299" t="s">
        <v>185</v>
      </c>
      <c r="IWK34" s="299" t="s">
        <v>185</v>
      </c>
      <c r="IWL34" s="299" t="s">
        <v>185</v>
      </c>
      <c r="IWM34" s="299" t="s">
        <v>185</v>
      </c>
      <c r="IWN34" s="299" t="s">
        <v>185</v>
      </c>
      <c r="IWO34" s="299" t="s">
        <v>185</v>
      </c>
      <c r="IWP34" s="299" t="s">
        <v>185</v>
      </c>
      <c r="IWQ34" s="299" t="s">
        <v>185</v>
      </c>
      <c r="IWR34" s="299" t="s">
        <v>185</v>
      </c>
      <c r="IWS34" s="299" t="s">
        <v>185</v>
      </c>
      <c r="IWT34" s="299" t="s">
        <v>185</v>
      </c>
      <c r="IWU34" s="299" t="s">
        <v>185</v>
      </c>
      <c r="IWV34" s="299" t="s">
        <v>185</v>
      </c>
      <c r="IWW34" s="299" t="s">
        <v>185</v>
      </c>
      <c r="IWX34" s="299" t="s">
        <v>185</v>
      </c>
      <c r="IWY34" s="299" t="s">
        <v>185</v>
      </c>
      <c r="IWZ34" s="299" t="s">
        <v>185</v>
      </c>
      <c r="IXA34" s="299" t="s">
        <v>185</v>
      </c>
      <c r="IXB34" s="299" t="s">
        <v>185</v>
      </c>
      <c r="IXC34" s="299" t="s">
        <v>185</v>
      </c>
      <c r="IXD34" s="299" t="s">
        <v>185</v>
      </c>
      <c r="IXE34" s="299" t="s">
        <v>185</v>
      </c>
      <c r="IXF34" s="299" t="s">
        <v>185</v>
      </c>
      <c r="IXG34" s="299" t="s">
        <v>185</v>
      </c>
      <c r="IXH34" s="299" t="s">
        <v>185</v>
      </c>
      <c r="IXI34" s="299" t="s">
        <v>185</v>
      </c>
      <c r="IXJ34" s="299" t="s">
        <v>185</v>
      </c>
      <c r="IXK34" s="299" t="s">
        <v>185</v>
      </c>
      <c r="IXL34" s="299" t="s">
        <v>185</v>
      </c>
      <c r="IXM34" s="299" t="s">
        <v>185</v>
      </c>
      <c r="IXN34" s="299" t="s">
        <v>185</v>
      </c>
      <c r="IXO34" s="299" t="s">
        <v>185</v>
      </c>
      <c r="IXP34" s="299" t="s">
        <v>185</v>
      </c>
      <c r="IXQ34" s="299" t="s">
        <v>185</v>
      </c>
      <c r="IXR34" s="299" t="s">
        <v>185</v>
      </c>
      <c r="IXS34" s="299" t="s">
        <v>185</v>
      </c>
      <c r="IXT34" s="299" t="s">
        <v>185</v>
      </c>
      <c r="IXU34" s="299" t="s">
        <v>185</v>
      </c>
      <c r="IXV34" s="299" t="s">
        <v>185</v>
      </c>
      <c r="IXW34" s="299" t="s">
        <v>185</v>
      </c>
      <c r="IXX34" s="299" t="s">
        <v>185</v>
      </c>
      <c r="IXY34" s="299" t="s">
        <v>185</v>
      </c>
      <c r="IXZ34" s="299" t="s">
        <v>185</v>
      </c>
      <c r="IYA34" s="299" t="s">
        <v>185</v>
      </c>
      <c r="IYB34" s="299" t="s">
        <v>185</v>
      </c>
      <c r="IYC34" s="299" t="s">
        <v>185</v>
      </c>
      <c r="IYD34" s="299" t="s">
        <v>185</v>
      </c>
      <c r="IYE34" s="299" t="s">
        <v>185</v>
      </c>
      <c r="IYF34" s="299" t="s">
        <v>185</v>
      </c>
      <c r="IYG34" s="299" t="s">
        <v>185</v>
      </c>
      <c r="IYH34" s="299" t="s">
        <v>185</v>
      </c>
      <c r="IYI34" s="299" t="s">
        <v>185</v>
      </c>
      <c r="IYJ34" s="299" t="s">
        <v>185</v>
      </c>
      <c r="IYK34" s="299" t="s">
        <v>185</v>
      </c>
      <c r="IYL34" s="299" t="s">
        <v>185</v>
      </c>
      <c r="IYM34" s="299" t="s">
        <v>185</v>
      </c>
      <c r="IYN34" s="299" t="s">
        <v>185</v>
      </c>
      <c r="IYO34" s="299" t="s">
        <v>185</v>
      </c>
      <c r="IYP34" s="299" t="s">
        <v>185</v>
      </c>
      <c r="IYQ34" s="299" t="s">
        <v>185</v>
      </c>
      <c r="IYR34" s="299" t="s">
        <v>185</v>
      </c>
      <c r="IYS34" s="299" t="s">
        <v>185</v>
      </c>
      <c r="IYT34" s="299" t="s">
        <v>185</v>
      </c>
      <c r="IYU34" s="299" t="s">
        <v>185</v>
      </c>
      <c r="IYV34" s="299" t="s">
        <v>185</v>
      </c>
      <c r="IYW34" s="299" t="s">
        <v>185</v>
      </c>
      <c r="IYX34" s="299" t="s">
        <v>185</v>
      </c>
      <c r="IYY34" s="299" t="s">
        <v>185</v>
      </c>
      <c r="IYZ34" s="299" t="s">
        <v>185</v>
      </c>
      <c r="IZA34" s="299" t="s">
        <v>185</v>
      </c>
      <c r="IZB34" s="299" t="s">
        <v>185</v>
      </c>
      <c r="IZC34" s="299" t="s">
        <v>185</v>
      </c>
      <c r="IZD34" s="299" t="s">
        <v>185</v>
      </c>
      <c r="IZE34" s="299" t="s">
        <v>185</v>
      </c>
      <c r="IZF34" s="299" t="s">
        <v>185</v>
      </c>
      <c r="IZG34" s="299" t="s">
        <v>185</v>
      </c>
      <c r="IZH34" s="299" t="s">
        <v>185</v>
      </c>
      <c r="IZI34" s="299" t="s">
        <v>185</v>
      </c>
      <c r="IZJ34" s="299" t="s">
        <v>185</v>
      </c>
      <c r="IZK34" s="299" t="s">
        <v>185</v>
      </c>
      <c r="IZL34" s="299" t="s">
        <v>185</v>
      </c>
      <c r="IZM34" s="299" t="s">
        <v>185</v>
      </c>
      <c r="IZN34" s="299" t="s">
        <v>185</v>
      </c>
      <c r="IZO34" s="299" t="s">
        <v>185</v>
      </c>
      <c r="IZP34" s="299" t="s">
        <v>185</v>
      </c>
      <c r="IZQ34" s="299" t="s">
        <v>185</v>
      </c>
      <c r="IZR34" s="299" t="s">
        <v>185</v>
      </c>
      <c r="IZS34" s="299" t="s">
        <v>185</v>
      </c>
      <c r="IZT34" s="299" t="s">
        <v>185</v>
      </c>
      <c r="IZU34" s="299" t="s">
        <v>185</v>
      </c>
      <c r="IZV34" s="299" t="s">
        <v>185</v>
      </c>
      <c r="IZW34" s="299" t="s">
        <v>185</v>
      </c>
      <c r="IZX34" s="299" t="s">
        <v>185</v>
      </c>
      <c r="IZY34" s="299" t="s">
        <v>185</v>
      </c>
      <c r="IZZ34" s="299" t="s">
        <v>185</v>
      </c>
      <c r="JAA34" s="299" t="s">
        <v>185</v>
      </c>
      <c r="JAB34" s="299" t="s">
        <v>185</v>
      </c>
      <c r="JAC34" s="299" t="s">
        <v>185</v>
      </c>
      <c r="JAD34" s="299" t="s">
        <v>185</v>
      </c>
      <c r="JAE34" s="299" t="s">
        <v>185</v>
      </c>
      <c r="JAF34" s="299" t="s">
        <v>185</v>
      </c>
      <c r="JAG34" s="299" t="s">
        <v>185</v>
      </c>
      <c r="JAH34" s="299" t="s">
        <v>185</v>
      </c>
      <c r="JAI34" s="299" t="s">
        <v>185</v>
      </c>
      <c r="JAJ34" s="299" t="s">
        <v>185</v>
      </c>
      <c r="JAK34" s="299" t="s">
        <v>185</v>
      </c>
      <c r="JAL34" s="299" t="s">
        <v>185</v>
      </c>
      <c r="JAM34" s="299" t="s">
        <v>185</v>
      </c>
      <c r="JAN34" s="299" t="s">
        <v>185</v>
      </c>
      <c r="JAO34" s="299" t="s">
        <v>185</v>
      </c>
      <c r="JAP34" s="299" t="s">
        <v>185</v>
      </c>
      <c r="JAQ34" s="299" t="s">
        <v>185</v>
      </c>
      <c r="JAR34" s="299" t="s">
        <v>185</v>
      </c>
      <c r="JAS34" s="299" t="s">
        <v>185</v>
      </c>
      <c r="JAT34" s="299" t="s">
        <v>185</v>
      </c>
      <c r="JAU34" s="299" t="s">
        <v>185</v>
      </c>
      <c r="JAV34" s="299" t="s">
        <v>185</v>
      </c>
      <c r="JAW34" s="299" t="s">
        <v>185</v>
      </c>
      <c r="JAX34" s="299" t="s">
        <v>185</v>
      </c>
      <c r="JAY34" s="299" t="s">
        <v>185</v>
      </c>
      <c r="JAZ34" s="299" t="s">
        <v>185</v>
      </c>
      <c r="JBA34" s="299" t="s">
        <v>185</v>
      </c>
      <c r="JBB34" s="299" t="s">
        <v>185</v>
      </c>
      <c r="JBC34" s="299" t="s">
        <v>185</v>
      </c>
      <c r="JBD34" s="299" t="s">
        <v>185</v>
      </c>
      <c r="JBE34" s="299" t="s">
        <v>185</v>
      </c>
      <c r="JBF34" s="299" t="s">
        <v>185</v>
      </c>
      <c r="JBG34" s="299" t="s">
        <v>185</v>
      </c>
      <c r="JBH34" s="299" t="s">
        <v>185</v>
      </c>
      <c r="JBI34" s="299" t="s">
        <v>185</v>
      </c>
      <c r="JBJ34" s="299" t="s">
        <v>185</v>
      </c>
      <c r="JBK34" s="299" t="s">
        <v>185</v>
      </c>
      <c r="JBL34" s="299" t="s">
        <v>185</v>
      </c>
      <c r="JBM34" s="299" t="s">
        <v>185</v>
      </c>
      <c r="JBN34" s="299" t="s">
        <v>185</v>
      </c>
      <c r="JBO34" s="299" t="s">
        <v>185</v>
      </c>
      <c r="JBP34" s="299" t="s">
        <v>185</v>
      </c>
      <c r="JBQ34" s="299" t="s">
        <v>185</v>
      </c>
      <c r="JBR34" s="299" t="s">
        <v>185</v>
      </c>
      <c r="JBS34" s="299" t="s">
        <v>185</v>
      </c>
      <c r="JBT34" s="299" t="s">
        <v>185</v>
      </c>
      <c r="JBU34" s="299" t="s">
        <v>185</v>
      </c>
      <c r="JBV34" s="299" t="s">
        <v>185</v>
      </c>
      <c r="JBW34" s="299" t="s">
        <v>185</v>
      </c>
      <c r="JBX34" s="299" t="s">
        <v>185</v>
      </c>
      <c r="JBY34" s="299" t="s">
        <v>185</v>
      </c>
      <c r="JBZ34" s="299" t="s">
        <v>185</v>
      </c>
      <c r="JCA34" s="299" t="s">
        <v>185</v>
      </c>
      <c r="JCB34" s="299" t="s">
        <v>185</v>
      </c>
      <c r="JCC34" s="299" t="s">
        <v>185</v>
      </c>
      <c r="JCD34" s="299" t="s">
        <v>185</v>
      </c>
      <c r="JCE34" s="299" t="s">
        <v>185</v>
      </c>
      <c r="JCF34" s="299" t="s">
        <v>185</v>
      </c>
      <c r="JCG34" s="299" t="s">
        <v>185</v>
      </c>
      <c r="JCH34" s="299" t="s">
        <v>185</v>
      </c>
      <c r="JCI34" s="299" t="s">
        <v>185</v>
      </c>
      <c r="JCJ34" s="299" t="s">
        <v>185</v>
      </c>
      <c r="JCK34" s="299" t="s">
        <v>185</v>
      </c>
      <c r="JCL34" s="299" t="s">
        <v>185</v>
      </c>
      <c r="JCM34" s="299" t="s">
        <v>185</v>
      </c>
      <c r="JCN34" s="299" t="s">
        <v>185</v>
      </c>
      <c r="JCO34" s="299" t="s">
        <v>185</v>
      </c>
      <c r="JCP34" s="299" t="s">
        <v>185</v>
      </c>
      <c r="JCQ34" s="299" t="s">
        <v>185</v>
      </c>
      <c r="JCR34" s="299" t="s">
        <v>185</v>
      </c>
      <c r="JCS34" s="299" t="s">
        <v>185</v>
      </c>
      <c r="JCT34" s="299" t="s">
        <v>185</v>
      </c>
      <c r="JCU34" s="299" t="s">
        <v>185</v>
      </c>
      <c r="JCV34" s="299" t="s">
        <v>185</v>
      </c>
      <c r="JCW34" s="299" t="s">
        <v>185</v>
      </c>
      <c r="JCX34" s="299" t="s">
        <v>185</v>
      </c>
      <c r="JCY34" s="299" t="s">
        <v>185</v>
      </c>
      <c r="JCZ34" s="299" t="s">
        <v>185</v>
      </c>
      <c r="JDA34" s="299" t="s">
        <v>185</v>
      </c>
      <c r="JDB34" s="299" t="s">
        <v>185</v>
      </c>
      <c r="JDC34" s="299" t="s">
        <v>185</v>
      </c>
      <c r="JDD34" s="299" t="s">
        <v>185</v>
      </c>
      <c r="JDE34" s="299" t="s">
        <v>185</v>
      </c>
      <c r="JDF34" s="299" t="s">
        <v>185</v>
      </c>
      <c r="JDG34" s="299" t="s">
        <v>185</v>
      </c>
      <c r="JDH34" s="299" t="s">
        <v>185</v>
      </c>
      <c r="JDI34" s="299" t="s">
        <v>185</v>
      </c>
      <c r="JDJ34" s="299" t="s">
        <v>185</v>
      </c>
      <c r="JDK34" s="299" t="s">
        <v>185</v>
      </c>
      <c r="JDL34" s="299" t="s">
        <v>185</v>
      </c>
      <c r="JDM34" s="299" t="s">
        <v>185</v>
      </c>
      <c r="JDN34" s="299" t="s">
        <v>185</v>
      </c>
      <c r="JDO34" s="299" t="s">
        <v>185</v>
      </c>
      <c r="JDP34" s="299" t="s">
        <v>185</v>
      </c>
      <c r="JDQ34" s="299" t="s">
        <v>185</v>
      </c>
      <c r="JDR34" s="299" t="s">
        <v>185</v>
      </c>
      <c r="JDS34" s="299" t="s">
        <v>185</v>
      </c>
      <c r="JDT34" s="299" t="s">
        <v>185</v>
      </c>
      <c r="JDU34" s="299" t="s">
        <v>185</v>
      </c>
      <c r="JDV34" s="299" t="s">
        <v>185</v>
      </c>
      <c r="JDW34" s="299" t="s">
        <v>185</v>
      </c>
      <c r="JDX34" s="299" t="s">
        <v>185</v>
      </c>
      <c r="JDY34" s="299" t="s">
        <v>185</v>
      </c>
      <c r="JDZ34" s="299" t="s">
        <v>185</v>
      </c>
      <c r="JEA34" s="299" t="s">
        <v>185</v>
      </c>
      <c r="JEB34" s="299" t="s">
        <v>185</v>
      </c>
      <c r="JEC34" s="299" t="s">
        <v>185</v>
      </c>
      <c r="JED34" s="299" t="s">
        <v>185</v>
      </c>
      <c r="JEE34" s="299" t="s">
        <v>185</v>
      </c>
      <c r="JEF34" s="299" t="s">
        <v>185</v>
      </c>
      <c r="JEG34" s="299" t="s">
        <v>185</v>
      </c>
      <c r="JEH34" s="299" t="s">
        <v>185</v>
      </c>
      <c r="JEI34" s="299" t="s">
        <v>185</v>
      </c>
      <c r="JEJ34" s="299" t="s">
        <v>185</v>
      </c>
      <c r="JEK34" s="299" t="s">
        <v>185</v>
      </c>
      <c r="JEL34" s="299" t="s">
        <v>185</v>
      </c>
      <c r="JEM34" s="299" t="s">
        <v>185</v>
      </c>
      <c r="JEN34" s="299" t="s">
        <v>185</v>
      </c>
      <c r="JEO34" s="299" t="s">
        <v>185</v>
      </c>
      <c r="JEP34" s="299" t="s">
        <v>185</v>
      </c>
      <c r="JEQ34" s="299" t="s">
        <v>185</v>
      </c>
      <c r="JER34" s="299" t="s">
        <v>185</v>
      </c>
      <c r="JES34" s="299" t="s">
        <v>185</v>
      </c>
      <c r="JET34" s="299" t="s">
        <v>185</v>
      </c>
      <c r="JEU34" s="299" t="s">
        <v>185</v>
      </c>
      <c r="JEV34" s="299" t="s">
        <v>185</v>
      </c>
      <c r="JEW34" s="299" t="s">
        <v>185</v>
      </c>
      <c r="JEX34" s="299" t="s">
        <v>185</v>
      </c>
      <c r="JEY34" s="299" t="s">
        <v>185</v>
      </c>
      <c r="JEZ34" s="299" t="s">
        <v>185</v>
      </c>
      <c r="JFA34" s="299" t="s">
        <v>185</v>
      </c>
      <c r="JFB34" s="299" t="s">
        <v>185</v>
      </c>
      <c r="JFC34" s="299" t="s">
        <v>185</v>
      </c>
      <c r="JFD34" s="299" t="s">
        <v>185</v>
      </c>
      <c r="JFE34" s="299" t="s">
        <v>185</v>
      </c>
      <c r="JFF34" s="299" t="s">
        <v>185</v>
      </c>
      <c r="JFG34" s="299" t="s">
        <v>185</v>
      </c>
      <c r="JFH34" s="299" t="s">
        <v>185</v>
      </c>
      <c r="JFI34" s="299" t="s">
        <v>185</v>
      </c>
      <c r="JFJ34" s="299" t="s">
        <v>185</v>
      </c>
      <c r="JFK34" s="299" t="s">
        <v>185</v>
      </c>
      <c r="JFL34" s="299" t="s">
        <v>185</v>
      </c>
      <c r="JFM34" s="299" t="s">
        <v>185</v>
      </c>
      <c r="JFN34" s="299" t="s">
        <v>185</v>
      </c>
      <c r="JFO34" s="299" t="s">
        <v>185</v>
      </c>
      <c r="JFP34" s="299" t="s">
        <v>185</v>
      </c>
      <c r="JFQ34" s="299" t="s">
        <v>185</v>
      </c>
      <c r="JFR34" s="299" t="s">
        <v>185</v>
      </c>
      <c r="JFS34" s="299" t="s">
        <v>185</v>
      </c>
      <c r="JFT34" s="299" t="s">
        <v>185</v>
      </c>
      <c r="JFU34" s="299" t="s">
        <v>185</v>
      </c>
      <c r="JFV34" s="299" t="s">
        <v>185</v>
      </c>
      <c r="JFW34" s="299" t="s">
        <v>185</v>
      </c>
      <c r="JFX34" s="299" t="s">
        <v>185</v>
      </c>
      <c r="JFY34" s="299" t="s">
        <v>185</v>
      </c>
      <c r="JFZ34" s="299" t="s">
        <v>185</v>
      </c>
      <c r="JGA34" s="299" t="s">
        <v>185</v>
      </c>
      <c r="JGB34" s="299" t="s">
        <v>185</v>
      </c>
      <c r="JGC34" s="299" t="s">
        <v>185</v>
      </c>
      <c r="JGD34" s="299" t="s">
        <v>185</v>
      </c>
      <c r="JGE34" s="299" t="s">
        <v>185</v>
      </c>
      <c r="JGF34" s="299" t="s">
        <v>185</v>
      </c>
      <c r="JGG34" s="299" t="s">
        <v>185</v>
      </c>
      <c r="JGH34" s="299" t="s">
        <v>185</v>
      </c>
      <c r="JGI34" s="299" t="s">
        <v>185</v>
      </c>
      <c r="JGJ34" s="299" t="s">
        <v>185</v>
      </c>
      <c r="JGK34" s="299" t="s">
        <v>185</v>
      </c>
      <c r="JGL34" s="299" t="s">
        <v>185</v>
      </c>
      <c r="JGM34" s="299" t="s">
        <v>185</v>
      </c>
      <c r="JGN34" s="299" t="s">
        <v>185</v>
      </c>
      <c r="JGO34" s="299" t="s">
        <v>185</v>
      </c>
      <c r="JGP34" s="299" t="s">
        <v>185</v>
      </c>
      <c r="JGQ34" s="299" t="s">
        <v>185</v>
      </c>
      <c r="JGR34" s="299" t="s">
        <v>185</v>
      </c>
      <c r="JGS34" s="299" t="s">
        <v>185</v>
      </c>
      <c r="JGT34" s="299" t="s">
        <v>185</v>
      </c>
      <c r="JGU34" s="299" t="s">
        <v>185</v>
      </c>
      <c r="JGV34" s="299" t="s">
        <v>185</v>
      </c>
      <c r="JGW34" s="299" t="s">
        <v>185</v>
      </c>
      <c r="JGX34" s="299" t="s">
        <v>185</v>
      </c>
      <c r="JGY34" s="299" t="s">
        <v>185</v>
      </c>
      <c r="JGZ34" s="299" t="s">
        <v>185</v>
      </c>
      <c r="JHA34" s="299" t="s">
        <v>185</v>
      </c>
      <c r="JHB34" s="299" t="s">
        <v>185</v>
      </c>
      <c r="JHC34" s="299" t="s">
        <v>185</v>
      </c>
      <c r="JHD34" s="299" t="s">
        <v>185</v>
      </c>
      <c r="JHE34" s="299" t="s">
        <v>185</v>
      </c>
      <c r="JHF34" s="299" t="s">
        <v>185</v>
      </c>
      <c r="JHG34" s="299" t="s">
        <v>185</v>
      </c>
      <c r="JHH34" s="299" t="s">
        <v>185</v>
      </c>
      <c r="JHI34" s="299" t="s">
        <v>185</v>
      </c>
      <c r="JHJ34" s="299" t="s">
        <v>185</v>
      </c>
      <c r="JHK34" s="299" t="s">
        <v>185</v>
      </c>
      <c r="JHL34" s="299" t="s">
        <v>185</v>
      </c>
      <c r="JHM34" s="299" t="s">
        <v>185</v>
      </c>
      <c r="JHN34" s="299" t="s">
        <v>185</v>
      </c>
      <c r="JHO34" s="299" t="s">
        <v>185</v>
      </c>
      <c r="JHP34" s="299" t="s">
        <v>185</v>
      </c>
      <c r="JHQ34" s="299" t="s">
        <v>185</v>
      </c>
      <c r="JHR34" s="299" t="s">
        <v>185</v>
      </c>
      <c r="JHS34" s="299" t="s">
        <v>185</v>
      </c>
      <c r="JHT34" s="299" t="s">
        <v>185</v>
      </c>
      <c r="JHU34" s="299" t="s">
        <v>185</v>
      </c>
      <c r="JHV34" s="299" t="s">
        <v>185</v>
      </c>
      <c r="JHW34" s="299" t="s">
        <v>185</v>
      </c>
      <c r="JHX34" s="299" t="s">
        <v>185</v>
      </c>
      <c r="JHY34" s="299" t="s">
        <v>185</v>
      </c>
      <c r="JHZ34" s="299" t="s">
        <v>185</v>
      </c>
      <c r="JIA34" s="299" t="s">
        <v>185</v>
      </c>
      <c r="JIB34" s="299" t="s">
        <v>185</v>
      </c>
      <c r="JIC34" s="299" t="s">
        <v>185</v>
      </c>
      <c r="JID34" s="299" t="s">
        <v>185</v>
      </c>
      <c r="JIE34" s="299" t="s">
        <v>185</v>
      </c>
      <c r="JIF34" s="299" t="s">
        <v>185</v>
      </c>
      <c r="JIG34" s="299" t="s">
        <v>185</v>
      </c>
      <c r="JIH34" s="299" t="s">
        <v>185</v>
      </c>
      <c r="JII34" s="299" t="s">
        <v>185</v>
      </c>
      <c r="JIJ34" s="299" t="s">
        <v>185</v>
      </c>
      <c r="JIK34" s="299" t="s">
        <v>185</v>
      </c>
      <c r="JIL34" s="299" t="s">
        <v>185</v>
      </c>
      <c r="JIM34" s="299" t="s">
        <v>185</v>
      </c>
      <c r="JIN34" s="299" t="s">
        <v>185</v>
      </c>
      <c r="JIO34" s="299" t="s">
        <v>185</v>
      </c>
      <c r="JIP34" s="299" t="s">
        <v>185</v>
      </c>
      <c r="JIQ34" s="299" t="s">
        <v>185</v>
      </c>
      <c r="JIR34" s="299" t="s">
        <v>185</v>
      </c>
      <c r="JIS34" s="299" t="s">
        <v>185</v>
      </c>
      <c r="JIT34" s="299" t="s">
        <v>185</v>
      </c>
      <c r="JIU34" s="299" t="s">
        <v>185</v>
      </c>
      <c r="JIV34" s="299" t="s">
        <v>185</v>
      </c>
      <c r="JIW34" s="299" t="s">
        <v>185</v>
      </c>
      <c r="JIX34" s="299" t="s">
        <v>185</v>
      </c>
      <c r="JIY34" s="299" t="s">
        <v>185</v>
      </c>
      <c r="JIZ34" s="299" t="s">
        <v>185</v>
      </c>
      <c r="JJA34" s="299" t="s">
        <v>185</v>
      </c>
      <c r="JJB34" s="299" t="s">
        <v>185</v>
      </c>
      <c r="JJC34" s="299" t="s">
        <v>185</v>
      </c>
      <c r="JJD34" s="299" t="s">
        <v>185</v>
      </c>
      <c r="JJE34" s="299" t="s">
        <v>185</v>
      </c>
      <c r="JJF34" s="299" t="s">
        <v>185</v>
      </c>
      <c r="JJG34" s="299" t="s">
        <v>185</v>
      </c>
      <c r="JJH34" s="299" t="s">
        <v>185</v>
      </c>
      <c r="JJI34" s="299" t="s">
        <v>185</v>
      </c>
      <c r="JJJ34" s="299" t="s">
        <v>185</v>
      </c>
      <c r="JJK34" s="299" t="s">
        <v>185</v>
      </c>
      <c r="JJL34" s="299" t="s">
        <v>185</v>
      </c>
      <c r="JJM34" s="299" t="s">
        <v>185</v>
      </c>
      <c r="JJN34" s="299" t="s">
        <v>185</v>
      </c>
      <c r="JJO34" s="299" t="s">
        <v>185</v>
      </c>
      <c r="JJP34" s="299" t="s">
        <v>185</v>
      </c>
      <c r="JJQ34" s="299" t="s">
        <v>185</v>
      </c>
      <c r="JJR34" s="299" t="s">
        <v>185</v>
      </c>
      <c r="JJS34" s="299" t="s">
        <v>185</v>
      </c>
      <c r="JJT34" s="299" t="s">
        <v>185</v>
      </c>
      <c r="JJU34" s="299" t="s">
        <v>185</v>
      </c>
      <c r="JJV34" s="299" t="s">
        <v>185</v>
      </c>
      <c r="JJW34" s="299" t="s">
        <v>185</v>
      </c>
      <c r="JJX34" s="299" t="s">
        <v>185</v>
      </c>
      <c r="JJY34" s="299" t="s">
        <v>185</v>
      </c>
      <c r="JJZ34" s="299" t="s">
        <v>185</v>
      </c>
      <c r="JKA34" s="299" t="s">
        <v>185</v>
      </c>
      <c r="JKB34" s="299" t="s">
        <v>185</v>
      </c>
      <c r="JKC34" s="299" t="s">
        <v>185</v>
      </c>
      <c r="JKD34" s="299" t="s">
        <v>185</v>
      </c>
      <c r="JKE34" s="299" t="s">
        <v>185</v>
      </c>
      <c r="JKF34" s="299" t="s">
        <v>185</v>
      </c>
      <c r="JKG34" s="299" t="s">
        <v>185</v>
      </c>
      <c r="JKH34" s="299" t="s">
        <v>185</v>
      </c>
      <c r="JKI34" s="299" t="s">
        <v>185</v>
      </c>
      <c r="JKJ34" s="299" t="s">
        <v>185</v>
      </c>
      <c r="JKK34" s="299" t="s">
        <v>185</v>
      </c>
      <c r="JKL34" s="299" t="s">
        <v>185</v>
      </c>
      <c r="JKM34" s="299" t="s">
        <v>185</v>
      </c>
      <c r="JKN34" s="299" t="s">
        <v>185</v>
      </c>
      <c r="JKO34" s="299" t="s">
        <v>185</v>
      </c>
      <c r="JKP34" s="299" t="s">
        <v>185</v>
      </c>
      <c r="JKQ34" s="299" t="s">
        <v>185</v>
      </c>
      <c r="JKR34" s="299" t="s">
        <v>185</v>
      </c>
      <c r="JKS34" s="299" t="s">
        <v>185</v>
      </c>
      <c r="JKT34" s="299" t="s">
        <v>185</v>
      </c>
      <c r="JKU34" s="299" t="s">
        <v>185</v>
      </c>
      <c r="JKV34" s="299" t="s">
        <v>185</v>
      </c>
      <c r="JKW34" s="299" t="s">
        <v>185</v>
      </c>
      <c r="JKX34" s="299" t="s">
        <v>185</v>
      </c>
      <c r="JKY34" s="299" t="s">
        <v>185</v>
      </c>
      <c r="JKZ34" s="299" t="s">
        <v>185</v>
      </c>
      <c r="JLA34" s="299" t="s">
        <v>185</v>
      </c>
      <c r="JLB34" s="299" t="s">
        <v>185</v>
      </c>
      <c r="JLC34" s="299" t="s">
        <v>185</v>
      </c>
      <c r="JLD34" s="299" t="s">
        <v>185</v>
      </c>
      <c r="JLE34" s="299" t="s">
        <v>185</v>
      </c>
      <c r="JLF34" s="299" t="s">
        <v>185</v>
      </c>
      <c r="JLG34" s="299" t="s">
        <v>185</v>
      </c>
      <c r="JLH34" s="299" t="s">
        <v>185</v>
      </c>
      <c r="JLI34" s="299" t="s">
        <v>185</v>
      </c>
      <c r="JLJ34" s="299" t="s">
        <v>185</v>
      </c>
      <c r="JLK34" s="299" t="s">
        <v>185</v>
      </c>
      <c r="JLL34" s="299" t="s">
        <v>185</v>
      </c>
      <c r="JLM34" s="299" t="s">
        <v>185</v>
      </c>
      <c r="JLN34" s="299" t="s">
        <v>185</v>
      </c>
      <c r="JLO34" s="299" t="s">
        <v>185</v>
      </c>
      <c r="JLP34" s="299" t="s">
        <v>185</v>
      </c>
      <c r="JLQ34" s="299" t="s">
        <v>185</v>
      </c>
      <c r="JLR34" s="299" t="s">
        <v>185</v>
      </c>
      <c r="JLS34" s="299" t="s">
        <v>185</v>
      </c>
      <c r="JLT34" s="299" t="s">
        <v>185</v>
      </c>
      <c r="JLU34" s="299" t="s">
        <v>185</v>
      </c>
      <c r="JLV34" s="299" t="s">
        <v>185</v>
      </c>
      <c r="JLW34" s="299" t="s">
        <v>185</v>
      </c>
      <c r="JLX34" s="299" t="s">
        <v>185</v>
      </c>
      <c r="JLY34" s="299" t="s">
        <v>185</v>
      </c>
      <c r="JLZ34" s="299" t="s">
        <v>185</v>
      </c>
      <c r="JMA34" s="299" t="s">
        <v>185</v>
      </c>
      <c r="JMB34" s="299" t="s">
        <v>185</v>
      </c>
      <c r="JMC34" s="299" t="s">
        <v>185</v>
      </c>
      <c r="JMD34" s="299" t="s">
        <v>185</v>
      </c>
      <c r="JME34" s="299" t="s">
        <v>185</v>
      </c>
      <c r="JMF34" s="299" t="s">
        <v>185</v>
      </c>
      <c r="JMG34" s="299" t="s">
        <v>185</v>
      </c>
      <c r="JMH34" s="299" t="s">
        <v>185</v>
      </c>
      <c r="JMI34" s="299" t="s">
        <v>185</v>
      </c>
      <c r="JMJ34" s="299" t="s">
        <v>185</v>
      </c>
      <c r="JMK34" s="299" t="s">
        <v>185</v>
      </c>
      <c r="JML34" s="299" t="s">
        <v>185</v>
      </c>
      <c r="JMM34" s="299" t="s">
        <v>185</v>
      </c>
      <c r="JMN34" s="299" t="s">
        <v>185</v>
      </c>
      <c r="JMO34" s="299" t="s">
        <v>185</v>
      </c>
      <c r="JMP34" s="299" t="s">
        <v>185</v>
      </c>
      <c r="JMQ34" s="299" t="s">
        <v>185</v>
      </c>
      <c r="JMR34" s="299" t="s">
        <v>185</v>
      </c>
      <c r="JMS34" s="299" t="s">
        <v>185</v>
      </c>
      <c r="JMT34" s="299" t="s">
        <v>185</v>
      </c>
      <c r="JMU34" s="299" t="s">
        <v>185</v>
      </c>
      <c r="JMV34" s="299" t="s">
        <v>185</v>
      </c>
      <c r="JMW34" s="299" t="s">
        <v>185</v>
      </c>
      <c r="JMX34" s="299" t="s">
        <v>185</v>
      </c>
      <c r="JMY34" s="299" t="s">
        <v>185</v>
      </c>
      <c r="JMZ34" s="299" t="s">
        <v>185</v>
      </c>
      <c r="JNA34" s="299" t="s">
        <v>185</v>
      </c>
      <c r="JNB34" s="299" t="s">
        <v>185</v>
      </c>
      <c r="JNC34" s="299" t="s">
        <v>185</v>
      </c>
      <c r="JND34" s="299" t="s">
        <v>185</v>
      </c>
      <c r="JNE34" s="299" t="s">
        <v>185</v>
      </c>
      <c r="JNF34" s="299" t="s">
        <v>185</v>
      </c>
      <c r="JNG34" s="299" t="s">
        <v>185</v>
      </c>
      <c r="JNH34" s="299" t="s">
        <v>185</v>
      </c>
      <c r="JNI34" s="299" t="s">
        <v>185</v>
      </c>
      <c r="JNJ34" s="299" t="s">
        <v>185</v>
      </c>
      <c r="JNK34" s="299" t="s">
        <v>185</v>
      </c>
      <c r="JNL34" s="299" t="s">
        <v>185</v>
      </c>
      <c r="JNM34" s="299" t="s">
        <v>185</v>
      </c>
      <c r="JNN34" s="299" t="s">
        <v>185</v>
      </c>
      <c r="JNO34" s="299" t="s">
        <v>185</v>
      </c>
      <c r="JNP34" s="299" t="s">
        <v>185</v>
      </c>
      <c r="JNQ34" s="299" t="s">
        <v>185</v>
      </c>
      <c r="JNR34" s="299" t="s">
        <v>185</v>
      </c>
      <c r="JNS34" s="299" t="s">
        <v>185</v>
      </c>
      <c r="JNT34" s="299" t="s">
        <v>185</v>
      </c>
      <c r="JNU34" s="299" t="s">
        <v>185</v>
      </c>
      <c r="JNV34" s="299" t="s">
        <v>185</v>
      </c>
      <c r="JNW34" s="299" t="s">
        <v>185</v>
      </c>
      <c r="JNX34" s="299" t="s">
        <v>185</v>
      </c>
      <c r="JNY34" s="299" t="s">
        <v>185</v>
      </c>
      <c r="JNZ34" s="299" t="s">
        <v>185</v>
      </c>
      <c r="JOA34" s="299" t="s">
        <v>185</v>
      </c>
      <c r="JOB34" s="299" t="s">
        <v>185</v>
      </c>
      <c r="JOC34" s="299" t="s">
        <v>185</v>
      </c>
      <c r="JOD34" s="299" t="s">
        <v>185</v>
      </c>
      <c r="JOE34" s="299" t="s">
        <v>185</v>
      </c>
      <c r="JOF34" s="299" t="s">
        <v>185</v>
      </c>
      <c r="JOG34" s="299" t="s">
        <v>185</v>
      </c>
      <c r="JOH34" s="299" t="s">
        <v>185</v>
      </c>
      <c r="JOI34" s="299" t="s">
        <v>185</v>
      </c>
      <c r="JOJ34" s="299" t="s">
        <v>185</v>
      </c>
      <c r="JOK34" s="299" t="s">
        <v>185</v>
      </c>
      <c r="JOL34" s="299" t="s">
        <v>185</v>
      </c>
      <c r="JOM34" s="299" t="s">
        <v>185</v>
      </c>
      <c r="JON34" s="299" t="s">
        <v>185</v>
      </c>
      <c r="JOO34" s="299" t="s">
        <v>185</v>
      </c>
      <c r="JOP34" s="299" t="s">
        <v>185</v>
      </c>
      <c r="JOQ34" s="299" t="s">
        <v>185</v>
      </c>
      <c r="JOR34" s="299" t="s">
        <v>185</v>
      </c>
      <c r="JOS34" s="299" t="s">
        <v>185</v>
      </c>
      <c r="JOT34" s="299" t="s">
        <v>185</v>
      </c>
      <c r="JOU34" s="299" t="s">
        <v>185</v>
      </c>
      <c r="JOV34" s="299" t="s">
        <v>185</v>
      </c>
      <c r="JOW34" s="299" t="s">
        <v>185</v>
      </c>
      <c r="JOX34" s="299" t="s">
        <v>185</v>
      </c>
      <c r="JOY34" s="299" t="s">
        <v>185</v>
      </c>
      <c r="JOZ34" s="299" t="s">
        <v>185</v>
      </c>
      <c r="JPA34" s="299" t="s">
        <v>185</v>
      </c>
      <c r="JPB34" s="299" t="s">
        <v>185</v>
      </c>
      <c r="JPC34" s="299" t="s">
        <v>185</v>
      </c>
      <c r="JPD34" s="299" t="s">
        <v>185</v>
      </c>
      <c r="JPE34" s="299" t="s">
        <v>185</v>
      </c>
      <c r="JPF34" s="299" t="s">
        <v>185</v>
      </c>
      <c r="JPG34" s="299" t="s">
        <v>185</v>
      </c>
      <c r="JPH34" s="299" t="s">
        <v>185</v>
      </c>
      <c r="JPI34" s="299" t="s">
        <v>185</v>
      </c>
      <c r="JPJ34" s="299" t="s">
        <v>185</v>
      </c>
      <c r="JPK34" s="299" t="s">
        <v>185</v>
      </c>
      <c r="JPL34" s="299" t="s">
        <v>185</v>
      </c>
      <c r="JPM34" s="299" t="s">
        <v>185</v>
      </c>
      <c r="JPN34" s="299" t="s">
        <v>185</v>
      </c>
      <c r="JPO34" s="299" t="s">
        <v>185</v>
      </c>
      <c r="JPP34" s="299" t="s">
        <v>185</v>
      </c>
      <c r="JPQ34" s="299" t="s">
        <v>185</v>
      </c>
      <c r="JPR34" s="299" t="s">
        <v>185</v>
      </c>
      <c r="JPS34" s="299" t="s">
        <v>185</v>
      </c>
      <c r="JPT34" s="299" t="s">
        <v>185</v>
      </c>
      <c r="JPU34" s="299" t="s">
        <v>185</v>
      </c>
      <c r="JPV34" s="299" t="s">
        <v>185</v>
      </c>
      <c r="JPW34" s="299" t="s">
        <v>185</v>
      </c>
      <c r="JPX34" s="299" t="s">
        <v>185</v>
      </c>
      <c r="JPY34" s="299" t="s">
        <v>185</v>
      </c>
      <c r="JPZ34" s="299" t="s">
        <v>185</v>
      </c>
      <c r="JQA34" s="299" t="s">
        <v>185</v>
      </c>
      <c r="JQB34" s="299" t="s">
        <v>185</v>
      </c>
      <c r="JQC34" s="299" t="s">
        <v>185</v>
      </c>
      <c r="JQD34" s="299" t="s">
        <v>185</v>
      </c>
      <c r="JQE34" s="299" t="s">
        <v>185</v>
      </c>
      <c r="JQF34" s="299" t="s">
        <v>185</v>
      </c>
      <c r="JQG34" s="299" t="s">
        <v>185</v>
      </c>
      <c r="JQH34" s="299" t="s">
        <v>185</v>
      </c>
      <c r="JQI34" s="299" t="s">
        <v>185</v>
      </c>
      <c r="JQJ34" s="299" t="s">
        <v>185</v>
      </c>
      <c r="JQK34" s="299" t="s">
        <v>185</v>
      </c>
      <c r="JQL34" s="299" t="s">
        <v>185</v>
      </c>
      <c r="JQM34" s="299" t="s">
        <v>185</v>
      </c>
      <c r="JQN34" s="299" t="s">
        <v>185</v>
      </c>
      <c r="JQO34" s="299" t="s">
        <v>185</v>
      </c>
      <c r="JQP34" s="299" t="s">
        <v>185</v>
      </c>
      <c r="JQQ34" s="299" t="s">
        <v>185</v>
      </c>
      <c r="JQR34" s="299" t="s">
        <v>185</v>
      </c>
      <c r="JQS34" s="299" t="s">
        <v>185</v>
      </c>
      <c r="JQT34" s="299" t="s">
        <v>185</v>
      </c>
      <c r="JQU34" s="299" t="s">
        <v>185</v>
      </c>
      <c r="JQV34" s="299" t="s">
        <v>185</v>
      </c>
      <c r="JQW34" s="299" t="s">
        <v>185</v>
      </c>
      <c r="JQX34" s="299" t="s">
        <v>185</v>
      </c>
      <c r="JQY34" s="299" t="s">
        <v>185</v>
      </c>
      <c r="JQZ34" s="299" t="s">
        <v>185</v>
      </c>
      <c r="JRA34" s="299" t="s">
        <v>185</v>
      </c>
      <c r="JRB34" s="299" t="s">
        <v>185</v>
      </c>
      <c r="JRC34" s="299" t="s">
        <v>185</v>
      </c>
      <c r="JRD34" s="299" t="s">
        <v>185</v>
      </c>
      <c r="JRE34" s="299" t="s">
        <v>185</v>
      </c>
      <c r="JRF34" s="299" t="s">
        <v>185</v>
      </c>
      <c r="JRG34" s="299" t="s">
        <v>185</v>
      </c>
      <c r="JRH34" s="299" t="s">
        <v>185</v>
      </c>
      <c r="JRI34" s="299" t="s">
        <v>185</v>
      </c>
      <c r="JRJ34" s="299" t="s">
        <v>185</v>
      </c>
      <c r="JRK34" s="299" t="s">
        <v>185</v>
      </c>
      <c r="JRL34" s="299" t="s">
        <v>185</v>
      </c>
      <c r="JRM34" s="299" t="s">
        <v>185</v>
      </c>
      <c r="JRN34" s="299" t="s">
        <v>185</v>
      </c>
      <c r="JRO34" s="299" t="s">
        <v>185</v>
      </c>
      <c r="JRP34" s="299" t="s">
        <v>185</v>
      </c>
      <c r="JRQ34" s="299" t="s">
        <v>185</v>
      </c>
      <c r="JRR34" s="299" t="s">
        <v>185</v>
      </c>
      <c r="JRS34" s="299" t="s">
        <v>185</v>
      </c>
      <c r="JRT34" s="299" t="s">
        <v>185</v>
      </c>
      <c r="JRU34" s="299" t="s">
        <v>185</v>
      </c>
      <c r="JRV34" s="299" t="s">
        <v>185</v>
      </c>
      <c r="JRW34" s="299" t="s">
        <v>185</v>
      </c>
      <c r="JRX34" s="299" t="s">
        <v>185</v>
      </c>
      <c r="JRY34" s="299" t="s">
        <v>185</v>
      </c>
      <c r="JRZ34" s="299" t="s">
        <v>185</v>
      </c>
      <c r="JSA34" s="299" t="s">
        <v>185</v>
      </c>
      <c r="JSB34" s="299" t="s">
        <v>185</v>
      </c>
      <c r="JSC34" s="299" t="s">
        <v>185</v>
      </c>
      <c r="JSD34" s="299" t="s">
        <v>185</v>
      </c>
      <c r="JSE34" s="299" t="s">
        <v>185</v>
      </c>
      <c r="JSF34" s="299" t="s">
        <v>185</v>
      </c>
      <c r="JSG34" s="299" t="s">
        <v>185</v>
      </c>
      <c r="JSH34" s="299" t="s">
        <v>185</v>
      </c>
      <c r="JSI34" s="299" t="s">
        <v>185</v>
      </c>
      <c r="JSJ34" s="299" t="s">
        <v>185</v>
      </c>
      <c r="JSK34" s="299" t="s">
        <v>185</v>
      </c>
      <c r="JSL34" s="299" t="s">
        <v>185</v>
      </c>
      <c r="JSM34" s="299" t="s">
        <v>185</v>
      </c>
      <c r="JSN34" s="299" t="s">
        <v>185</v>
      </c>
      <c r="JSO34" s="299" t="s">
        <v>185</v>
      </c>
      <c r="JSP34" s="299" t="s">
        <v>185</v>
      </c>
      <c r="JSQ34" s="299" t="s">
        <v>185</v>
      </c>
      <c r="JSR34" s="299" t="s">
        <v>185</v>
      </c>
      <c r="JSS34" s="299" t="s">
        <v>185</v>
      </c>
      <c r="JST34" s="299" t="s">
        <v>185</v>
      </c>
      <c r="JSU34" s="299" t="s">
        <v>185</v>
      </c>
      <c r="JSV34" s="299" t="s">
        <v>185</v>
      </c>
      <c r="JSW34" s="299" t="s">
        <v>185</v>
      </c>
      <c r="JSX34" s="299" t="s">
        <v>185</v>
      </c>
      <c r="JSY34" s="299" t="s">
        <v>185</v>
      </c>
      <c r="JSZ34" s="299" t="s">
        <v>185</v>
      </c>
      <c r="JTA34" s="299" t="s">
        <v>185</v>
      </c>
      <c r="JTB34" s="299" t="s">
        <v>185</v>
      </c>
      <c r="JTC34" s="299" t="s">
        <v>185</v>
      </c>
      <c r="JTD34" s="299" t="s">
        <v>185</v>
      </c>
      <c r="JTE34" s="299" t="s">
        <v>185</v>
      </c>
      <c r="JTF34" s="299" t="s">
        <v>185</v>
      </c>
      <c r="JTG34" s="299" t="s">
        <v>185</v>
      </c>
      <c r="JTH34" s="299" t="s">
        <v>185</v>
      </c>
      <c r="JTI34" s="299" t="s">
        <v>185</v>
      </c>
      <c r="JTJ34" s="299" t="s">
        <v>185</v>
      </c>
      <c r="JTK34" s="299" t="s">
        <v>185</v>
      </c>
      <c r="JTL34" s="299" t="s">
        <v>185</v>
      </c>
      <c r="JTM34" s="299" t="s">
        <v>185</v>
      </c>
      <c r="JTN34" s="299" t="s">
        <v>185</v>
      </c>
      <c r="JTO34" s="299" t="s">
        <v>185</v>
      </c>
      <c r="JTP34" s="299" t="s">
        <v>185</v>
      </c>
      <c r="JTQ34" s="299" t="s">
        <v>185</v>
      </c>
      <c r="JTR34" s="299" t="s">
        <v>185</v>
      </c>
      <c r="JTS34" s="299" t="s">
        <v>185</v>
      </c>
      <c r="JTT34" s="299" t="s">
        <v>185</v>
      </c>
      <c r="JTU34" s="299" t="s">
        <v>185</v>
      </c>
      <c r="JTV34" s="299" t="s">
        <v>185</v>
      </c>
      <c r="JTW34" s="299" t="s">
        <v>185</v>
      </c>
      <c r="JTX34" s="299" t="s">
        <v>185</v>
      </c>
      <c r="JTY34" s="299" t="s">
        <v>185</v>
      </c>
      <c r="JTZ34" s="299" t="s">
        <v>185</v>
      </c>
      <c r="JUA34" s="299" t="s">
        <v>185</v>
      </c>
      <c r="JUB34" s="299" t="s">
        <v>185</v>
      </c>
      <c r="JUC34" s="299" t="s">
        <v>185</v>
      </c>
      <c r="JUD34" s="299" t="s">
        <v>185</v>
      </c>
      <c r="JUE34" s="299" t="s">
        <v>185</v>
      </c>
      <c r="JUF34" s="299" t="s">
        <v>185</v>
      </c>
      <c r="JUG34" s="299" t="s">
        <v>185</v>
      </c>
      <c r="JUH34" s="299" t="s">
        <v>185</v>
      </c>
      <c r="JUI34" s="299" t="s">
        <v>185</v>
      </c>
      <c r="JUJ34" s="299" t="s">
        <v>185</v>
      </c>
      <c r="JUK34" s="299" t="s">
        <v>185</v>
      </c>
      <c r="JUL34" s="299" t="s">
        <v>185</v>
      </c>
      <c r="JUM34" s="299" t="s">
        <v>185</v>
      </c>
      <c r="JUN34" s="299" t="s">
        <v>185</v>
      </c>
      <c r="JUO34" s="299" t="s">
        <v>185</v>
      </c>
      <c r="JUP34" s="299" t="s">
        <v>185</v>
      </c>
      <c r="JUQ34" s="299" t="s">
        <v>185</v>
      </c>
      <c r="JUR34" s="299" t="s">
        <v>185</v>
      </c>
      <c r="JUS34" s="299" t="s">
        <v>185</v>
      </c>
      <c r="JUT34" s="299" t="s">
        <v>185</v>
      </c>
      <c r="JUU34" s="299" t="s">
        <v>185</v>
      </c>
      <c r="JUV34" s="299" t="s">
        <v>185</v>
      </c>
      <c r="JUW34" s="299" t="s">
        <v>185</v>
      </c>
      <c r="JUX34" s="299" t="s">
        <v>185</v>
      </c>
      <c r="JUY34" s="299" t="s">
        <v>185</v>
      </c>
      <c r="JUZ34" s="299" t="s">
        <v>185</v>
      </c>
      <c r="JVA34" s="299" t="s">
        <v>185</v>
      </c>
      <c r="JVB34" s="299" t="s">
        <v>185</v>
      </c>
      <c r="JVC34" s="299" t="s">
        <v>185</v>
      </c>
      <c r="JVD34" s="299" t="s">
        <v>185</v>
      </c>
      <c r="JVE34" s="299" t="s">
        <v>185</v>
      </c>
      <c r="JVF34" s="299" t="s">
        <v>185</v>
      </c>
      <c r="JVG34" s="299" t="s">
        <v>185</v>
      </c>
      <c r="JVH34" s="299" t="s">
        <v>185</v>
      </c>
      <c r="JVI34" s="299" t="s">
        <v>185</v>
      </c>
      <c r="JVJ34" s="299" t="s">
        <v>185</v>
      </c>
      <c r="JVK34" s="299" t="s">
        <v>185</v>
      </c>
      <c r="JVL34" s="299" t="s">
        <v>185</v>
      </c>
      <c r="JVM34" s="299" t="s">
        <v>185</v>
      </c>
      <c r="JVN34" s="299" t="s">
        <v>185</v>
      </c>
      <c r="JVO34" s="299" t="s">
        <v>185</v>
      </c>
      <c r="JVP34" s="299" t="s">
        <v>185</v>
      </c>
      <c r="JVQ34" s="299" t="s">
        <v>185</v>
      </c>
      <c r="JVR34" s="299" t="s">
        <v>185</v>
      </c>
      <c r="JVS34" s="299" t="s">
        <v>185</v>
      </c>
      <c r="JVT34" s="299" t="s">
        <v>185</v>
      </c>
      <c r="JVU34" s="299" t="s">
        <v>185</v>
      </c>
      <c r="JVV34" s="299" t="s">
        <v>185</v>
      </c>
      <c r="JVW34" s="299" t="s">
        <v>185</v>
      </c>
      <c r="JVX34" s="299" t="s">
        <v>185</v>
      </c>
      <c r="JVY34" s="299" t="s">
        <v>185</v>
      </c>
      <c r="JVZ34" s="299" t="s">
        <v>185</v>
      </c>
      <c r="JWA34" s="299" t="s">
        <v>185</v>
      </c>
      <c r="JWB34" s="299" t="s">
        <v>185</v>
      </c>
      <c r="JWC34" s="299" t="s">
        <v>185</v>
      </c>
      <c r="JWD34" s="299" t="s">
        <v>185</v>
      </c>
      <c r="JWE34" s="299" t="s">
        <v>185</v>
      </c>
      <c r="JWF34" s="299" t="s">
        <v>185</v>
      </c>
      <c r="JWG34" s="299" t="s">
        <v>185</v>
      </c>
      <c r="JWH34" s="299" t="s">
        <v>185</v>
      </c>
      <c r="JWI34" s="299" t="s">
        <v>185</v>
      </c>
      <c r="JWJ34" s="299" t="s">
        <v>185</v>
      </c>
      <c r="JWK34" s="299" t="s">
        <v>185</v>
      </c>
      <c r="JWL34" s="299" t="s">
        <v>185</v>
      </c>
      <c r="JWM34" s="299" t="s">
        <v>185</v>
      </c>
      <c r="JWN34" s="299" t="s">
        <v>185</v>
      </c>
      <c r="JWO34" s="299" t="s">
        <v>185</v>
      </c>
      <c r="JWP34" s="299" t="s">
        <v>185</v>
      </c>
      <c r="JWQ34" s="299" t="s">
        <v>185</v>
      </c>
      <c r="JWR34" s="299" t="s">
        <v>185</v>
      </c>
      <c r="JWS34" s="299" t="s">
        <v>185</v>
      </c>
      <c r="JWT34" s="299" t="s">
        <v>185</v>
      </c>
      <c r="JWU34" s="299" t="s">
        <v>185</v>
      </c>
      <c r="JWV34" s="299" t="s">
        <v>185</v>
      </c>
      <c r="JWW34" s="299" t="s">
        <v>185</v>
      </c>
      <c r="JWX34" s="299" t="s">
        <v>185</v>
      </c>
      <c r="JWY34" s="299" t="s">
        <v>185</v>
      </c>
      <c r="JWZ34" s="299" t="s">
        <v>185</v>
      </c>
      <c r="JXA34" s="299" t="s">
        <v>185</v>
      </c>
      <c r="JXB34" s="299" t="s">
        <v>185</v>
      </c>
      <c r="JXC34" s="299" t="s">
        <v>185</v>
      </c>
      <c r="JXD34" s="299" t="s">
        <v>185</v>
      </c>
      <c r="JXE34" s="299" t="s">
        <v>185</v>
      </c>
      <c r="JXF34" s="299" t="s">
        <v>185</v>
      </c>
      <c r="JXG34" s="299" t="s">
        <v>185</v>
      </c>
      <c r="JXH34" s="299" t="s">
        <v>185</v>
      </c>
      <c r="JXI34" s="299" t="s">
        <v>185</v>
      </c>
      <c r="JXJ34" s="299" t="s">
        <v>185</v>
      </c>
      <c r="JXK34" s="299" t="s">
        <v>185</v>
      </c>
      <c r="JXL34" s="299" t="s">
        <v>185</v>
      </c>
      <c r="JXM34" s="299" t="s">
        <v>185</v>
      </c>
      <c r="JXN34" s="299" t="s">
        <v>185</v>
      </c>
      <c r="JXO34" s="299" t="s">
        <v>185</v>
      </c>
      <c r="JXP34" s="299" t="s">
        <v>185</v>
      </c>
      <c r="JXQ34" s="299" t="s">
        <v>185</v>
      </c>
      <c r="JXR34" s="299" t="s">
        <v>185</v>
      </c>
      <c r="JXS34" s="299" t="s">
        <v>185</v>
      </c>
      <c r="JXT34" s="299" t="s">
        <v>185</v>
      </c>
      <c r="JXU34" s="299" t="s">
        <v>185</v>
      </c>
      <c r="JXV34" s="299" t="s">
        <v>185</v>
      </c>
      <c r="JXW34" s="299" t="s">
        <v>185</v>
      </c>
      <c r="JXX34" s="299" t="s">
        <v>185</v>
      </c>
      <c r="JXY34" s="299" t="s">
        <v>185</v>
      </c>
      <c r="JXZ34" s="299" t="s">
        <v>185</v>
      </c>
      <c r="JYA34" s="299" t="s">
        <v>185</v>
      </c>
      <c r="JYB34" s="299" t="s">
        <v>185</v>
      </c>
      <c r="JYC34" s="299" t="s">
        <v>185</v>
      </c>
      <c r="JYD34" s="299" t="s">
        <v>185</v>
      </c>
      <c r="JYE34" s="299" t="s">
        <v>185</v>
      </c>
      <c r="JYF34" s="299" t="s">
        <v>185</v>
      </c>
      <c r="JYG34" s="299" t="s">
        <v>185</v>
      </c>
      <c r="JYH34" s="299" t="s">
        <v>185</v>
      </c>
      <c r="JYI34" s="299" t="s">
        <v>185</v>
      </c>
      <c r="JYJ34" s="299" t="s">
        <v>185</v>
      </c>
      <c r="JYK34" s="299" t="s">
        <v>185</v>
      </c>
      <c r="JYL34" s="299" t="s">
        <v>185</v>
      </c>
      <c r="JYM34" s="299" t="s">
        <v>185</v>
      </c>
      <c r="JYN34" s="299" t="s">
        <v>185</v>
      </c>
      <c r="JYO34" s="299" t="s">
        <v>185</v>
      </c>
      <c r="JYP34" s="299" t="s">
        <v>185</v>
      </c>
      <c r="JYQ34" s="299" t="s">
        <v>185</v>
      </c>
      <c r="JYR34" s="299" t="s">
        <v>185</v>
      </c>
      <c r="JYS34" s="299" t="s">
        <v>185</v>
      </c>
      <c r="JYT34" s="299" t="s">
        <v>185</v>
      </c>
      <c r="JYU34" s="299" t="s">
        <v>185</v>
      </c>
      <c r="JYV34" s="299" t="s">
        <v>185</v>
      </c>
      <c r="JYW34" s="299" t="s">
        <v>185</v>
      </c>
      <c r="JYX34" s="299" t="s">
        <v>185</v>
      </c>
      <c r="JYY34" s="299" t="s">
        <v>185</v>
      </c>
      <c r="JYZ34" s="299" t="s">
        <v>185</v>
      </c>
      <c r="JZA34" s="299" t="s">
        <v>185</v>
      </c>
      <c r="JZB34" s="299" t="s">
        <v>185</v>
      </c>
      <c r="JZC34" s="299" t="s">
        <v>185</v>
      </c>
      <c r="JZD34" s="299" t="s">
        <v>185</v>
      </c>
      <c r="JZE34" s="299" t="s">
        <v>185</v>
      </c>
      <c r="JZF34" s="299" t="s">
        <v>185</v>
      </c>
      <c r="JZG34" s="299" t="s">
        <v>185</v>
      </c>
      <c r="JZH34" s="299" t="s">
        <v>185</v>
      </c>
      <c r="JZI34" s="299" t="s">
        <v>185</v>
      </c>
      <c r="JZJ34" s="299" t="s">
        <v>185</v>
      </c>
      <c r="JZK34" s="299" t="s">
        <v>185</v>
      </c>
      <c r="JZL34" s="299" t="s">
        <v>185</v>
      </c>
      <c r="JZM34" s="299" t="s">
        <v>185</v>
      </c>
      <c r="JZN34" s="299" t="s">
        <v>185</v>
      </c>
      <c r="JZO34" s="299" t="s">
        <v>185</v>
      </c>
      <c r="JZP34" s="299" t="s">
        <v>185</v>
      </c>
      <c r="JZQ34" s="299" t="s">
        <v>185</v>
      </c>
      <c r="JZR34" s="299" t="s">
        <v>185</v>
      </c>
      <c r="JZS34" s="299" t="s">
        <v>185</v>
      </c>
      <c r="JZT34" s="299" t="s">
        <v>185</v>
      </c>
      <c r="JZU34" s="299" t="s">
        <v>185</v>
      </c>
      <c r="JZV34" s="299" t="s">
        <v>185</v>
      </c>
      <c r="JZW34" s="299" t="s">
        <v>185</v>
      </c>
      <c r="JZX34" s="299" t="s">
        <v>185</v>
      </c>
      <c r="JZY34" s="299" t="s">
        <v>185</v>
      </c>
      <c r="JZZ34" s="299" t="s">
        <v>185</v>
      </c>
      <c r="KAA34" s="299" t="s">
        <v>185</v>
      </c>
      <c r="KAB34" s="299" t="s">
        <v>185</v>
      </c>
      <c r="KAC34" s="299" t="s">
        <v>185</v>
      </c>
      <c r="KAD34" s="299" t="s">
        <v>185</v>
      </c>
      <c r="KAE34" s="299" t="s">
        <v>185</v>
      </c>
      <c r="KAF34" s="299" t="s">
        <v>185</v>
      </c>
      <c r="KAG34" s="299" t="s">
        <v>185</v>
      </c>
      <c r="KAH34" s="299" t="s">
        <v>185</v>
      </c>
      <c r="KAI34" s="299" t="s">
        <v>185</v>
      </c>
      <c r="KAJ34" s="299" t="s">
        <v>185</v>
      </c>
      <c r="KAK34" s="299" t="s">
        <v>185</v>
      </c>
      <c r="KAL34" s="299" t="s">
        <v>185</v>
      </c>
      <c r="KAM34" s="299" t="s">
        <v>185</v>
      </c>
      <c r="KAN34" s="299" t="s">
        <v>185</v>
      </c>
      <c r="KAO34" s="299" t="s">
        <v>185</v>
      </c>
      <c r="KAP34" s="299" t="s">
        <v>185</v>
      </c>
      <c r="KAQ34" s="299" t="s">
        <v>185</v>
      </c>
      <c r="KAR34" s="299" t="s">
        <v>185</v>
      </c>
      <c r="KAS34" s="299" t="s">
        <v>185</v>
      </c>
      <c r="KAT34" s="299" t="s">
        <v>185</v>
      </c>
      <c r="KAU34" s="299" t="s">
        <v>185</v>
      </c>
      <c r="KAV34" s="299" t="s">
        <v>185</v>
      </c>
      <c r="KAW34" s="299" t="s">
        <v>185</v>
      </c>
      <c r="KAX34" s="299" t="s">
        <v>185</v>
      </c>
      <c r="KAY34" s="299" t="s">
        <v>185</v>
      </c>
      <c r="KAZ34" s="299" t="s">
        <v>185</v>
      </c>
      <c r="KBA34" s="299" t="s">
        <v>185</v>
      </c>
      <c r="KBB34" s="299" t="s">
        <v>185</v>
      </c>
      <c r="KBC34" s="299" t="s">
        <v>185</v>
      </c>
      <c r="KBD34" s="299" t="s">
        <v>185</v>
      </c>
      <c r="KBE34" s="299" t="s">
        <v>185</v>
      </c>
      <c r="KBF34" s="299" t="s">
        <v>185</v>
      </c>
      <c r="KBG34" s="299" t="s">
        <v>185</v>
      </c>
      <c r="KBH34" s="299" t="s">
        <v>185</v>
      </c>
      <c r="KBI34" s="299" t="s">
        <v>185</v>
      </c>
      <c r="KBJ34" s="299" t="s">
        <v>185</v>
      </c>
      <c r="KBK34" s="299" t="s">
        <v>185</v>
      </c>
      <c r="KBL34" s="299" t="s">
        <v>185</v>
      </c>
      <c r="KBM34" s="299" t="s">
        <v>185</v>
      </c>
      <c r="KBN34" s="299" t="s">
        <v>185</v>
      </c>
      <c r="KBO34" s="299" t="s">
        <v>185</v>
      </c>
      <c r="KBP34" s="299" t="s">
        <v>185</v>
      </c>
      <c r="KBQ34" s="299" t="s">
        <v>185</v>
      </c>
      <c r="KBR34" s="299" t="s">
        <v>185</v>
      </c>
      <c r="KBS34" s="299" t="s">
        <v>185</v>
      </c>
      <c r="KBT34" s="299" t="s">
        <v>185</v>
      </c>
      <c r="KBU34" s="299" t="s">
        <v>185</v>
      </c>
      <c r="KBV34" s="299" t="s">
        <v>185</v>
      </c>
      <c r="KBW34" s="299" t="s">
        <v>185</v>
      </c>
      <c r="KBX34" s="299" t="s">
        <v>185</v>
      </c>
      <c r="KBY34" s="299" t="s">
        <v>185</v>
      </c>
      <c r="KBZ34" s="299" t="s">
        <v>185</v>
      </c>
      <c r="KCA34" s="299" t="s">
        <v>185</v>
      </c>
      <c r="KCB34" s="299" t="s">
        <v>185</v>
      </c>
      <c r="KCC34" s="299" t="s">
        <v>185</v>
      </c>
      <c r="KCD34" s="299" t="s">
        <v>185</v>
      </c>
      <c r="KCE34" s="299" t="s">
        <v>185</v>
      </c>
      <c r="KCF34" s="299" t="s">
        <v>185</v>
      </c>
      <c r="KCG34" s="299" t="s">
        <v>185</v>
      </c>
      <c r="KCH34" s="299" t="s">
        <v>185</v>
      </c>
      <c r="KCI34" s="299" t="s">
        <v>185</v>
      </c>
      <c r="KCJ34" s="299" t="s">
        <v>185</v>
      </c>
      <c r="KCK34" s="299" t="s">
        <v>185</v>
      </c>
      <c r="KCL34" s="299" t="s">
        <v>185</v>
      </c>
      <c r="KCM34" s="299" t="s">
        <v>185</v>
      </c>
      <c r="KCN34" s="299" t="s">
        <v>185</v>
      </c>
      <c r="KCO34" s="299" t="s">
        <v>185</v>
      </c>
      <c r="KCP34" s="299" t="s">
        <v>185</v>
      </c>
      <c r="KCQ34" s="299" t="s">
        <v>185</v>
      </c>
      <c r="KCR34" s="299" t="s">
        <v>185</v>
      </c>
      <c r="KCS34" s="299" t="s">
        <v>185</v>
      </c>
      <c r="KCT34" s="299" t="s">
        <v>185</v>
      </c>
      <c r="KCU34" s="299" t="s">
        <v>185</v>
      </c>
      <c r="KCV34" s="299" t="s">
        <v>185</v>
      </c>
      <c r="KCW34" s="299" t="s">
        <v>185</v>
      </c>
      <c r="KCX34" s="299" t="s">
        <v>185</v>
      </c>
      <c r="KCY34" s="299" t="s">
        <v>185</v>
      </c>
      <c r="KCZ34" s="299" t="s">
        <v>185</v>
      </c>
      <c r="KDA34" s="299" t="s">
        <v>185</v>
      </c>
      <c r="KDB34" s="299" t="s">
        <v>185</v>
      </c>
      <c r="KDC34" s="299" t="s">
        <v>185</v>
      </c>
      <c r="KDD34" s="299" t="s">
        <v>185</v>
      </c>
      <c r="KDE34" s="299" t="s">
        <v>185</v>
      </c>
      <c r="KDF34" s="299" t="s">
        <v>185</v>
      </c>
      <c r="KDG34" s="299" t="s">
        <v>185</v>
      </c>
      <c r="KDH34" s="299" t="s">
        <v>185</v>
      </c>
      <c r="KDI34" s="299" t="s">
        <v>185</v>
      </c>
      <c r="KDJ34" s="299" t="s">
        <v>185</v>
      </c>
      <c r="KDK34" s="299" t="s">
        <v>185</v>
      </c>
      <c r="KDL34" s="299" t="s">
        <v>185</v>
      </c>
      <c r="KDM34" s="299" t="s">
        <v>185</v>
      </c>
      <c r="KDN34" s="299" t="s">
        <v>185</v>
      </c>
      <c r="KDO34" s="299" t="s">
        <v>185</v>
      </c>
      <c r="KDP34" s="299" t="s">
        <v>185</v>
      </c>
      <c r="KDQ34" s="299" t="s">
        <v>185</v>
      </c>
      <c r="KDR34" s="299" t="s">
        <v>185</v>
      </c>
      <c r="KDS34" s="299" t="s">
        <v>185</v>
      </c>
      <c r="KDT34" s="299" t="s">
        <v>185</v>
      </c>
      <c r="KDU34" s="299" t="s">
        <v>185</v>
      </c>
      <c r="KDV34" s="299" t="s">
        <v>185</v>
      </c>
      <c r="KDW34" s="299" t="s">
        <v>185</v>
      </c>
      <c r="KDX34" s="299" t="s">
        <v>185</v>
      </c>
      <c r="KDY34" s="299" t="s">
        <v>185</v>
      </c>
      <c r="KDZ34" s="299" t="s">
        <v>185</v>
      </c>
      <c r="KEA34" s="299" t="s">
        <v>185</v>
      </c>
      <c r="KEB34" s="299" t="s">
        <v>185</v>
      </c>
      <c r="KEC34" s="299" t="s">
        <v>185</v>
      </c>
      <c r="KED34" s="299" t="s">
        <v>185</v>
      </c>
      <c r="KEE34" s="299" t="s">
        <v>185</v>
      </c>
      <c r="KEF34" s="299" t="s">
        <v>185</v>
      </c>
      <c r="KEG34" s="299" t="s">
        <v>185</v>
      </c>
      <c r="KEH34" s="299" t="s">
        <v>185</v>
      </c>
      <c r="KEI34" s="299" t="s">
        <v>185</v>
      </c>
      <c r="KEJ34" s="299" t="s">
        <v>185</v>
      </c>
      <c r="KEK34" s="299" t="s">
        <v>185</v>
      </c>
      <c r="KEL34" s="299" t="s">
        <v>185</v>
      </c>
      <c r="KEM34" s="299" t="s">
        <v>185</v>
      </c>
      <c r="KEN34" s="299" t="s">
        <v>185</v>
      </c>
      <c r="KEO34" s="299" t="s">
        <v>185</v>
      </c>
      <c r="KEP34" s="299" t="s">
        <v>185</v>
      </c>
      <c r="KEQ34" s="299" t="s">
        <v>185</v>
      </c>
      <c r="KER34" s="299" t="s">
        <v>185</v>
      </c>
      <c r="KES34" s="299" t="s">
        <v>185</v>
      </c>
      <c r="KET34" s="299" t="s">
        <v>185</v>
      </c>
      <c r="KEU34" s="299" t="s">
        <v>185</v>
      </c>
      <c r="KEV34" s="299" t="s">
        <v>185</v>
      </c>
      <c r="KEW34" s="299" t="s">
        <v>185</v>
      </c>
      <c r="KEX34" s="299" t="s">
        <v>185</v>
      </c>
      <c r="KEY34" s="299" t="s">
        <v>185</v>
      </c>
      <c r="KEZ34" s="299" t="s">
        <v>185</v>
      </c>
      <c r="KFA34" s="299" t="s">
        <v>185</v>
      </c>
      <c r="KFB34" s="299" t="s">
        <v>185</v>
      </c>
      <c r="KFC34" s="299" t="s">
        <v>185</v>
      </c>
      <c r="KFD34" s="299" t="s">
        <v>185</v>
      </c>
      <c r="KFE34" s="299" t="s">
        <v>185</v>
      </c>
      <c r="KFF34" s="299" t="s">
        <v>185</v>
      </c>
      <c r="KFG34" s="299" t="s">
        <v>185</v>
      </c>
      <c r="KFH34" s="299" t="s">
        <v>185</v>
      </c>
      <c r="KFI34" s="299" t="s">
        <v>185</v>
      </c>
      <c r="KFJ34" s="299" t="s">
        <v>185</v>
      </c>
      <c r="KFK34" s="299" t="s">
        <v>185</v>
      </c>
      <c r="KFL34" s="299" t="s">
        <v>185</v>
      </c>
      <c r="KFM34" s="299" t="s">
        <v>185</v>
      </c>
      <c r="KFN34" s="299" t="s">
        <v>185</v>
      </c>
      <c r="KFO34" s="299" t="s">
        <v>185</v>
      </c>
      <c r="KFP34" s="299" t="s">
        <v>185</v>
      </c>
      <c r="KFQ34" s="299" t="s">
        <v>185</v>
      </c>
      <c r="KFR34" s="299" t="s">
        <v>185</v>
      </c>
      <c r="KFS34" s="299" t="s">
        <v>185</v>
      </c>
      <c r="KFT34" s="299" t="s">
        <v>185</v>
      </c>
      <c r="KFU34" s="299" t="s">
        <v>185</v>
      </c>
      <c r="KFV34" s="299" t="s">
        <v>185</v>
      </c>
      <c r="KFW34" s="299" t="s">
        <v>185</v>
      </c>
      <c r="KFX34" s="299" t="s">
        <v>185</v>
      </c>
      <c r="KFY34" s="299" t="s">
        <v>185</v>
      </c>
      <c r="KFZ34" s="299" t="s">
        <v>185</v>
      </c>
      <c r="KGA34" s="299" t="s">
        <v>185</v>
      </c>
      <c r="KGB34" s="299" t="s">
        <v>185</v>
      </c>
      <c r="KGC34" s="299" t="s">
        <v>185</v>
      </c>
      <c r="KGD34" s="299" t="s">
        <v>185</v>
      </c>
      <c r="KGE34" s="299" t="s">
        <v>185</v>
      </c>
      <c r="KGF34" s="299" t="s">
        <v>185</v>
      </c>
      <c r="KGG34" s="299" t="s">
        <v>185</v>
      </c>
      <c r="KGH34" s="299" t="s">
        <v>185</v>
      </c>
      <c r="KGI34" s="299" t="s">
        <v>185</v>
      </c>
      <c r="KGJ34" s="299" t="s">
        <v>185</v>
      </c>
      <c r="KGK34" s="299" t="s">
        <v>185</v>
      </c>
      <c r="KGL34" s="299" t="s">
        <v>185</v>
      </c>
      <c r="KGM34" s="299" t="s">
        <v>185</v>
      </c>
      <c r="KGN34" s="299" t="s">
        <v>185</v>
      </c>
      <c r="KGO34" s="299" t="s">
        <v>185</v>
      </c>
      <c r="KGP34" s="299" t="s">
        <v>185</v>
      </c>
      <c r="KGQ34" s="299" t="s">
        <v>185</v>
      </c>
      <c r="KGR34" s="299" t="s">
        <v>185</v>
      </c>
      <c r="KGS34" s="299" t="s">
        <v>185</v>
      </c>
      <c r="KGT34" s="299" t="s">
        <v>185</v>
      </c>
      <c r="KGU34" s="299" t="s">
        <v>185</v>
      </c>
      <c r="KGV34" s="299" t="s">
        <v>185</v>
      </c>
      <c r="KGW34" s="299" t="s">
        <v>185</v>
      </c>
      <c r="KGX34" s="299" t="s">
        <v>185</v>
      </c>
      <c r="KGY34" s="299" t="s">
        <v>185</v>
      </c>
      <c r="KGZ34" s="299" t="s">
        <v>185</v>
      </c>
      <c r="KHA34" s="299" t="s">
        <v>185</v>
      </c>
      <c r="KHB34" s="299" t="s">
        <v>185</v>
      </c>
      <c r="KHC34" s="299" t="s">
        <v>185</v>
      </c>
      <c r="KHD34" s="299" t="s">
        <v>185</v>
      </c>
      <c r="KHE34" s="299" t="s">
        <v>185</v>
      </c>
      <c r="KHF34" s="299" t="s">
        <v>185</v>
      </c>
      <c r="KHG34" s="299" t="s">
        <v>185</v>
      </c>
      <c r="KHH34" s="299" t="s">
        <v>185</v>
      </c>
      <c r="KHI34" s="299" t="s">
        <v>185</v>
      </c>
      <c r="KHJ34" s="299" t="s">
        <v>185</v>
      </c>
      <c r="KHK34" s="299" t="s">
        <v>185</v>
      </c>
      <c r="KHL34" s="299" t="s">
        <v>185</v>
      </c>
      <c r="KHM34" s="299" t="s">
        <v>185</v>
      </c>
      <c r="KHN34" s="299" t="s">
        <v>185</v>
      </c>
      <c r="KHO34" s="299" t="s">
        <v>185</v>
      </c>
      <c r="KHP34" s="299" t="s">
        <v>185</v>
      </c>
      <c r="KHQ34" s="299" t="s">
        <v>185</v>
      </c>
      <c r="KHR34" s="299" t="s">
        <v>185</v>
      </c>
      <c r="KHS34" s="299" t="s">
        <v>185</v>
      </c>
      <c r="KHT34" s="299" t="s">
        <v>185</v>
      </c>
      <c r="KHU34" s="299" t="s">
        <v>185</v>
      </c>
      <c r="KHV34" s="299" t="s">
        <v>185</v>
      </c>
      <c r="KHW34" s="299" t="s">
        <v>185</v>
      </c>
      <c r="KHX34" s="299" t="s">
        <v>185</v>
      </c>
      <c r="KHY34" s="299" t="s">
        <v>185</v>
      </c>
      <c r="KHZ34" s="299" t="s">
        <v>185</v>
      </c>
      <c r="KIA34" s="299" t="s">
        <v>185</v>
      </c>
      <c r="KIB34" s="299" t="s">
        <v>185</v>
      </c>
      <c r="KIC34" s="299" t="s">
        <v>185</v>
      </c>
      <c r="KID34" s="299" t="s">
        <v>185</v>
      </c>
      <c r="KIE34" s="299" t="s">
        <v>185</v>
      </c>
      <c r="KIF34" s="299" t="s">
        <v>185</v>
      </c>
      <c r="KIG34" s="299" t="s">
        <v>185</v>
      </c>
      <c r="KIH34" s="299" t="s">
        <v>185</v>
      </c>
      <c r="KII34" s="299" t="s">
        <v>185</v>
      </c>
      <c r="KIJ34" s="299" t="s">
        <v>185</v>
      </c>
      <c r="KIK34" s="299" t="s">
        <v>185</v>
      </c>
      <c r="KIL34" s="299" t="s">
        <v>185</v>
      </c>
      <c r="KIM34" s="299" t="s">
        <v>185</v>
      </c>
      <c r="KIN34" s="299" t="s">
        <v>185</v>
      </c>
      <c r="KIO34" s="299" t="s">
        <v>185</v>
      </c>
      <c r="KIP34" s="299" t="s">
        <v>185</v>
      </c>
      <c r="KIQ34" s="299" t="s">
        <v>185</v>
      </c>
      <c r="KIR34" s="299" t="s">
        <v>185</v>
      </c>
      <c r="KIS34" s="299" t="s">
        <v>185</v>
      </c>
      <c r="KIT34" s="299" t="s">
        <v>185</v>
      </c>
      <c r="KIU34" s="299" t="s">
        <v>185</v>
      </c>
      <c r="KIV34" s="299" t="s">
        <v>185</v>
      </c>
      <c r="KIW34" s="299" t="s">
        <v>185</v>
      </c>
      <c r="KIX34" s="299" t="s">
        <v>185</v>
      </c>
      <c r="KIY34" s="299" t="s">
        <v>185</v>
      </c>
      <c r="KIZ34" s="299" t="s">
        <v>185</v>
      </c>
      <c r="KJA34" s="299" t="s">
        <v>185</v>
      </c>
      <c r="KJB34" s="299" t="s">
        <v>185</v>
      </c>
      <c r="KJC34" s="299" t="s">
        <v>185</v>
      </c>
      <c r="KJD34" s="299" t="s">
        <v>185</v>
      </c>
      <c r="KJE34" s="299" t="s">
        <v>185</v>
      </c>
      <c r="KJF34" s="299" t="s">
        <v>185</v>
      </c>
      <c r="KJG34" s="299" t="s">
        <v>185</v>
      </c>
      <c r="KJH34" s="299" t="s">
        <v>185</v>
      </c>
      <c r="KJI34" s="299" t="s">
        <v>185</v>
      </c>
      <c r="KJJ34" s="299" t="s">
        <v>185</v>
      </c>
      <c r="KJK34" s="299" t="s">
        <v>185</v>
      </c>
      <c r="KJL34" s="299" t="s">
        <v>185</v>
      </c>
      <c r="KJM34" s="299" t="s">
        <v>185</v>
      </c>
      <c r="KJN34" s="299" t="s">
        <v>185</v>
      </c>
      <c r="KJO34" s="299" t="s">
        <v>185</v>
      </c>
      <c r="KJP34" s="299" t="s">
        <v>185</v>
      </c>
      <c r="KJQ34" s="299" t="s">
        <v>185</v>
      </c>
      <c r="KJR34" s="299" t="s">
        <v>185</v>
      </c>
      <c r="KJS34" s="299" t="s">
        <v>185</v>
      </c>
      <c r="KJT34" s="299" t="s">
        <v>185</v>
      </c>
      <c r="KJU34" s="299" t="s">
        <v>185</v>
      </c>
      <c r="KJV34" s="299" t="s">
        <v>185</v>
      </c>
      <c r="KJW34" s="299" t="s">
        <v>185</v>
      </c>
      <c r="KJX34" s="299" t="s">
        <v>185</v>
      </c>
      <c r="KJY34" s="299" t="s">
        <v>185</v>
      </c>
      <c r="KJZ34" s="299" t="s">
        <v>185</v>
      </c>
      <c r="KKA34" s="299" t="s">
        <v>185</v>
      </c>
      <c r="KKB34" s="299" t="s">
        <v>185</v>
      </c>
      <c r="KKC34" s="299" t="s">
        <v>185</v>
      </c>
      <c r="KKD34" s="299" t="s">
        <v>185</v>
      </c>
      <c r="KKE34" s="299" t="s">
        <v>185</v>
      </c>
      <c r="KKF34" s="299" t="s">
        <v>185</v>
      </c>
      <c r="KKG34" s="299" t="s">
        <v>185</v>
      </c>
      <c r="KKH34" s="299" t="s">
        <v>185</v>
      </c>
      <c r="KKI34" s="299" t="s">
        <v>185</v>
      </c>
      <c r="KKJ34" s="299" t="s">
        <v>185</v>
      </c>
      <c r="KKK34" s="299" t="s">
        <v>185</v>
      </c>
      <c r="KKL34" s="299" t="s">
        <v>185</v>
      </c>
      <c r="KKM34" s="299" t="s">
        <v>185</v>
      </c>
      <c r="KKN34" s="299" t="s">
        <v>185</v>
      </c>
      <c r="KKO34" s="299" t="s">
        <v>185</v>
      </c>
      <c r="KKP34" s="299" t="s">
        <v>185</v>
      </c>
      <c r="KKQ34" s="299" t="s">
        <v>185</v>
      </c>
      <c r="KKR34" s="299" t="s">
        <v>185</v>
      </c>
      <c r="KKS34" s="299" t="s">
        <v>185</v>
      </c>
      <c r="KKT34" s="299" t="s">
        <v>185</v>
      </c>
      <c r="KKU34" s="299" t="s">
        <v>185</v>
      </c>
      <c r="KKV34" s="299" t="s">
        <v>185</v>
      </c>
      <c r="KKW34" s="299" t="s">
        <v>185</v>
      </c>
      <c r="KKX34" s="299" t="s">
        <v>185</v>
      </c>
      <c r="KKY34" s="299" t="s">
        <v>185</v>
      </c>
      <c r="KKZ34" s="299" t="s">
        <v>185</v>
      </c>
      <c r="KLA34" s="299" t="s">
        <v>185</v>
      </c>
      <c r="KLB34" s="299" t="s">
        <v>185</v>
      </c>
      <c r="KLC34" s="299" t="s">
        <v>185</v>
      </c>
      <c r="KLD34" s="299" t="s">
        <v>185</v>
      </c>
      <c r="KLE34" s="299" t="s">
        <v>185</v>
      </c>
      <c r="KLF34" s="299" t="s">
        <v>185</v>
      </c>
      <c r="KLG34" s="299" t="s">
        <v>185</v>
      </c>
      <c r="KLH34" s="299" t="s">
        <v>185</v>
      </c>
      <c r="KLI34" s="299" t="s">
        <v>185</v>
      </c>
      <c r="KLJ34" s="299" t="s">
        <v>185</v>
      </c>
      <c r="KLK34" s="299" t="s">
        <v>185</v>
      </c>
      <c r="KLL34" s="299" t="s">
        <v>185</v>
      </c>
      <c r="KLM34" s="299" t="s">
        <v>185</v>
      </c>
      <c r="KLN34" s="299" t="s">
        <v>185</v>
      </c>
      <c r="KLO34" s="299" t="s">
        <v>185</v>
      </c>
      <c r="KLP34" s="299" t="s">
        <v>185</v>
      </c>
      <c r="KLQ34" s="299" t="s">
        <v>185</v>
      </c>
      <c r="KLR34" s="299" t="s">
        <v>185</v>
      </c>
      <c r="KLS34" s="299" t="s">
        <v>185</v>
      </c>
      <c r="KLT34" s="299" t="s">
        <v>185</v>
      </c>
      <c r="KLU34" s="299" t="s">
        <v>185</v>
      </c>
      <c r="KLV34" s="299" t="s">
        <v>185</v>
      </c>
      <c r="KLW34" s="299" t="s">
        <v>185</v>
      </c>
      <c r="KLX34" s="299" t="s">
        <v>185</v>
      </c>
      <c r="KLY34" s="299" t="s">
        <v>185</v>
      </c>
      <c r="KLZ34" s="299" t="s">
        <v>185</v>
      </c>
      <c r="KMA34" s="299" t="s">
        <v>185</v>
      </c>
      <c r="KMB34" s="299" t="s">
        <v>185</v>
      </c>
      <c r="KMC34" s="299" t="s">
        <v>185</v>
      </c>
      <c r="KMD34" s="299" t="s">
        <v>185</v>
      </c>
      <c r="KME34" s="299" t="s">
        <v>185</v>
      </c>
      <c r="KMF34" s="299" t="s">
        <v>185</v>
      </c>
      <c r="KMG34" s="299" t="s">
        <v>185</v>
      </c>
      <c r="KMH34" s="299" t="s">
        <v>185</v>
      </c>
      <c r="KMI34" s="299" t="s">
        <v>185</v>
      </c>
      <c r="KMJ34" s="299" t="s">
        <v>185</v>
      </c>
      <c r="KMK34" s="299" t="s">
        <v>185</v>
      </c>
      <c r="KML34" s="299" t="s">
        <v>185</v>
      </c>
      <c r="KMM34" s="299" t="s">
        <v>185</v>
      </c>
      <c r="KMN34" s="299" t="s">
        <v>185</v>
      </c>
      <c r="KMO34" s="299" t="s">
        <v>185</v>
      </c>
      <c r="KMP34" s="299" t="s">
        <v>185</v>
      </c>
      <c r="KMQ34" s="299" t="s">
        <v>185</v>
      </c>
      <c r="KMR34" s="299" t="s">
        <v>185</v>
      </c>
      <c r="KMS34" s="299" t="s">
        <v>185</v>
      </c>
      <c r="KMT34" s="299" t="s">
        <v>185</v>
      </c>
      <c r="KMU34" s="299" t="s">
        <v>185</v>
      </c>
      <c r="KMV34" s="299" t="s">
        <v>185</v>
      </c>
      <c r="KMW34" s="299" t="s">
        <v>185</v>
      </c>
      <c r="KMX34" s="299" t="s">
        <v>185</v>
      </c>
      <c r="KMY34" s="299" t="s">
        <v>185</v>
      </c>
      <c r="KMZ34" s="299" t="s">
        <v>185</v>
      </c>
      <c r="KNA34" s="299" t="s">
        <v>185</v>
      </c>
      <c r="KNB34" s="299" t="s">
        <v>185</v>
      </c>
      <c r="KNC34" s="299" t="s">
        <v>185</v>
      </c>
      <c r="KND34" s="299" t="s">
        <v>185</v>
      </c>
      <c r="KNE34" s="299" t="s">
        <v>185</v>
      </c>
      <c r="KNF34" s="299" t="s">
        <v>185</v>
      </c>
      <c r="KNG34" s="299" t="s">
        <v>185</v>
      </c>
      <c r="KNH34" s="299" t="s">
        <v>185</v>
      </c>
      <c r="KNI34" s="299" t="s">
        <v>185</v>
      </c>
      <c r="KNJ34" s="299" t="s">
        <v>185</v>
      </c>
      <c r="KNK34" s="299" t="s">
        <v>185</v>
      </c>
      <c r="KNL34" s="299" t="s">
        <v>185</v>
      </c>
      <c r="KNM34" s="299" t="s">
        <v>185</v>
      </c>
      <c r="KNN34" s="299" t="s">
        <v>185</v>
      </c>
      <c r="KNO34" s="299" t="s">
        <v>185</v>
      </c>
      <c r="KNP34" s="299" t="s">
        <v>185</v>
      </c>
      <c r="KNQ34" s="299" t="s">
        <v>185</v>
      </c>
      <c r="KNR34" s="299" t="s">
        <v>185</v>
      </c>
      <c r="KNS34" s="299" t="s">
        <v>185</v>
      </c>
      <c r="KNT34" s="299" t="s">
        <v>185</v>
      </c>
      <c r="KNU34" s="299" t="s">
        <v>185</v>
      </c>
      <c r="KNV34" s="299" t="s">
        <v>185</v>
      </c>
      <c r="KNW34" s="299" t="s">
        <v>185</v>
      </c>
      <c r="KNX34" s="299" t="s">
        <v>185</v>
      </c>
      <c r="KNY34" s="299" t="s">
        <v>185</v>
      </c>
      <c r="KNZ34" s="299" t="s">
        <v>185</v>
      </c>
      <c r="KOA34" s="299" t="s">
        <v>185</v>
      </c>
      <c r="KOB34" s="299" t="s">
        <v>185</v>
      </c>
      <c r="KOC34" s="299" t="s">
        <v>185</v>
      </c>
      <c r="KOD34" s="299" t="s">
        <v>185</v>
      </c>
      <c r="KOE34" s="299" t="s">
        <v>185</v>
      </c>
      <c r="KOF34" s="299" t="s">
        <v>185</v>
      </c>
      <c r="KOG34" s="299" t="s">
        <v>185</v>
      </c>
      <c r="KOH34" s="299" t="s">
        <v>185</v>
      </c>
      <c r="KOI34" s="299" t="s">
        <v>185</v>
      </c>
      <c r="KOJ34" s="299" t="s">
        <v>185</v>
      </c>
      <c r="KOK34" s="299" t="s">
        <v>185</v>
      </c>
      <c r="KOL34" s="299" t="s">
        <v>185</v>
      </c>
      <c r="KOM34" s="299" t="s">
        <v>185</v>
      </c>
      <c r="KON34" s="299" t="s">
        <v>185</v>
      </c>
      <c r="KOO34" s="299" t="s">
        <v>185</v>
      </c>
      <c r="KOP34" s="299" t="s">
        <v>185</v>
      </c>
      <c r="KOQ34" s="299" t="s">
        <v>185</v>
      </c>
      <c r="KOR34" s="299" t="s">
        <v>185</v>
      </c>
      <c r="KOS34" s="299" t="s">
        <v>185</v>
      </c>
      <c r="KOT34" s="299" t="s">
        <v>185</v>
      </c>
      <c r="KOU34" s="299" t="s">
        <v>185</v>
      </c>
      <c r="KOV34" s="299" t="s">
        <v>185</v>
      </c>
      <c r="KOW34" s="299" t="s">
        <v>185</v>
      </c>
      <c r="KOX34" s="299" t="s">
        <v>185</v>
      </c>
      <c r="KOY34" s="299" t="s">
        <v>185</v>
      </c>
      <c r="KOZ34" s="299" t="s">
        <v>185</v>
      </c>
      <c r="KPA34" s="299" t="s">
        <v>185</v>
      </c>
      <c r="KPB34" s="299" t="s">
        <v>185</v>
      </c>
      <c r="KPC34" s="299" t="s">
        <v>185</v>
      </c>
      <c r="KPD34" s="299" t="s">
        <v>185</v>
      </c>
      <c r="KPE34" s="299" t="s">
        <v>185</v>
      </c>
      <c r="KPF34" s="299" t="s">
        <v>185</v>
      </c>
      <c r="KPG34" s="299" t="s">
        <v>185</v>
      </c>
      <c r="KPH34" s="299" t="s">
        <v>185</v>
      </c>
      <c r="KPI34" s="299" t="s">
        <v>185</v>
      </c>
      <c r="KPJ34" s="299" t="s">
        <v>185</v>
      </c>
      <c r="KPK34" s="299" t="s">
        <v>185</v>
      </c>
      <c r="KPL34" s="299" t="s">
        <v>185</v>
      </c>
      <c r="KPM34" s="299" t="s">
        <v>185</v>
      </c>
      <c r="KPN34" s="299" t="s">
        <v>185</v>
      </c>
      <c r="KPO34" s="299" t="s">
        <v>185</v>
      </c>
      <c r="KPP34" s="299" t="s">
        <v>185</v>
      </c>
      <c r="KPQ34" s="299" t="s">
        <v>185</v>
      </c>
      <c r="KPR34" s="299" t="s">
        <v>185</v>
      </c>
      <c r="KPS34" s="299" t="s">
        <v>185</v>
      </c>
      <c r="KPT34" s="299" t="s">
        <v>185</v>
      </c>
      <c r="KPU34" s="299" t="s">
        <v>185</v>
      </c>
      <c r="KPV34" s="299" t="s">
        <v>185</v>
      </c>
      <c r="KPW34" s="299" t="s">
        <v>185</v>
      </c>
      <c r="KPX34" s="299" t="s">
        <v>185</v>
      </c>
      <c r="KPY34" s="299" t="s">
        <v>185</v>
      </c>
      <c r="KPZ34" s="299" t="s">
        <v>185</v>
      </c>
      <c r="KQA34" s="299" t="s">
        <v>185</v>
      </c>
      <c r="KQB34" s="299" t="s">
        <v>185</v>
      </c>
      <c r="KQC34" s="299" t="s">
        <v>185</v>
      </c>
      <c r="KQD34" s="299" t="s">
        <v>185</v>
      </c>
      <c r="KQE34" s="299" t="s">
        <v>185</v>
      </c>
      <c r="KQF34" s="299" t="s">
        <v>185</v>
      </c>
      <c r="KQG34" s="299" t="s">
        <v>185</v>
      </c>
      <c r="KQH34" s="299" t="s">
        <v>185</v>
      </c>
      <c r="KQI34" s="299" t="s">
        <v>185</v>
      </c>
      <c r="KQJ34" s="299" t="s">
        <v>185</v>
      </c>
      <c r="KQK34" s="299" t="s">
        <v>185</v>
      </c>
      <c r="KQL34" s="299" t="s">
        <v>185</v>
      </c>
      <c r="KQM34" s="299" t="s">
        <v>185</v>
      </c>
      <c r="KQN34" s="299" t="s">
        <v>185</v>
      </c>
      <c r="KQO34" s="299" t="s">
        <v>185</v>
      </c>
      <c r="KQP34" s="299" t="s">
        <v>185</v>
      </c>
      <c r="KQQ34" s="299" t="s">
        <v>185</v>
      </c>
      <c r="KQR34" s="299" t="s">
        <v>185</v>
      </c>
      <c r="KQS34" s="299" t="s">
        <v>185</v>
      </c>
      <c r="KQT34" s="299" t="s">
        <v>185</v>
      </c>
      <c r="KQU34" s="299" t="s">
        <v>185</v>
      </c>
      <c r="KQV34" s="299" t="s">
        <v>185</v>
      </c>
      <c r="KQW34" s="299" t="s">
        <v>185</v>
      </c>
      <c r="KQX34" s="299" t="s">
        <v>185</v>
      </c>
      <c r="KQY34" s="299" t="s">
        <v>185</v>
      </c>
      <c r="KQZ34" s="299" t="s">
        <v>185</v>
      </c>
      <c r="KRA34" s="299" t="s">
        <v>185</v>
      </c>
      <c r="KRB34" s="299" t="s">
        <v>185</v>
      </c>
      <c r="KRC34" s="299" t="s">
        <v>185</v>
      </c>
      <c r="KRD34" s="299" t="s">
        <v>185</v>
      </c>
      <c r="KRE34" s="299" t="s">
        <v>185</v>
      </c>
      <c r="KRF34" s="299" t="s">
        <v>185</v>
      </c>
      <c r="KRG34" s="299" t="s">
        <v>185</v>
      </c>
      <c r="KRH34" s="299" t="s">
        <v>185</v>
      </c>
      <c r="KRI34" s="299" t="s">
        <v>185</v>
      </c>
      <c r="KRJ34" s="299" t="s">
        <v>185</v>
      </c>
      <c r="KRK34" s="299" t="s">
        <v>185</v>
      </c>
      <c r="KRL34" s="299" t="s">
        <v>185</v>
      </c>
      <c r="KRM34" s="299" t="s">
        <v>185</v>
      </c>
      <c r="KRN34" s="299" t="s">
        <v>185</v>
      </c>
      <c r="KRO34" s="299" t="s">
        <v>185</v>
      </c>
      <c r="KRP34" s="299" t="s">
        <v>185</v>
      </c>
      <c r="KRQ34" s="299" t="s">
        <v>185</v>
      </c>
      <c r="KRR34" s="299" t="s">
        <v>185</v>
      </c>
      <c r="KRS34" s="299" t="s">
        <v>185</v>
      </c>
      <c r="KRT34" s="299" t="s">
        <v>185</v>
      </c>
      <c r="KRU34" s="299" t="s">
        <v>185</v>
      </c>
      <c r="KRV34" s="299" t="s">
        <v>185</v>
      </c>
      <c r="KRW34" s="299" t="s">
        <v>185</v>
      </c>
      <c r="KRX34" s="299" t="s">
        <v>185</v>
      </c>
      <c r="KRY34" s="299" t="s">
        <v>185</v>
      </c>
      <c r="KRZ34" s="299" t="s">
        <v>185</v>
      </c>
      <c r="KSA34" s="299" t="s">
        <v>185</v>
      </c>
      <c r="KSB34" s="299" t="s">
        <v>185</v>
      </c>
      <c r="KSC34" s="299" t="s">
        <v>185</v>
      </c>
      <c r="KSD34" s="299" t="s">
        <v>185</v>
      </c>
      <c r="KSE34" s="299" t="s">
        <v>185</v>
      </c>
      <c r="KSF34" s="299" t="s">
        <v>185</v>
      </c>
      <c r="KSG34" s="299" t="s">
        <v>185</v>
      </c>
      <c r="KSH34" s="299" t="s">
        <v>185</v>
      </c>
      <c r="KSI34" s="299" t="s">
        <v>185</v>
      </c>
      <c r="KSJ34" s="299" t="s">
        <v>185</v>
      </c>
      <c r="KSK34" s="299" t="s">
        <v>185</v>
      </c>
      <c r="KSL34" s="299" t="s">
        <v>185</v>
      </c>
      <c r="KSM34" s="299" t="s">
        <v>185</v>
      </c>
      <c r="KSN34" s="299" t="s">
        <v>185</v>
      </c>
      <c r="KSO34" s="299" t="s">
        <v>185</v>
      </c>
      <c r="KSP34" s="299" t="s">
        <v>185</v>
      </c>
      <c r="KSQ34" s="299" t="s">
        <v>185</v>
      </c>
      <c r="KSR34" s="299" t="s">
        <v>185</v>
      </c>
      <c r="KSS34" s="299" t="s">
        <v>185</v>
      </c>
      <c r="KST34" s="299" t="s">
        <v>185</v>
      </c>
      <c r="KSU34" s="299" t="s">
        <v>185</v>
      </c>
      <c r="KSV34" s="299" t="s">
        <v>185</v>
      </c>
      <c r="KSW34" s="299" t="s">
        <v>185</v>
      </c>
      <c r="KSX34" s="299" t="s">
        <v>185</v>
      </c>
      <c r="KSY34" s="299" t="s">
        <v>185</v>
      </c>
      <c r="KSZ34" s="299" t="s">
        <v>185</v>
      </c>
      <c r="KTA34" s="299" t="s">
        <v>185</v>
      </c>
      <c r="KTB34" s="299" t="s">
        <v>185</v>
      </c>
      <c r="KTC34" s="299" t="s">
        <v>185</v>
      </c>
      <c r="KTD34" s="299" t="s">
        <v>185</v>
      </c>
      <c r="KTE34" s="299" t="s">
        <v>185</v>
      </c>
      <c r="KTF34" s="299" t="s">
        <v>185</v>
      </c>
      <c r="KTG34" s="299" t="s">
        <v>185</v>
      </c>
      <c r="KTH34" s="299" t="s">
        <v>185</v>
      </c>
      <c r="KTI34" s="299" t="s">
        <v>185</v>
      </c>
      <c r="KTJ34" s="299" t="s">
        <v>185</v>
      </c>
      <c r="KTK34" s="299" t="s">
        <v>185</v>
      </c>
      <c r="KTL34" s="299" t="s">
        <v>185</v>
      </c>
      <c r="KTM34" s="299" t="s">
        <v>185</v>
      </c>
      <c r="KTN34" s="299" t="s">
        <v>185</v>
      </c>
      <c r="KTO34" s="299" t="s">
        <v>185</v>
      </c>
      <c r="KTP34" s="299" t="s">
        <v>185</v>
      </c>
      <c r="KTQ34" s="299" t="s">
        <v>185</v>
      </c>
      <c r="KTR34" s="299" t="s">
        <v>185</v>
      </c>
      <c r="KTS34" s="299" t="s">
        <v>185</v>
      </c>
      <c r="KTT34" s="299" t="s">
        <v>185</v>
      </c>
      <c r="KTU34" s="299" t="s">
        <v>185</v>
      </c>
      <c r="KTV34" s="299" t="s">
        <v>185</v>
      </c>
      <c r="KTW34" s="299" t="s">
        <v>185</v>
      </c>
      <c r="KTX34" s="299" t="s">
        <v>185</v>
      </c>
      <c r="KTY34" s="299" t="s">
        <v>185</v>
      </c>
      <c r="KTZ34" s="299" t="s">
        <v>185</v>
      </c>
      <c r="KUA34" s="299" t="s">
        <v>185</v>
      </c>
      <c r="KUB34" s="299" t="s">
        <v>185</v>
      </c>
      <c r="KUC34" s="299" t="s">
        <v>185</v>
      </c>
      <c r="KUD34" s="299" t="s">
        <v>185</v>
      </c>
      <c r="KUE34" s="299" t="s">
        <v>185</v>
      </c>
      <c r="KUF34" s="299" t="s">
        <v>185</v>
      </c>
      <c r="KUG34" s="299" t="s">
        <v>185</v>
      </c>
      <c r="KUH34" s="299" t="s">
        <v>185</v>
      </c>
      <c r="KUI34" s="299" t="s">
        <v>185</v>
      </c>
      <c r="KUJ34" s="299" t="s">
        <v>185</v>
      </c>
      <c r="KUK34" s="299" t="s">
        <v>185</v>
      </c>
      <c r="KUL34" s="299" t="s">
        <v>185</v>
      </c>
      <c r="KUM34" s="299" t="s">
        <v>185</v>
      </c>
      <c r="KUN34" s="299" t="s">
        <v>185</v>
      </c>
      <c r="KUO34" s="299" t="s">
        <v>185</v>
      </c>
      <c r="KUP34" s="299" t="s">
        <v>185</v>
      </c>
      <c r="KUQ34" s="299" t="s">
        <v>185</v>
      </c>
      <c r="KUR34" s="299" t="s">
        <v>185</v>
      </c>
      <c r="KUS34" s="299" t="s">
        <v>185</v>
      </c>
      <c r="KUT34" s="299" t="s">
        <v>185</v>
      </c>
      <c r="KUU34" s="299" t="s">
        <v>185</v>
      </c>
      <c r="KUV34" s="299" t="s">
        <v>185</v>
      </c>
      <c r="KUW34" s="299" t="s">
        <v>185</v>
      </c>
      <c r="KUX34" s="299" t="s">
        <v>185</v>
      </c>
      <c r="KUY34" s="299" t="s">
        <v>185</v>
      </c>
      <c r="KUZ34" s="299" t="s">
        <v>185</v>
      </c>
      <c r="KVA34" s="299" t="s">
        <v>185</v>
      </c>
      <c r="KVB34" s="299" t="s">
        <v>185</v>
      </c>
      <c r="KVC34" s="299" t="s">
        <v>185</v>
      </c>
      <c r="KVD34" s="299" t="s">
        <v>185</v>
      </c>
      <c r="KVE34" s="299" t="s">
        <v>185</v>
      </c>
      <c r="KVF34" s="299" t="s">
        <v>185</v>
      </c>
      <c r="KVG34" s="299" t="s">
        <v>185</v>
      </c>
      <c r="KVH34" s="299" t="s">
        <v>185</v>
      </c>
      <c r="KVI34" s="299" t="s">
        <v>185</v>
      </c>
      <c r="KVJ34" s="299" t="s">
        <v>185</v>
      </c>
      <c r="KVK34" s="299" t="s">
        <v>185</v>
      </c>
      <c r="KVL34" s="299" t="s">
        <v>185</v>
      </c>
      <c r="KVM34" s="299" t="s">
        <v>185</v>
      </c>
      <c r="KVN34" s="299" t="s">
        <v>185</v>
      </c>
      <c r="KVO34" s="299" t="s">
        <v>185</v>
      </c>
      <c r="KVP34" s="299" t="s">
        <v>185</v>
      </c>
      <c r="KVQ34" s="299" t="s">
        <v>185</v>
      </c>
      <c r="KVR34" s="299" t="s">
        <v>185</v>
      </c>
      <c r="KVS34" s="299" t="s">
        <v>185</v>
      </c>
      <c r="KVT34" s="299" t="s">
        <v>185</v>
      </c>
      <c r="KVU34" s="299" t="s">
        <v>185</v>
      </c>
      <c r="KVV34" s="299" t="s">
        <v>185</v>
      </c>
      <c r="KVW34" s="299" t="s">
        <v>185</v>
      </c>
      <c r="KVX34" s="299" t="s">
        <v>185</v>
      </c>
      <c r="KVY34" s="299" t="s">
        <v>185</v>
      </c>
      <c r="KVZ34" s="299" t="s">
        <v>185</v>
      </c>
      <c r="KWA34" s="299" t="s">
        <v>185</v>
      </c>
      <c r="KWB34" s="299" t="s">
        <v>185</v>
      </c>
      <c r="KWC34" s="299" t="s">
        <v>185</v>
      </c>
      <c r="KWD34" s="299" t="s">
        <v>185</v>
      </c>
      <c r="KWE34" s="299" t="s">
        <v>185</v>
      </c>
      <c r="KWF34" s="299" t="s">
        <v>185</v>
      </c>
      <c r="KWG34" s="299" t="s">
        <v>185</v>
      </c>
      <c r="KWH34" s="299" t="s">
        <v>185</v>
      </c>
      <c r="KWI34" s="299" t="s">
        <v>185</v>
      </c>
      <c r="KWJ34" s="299" t="s">
        <v>185</v>
      </c>
      <c r="KWK34" s="299" t="s">
        <v>185</v>
      </c>
      <c r="KWL34" s="299" t="s">
        <v>185</v>
      </c>
      <c r="KWM34" s="299" t="s">
        <v>185</v>
      </c>
      <c r="KWN34" s="299" t="s">
        <v>185</v>
      </c>
      <c r="KWO34" s="299" t="s">
        <v>185</v>
      </c>
      <c r="KWP34" s="299" t="s">
        <v>185</v>
      </c>
      <c r="KWQ34" s="299" t="s">
        <v>185</v>
      </c>
      <c r="KWR34" s="299" t="s">
        <v>185</v>
      </c>
      <c r="KWS34" s="299" t="s">
        <v>185</v>
      </c>
      <c r="KWT34" s="299" t="s">
        <v>185</v>
      </c>
      <c r="KWU34" s="299" t="s">
        <v>185</v>
      </c>
      <c r="KWV34" s="299" t="s">
        <v>185</v>
      </c>
      <c r="KWW34" s="299" t="s">
        <v>185</v>
      </c>
      <c r="KWX34" s="299" t="s">
        <v>185</v>
      </c>
      <c r="KWY34" s="299" t="s">
        <v>185</v>
      </c>
      <c r="KWZ34" s="299" t="s">
        <v>185</v>
      </c>
      <c r="KXA34" s="299" t="s">
        <v>185</v>
      </c>
      <c r="KXB34" s="299" t="s">
        <v>185</v>
      </c>
      <c r="KXC34" s="299" t="s">
        <v>185</v>
      </c>
      <c r="KXD34" s="299" t="s">
        <v>185</v>
      </c>
      <c r="KXE34" s="299" t="s">
        <v>185</v>
      </c>
      <c r="KXF34" s="299" t="s">
        <v>185</v>
      </c>
      <c r="KXG34" s="299" t="s">
        <v>185</v>
      </c>
      <c r="KXH34" s="299" t="s">
        <v>185</v>
      </c>
      <c r="KXI34" s="299" t="s">
        <v>185</v>
      </c>
      <c r="KXJ34" s="299" t="s">
        <v>185</v>
      </c>
      <c r="KXK34" s="299" t="s">
        <v>185</v>
      </c>
      <c r="KXL34" s="299" t="s">
        <v>185</v>
      </c>
      <c r="KXM34" s="299" t="s">
        <v>185</v>
      </c>
      <c r="KXN34" s="299" t="s">
        <v>185</v>
      </c>
      <c r="KXO34" s="299" t="s">
        <v>185</v>
      </c>
      <c r="KXP34" s="299" t="s">
        <v>185</v>
      </c>
      <c r="KXQ34" s="299" t="s">
        <v>185</v>
      </c>
      <c r="KXR34" s="299" t="s">
        <v>185</v>
      </c>
      <c r="KXS34" s="299" t="s">
        <v>185</v>
      </c>
      <c r="KXT34" s="299" t="s">
        <v>185</v>
      </c>
      <c r="KXU34" s="299" t="s">
        <v>185</v>
      </c>
      <c r="KXV34" s="299" t="s">
        <v>185</v>
      </c>
      <c r="KXW34" s="299" t="s">
        <v>185</v>
      </c>
      <c r="KXX34" s="299" t="s">
        <v>185</v>
      </c>
      <c r="KXY34" s="299" t="s">
        <v>185</v>
      </c>
      <c r="KXZ34" s="299" t="s">
        <v>185</v>
      </c>
      <c r="KYA34" s="299" t="s">
        <v>185</v>
      </c>
      <c r="KYB34" s="299" t="s">
        <v>185</v>
      </c>
      <c r="KYC34" s="299" t="s">
        <v>185</v>
      </c>
      <c r="KYD34" s="299" t="s">
        <v>185</v>
      </c>
      <c r="KYE34" s="299" t="s">
        <v>185</v>
      </c>
      <c r="KYF34" s="299" t="s">
        <v>185</v>
      </c>
      <c r="KYG34" s="299" t="s">
        <v>185</v>
      </c>
      <c r="KYH34" s="299" t="s">
        <v>185</v>
      </c>
      <c r="KYI34" s="299" t="s">
        <v>185</v>
      </c>
      <c r="KYJ34" s="299" t="s">
        <v>185</v>
      </c>
      <c r="KYK34" s="299" t="s">
        <v>185</v>
      </c>
      <c r="KYL34" s="299" t="s">
        <v>185</v>
      </c>
      <c r="KYM34" s="299" t="s">
        <v>185</v>
      </c>
      <c r="KYN34" s="299" t="s">
        <v>185</v>
      </c>
      <c r="KYO34" s="299" t="s">
        <v>185</v>
      </c>
      <c r="KYP34" s="299" t="s">
        <v>185</v>
      </c>
      <c r="KYQ34" s="299" t="s">
        <v>185</v>
      </c>
      <c r="KYR34" s="299" t="s">
        <v>185</v>
      </c>
      <c r="KYS34" s="299" t="s">
        <v>185</v>
      </c>
      <c r="KYT34" s="299" t="s">
        <v>185</v>
      </c>
      <c r="KYU34" s="299" t="s">
        <v>185</v>
      </c>
      <c r="KYV34" s="299" t="s">
        <v>185</v>
      </c>
      <c r="KYW34" s="299" t="s">
        <v>185</v>
      </c>
      <c r="KYX34" s="299" t="s">
        <v>185</v>
      </c>
      <c r="KYY34" s="299" t="s">
        <v>185</v>
      </c>
      <c r="KYZ34" s="299" t="s">
        <v>185</v>
      </c>
      <c r="KZA34" s="299" t="s">
        <v>185</v>
      </c>
      <c r="KZB34" s="299" t="s">
        <v>185</v>
      </c>
      <c r="KZC34" s="299" t="s">
        <v>185</v>
      </c>
      <c r="KZD34" s="299" t="s">
        <v>185</v>
      </c>
      <c r="KZE34" s="299" t="s">
        <v>185</v>
      </c>
      <c r="KZF34" s="299" t="s">
        <v>185</v>
      </c>
      <c r="KZG34" s="299" t="s">
        <v>185</v>
      </c>
      <c r="KZH34" s="299" t="s">
        <v>185</v>
      </c>
      <c r="KZI34" s="299" t="s">
        <v>185</v>
      </c>
      <c r="KZJ34" s="299" t="s">
        <v>185</v>
      </c>
      <c r="KZK34" s="299" t="s">
        <v>185</v>
      </c>
      <c r="KZL34" s="299" t="s">
        <v>185</v>
      </c>
      <c r="KZM34" s="299" t="s">
        <v>185</v>
      </c>
      <c r="KZN34" s="299" t="s">
        <v>185</v>
      </c>
      <c r="KZO34" s="299" t="s">
        <v>185</v>
      </c>
      <c r="KZP34" s="299" t="s">
        <v>185</v>
      </c>
      <c r="KZQ34" s="299" t="s">
        <v>185</v>
      </c>
      <c r="KZR34" s="299" t="s">
        <v>185</v>
      </c>
      <c r="KZS34" s="299" t="s">
        <v>185</v>
      </c>
      <c r="KZT34" s="299" t="s">
        <v>185</v>
      </c>
      <c r="KZU34" s="299" t="s">
        <v>185</v>
      </c>
      <c r="KZV34" s="299" t="s">
        <v>185</v>
      </c>
      <c r="KZW34" s="299" t="s">
        <v>185</v>
      </c>
      <c r="KZX34" s="299" t="s">
        <v>185</v>
      </c>
      <c r="KZY34" s="299" t="s">
        <v>185</v>
      </c>
      <c r="KZZ34" s="299" t="s">
        <v>185</v>
      </c>
      <c r="LAA34" s="299" t="s">
        <v>185</v>
      </c>
      <c r="LAB34" s="299" t="s">
        <v>185</v>
      </c>
      <c r="LAC34" s="299" t="s">
        <v>185</v>
      </c>
      <c r="LAD34" s="299" t="s">
        <v>185</v>
      </c>
      <c r="LAE34" s="299" t="s">
        <v>185</v>
      </c>
      <c r="LAF34" s="299" t="s">
        <v>185</v>
      </c>
      <c r="LAG34" s="299" t="s">
        <v>185</v>
      </c>
      <c r="LAH34" s="299" t="s">
        <v>185</v>
      </c>
      <c r="LAI34" s="299" t="s">
        <v>185</v>
      </c>
      <c r="LAJ34" s="299" t="s">
        <v>185</v>
      </c>
      <c r="LAK34" s="299" t="s">
        <v>185</v>
      </c>
      <c r="LAL34" s="299" t="s">
        <v>185</v>
      </c>
      <c r="LAM34" s="299" t="s">
        <v>185</v>
      </c>
      <c r="LAN34" s="299" t="s">
        <v>185</v>
      </c>
      <c r="LAO34" s="299" t="s">
        <v>185</v>
      </c>
      <c r="LAP34" s="299" t="s">
        <v>185</v>
      </c>
      <c r="LAQ34" s="299" t="s">
        <v>185</v>
      </c>
      <c r="LAR34" s="299" t="s">
        <v>185</v>
      </c>
      <c r="LAS34" s="299" t="s">
        <v>185</v>
      </c>
      <c r="LAT34" s="299" t="s">
        <v>185</v>
      </c>
      <c r="LAU34" s="299" t="s">
        <v>185</v>
      </c>
      <c r="LAV34" s="299" t="s">
        <v>185</v>
      </c>
      <c r="LAW34" s="299" t="s">
        <v>185</v>
      </c>
      <c r="LAX34" s="299" t="s">
        <v>185</v>
      </c>
      <c r="LAY34" s="299" t="s">
        <v>185</v>
      </c>
      <c r="LAZ34" s="299" t="s">
        <v>185</v>
      </c>
      <c r="LBA34" s="299" t="s">
        <v>185</v>
      </c>
      <c r="LBB34" s="299" t="s">
        <v>185</v>
      </c>
      <c r="LBC34" s="299" t="s">
        <v>185</v>
      </c>
      <c r="LBD34" s="299" t="s">
        <v>185</v>
      </c>
      <c r="LBE34" s="299" t="s">
        <v>185</v>
      </c>
      <c r="LBF34" s="299" t="s">
        <v>185</v>
      </c>
      <c r="LBG34" s="299" t="s">
        <v>185</v>
      </c>
      <c r="LBH34" s="299" t="s">
        <v>185</v>
      </c>
      <c r="LBI34" s="299" t="s">
        <v>185</v>
      </c>
      <c r="LBJ34" s="299" t="s">
        <v>185</v>
      </c>
      <c r="LBK34" s="299" t="s">
        <v>185</v>
      </c>
      <c r="LBL34" s="299" t="s">
        <v>185</v>
      </c>
      <c r="LBM34" s="299" t="s">
        <v>185</v>
      </c>
      <c r="LBN34" s="299" t="s">
        <v>185</v>
      </c>
      <c r="LBO34" s="299" t="s">
        <v>185</v>
      </c>
      <c r="LBP34" s="299" t="s">
        <v>185</v>
      </c>
      <c r="LBQ34" s="299" t="s">
        <v>185</v>
      </c>
      <c r="LBR34" s="299" t="s">
        <v>185</v>
      </c>
      <c r="LBS34" s="299" t="s">
        <v>185</v>
      </c>
      <c r="LBT34" s="299" t="s">
        <v>185</v>
      </c>
      <c r="LBU34" s="299" t="s">
        <v>185</v>
      </c>
      <c r="LBV34" s="299" t="s">
        <v>185</v>
      </c>
      <c r="LBW34" s="299" t="s">
        <v>185</v>
      </c>
      <c r="LBX34" s="299" t="s">
        <v>185</v>
      </c>
      <c r="LBY34" s="299" t="s">
        <v>185</v>
      </c>
      <c r="LBZ34" s="299" t="s">
        <v>185</v>
      </c>
      <c r="LCA34" s="299" t="s">
        <v>185</v>
      </c>
      <c r="LCB34" s="299" t="s">
        <v>185</v>
      </c>
      <c r="LCC34" s="299" t="s">
        <v>185</v>
      </c>
      <c r="LCD34" s="299" t="s">
        <v>185</v>
      </c>
      <c r="LCE34" s="299" t="s">
        <v>185</v>
      </c>
      <c r="LCF34" s="299" t="s">
        <v>185</v>
      </c>
      <c r="LCG34" s="299" t="s">
        <v>185</v>
      </c>
      <c r="LCH34" s="299" t="s">
        <v>185</v>
      </c>
      <c r="LCI34" s="299" t="s">
        <v>185</v>
      </c>
      <c r="LCJ34" s="299" t="s">
        <v>185</v>
      </c>
      <c r="LCK34" s="299" t="s">
        <v>185</v>
      </c>
      <c r="LCL34" s="299" t="s">
        <v>185</v>
      </c>
      <c r="LCM34" s="299" t="s">
        <v>185</v>
      </c>
      <c r="LCN34" s="299" t="s">
        <v>185</v>
      </c>
      <c r="LCO34" s="299" t="s">
        <v>185</v>
      </c>
      <c r="LCP34" s="299" t="s">
        <v>185</v>
      </c>
      <c r="LCQ34" s="299" t="s">
        <v>185</v>
      </c>
      <c r="LCR34" s="299" t="s">
        <v>185</v>
      </c>
      <c r="LCS34" s="299" t="s">
        <v>185</v>
      </c>
      <c r="LCT34" s="299" t="s">
        <v>185</v>
      </c>
      <c r="LCU34" s="299" t="s">
        <v>185</v>
      </c>
      <c r="LCV34" s="299" t="s">
        <v>185</v>
      </c>
      <c r="LCW34" s="299" t="s">
        <v>185</v>
      </c>
      <c r="LCX34" s="299" t="s">
        <v>185</v>
      </c>
      <c r="LCY34" s="299" t="s">
        <v>185</v>
      </c>
      <c r="LCZ34" s="299" t="s">
        <v>185</v>
      </c>
      <c r="LDA34" s="299" t="s">
        <v>185</v>
      </c>
      <c r="LDB34" s="299" t="s">
        <v>185</v>
      </c>
      <c r="LDC34" s="299" t="s">
        <v>185</v>
      </c>
      <c r="LDD34" s="299" t="s">
        <v>185</v>
      </c>
      <c r="LDE34" s="299" t="s">
        <v>185</v>
      </c>
      <c r="LDF34" s="299" t="s">
        <v>185</v>
      </c>
      <c r="LDG34" s="299" t="s">
        <v>185</v>
      </c>
      <c r="LDH34" s="299" t="s">
        <v>185</v>
      </c>
      <c r="LDI34" s="299" t="s">
        <v>185</v>
      </c>
      <c r="LDJ34" s="299" t="s">
        <v>185</v>
      </c>
      <c r="LDK34" s="299" t="s">
        <v>185</v>
      </c>
      <c r="LDL34" s="299" t="s">
        <v>185</v>
      </c>
      <c r="LDM34" s="299" t="s">
        <v>185</v>
      </c>
      <c r="LDN34" s="299" t="s">
        <v>185</v>
      </c>
      <c r="LDO34" s="299" t="s">
        <v>185</v>
      </c>
      <c r="LDP34" s="299" t="s">
        <v>185</v>
      </c>
      <c r="LDQ34" s="299" t="s">
        <v>185</v>
      </c>
      <c r="LDR34" s="299" t="s">
        <v>185</v>
      </c>
      <c r="LDS34" s="299" t="s">
        <v>185</v>
      </c>
      <c r="LDT34" s="299" t="s">
        <v>185</v>
      </c>
      <c r="LDU34" s="299" t="s">
        <v>185</v>
      </c>
      <c r="LDV34" s="299" t="s">
        <v>185</v>
      </c>
      <c r="LDW34" s="299" t="s">
        <v>185</v>
      </c>
      <c r="LDX34" s="299" t="s">
        <v>185</v>
      </c>
      <c r="LDY34" s="299" t="s">
        <v>185</v>
      </c>
      <c r="LDZ34" s="299" t="s">
        <v>185</v>
      </c>
      <c r="LEA34" s="299" t="s">
        <v>185</v>
      </c>
      <c r="LEB34" s="299" t="s">
        <v>185</v>
      </c>
      <c r="LEC34" s="299" t="s">
        <v>185</v>
      </c>
      <c r="LED34" s="299" t="s">
        <v>185</v>
      </c>
      <c r="LEE34" s="299" t="s">
        <v>185</v>
      </c>
      <c r="LEF34" s="299" t="s">
        <v>185</v>
      </c>
      <c r="LEG34" s="299" t="s">
        <v>185</v>
      </c>
      <c r="LEH34" s="299" t="s">
        <v>185</v>
      </c>
      <c r="LEI34" s="299" t="s">
        <v>185</v>
      </c>
      <c r="LEJ34" s="299" t="s">
        <v>185</v>
      </c>
      <c r="LEK34" s="299" t="s">
        <v>185</v>
      </c>
      <c r="LEL34" s="299" t="s">
        <v>185</v>
      </c>
      <c r="LEM34" s="299" t="s">
        <v>185</v>
      </c>
      <c r="LEN34" s="299" t="s">
        <v>185</v>
      </c>
      <c r="LEO34" s="299" t="s">
        <v>185</v>
      </c>
      <c r="LEP34" s="299" t="s">
        <v>185</v>
      </c>
      <c r="LEQ34" s="299" t="s">
        <v>185</v>
      </c>
      <c r="LER34" s="299" t="s">
        <v>185</v>
      </c>
      <c r="LES34" s="299" t="s">
        <v>185</v>
      </c>
      <c r="LET34" s="299" t="s">
        <v>185</v>
      </c>
      <c r="LEU34" s="299" t="s">
        <v>185</v>
      </c>
      <c r="LEV34" s="299" t="s">
        <v>185</v>
      </c>
      <c r="LEW34" s="299" t="s">
        <v>185</v>
      </c>
      <c r="LEX34" s="299" t="s">
        <v>185</v>
      </c>
      <c r="LEY34" s="299" t="s">
        <v>185</v>
      </c>
      <c r="LEZ34" s="299" t="s">
        <v>185</v>
      </c>
      <c r="LFA34" s="299" t="s">
        <v>185</v>
      </c>
      <c r="LFB34" s="299" t="s">
        <v>185</v>
      </c>
      <c r="LFC34" s="299" t="s">
        <v>185</v>
      </c>
      <c r="LFD34" s="299" t="s">
        <v>185</v>
      </c>
      <c r="LFE34" s="299" t="s">
        <v>185</v>
      </c>
      <c r="LFF34" s="299" t="s">
        <v>185</v>
      </c>
      <c r="LFG34" s="299" t="s">
        <v>185</v>
      </c>
      <c r="LFH34" s="299" t="s">
        <v>185</v>
      </c>
      <c r="LFI34" s="299" t="s">
        <v>185</v>
      </c>
      <c r="LFJ34" s="299" t="s">
        <v>185</v>
      </c>
      <c r="LFK34" s="299" t="s">
        <v>185</v>
      </c>
      <c r="LFL34" s="299" t="s">
        <v>185</v>
      </c>
      <c r="LFM34" s="299" t="s">
        <v>185</v>
      </c>
      <c r="LFN34" s="299" t="s">
        <v>185</v>
      </c>
      <c r="LFO34" s="299" t="s">
        <v>185</v>
      </c>
      <c r="LFP34" s="299" t="s">
        <v>185</v>
      </c>
      <c r="LFQ34" s="299" t="s">
        <v>185</v>
      </c>
      <c r="LFR34" s="299" t="s">
        <v>185</v>
      </c>
      <c r="LFS34" s="299" t="s">
        <v>185</v>
      </c>
      <c r="LFT34" s="299" t="s">
        <v>185</v>
      </c>
      <c r="LFU34" s="299" t="s">
        <v>185</v>
      </c>
      <c r="LFV34" s="299" t="s">
        <v>185</v>
      </c>
      <c r="LFW34" s="299" t="s">
        <v>185</v>
      </c>
      <c r="LFX34" s="299" t="s">
        <v>185</v>
      </c>
      <c r="LFY34" s="299" t="s">
        <v>185</v>
      </c>
      <c r="LFZ34" s="299" t="s">
        <v>185</v>
      </c>
      <c r="LGA34" s="299" t="s">
        <v>185</v>
      </c>
      <c r="LGB34" s="299" t="s">
        <v>185</v>
      </c>
      <c r="LGC34" s="299" t="s">
        <v>185</v>
      </c>
      <c r="LGD34" s="299" t="s">
        <v>185</v>
      </c>
      <c r="LGE34" s="299" t="s">
        <v>185</v>
      </c>
      <c r="LGF34" s="299" t="s">
        <v>185</v>
      </c>
      <c r="LGG34" s="299" t="s">
        <v>185</v>
      </c>
      <c r="LGH34" s="299" t="s">
        <v>185</v>
      </c>
      <c r="LGI34" s="299" t="s">
        <v>185</v>
      </c>
      <c r="LGJ34" s="299" t="s">
        <v>185</v>
      </c>
      <c r="LGK34" s="299" t="s">
        <v>185</v>
      </c>
      <c r="LGL34" s="299" t="s">
        <v>185</v>
      </c>
      <c r="LGM34" s="299" t="s">
        <v>185</v>
      </c>
      <c r="LGN34" s="299" t="s">
        <v>185</v>
      </c>
      <c r="LGO34" s="299" t="s">
        <v>185</v>
      </c>
      <c r="LGP34" s="299" t="s">
        <v>185</v>
      </c>
      <c r="LGQ34" s="299" t="s">
        <v>185</v>
      </c>
      <c r="LGR34" s="299" t="s">
        <v>185</v>
      </c>
      <c r="LGS34" s="299" t="s">
        <v>185</v>
      </c>
      <c r="LGT34" s="299" t="s">
        <v>185</v>
      </c>
      <c r="LGU34" s="299" t="s">
        <v>185</v>
      </c>
      <c r="LGV34" s="299" t="s">
        <v>185</v>
      </c>
      <c r="LGW34" s="299" t="s">
        <v>185</v>
      </c>
      <c r="LGX34" s="299" t="s">
        <v>185</v>
      </c>
      <c r="LGY34" s="299" t="s">
        <v>185</v>
      </c>
      <c r="LGZ34" s="299" t="s">
        <v>185</v>
      </c>
      <c r="LHA34" s="299" t="s">
        <v>185</v>
      </c>
      <c r="LHB34" s="299" t="s">
        <v>185</v>
      </c>
      <c r="LHC34" s="299" t="s">
        <v>185</v>
      </c>
      <c r="LHD34" s="299" t="s">
        <v>185</v>
      </c>
      <c r="LHE34" s="299" t="s">
        <v>185</v>
      </c>
      <c r="LHF34" s="299" t="s">
        <v>185</v>
      </c>
      <c r="LHG34" s="299" t="s">
        <v>185</v>
      </c>
      <c r="LHH34" s="299" t="s">
        <v>185</v>
      </c>
      <c r="LHI34" s="299" t="s">
        <v>185</v>
      </c>
      <c r="LHJ34" s="299" t="s">
        <v>185</v>
      </c>
      <c r="LHK34" s="299" t="s">
        <v>185</v>
      </c>
      <c r="LHL34" s="299" t="s">
        <v>185</v>
      </c>
      <c r="LHM34" s="299" t="s">
        <v>185</v>
      </c>
      <c r="LHN34" s="299" t="s">
        <v>185</v>
      </c>
      <c r="LHO34" s="299" t="s">
        <v>185</v>
      </c>
      <c r="LHP34" s="299" t="s">
        <v>185</v>
      </c>
      <c r="LHQ34" s="299" t="s">
        <v>185</v>
      </c>
      <c r="LHR34" s="299" t="s">
        <v>185</v>
      </c>
      <c r="LHS34" s="299" t="s">
        <v>185</v>
      </c>
      <c r="LHT34" s="299" t="s">
        <v>185</v>
      </c>
      <c r="LHU34" s="299" t="s">
        <v>185</v>
      </c>
      <c r="LHV34" s="299" t="s">
        <v>185</v>
      </c>
      <c r="LHW34" s="299" t="s">
        <v>185</v>
      </c>
      <c r="LHX34" s="299" t="s">
        <v>185</v>
      </c>
      <c r="LHY34" s="299" t="s">
        <v>185</v>
      </c>
      <c r="LHZ34" s="299" t="s">
        <v>185</v>
      </c>
      <c r="LIA34" s="299" t="s">
        <v>185</v>
      </c>
      <c r="LIB34" s="299" t="s">
        <v>185</v>
      </c>
      <c r="LIC34" s="299" t="s">
        <v>185</v>
      </c>
      <c r="LID34" s="299" t="s">
        <v>185</v>
      </c>
      <c r="LIE34" s="299" t="s">
        <v>185</v>
      </c>
      <c r="LIF34" s="299" t="s">
        <v>185</v>
      </c>
      <c r="LIG34" s="299" t="s">
        <v>185</v>
      </c>
      <c r="LIH34" s="299" t="s">
        <v>185</v>
      </c>
      <c r="LII34" s="299" t="s">
        <v>185</v>
      </c>
      <c r="LIJ34" s="299" t="s">
        <v>185</v>
      </c>
      <c r="LIK34" s="299" t="s">
        <v>185</v>
      </c>
      <c r="LIL34" s="299" t="s">
        <v>185</v>
      </c>
      <c r="LIM34" s="299" t="s">
        <v>185</v>
      </c>
      <c r="LIN34" s="299" t="s">
        <v>185</v>
      </c>
      <c r="LIO34" s="299" t="s">
        <v>185</v>
      </c>
      <c r="LIP34" s="299" t="s">
        <v>185</v>
      </c>
      <c r="LIQ34" s="299" t="s">
        <v>185</v>
      </c>
      <c r="LIR34" s="299" t="s">
        <v>185</v>
      </c>
      <c r="LIS34" s="299" t="s">
        <v>185</v>
      </c>
      <c r="LIT34" s="299" t="s">
        <v>185</v>
      </c>
      <c r="LIU34" s="299" t="s">
        <v>185</v>
      </c>
      <c r="LIV34" s="299" t="s">
        <v>185</v>
      </c>
      <c r="LIW34" s="299" t="s">
        <v>185</v>
      </c>
      <c r="LIX34" s="299" t="s">
        <v>185</v>
      </c>
      <c r="LIY34" s="299" t="s">
        <v>185</v>
      </c>
      <c r="LIZ34" s="299" t="s">
        <v>185</v>
      </c>
      <c r="LJA34" s="299" t="s">
        <v>185</v>
      </c>
      <c r="LJB34" s="299" t="s">
        <v>185</v>
      </c>
      <c r="LJC34" s="299" t="s">
        <v>185</v>
      </c>
      <c r="LJD34" s="299" t="s">
        <v>185</v>
      </c>
      <c r="LJE34" s="299" t="s">
        <v>185</v>
      </c>
      <c r="LJF34" s="299" t="s">
        <v>185</v>
      </c>
      <c r="LJG34" s="299" t="s">
        <v>185</v>
      </c>
      <c r="LJH34" s="299" t="s">
        <v>185</v>
      </c>
      <c r="LJI34" s="299" t="s">
        <v>185</v>
      </c>
      <c r="LJJ34" s="299" t="s">
        <v>185</v>
      </c>
      <c r="LJK34" s="299" t="s">
        <v>185</v>
      </c>
      <c r="LJL34" s="299" t="s">
        <v>185</v>
      </c>
      <c r="LJM34" s="299" t="s">
        <v>185</v>
      </c>
      <c r="LJN34" s="299" t="s">
        <v>185</v>
      </c>
      <c r="LJO34" s="299" t="s">
        <v>185</v>
      </c>
      <c r="LJP34" s="299" t="s">
        <v>185</v>
      </c>
      <c r="LJQ34" s="299" t="s">
        <v>185</v>
      </c>
      <c r="LJR34" s="299" t="s">
        <v>185</v>
      </c>
      <c r="LJS34" s="299" t="s">
        <v>185</v>
      </c>
      <c r="LJT34" s="299" t="s">
        <v>185</v>
      </c>
      <c r="LJU34" s="299" t="s">
        <v>185</v>
      </c>
      <c r="LJV34" s="299" t="s">
        <v>185</v>
      </c>
      <c r="LJW34" s="299" t="s">
        <v>185</v>
      </c>
      <c r="LJX34" s="299" t="s">
        <v>185</v>
      </c>
      <c r="LJY34" s="299" t="s">
        <v>185</v>
      </c>
      <c r="LJZ34" s="299" t="s">
        <v>185</v>
      </c>
      <c r="LKA34" s="299" t="s">
        <v>185</v>
      </c>
      <c r="LKB34" s="299" t="s">
        <v>185</v>
      </c>
      <c r="LKC34" s="299" t="s">
        <v>185</v>
      </c>
      <c r="LKD34" s="299" t="s">
        <v>185</v>
      </c>
      <c r="LKE34" s="299" t="s">
        <v>185</v>
      </c>
      <c r="LKF34" s="299" t="s">
        <v>185</v>
      </c>
      <c r="LKG34" s="299" t="s">
        <v>185</v>
      </c>
      <c r="LKH34" s="299" t="s">
        <v>185</v>
      </c>
      <c r="LKI34" s="299" t="s">
        <v>185</v>
      </c>
      <c r="LKJ34" s="299" t="s">
        <v>185</v>
      </c>
      <c r="LKK34" s="299" t="s">
        <v>185</v>
      </c>
      <c r="LKL34" s="299" t="s">
        <v>185</v>
      </c>
      <c r="LKM34" s="299" t="s">
        <v>185</v>
      </c>
      <c r="LKN34" s="299" t="s">
        <v>185</v>
      </c>
      <c r="LKO34" s="299" t="s">
        <v>185</v>
      </c>
      <c r="LKP34" s="299" t="s">
        <v>185</v>
      </c>
      <c r="LKQ34" s="299" t="s">
        <v>185</v>
      </c>
      <c r="LKR34" s="299" t="s">
        <v>185</v>
      </c>
      <c r="LKS34" s="299" t="s">
        <v>185</v>
      </c>
      <c r="LKT34" s="299" t="s">
        <v>185</v>
      </c>
      <c r="LKU34" s="299" t="s">
        <v>185</v>
      </c>
      <c r="LKV34" s="299" t="s">
        <v>185</v>
      </c>
      <c r="LKW34" s="299" t="s">
        <v>185</v>
      </c>
      <c r="LKX34" s="299" t="s">
        <v>185</v>
      </c>
      <c r="LKY34" s="299" t="s">
        <v>185</v>
      </c>
      <c r="LKZ34" s="299" t="s">
        <v>185</v>
      </c>
      <c r="LLA34" s="299" t="s">
        <v>185</v>
      </c>
      <c r="LLB34" s="299" t="s">
        <v>185</v>
      </c>
      <c r="LLC34" s="299" t="s">
        <v>185</v>
      </c>
      <c r="LLD34" s="299" t="s">
        <v>185</v>
      </c>
      <c r="LLE34" s="299" t="s">
        <v>185</v>
      </c>
      <c r="LLF34" s="299" t="s">
        <v>185</v>
      </c>
      <c r="LLG34" s="299" t="s">
        <v>185</v>
      </c>
      <c r="LLH34" s="299" t="s">
        <v>185</v>
      </c>
      <c r="LLI34" s="299" t="s">
        <v>185</v>
      </c>
      <c r="LLJ34" s="299" t="s">
        <v>185</v>
      </c>
      <c r="LLK34" s="299" t="s">
        <v>185</v>
      </c>
      <c r="LLL34" s="299" t="s">
        <v>185</v>
      </c>
      <c r="LLM34" s="299" t="s">
        <v>185</v>
      </c>
      <c r="LLN34" s="299" t="s">
        <v>185</v>
      </c>
      <c r="LLO34" s="299" t="s">
        <v>185</v>
      </c>
      <c r="LLP34" s="299" t="s">
        <v>185</v>
      </c>
      <c r="LLQ34" s="299" t="s">
        <v>185</v>
      </c>
      <c r="LLR34" s="299" t="s">
        <v>185</v>
      </c>
      <c r="LLS34" s="299" t="s">
        <v>185</v>
      </c>
      <c r="LLT34" s="299" t="s">
        <v>185</v>
      </c>
      <c r="LLU34" s="299" t="s">
        <v>185</v>
      </c>
      <c r="LLV34" s="299" t="s">
        <v>185</v>
      </c>
      <c r="LLW34" s="299" t="s">
        <v>185</v>
      </c>
      <c r="LLX34" s="299" t="s">
        <v>185</v>
      </c>
      <c r="LLY34" s="299" t="s">
        <v>185</v>
      </c>
      <c r="LLZ34" s="299" t="s">
        <v>185</v>
      </c>
      <c r="LMA34" s="299" t="s">
        <v>185</v>
      </c>
      <c r="LMB34" s="299" t="s">
        <v>185</v>
      </c>
      <c r="LMC34" s="299" t="s">
        <v>185</v>
      </c>
      <c r="LMD34" s="299" t="s">
        <v>185</v>
      </c>
      <c r="LME34" s="299" t="s">
        <v>185</v>
      </c>
      <c r="LMF34" s="299" t="s">
        <v>185</v>
      </c>
      <c r="LMG34" s="299" t="s">
        <v>185</v>
      </c>
      <c r="LMH34" s="299" t="s">
        <v>185</v>
      </c>
      <c r="LMI34" s="299" t="s">
        <v>185</v>
      </c>
      <c r="LMJ34" s="299" t="s">
        <v>185</v>
      </c>
      <c r="LMK34" s="299" t="s">
        <v>185</v>
      </c>
      <c r="LML34" s="299" t="s">
        <v>185</v>
      </c>
      <c r="LMM34" s="299" t="s">
        <v>185</v>
      </c>
      <c r="LMN34" s="299" t="s">
        <v>185</v>
      </c>
      <c r="LMO34" s="299" t="s">
        <v>185</v>
      </c>
      <c r="LMP34" s="299" t="s">
        <v>185</v>
      </c>
      <c r="LMQ34" s="299" t="s">
        <v>185</v>
      </c>
      <c r="LMR34" s="299" t="s">
        <v>185</v>
      </c>
      <c r="LMS34" s="299" t="s">
        <v>185</v>
      </c>
      <c r="LMT34" s="299" t="s">
        <v>185</v>
      </c>
      <c r="LMU34" s="299" t="s">
        <v>185</v>
      </c>
      <c r="LMV34" s="299" t="s">
        <v>185</v>
      </c>
      <c r="LMW34" s="299" t="s">
        <v>185</v>
      </c>
      <c r="LMX34" s="299" t="s">
        <v>185</v>
      </c>
      <c r="LMY34" s="299" t="s">
        <v>185</v>
      </c>
      <c r="LMZ34" s="299" t="s">
        <v>185</v>
      </c>
      <c r="LNA34" s="299" t="s">
        <v>185</v>
      </c>
      <c r="LNB34" s="299" t="s">
        <v>185</v>
      </c>
      <c r="LNC34" s="299" t="s">
        <v>185</v>
      </c>
      <c r="LND34" s="299" t="s">
        <v>185</v>
      </c>
      <c r="LNE34" s="299" t="s">
        <v>185</v>
      </c>
      <c r="LNF34" s="299" t="s">
        <v>185</v>
      </c>
      <c r="LNG34" s="299" t="s">
        <v>185</v>
      </c>
      <c r="LNH34" s="299" t="s">
        <v>185</v>
      </c>
      <c r="LNI34" s="299" t="s">
        <v>185</v>
      </c>
      <c r="LNJ34" s="299" t="s">
        <v>185</v>
      </c>
      <c r="LNK34" s="299" t="s">
        <v>185</v>
      </c>
      <c r="LNL34" s="299" t="s">
        <v>185</v>
      </c>
      <c r="LNM34" s="299" t="s">
        <v>185</v>
      </c>
      <c r="LNN34" s="299" t="s">
        <v>185</v>
      </c>
      <c r="LNO34" s="299" t="s">
        <v>185</v>
      </c>
      <c r="LNP34" s="299" t="s">
        <v>185</v>
      </c>
      <c r="LNQ34" s="299" t="s">
        <v>185</v>
      </c>
      <c r="LNR34" s="299" t="s">
        <v>185</v>
      </c>
      <c r="LNS34" s="299" t="s">
        <v>185</v>
      </c>
      <c r="LNT34" s="299" t="s">
        <v>185</v>
      </c>
      <c r="LNU34" s="299" t="s">
        <v>185</v>
      </c>
      <c r="LNV34" s="299" t="s">
        <v>185</v>
      </c>
      <c r="LNW34" s="299" t="s">
        <v>185</v>
      </c>
      <c r="LNX34" s="299" t="s">
        <v>185</v>
      </c>
      <c r="LNY34" s="299" t="s">
        <v>185</v>
      </c>
      <c r="LNZ34" s="299" t="s">
        <v>185</v>
      </c>
      <c r="LOA34" s="299" t="s">
        <v>185</v>
      </c>
      <c r="LOB34" s="299" t="s">
        <v>185</v>
      </c>
      <c r="LOC34" s="299" t="s">
        <v>185</v>
      </c>
      <c r="LOD34" s="299" t="s">
        <v>185</v>
      </c>
      <c r="LOE34" s="299" t="s">
        <v>185</v>
      </c>
      <c r="LOF34" s="299" t="s">
        <v>185</v>
      </c>
      <c r="LOG34" s="299" t="s">
        <v>185</v>
      </c>
      <c r="LOH34" s="299" t="s">
        <v>185</v>
      </c>
      <c r="LOI34" s="299" t="s">
        <v>185</v>
      </c>
      <c r="LOJ34" s="299" t="s">
        <v>185</v>
      </c>
      <c r="LOK34" s="299" t="s">
        <v>185</v>
      </c>
      <c r="LOL34" s="299" t="s">
        <v>185</v>
      </c>
      <c r="LOM34" s="299" t="s">
        <v>185</v>
      </c>
      <c r="LON34" s="299" t="s">
        <v>185</v>
      </c>
      <c r="LOO34" s="299" t="s">
        <v>185</v>
      </c>
      <c r="LOP34" s="299" t="s">
        <v>185</v>
      </c>
      <c r="LOQ34" s="299" t="s">
        <v>185</v>
      </c>
      <c r="LOR34" s="299" t="s">
        <v>185</v>
      </c>
      <c r="LOS34" s="299" t="s">
        <v>185</v>
      </c>
      <c r="LOT34" s="299" t="s">
        <v>185</v>
      </c>
      <c r="LOU34" s="299" t="s">
        <v>185</v>
      </c>
      <c r="LOV34" s="299" t="s">
        <v>185</v>
      </c>
      <c r="LOW34" s="299" t="s">
        <v>185</v>
      </c>
      <c r="LOX34" s="299" t="s">
        <v>185</v>
      </c>
      <c r="LOY34" s="299" t="s">
        <v>185</v>
      </c>
      <c r="LOZ34" s="299" t="s">
        <v>185</v>
      </c>
      <c r="LPA34" s="299" t="s">
        <v>185</v>
      </c>
      <c r="LPB34" s="299" t="s">
        <v>185</v>
      </c>
      <c r="LPC34" s="299" t="s">
        <v>185</v>
      </c>
      <c r="LPD34" s="299" t="s">
        <v>185</v>
      </c>
      <c r="LPE34" s="299" t="s">
        <v>185</v>
      </c>
      <c r="LPF34" s="299" t="s">
        <v>185</v>
      </c>
      <c r="LPG34" s="299" t="s">
        <v>185</v>
      </c>
      <c r="LPH34" s="299" t="s">
        <v>185</v>
      </c>
      <c r="LPI34" s="299" t="s">
        <v>185</v>
      </c>
      <c r="LPJ34" s="299" t="s">
        <v>185</v>
      </c>
      <c r="LPK34" s="299" t="s">
        <v>185</v>
      </c>
      <c r="LPL34" s="299" t="s">
        <v>185</v>
      </c>
      <c r="LPM34" s="299" t="s">
        <v>185</v>
      </c>
      <c r="LPN34" s="299" t="s">
        <v>185</v>
      </c>
      <c r="LPO34" s="299" t="s">
        <v>185</v>
      </c>
      <c r="LPP34" s="299" t="s">
        <v>185</v>
      </c>
      <c r="LPQ34" s="299" t="s">
        <v>185</v>
      </c>
      <c r="LPR34" s="299" t="s">
        <v>185</v>
      </c>
      <c r="LPS34" s="299" t="s">
        <v>185</v>
      </c>
      <c r="LPT34" s="299" t="s">
        <v>185</v>
      </c>
      <c r="LPU34" s="299" t="s">
        <v>185</v>
      </c>
      <c r="LPV34" s="299" t="s">
        <v>185</v>
      </c>
      <c r="LPW34" s="299" t="s">
        <v>185</v>
      </c>
      <c r="LPX34" s="299" t="s">
        <v>185</v>
      </c>
      <c r="LPY34" s="299" t="s">
        <v>185</v>
      </c>
      <c r="LPZ34" s="299" t="s">
        <v>185</v>
      </c>
      <c r="LQA34" s="299" t="s">
        <v>185</v>
      </c>
      <c r="LQB34" s="299" t="s">
        <v>185</v>
      </c>
      <c r="LQC34" s="299" t="s">
        <v>185</v>
      </c>
      <c r="LQD34" s="299" t="s">
        <v>185</v>
      </c>
      <c r="LQE34" s="299" t="s">
        <v>185</v>
      </c>
      <c r="LQF34" s="299" t="s">
        <v>185</v>
      </c>
      <c r="LQG34" s="299" t="s">
        <v>185</v>
      </c>
      <c r="LQH34" s="299" t="s">
        <v>185</v>
      </c>
      <c r="LQI34" s="299" t="s">
        <v>185</v>
      </c>
      <c r="LQJ34" s="299" t="s">
        <v>185</v>
      </c>
      <c r="LQK34" s="299" t="s">
        <v>185</v>
      </c>
      <c r="LQL34" s="299" t="s">
        <v>185</v>
      </c>
      <c r="LQM34" s="299" t="s">
        <v>185</v>
      </c>
      <c r="LQN34" s="299" t="s">
        <v>185</v>
      </c>
      <c r="LQO34" s="299" t="s">
        <v>185</v>
      </c>
      <c r="LQP34" s="299" t="s">
        <v>185</v>
      </c>
      <c r="LQQ34" s="299" t="s">
        <v>185</v>
      </c>
      <c r="LQR34" s="299" t="s">
        <v>185</v>
      </c>
      <c r="LQS34" s="299" t="s">
        <v>185</v>
      </c>
      <c r="LQT34" s="299" t="s">
        <v>185</v>
      </c>
      <c r="LQU34" s="299" t="s">
        <v>185</v>
      </c>
      <c r="LQV34" s="299" t="s">
        <v>185</v>
      </c>
      <c r="LQW34" s="299" t="s">
        <v>185</v>
      </c>
      <c r="LQX34" s="299" t="s">
        <v>185</v>
      </c>
      <c r="LQY34" s="299" t="s">
        <v>185</v>
      </c>
      <c r="LQZ34" s="299" t="s">
        <v>185</v>
      </c>
      <c r="LRA34" s="299" t="s">
        <v>185</v>
      </c>
      <c r="LRB34" s="299" t="s">
        <v>185</v>
      </c>
      <c r="LRC34" s="299" t="s">
        <v>185</v>
      </c>
      <c r="LRD34" s="299" t="s">
        <v>185</v>
      </c>
      <c r="LRE34" s="299" t="s">
        <v>185</v>
      </c>
      <c r="LRF34" s="299" t="s">
        <v>185</v>
      </c>
      <c r="LRG34" s="299" t="s">
        <v>185</v>
      </c>
      <c r="LRH34" s="299" t="s">
        <v>185</v>
      </c>
      <c r="LRI34" s="299" t="s">
        <v>185</v>
      </c>
      <c r="LRJ34" s="299" t="s">
        <v>185</v>
      </c>
      <c r="LRK34" s="299" t="s">
        <v>185</v>
      </c>
      <c r="LRL34" s="299" t="s">
        <v>185</v>
      </c>
      <c r="LRM34" s="299" t="s">
        <v>185</v>
      </c>
      <c r="LRN34" s="299" t="s">
        <v>185</v>
      </c>
      <c r="LRO34" s="299" t="s">
        <v>185</v>
      </c>
      <c r="LRP34" s="299" t="s">
        <v>185</v>
      </c>
      <c r="LRQ34" s="299" t="s">
        <v>185</v>
      </c>
      <c r="LRR34" s="299" t="s">
        <v>185</v>
      </c>
      <c r="LRS34" s="299" t="s">
        <v>185</v>
      </c>
      <c r="LRT34" s="299" t="s">
        <v>185</v>
      </c>
      <c r="LRU34" s="299" t="s">
        <v>185</v>
      </c>
      <c r="LRV34" s="299" t="s">
        <v>185</v>
      </c>
      <c r="LRW34" s="299" t="s">
        <v>185</v>
      </c>
      <c r="LRX34" s="299" t="s">
        <v>185</v>
      </c>
      <c r="LRY34" s="299" t="s">
        <v>185</v>
      </c>
      <c r="LRZ34" s="299" t="s">
        <v>185</v>
      </c>
      <c r="LSA34" s="299" t="s">
        <v>185</v>
      </c>
      <c r="LSB34" s="299" t="s">
        <v>185</v>
      </c>
      <c r="LSC34" s="299" t="s">
        <v>185</v>
      </c>
      <c r="LSD34" s="299" t="s">
        <v>185</v>
      </c>
      <c r="LSE34" s="299" t="s">
        <v>185</v>
      </c>
      <c r="LSF34" s="299" t="s">
        <v>185</v>
      </c>
      <c r="LSG34" s="299" t="s">
        <v>185</v>
      </c>
      <c r="LSH34" s="299" t="s">
        <v>185</v>
      </c>
      <c r="LSI34" s="299" t="s">
        <v>185</v>
      </c>
      <c r="LSJ34" s="299" t="s">
        <v>185</v>
      </c>
      <c r="LSK34" s="299" t="s">
        <v>185</v>
      </c>
      <c r="LSL34" s="299" t="s">
        <v>185</v>
      </c>
      <c r="LSM34" s="299" t="s">
        <v>185</v>
      </c>
      <c r="LSN34" s="299" t="s">
        <v>185</v>
      </c>
      <c r="LSO34" s="299" t="s">
        <v>185</v>
      </c>
      <c r="LSP34" s="299" t="s">
        <v>185</v>
      </c>
      <c r="LSQ34" s="299" t="s">
        <v>185</v>
      </c>
      <c r="LSR34" s="299" t="s">
        <v>185</v>
      </c>
      <c r="LSS34" s="299" t="s">
        <v>185</v>
      </c>
      <c r="LST34" s="299" t="s">
        <v>185</v>
      </c>
      <c r="LSU34" s="299" t="s">
        <v>185</v>
      </c>
      <c r="LSV34" s="299" t="s">
        <v>185</v>
      </c>
      <c r="LSW34" s="299" t="s">
        <v>185</v>
      </c>
      <c r="LSX34" s="299" t="s">
        <v>185</v>
      </c>
      <c r="LSY34" s="299" t="s">
        <v>185</v>
      </c>
      <c r="LSZ34" s="299" t="s">
        <v>185</v>
      </c>
      <c r="LTA34" s="299" t="s">
        <v>185</v>
      </c>
      <c r="LTB34" s="299" t="s">
        <v>185</v>
      </c>
      <c r="LTC34" s="299" t="s">
        <v>185</v>
      </c>
      <c r="LTD34" s="299" t="s">
        <v>185</v>
      </c>
      <c r="LTE34" s="299" t="s">
        <v>185</v>
      </c>
      <c r="LTF34" s="299" t="s">
        <v>185</v>
      </c>
      <c r="LTG34" s="299" t="s">
        <v>185</v>
      </c>
      <c r="LTH34" s="299" t="s">
        <v>185</v>
      </c>
      <c r="LTI34" s="299" t="s">
        <v>185</v>
      </c>
      <c r="LTJ34" s="299" t="s">
        <v>185</v>
      </c>
      <c r="LTK34" s="299" t="s">
        <v>185</v>
      </c>
      <c r="LTL34" s="299" t="s">
        <v>185</v>
      </c>
      <c r="LTM34" s="299" t="s">
        <v>185</v>
      </c>
      <c r="LTN34" s="299" t="s">
        <v>185</v>
      </c>
      <c r="LTO34" s="299" t="s">
        <v>185</v>
      </c>
      <c r="LTP34" s="299" t="s">
        <v>185</v>
      </c>
      <c r="LTQ34" s="299" t="s">
        <v>185</v>
      </c>
      <c r="LTR34" s="299" t="s">
        <v>185</v>
      </c>
      <c r="LTS34" s="299" t="s">
        <v>185</v>
      </c>
      <c r="LTT34" s="299" t="s">
        <v>185</v>
      </c>
      <c r="LTU34" s="299" t="s">
        <v>185</v>
      </c>
      <c r="LTV34" s="299" t="s">
        <v>185</v>
      </c>
      <c r="LTW34" s="299" t="s">
        <v>185</v>
      </c>
      <c r="LTX34" s="299" t="s">
        <v>185</v>
      </c>
      <c r="LTY34" s="299" t="s">
        <v>185</v>
      </c>
      <c r="LTZ34" s="299" t="s">
        <v>185</v>
      </c>
      <c r="LUA34" s="299" t="s">
        <v>185</v>
      </c>
      <c r="LUB34" s="299" t="s">
        <v>185</v>
      </c>
      <c r="LUC34" s="299" t="s">
        <v>185</v>
      </c>
      <c r="LUD34" s="299" t="s">
        <v>185</v>
      </c>
      <c r="LUE34" s="299" t="s">
        <v>185</v>
      </c>
      <c r="LUF34" s="299" t="s">
        <v>185</v>
      </c>
      <c r="LUG34" s="299" t="s">
        <v>185</v>
      </c>
      <c r="LUH34" s="299" t="s">
        <v>185</v>
      </c>
      <c r="LUI34" s="299" t="s">
        <v>185</v>
      </c>
      <c r="LUJ34" s="299" t="s">
        <v>185</v>
      </c>
      <c r="LUK34" s="299" t="s">
        <v>185</v>
      </c>
      <c r="LUL34" s="299" t="s">
        <v>185</v>
      </c>
      <c r="LUM34" s="299" t="s">
        <v>185</v>
      </c>
      <c r="LUN34" s="299" t="s">
        <v>185</v>
      </c>
      <c r="LUO34" s="299" t="s">
        <v>185</v>
      </c>
      <c r="LUP34" s="299" t="s">
        <v>185</v>
      </c>
      <c r="LUQ34" s="299" t="s">
        <v>185</v>
      </c>
      <c r="LUR34" s="299" t="s">
        <v>185</v>
      </c>
      <c r="LUS34" s="299" t="s">
        <v>185</v>
      </c>
      <c r="LUT34" s="299" t="s">
        <v>185</v>
      </c>
      <c r="LUU34" s="299" t="s">
        <v>185</v>
      </c>
      <c r="LUV34" s="299" t="s">
        <v>185</v>
      </c>
      <c r="LUW34" s="299" t="s">
        <v>185</v>
      </c>
      <c r="LUX34" s="299" t="s">
        <v>185</v>
      </c>
      <c r="LUY34" s="299" t="s">
        <v>185</v>
      </c>
      <c r="LUZ34" s="299" t="s">
        <v>185</v>
      </c>
      <c r="LVA34" s="299" t="s">
        <v>185</v>
      </c>
      <c r="LVB34" s="299" t="s">
        <v>185</v>
      </c>
      <c r="LVC34" s="299" t="s">
        <v>185</v>
      </c>
      <c r="LVD34" s="299" t="s">
        <v>185</v>
      </c>
      <c r="LVE34" s="299" t="s">
        <v>185</v>
      </c>
      <c r="LVF34" s="299" t="s">
        <v>185</v>
      </c>
      <c r="LVG34" s="299" t="s">
        <v>185</v>
      </c>
      <c r="LVH34" s="299" t="s">
        <v>185</v>
      </c>
      <c r="LVI34" s="299" t="s">
        <v>185</v>
      </c>
      <c r="LVJ34" s="299" t="s">
        <v>185</v>
      </c>
      <c r="LVK34" s="299" t="s">
        <v>185</v>
      </c>
      <c r="LVL34" s="299" t="s">
        <v>185</v>
      </c>
      <c r="LVM34" s="299" t="s">
        <v>185</v>
      </c>
      <c r="LVN34" s="299" t="s">
        <v>185</v>
      </c>
      <c r="LVO34" s="299" t="s">
        <v>185</v>
      </c>
      <c r="LVP34" s="299" t="s">
        <v>185</v>
      </c>
      <c r="LVQ34" s="299" t="s">
        <v>185</v>
      </c>
      <c r="LVR34" s="299" t="s">
        <v>185</v>
      </c>
      <c r="LVS34" s="299" t="s">
        <v>185</v>
      </c>
      <c r="LVT34" s="299" t="s">
        <v>185</v>
      </c>
      <c r="LVU34" s="299" t="s">
        <v>185</v>
      </c>
      <c r="LVV34" s="299" t="s">
        <v>185</v>
      </c>
      <c r="LVW34" s="299" t="s">
        <v>185</v>
      </c>
      <c r="LVX34" s="299" t="s">
        <v>185</v>
      </c>
      <c r="LVY34" s="299" t="s">
        <v>185</v>
      </c>
      <c r="LVZ34" s="299" t="s">
        <v>185</v>
      </c>
      <c r="LWA34" s="299" t="s">
        <v>185</v>
      </c>
      <c r="LWB34" s="299" t="s">
        <v>185</v>
      </c>
      <c r="LWC34" s="299" t="s">
        <v>185</v>
      </c>
      <c r="LWD34" s="299" t="s">
        <v>185</v>
      </c>
      <c r="LWE34" s="299" t="s">
        <v>185</v>
      </c>
      <c r="LWF34" s="299" t="s">
        <v>185</v>
      </c>
      <c r="LWG34" s="299" t="s">
        <v>185</v>
      </c>
      <c r="LWH34" s="299" t="s">
        <v>185</v>
      </c>
      <c r="LWI34" s="299" t="s">
        <v>185</v>
      </c>
      <c r="LWJ34" s="299" t="s">
        <v>185</v>
      </c>
      <c r="LWK34" s="299" t="s">
        <v>185</v>
      </c>
      <c r="LWL34" s="299" t="s">
        <v>185</v>
      </c>
      <c r="LWM34" s="299" t="s">
        <v>185</v>
      </c>
      <c r="LWN34" s="299" t="s">
        <v>185</v>
      </c>
      <c r="LWO34" s="299" t="s">
        <v>185</v>
      </c>
      <c r="LWP34" s="299" t="s">
        <v>185</v>
      </c>
      <c r="LWQ34" s="299" t="s">
        <v>185</v>
      </c>
      <c r="LWR34" s="299" t="s">
        <v>185</v>
      </c>
      <c r="LWS34" s="299" t="s">
        <v>185</v>
      </c>
      <c r="LWT34" s="299" t="s">
        <v>185</v>
      </c>
      <c r="LWU34" s="299" t="s">
        <v>185</v>
      </c>
      <c r="LWV34" s="299" t="s">
        <v>185</v>
      </c>
      <c r="LWW34" s="299" t="s">
        <v>185</v>
      </c>
      <c r="LWX34" s="299" t="s">
        <v>185</v>
      </c>
      <c r="LWY34" s="299" t="s">
        <v>185</v>
      </c>
      <c r="LWZ34" s="299" t="s">
        <v>185</v>
      </c>
      <c r="LXA34" s="299" t="s">
        <v>185</v>
      </c>
      <c r="LXB34" s="299" t="s">
        <v>185</v>
      </c>
      <c r="LXC34" s="299" t="s">
        <v>185</v>
      </c>
      <c r="LXD34" s="299" t="s">
        <v>185</v>
      </c>
      <c r="LXE34" s="299" t="s">
        <v>185</v>
      </c>
      <c r="LXF34" s="299" t="s">
        <v>185</v>
      </c>
      <c r="LXG34" s="299" t="s">
        <v>185</v>
      </c>
      <c r="LXH34" s="299" t="s">
        <v>185</v>
      </c>
      <c r="LXI34" s="299" t="s">
        <v>185</v>
      </c>
      <c r="LXJ34" s="299" t="s">
        <v>185</v>
      </c>
      <c r="LXK34" s="299" t="s">
        <v>185</v>
      </c>
      <c r="LXL34" s="299" t="s">
        <v>185</v>
      </c>
      <c r="LXM34" s="299" t="s">
        <v>185</v>
      </c>
      <c r="LXN34" s="299" t="s">
        <v>185</v>
      </c>
      <c r="LXO34" s="299" t="s">
        <v>185</v>
      </c>
      <c r="LXP34" s="299" t="s">
        <v>185</v>
      </c>
      <c r="LXQ34" s="299" t="s">
        <v>185</v>
      </c>
      <c r="LXR34" s="299" t="s">
        <v>185</v>
      </c>
      <c r="LXS34" s="299" t="s">
        <v>185</v>
      </c>
      <c r="LXT34" s="299" t="s">
        <v>185</v>
      </c>
      <c r="LXU34" s="299" t="s">
        <v>185</v>
      </c>
      <c r="LXV34" s="299" t="s">
        <v>185</v>
      </c>
      <c r="LXW34" s="299" t="s">
        <v>185</v>
      </c>
      <c r="LXX34" s="299" t="s">
        <v>185</v>
      </c>
      <c r="LXY34" s="299" t="s">
        <v>185</v>
      </c>
      <c r="LXZ34" s="299" t="s">
        <v>185</v>
      </c>
      <c r="LYA34" s="299" t="s">
        <v>185</v>
      </c>
      <c r="LYB34" s="299" t="s">
        <v>185</v>
      </c>
      <c r="LYC34" s="299" t="s">
        <v>185</v>
      </c>
      <c r="LYD34" s="299" t="s">
        <v>185</v>
      </c>
      <c r="LYE34" s="299" t="s">
        <v>185</v>
      </c>
      <c r="LYF34" s="299" t="s">
        <v>185</v>
      </c>
      <c r="LYG34" s="299" t="s">
        <v>185</v>
      </c>
      <c r="LYH34" s="299" t="s">
        <v>185</v>
      </c>
      <c r="LYI34" s="299" t="s">
        <v>185</v>
      </c>
      <c r="LYJ34" s="299" t="s">
        <v>185</v>
      </c>
      <c r="LYK34" s="299" t="s">
        <v>185</v>
      </c>
      <c r="LYL34" s="299" t="s">
        <v>185</v>
      </c>
      <c r="LYM34" s="299" t="s">
        <v>185</v>
      </c>
      <c r="LYN34" s="299" t="s">
        <v>185</v>
      </c>
      <c r="LYO34" s="299" t="s">
        <v>185</v>
      </c>
      <c r="LYP34" s="299" t="s">
        <v>185</v>
      </c>
      <c r="LYQ34" s="299" t="s">
        <v>185</v>
      </c>
      <c r="LYR34" s="299" t="s">
        <v>185</v>
      </c>
      <c r="LYS34" s="299" t="s">
        <v>185</v>
      </c>
      <c r="LYT34" s="299" t="s">
        <v>185</v>
      </c>
      <c r="LYU34" s="299" t="s">
        <v>185</v>
      </c>
      <c r="LYV34" s="299" t="s">
        <v>185</v>
      </c>
      <c r="LYW34" s="299" t="s">
        <v>185</v>
      </c>
      <c r="LYX34" s="299" t="s">
        <v>185</v>
      </c>
      <c r="LYY34" s="299" t="s">
        <v>185</v>
      </c>
      <c r="LYZ34" s="299" t="s">
        <v>185</v>
      </c>
      <c r="LZA34" s="299" t="s">
        <v>185</v>
      </c>
      <c r="LZB34" s="299" t="s">
        <v>185</v>
      </c>
      <c r="LZC34" s="299" t="s">
        <v>185</v>
      </c>
      <c r="LZD34" s="299" t="s">
        <v>185</v>
      </c>
      <c r="LZE34" s="299" t="s">
        <v>185</v>
      </c>
      <c r="LZF34" s="299" t="s">
        <v>185</v>
      </c>
      <c r="LZG34" s="299" t="s">
        <v>185</v>
      </c>
      <c r="LZH34" s="299" t="s">
        <v>185</v>
      </c>
      <c r="LZI34" s="299" t="s">
        <v>185</v>
      </c>
      <c r="LZJ34" s="299" t="s">
        <v>185</v>
      </c>
      <c r="LZK34" s="299" t="s">
        <v>185</v>
      </c>
      <c r="LZL34" s="299" t="s">
        <v>185</v>
      </c>
      <c r="LZM34" s="299" t="s">
        <v>185</v>
      </c>
      <c r="LZN34" s="299" t="s">
        <v>185</v>
      </c>
      <c r="LZO34" s="299" t="s">
        <v>185</v>
      </c>
      <c r="LZP34" s="299" t="s">
        <v>185</v>
      </c>
      <c r="LZQ34" s="299" t="s">
        <v>185</v>
      </c>
      <c r="LZR34" s="299" t="s">
        <v>185</v>
      </c>
      <c r="LZS34" s="299" t="s">
        <v>185</v>
      </c>
      <c r="LZT34" s="299" t="s">
        <v>185</v>
      </c>
      <c r="LZU34" s="299" t="s">
        <v>185</v>
      </c>
      <c r="LZV34" s="299" t="s">
        <v>185</v>
      </c>
      <c r="LZW34" s="299" t="s">
        <v>185</v>
      </c>
      <c r="LZX34" s="299" t="s">
        <v>185</v>
      </c>
      <c r="LZY34" s="299" t="s">
        <v>185</v>
      </c>
      <c r="LZZ34" s="299" t="s">
        <v>185</v>
      </c>
      <c r="MAA34" s="299" t="s">
        <v>185</v>
      </c>
      <c r="MAB34" s="299" t="s">
        <v>185</v>
      </c>
      <c r="MAC34" s="299" t="s">
        <v>185</v>
      </c>
      <c r="MAD34" s="299" t="s">
        <v>185</v>
      </c>
      <c r="MAE34" s="299" t="s">
        <v>185</v>
      </c>
      <c r="MAF34" s="299" t="s">
        <v>185</v>
      </c>
      <c r="MAG34" s="299" t="s">
        <v>185</v>
      </c>
      <c r="MAH34" s="299" t="s">
        <v>185</v>
      </c>
      <c r="MAI34" s="299" t="s">
        <v>185</v>
      </c>
      <c r="MAJ34" s="299" t="s">
        <v>185</v>
      </c>
      <c r="MAK34" s="299" t="s">
        <v>185</v>
      </c>
      <c r="MAL34" s="299" t="s">
        <v>185</v>
      </c>
      <c r="MAM34" s="299" t="s">
        <v>185</v>
      </c>
      <c r="MAN34" s="299" t="s">
        <v>185</v>
      </c>
      <c r="MAO34" s="299" t="s">
        <v>185</v>
      </c>
      <c r="MAP34" s="299" t="s">
        <v>185</v>
      </c>
      <c r="MAQ34" s="299" t="s">
        <v>185</v>
      </c>
      <c r="MAR34" s="299" t="s">
        <v>185</v>
      </c>
      <c r="MAS34" s="299" t="s">
        <v>185</v>
      </c>
      <c r="MAT34" s="299" t="s">
        <v>185</v>
      </c>
      <c r="MAU34" s="299" t="s">
        <v>185</v>
      </c>
      <c r="MAV34" s="299" t="s">
        <v>185</v>
      </c>
      <c r="MAW34" s="299" t="s">
        <v>185</v>
      </c>
      <c r="MAX34" s="299" t="s">
        <v>185</v>
      </c>
      <c r="MAY34" s="299" t="s">
        <v>185</v>
      </c>
      <c r="MAZ34" s="299" t="s">
        <v>185</v>
      </c>
      <c r="MBA34" s="299" t="s">
        <v>185</v>
      </c>
      <c r="MBB34" s="299" t="s">
        <v>185</v>
      </c>
      <c r="MBC34" s="299" t="s">
        <v>185</v>
      </c>
      <c r="MBD34" s="299" t="s">
        <v>185</v>
      </c>
      <c r="MBE34" s="299" t="s">
        <v>185</v>
      </c>
      <c r="MBF34" s="299" t="s">
        <v>185</v>
      </c>
      <c r="MBG34" s="299" t="s">
        <v>185</v>
      </c>
      <c r="MBH34" s="299" t="s">
        <v>185</v>
      </c>
      <c r="MBI34" s="299" t="s">
        <v>185</v>
      </c>
      <c r="MBJ34" s="299" t="s">
        <v>185</v>
      </c>
      <c r="MBK34" s="299" t="s">
        <v>185</v>
      </c>
      <c r="MBL34" s="299" t="s">
        <v>185</v>
      </c>
      <c r="MBM34" s="299" t="s">
        <v>185</v>
      </c>
      <c r="MBN34" s="299" t="s">
        <v>185</v>
      </c>
      <c r="MBO34" s="299" t="s">
        <v>185</v>
      </c>
      <c r="MBP34" s="299" t="s">
        <v>185</v>
      </c>
      <c r="MBQ34" s="299" t="s">
        <v>185</v>
      </c>
      <c r="MBR34" s="299" t="s">
        <v>185</v>
      </c>
      <c r="MBS34" s="299" t="s">
        <v>185</v>
      </c>
      <c r="MBT34" s="299" t="s">
        <v>185</v>
      </c>
      <c r="MBU34" s="299" t="s">
        <v>185</v>
      </c>
      <c r="MBV34" s="299" t="s">
        <v>185</v>
      </c>
      <c r="MBW34" s="299" t="s">
        <v>185</v>
      </c>
      <c r="MBX34" s="299" t="s">
        <v>185</v>
      </c>
      <c r="MBY34" s="299" t="s">
        <v>185</v>
      </c>
      <c r="MBZ34" s="299" t="s">
        <v>185</v>
      </c>
      <c r="MCA34" s="299" t="s">
        <v>185</v>
      </c>
      <c r="MCB34" s="299" t="s">
        <v>185</v>
      </c>
      <c r="MCC34" s="299" t="s">
        <v>185</v>
      </c>
      <c r="MCD34" s="299" t="s">
        <v>185</v>
      </c>
      <c r="MCE34" s="299" t="s">
        <v>185</v>
      </c>
      <c r="MCF34" s="299" t="s">
        <v>185</v>
      </c>
      <c r="MCG34" s="299" t="s">
        <v>185</v>
      </c>
      <c r="MCH34" s="299" t="s">
        <v>185</v>
      </c>
      <c r="MCI34" s="299" t="s">
        <v>185</v>
      </c>
      <c r="MCJ34" s="299" t="s">
        <v>185</v>
      </c>
      <c r="MCK34" s="299" t="s">
        <v>185</v>
      </c>
      <c r="MCL34" s="299" t="s">
        <v>185</v>
      </c>
      <c r="MCM34" s="299" t="s">
        <v>185</v>
      </c>
      <c r="MCN34" s="299" t="s">
        <v>185</v>
      </c>
      <c r="MCO34" s="299" t="s">
        <v>185</v>
      </c>
      <c r="MCP34" s="299" t="s">
        <v>185</v>
      </c>
      <c r="MCQ34" s="299" t="s">
        <v>185</v>
      </c>
      <c r="MCR34" s="299" t="s">
        <v>185</v>
      </c>
      <c r="MCS34" s="299" t="s">
        <v>185</v>
      </c>
      <c r="MCT34" s="299" t="s">
        <v>185</v>
      </c>
      <c r="MCU34" s="299" t="s">
        <v>185</v>
      </c>
      <c r="MCV34" s="299" t="s">
        <v>185</v>
      </c>
      <c r="MCW34" s="299" t="s">
        <v>185</v>
      </c>
      <c r="MCX34" s="299" t="s">
        <v>185</v>
      </c>
      <c r="MCY34" s="299" t="s">
        <v>185</v>
      </c>
      <c r="MCZ34" s="299" t="s">
        <v>185</v>
      </c>
      <c r="MDA34" s="299" t="s">
        <v>185</v>
      </c>
      <c r="MDB34" s="299" t="s">
        <v>185</v>
      </c>
      <c r="MDC34" s="299" t="s">
        <v>185</v>
      </c>
      <c r="MDD34" s="299" t="s">
        <v>185</v>
      </c>
      <c r="MDE34" s="299" t="s">
        <v>185</v>
      </c>
      <c r="MDF34" s="299" t="s">
        <v>185</v>
      </c>
      <c r="MDG34" s="299" t="s">
        <v>185</v>
      </c>
      <c r="MDH34" s="299" t="s">
        <v>185</v>
      </c>
      <c r="MDI34" s="299" t="s">
        <v>185</v>
      </c>
      <c r="MDJ34" s="299" t="s">
        <v>185</v>
      </c>
      <c r="MDK34" s="299" t="s">
        <v>185</v>
      </c>
      <c r="MDL34" s="299" t="s">
        <v>185</v>
      </c>
      <c r="MDM34" s="299" t="s">
        <v>185</v>
      </c>
      <c r="MDN34" s="299" t="s">
        <v>185</v>
      </c>
      <c r="MDO34" s="299" t="s">
        <v>185</v>
      </c>
      <c r="MDP34" s="299" t="s">
        <v>185</v>
      </c>
      <c r="MDQ34" s="299" t="s">
        <v>185</v>
      </c>
      <c r="MDR34" s="299" t="s">
        <v>185</v>
      </c>
      <c r="MDS34" s="299" t="s">
        <v>185</v>
      </c>
      <c r="MDT34" s="299" t="s">
        <v>185</v>
      </c>
      <c r="MDU34" s="299" t="s">
        <v>185</v>
      </c>
      <c r="MDV34" s="299" t="s">
        <v>185</v>
      </c>
      <c r="MDW34" s="299" t="s">
        <v>185</v>
      </c>
      <c r="MDX34" s="299" t="s">
        <v>185</v>
      </c>
      <c r="MDY34" s="299" t="s">
        <v>185</v>
      </c>
      <c r="MDZ34" s="299" t="s">
        <v>185</v>
      </c>
      <c r="MEA34" s="299" t="s">
        <v>185</v>
      </c>
      <c r="MEB34" s="299" t="s">
        <v>185</v>
      </c>
      <c r="MEC34" s="299" t="s">
        <v>185</v>
      </c>
      <c r="MED34" s="299" t="s">
        <v>185</v>
      </c>
      <c r="MEE34" s="299" t="s">
        <v>185</v>
      </c>
      <c r="MEF34" s="299" t="s">
        <v>185</v>
      </c>
      <c r="MEG34" s="299" t="s">
        <v>185</v>
      </c>
      <c r="MEH34" s="299" t="s">
        <v>185</v>
      </c>
      <c r="MEI34" s="299" t="s">
        <v>185</v>
      </c>
      <c r="MEJ34" s="299" t="s">
        <v>185</v>
      </c>
      <c r="MEK34" s="299" t="s">
        <v>185</v>
      </c>
      <c r="MEL34" s="299" t="s">
        <v>185</v>
      </c>
      <c r="MEM34" s="299" t="s">
        <v>185</v>
      </c>
      <c r="MEN34" s="299" t="s">
        <v>185</v>
      </c>
      <c r="MEO34" s="299" t="s">
        <v>185</v>
      </c>
      <c r="MEP34" s="299" t="s">
        <v>185</v>
      </c>
      <c r="MEQ34" s="299" t="s">
        <v>185</v>
      </c>
      <c r="MER34" s="299" t="s">
        <v>185</v>
      </c>
      <c r="MES34" s="299" t="s">
        <v>185</v>
      </c>
      <c r="MET34" s="299" t="s">
        <v>185</v>
      </c>
      <c r="MEU34" s="299" t="s">
        <v>185</v>
      </c>
      <c r="MEV34" s="299" t="s">
        <v>185</v>
      </c>
      <c r="MEW34" s="299" t="s">
        <v>185</v>
      </c>
      <c r="MEX34" s="299" t="s">
        <v>185</v>
      </c>
      <c r="MEY34" s="299" t="s">
        <v>185</v>
      </c>
      <c r="MEZ34" s="299" t="s">
        <v>185</v>
      </c>
      <c r="MFA34" s="299" t="s">
        <v>185</v>
      </c>
      <c r="MFB34" s="299" t="s">
        <v>185</v>
      </c>
      <c r="MFC34" s="299" t="s">
        <v>185</v>
      </c>
      <c r="MFD34" s="299" t="s">
        <v>185</v>
      </c>
      <c r="MFE34" s="299" t="s">
        <v>185</v>
      </c>
      <c r="MFF34" s="299" t="s">
        <v>185</v>
      </c>
      <c r="MFG34" s="299" t="s">
        <v>185</v>
      </c>
      <c r="MFH34" s="299" t="s">
        <v>185</v>
      </c>
      <c r="MFI34" s="299" t="s">
        <v>185</v>
      </c>
      <c r="MFJ34" s="299" t="s">
        <v>185</v>
      </c>
      <c r="MFK34" s="299" t="s">
        <v>185</v>
      </c>
      <c r="MFL34" s="299" t="s">
        <v>185</v>
      </c>
      <c r="MFM34" s="299" t="s">
        <v>185</v>
      </c>
      <c r="MFN34" s="299" t="s">
        <v>185</v>
      </c>
      <c r="MFO34" s="299" t="s">
        <v>185</v>
      </c>
      <c r="MFP34" s="299" t="s">
        <v>185</v>
      </c>
      <c r="MFQ34" s="299" t="s">
        <v>185</v>
      </c>
      <c r="MFR34" s="299" t="s">
        <v>185</v>
      </c>
      <c r="MFS34" s="299" t="s">
        <v>185</v>
      </c>
      <c r="MFT34" s="299" t="s">
        <v>185</v>
      </c>
      <c r="MFU34" s="299" t="s">
        <v>185</v>
      </c>
      <c r="MFV34" s="299" t="s">
        <v>185</v>
      </c>
      <c r="MFW34" s="299" t="s">
        <v>185</v>
      </c>
      <c r="MFX34" s="299" t="s">
        <v>185</v>
      </c>
      <c r="MFY34" s="299" t="s">
        <v>185</v>
      </c>
      <c r="MFZ34" s="299" t="s">
        <v>185</v>
      </c>
      <c r="MGA34" s="299" t="s">
        <v>185</v>
      </c>
      <c r="MGB34" s="299" t="s">
        <v>185</v>
      </c>
      <c r="MGC34" s="299" t="s">
        <v>185</v>
      </c>
      <c r="MGD34" s="299" t="s">
        <v>185</v>
      </c>
      <c r="MGE34" s="299" t="s">
        <v>185</v>
      </c>
      <c r="MGF34" s="299" t="s">
        <v>185</v>
      </c>
      <c r="MGG34" s="299" t="s">
        <v>185</v>
      </c>
      <c r="MGH34" s="299" t="s">
        <v>185</v>
      </c>
      <c r="MGI34" s="299" t="s">
        <v>185</v>
      </c>
      <c r="MGJ34" s="299" t="s">
        <v>185</v>
      </c>
      <c r="MGK34" s="299" t="s">
        <v>185</v>
      </c>
      <c r="MGL34" s="299" t="s">
        <v>185</v>
      </c>
      <c r="MGM34" s="299" t="s">
        <v>185</v>
      </c>
      <c r="MGN34" s="299" t="s">
        <v>185</v>
      </c>
      <c r="MGO34" s="299" t="s">
        <v>185</v>
      </c>
      <c r="MGP34" s="299" t="s">
        <v>185</v>
      </c>
      <c r="MGQ34" s="299" t="s">
        <v>185</v>
      </c>
      <c r="MGR34" s="299" t="s">
        <v>185</v>
      </c>
      <c r="MGS34" s="299" t="s">
        <v>185</v>
      </c>
      <c r="MGT34" s="299" t="s">
        <v>185</v>
      </c>
      <c r="MGU34" s="299" t="s">
        <v>185</v>
      </c>
      <c r="MGV34" s="299" t="s">
        <v>185</v>
      </c>
      <c r="MGW34" s="299" t="s">
        <v>185</v>
      </c>
      <c r="MGX34" s="299" t="s">
        <v>185</v>
      </c>
      <c r="MGY34" s="299" t="s">
        <v>185</v>
      </c>
      <c r="MGZ34" s="299" t="s">
        <v>185</v>
      </c>
      <c r="MHA34" s="299" t="s">
        <v>185</v>
      </c>
      <c r="MHB34" s="299" t="s">
        <v>185</v>
      </c>
      <c r="MHC34" s="299" t="s">
        <v>185</v>
      </c>
      <c r="MHD34" s="299" t="s">
        <v>185</v>
      </c>
      <c r="MHE34" s="299" t="s">
        <v>185</v>
      </c>
      <c r="MHF34" s="299" t="s">
        <v>185</v>
      </c>
      <c r="MHG34" s="299" t="s">
        <v>185</v>
      </c>
      <c r="MHH34" s="299" t="s">
        <v>185</v>
      </c>
      <c r="MHI34" s="299" t="s">
        <v>185</v>
      </c>
      <c r="MHJ34" s="299" t="s">
        <v>185</v>
      </c>
      <c r="MHK34" s="299" t="s">
        <v>185</v>
      </c>
      <c r="MHL34" s="299" t="s">
        <v>185</v>
      </c>
      <c r="MHM34" s="299" t="s">
        <v>185</v>
      </c>
      <c r="MHN34" s="299" t="s">
        <v>185</v>
      </c>
      <c r="MHO34" s="299" t="s">
        <v>185</v>
      </c>
      <c r="MHP34" s="299" t="s">
        <v>185</v>
      </c>
      <c r="MHQ34" s="299" t="s">
        <v>185</v>
      </c>
      <c r="MHR34" s="299" t="s">
        <v>185</v>
      </c>
      <c r="MHS34" s="299" t="s">
        <v>185</v>
      </c>
      <c r="MHT34" s="299" t="s">
        <v>185</v>
      </c>
      <c r="MHU34" s="299" t="s">
        <v>185</v>
      </c>
      <c r="MHV34" s="299" t="s">
        <v>185</v>
      </c>
      <c r="MHW34" s="299" t="s">
        <v>185</v>
      </c>
      <c r="MHX34" s="299" t="s">
        <v>185</v>
      </c>
      <c r="MHY34" s="299" t="s">
        <v>185</v>
      </c>
      <c r="MHZ34" s="299" t="s">
        <v>185</v>
      </c>
      <c r="MIA34" s="299" t="s">
        <v>185</v>
      </c>
      <c r="MIB34" s="299" t="s">
        <v>185</v>
      </c>
      <c r="MIC34" s="299" t="s">
        <v>185</v>
      </c>
      <c r="MID34" s="299" t="s">
        <v>185</v>
      </c>
      <c r="MIE34" s="299" t="s">
        <v>185</v>
      </c>
      <c r="MIF34" s="299" t="s">
        <v>185</v>
      </c>
      <c r="MIG34" s="299" t="s">
        <v>185</v>
      </c>
      <c r="MIH34" s="299" t="s">
        <v>185</v>
      </c>
      <c r="MII34" s="299" t="s">
        <v>185</v>
      </c>
      <c r="MIJ34" s="299" t="s">
        <v>185</v>
      </c>
      <c r="MIK34" s="299" t="s">
        <v>185</v>
      </c>
      <c r="MIL34" s="299" t="s">
        <v>185</v>
      </c>
      <c r="MIM34" s="299" t="s">
        <v>185</v>
      </c>
      <c r="MIN34" s="299" t="s">
        <v>185</v>
      </c>
      <c r="MIO34" s="299" t="s">
        <v>185</v>
      </c>
      <c r="MIP34" s="299" t="s">
        <v>185</v>
      </c>
      <c r="MIQ34" s="299" t="s">
        <v>185</v>
      </c>
      <c r="MIR34" s="299" t="s">
        <v>185</v>
      </c>
      <c r="MIS34" s="299" t="s">
        <v>185</v>
      </c>
      <c r="MIT34" s="299" t="s">
        <v>185</v>
      </c>
      <c r="MIU34" s="299" t="s">
        <v>185</v>
      </c>
      <c r="MIV34" s="299" t="s">
        <v>185</v>
      </c>
      <c r="MIW34" s="299" t="s">
        <v>185</v>
      </c>
      <c r="MIX34" s="299" t="s">
        <v>185</v>
      </c>
      <c r="MIY34" s="299" t="s">
        <v>185</v>
      </c>
      <c r="MIZ34" s="299" t="s">
        <v>185</v>
      </c>
      <c r="MJA34" s="299" t="s">
        <v>185</v>
      </c>
      <c r="MJB34" s="299" t="s">
        <v>185</v>
      </c>
      <c r="MJC34" s="299" t="s">
        <v>185</v>
      </c>
      <c r="MJD34" s="299" t="s">
        <v>185</v>
      </c>
      <c r="MJE34" s="299" t="s">
        <v>185</v>
      </c>
      <c r="MJF34" s="299" t="s">
        <v>185</v>
      </c>
      <c r="MJG34" s="299" t="s">
        <v>185</v>
      </c>
      <c r="MJH34" s="299" t="s">
        <v>185</v>
      </c>
      <c r="MJI34" s="299" t="s">
        <v>185</v>
      </c>
      <c r="MJJ34" s="299" t="s">
        <v>185</v>
      </c>
      <c r="MJK34" s="299" t="s">
        <v>185</v>
      </c>
      <c r="MJL34" s="299" t="s">
        <v>185</v>
      </c>
      <c r="MJM34" s="299" t="s">
        <v>185</v>
      </c>
      <c r="MJN34" s="299" t="s">
        <v>185</v>
      </c>
      <c r="MJO34" s="299" t="s">
        <v>185</v>
      </c>
      <c r="MJP34" s="299" t="s">
        <v>185</v>
      </c>
      <c r="MJQ34" s="299" t="s">
        <v>185</v>
      </c>
      <c r="MJR34" s="299" t="s">
        <v>185</v>
      </c>
      <c r="MJS34" s="299" t="s">
        <v>185</v>
      </c>
      <c r="MJT34" s="299" t="s">
        <v>185</v>
      </c>
      <c r="MJU34" s="299" t="s">
        <v>185</v>
      </c>
      <c r="MJV34" s="299" t="s">
        <v>185</v>
      </c>
      <c r="MJW34" s="299" t="s">
        <v>185</v>
      </c>
      <c r="MJX34" s="299" t="s">
        <v>185</v>
      </c>
      <c r="MJY34" s="299" t="s">
        <v>185</v>
      </c>
      <c r="MJZ34" s="299" t="s">
        <v>185</v>
      </c>
      <c r="MKA34" s="299" t="s">
        <v>185</v>
      </c>
      <c r="MKB34" s="299" t="s">
        <v>185</v>
      </c>
      <c r="MKC34" s="299" t="s">
        <v>185</v>
      </c>
      <c r="MKD34" s="299" t="s">
        <v>185</v>
      </c>
      <c r="MKE34" s="299" t="s">
        <v>185</v>
      </c>
      <c r="MKF34" s="299" t="s">
        <v>185</v>
      </c>
      <c r="MKG34" s="299" t="s">
        <v>185</v>
      </c>
      <c r="MKH34" s="299" t="s">
        <v>185</v>
      </c>
      <c r="MKI34" s="299" t="s">
        <v>185</v>
      </c>
      <c r="MKJ34" s="299" t="s">
        <v>185</v>
      </c>
      <c r="MKK34" s="299" t="s">
        <v>185</v>
      </c>
      <c r="MKL34" s="299" t="s">
        <v>185</v>
      </c>
      <c r="MKM34" s="299" t="s">
        <v>185</v>
      </c>
      <c r="MKN34" s="299" t="s">
        <v>185</v>
      </c>
      <c r="MKO34" s="299" t="s">
        <v>185</v>
      </c>
      <c r="MKP34" s="299" t="s">
        <v>185</v>
      </c>
      <c r="MKQ34" s="299" t="s">
        <v>185</v>
      </c>
      <c r="MKR34" s="299" t="s">
        <v>185</v>
      </c>
      <c r="MKS34" s="299" t="s">
        <v>185</v>
      </c>
      <c r="MKT34" s="299" t="s">
        <v>185</v>
      </c>
      <c r="MKU34" s="299" t="s">
        <v>185</v>
      </c>
      <c r="MKV34" s="299" t="s">
        <v>185</v>
      </c>
      <c r="MKW34" s="299" t="s">
        <v>185</v>
      </c>
      <c r="MKX34" s="299" t="s">
        <v>185</v>
      </c>
      <c r="MKY34" s="299" t="s">
        <v>185</v>
      </c>
      <c r="MKZ34" s="299" t="s">
        <v>185</v>
      </c>
      <c r="MLA34" s="299" t="s">
        <v>185</v>
      </c>
      <c r="MLB34" s="299" t="s">
        <v>185</v>
      </c>
      <c r="MLC34" s="299" t="s">
        <v>185</v>
      </c>
      <c r="MLD34" s="299" t="s">
        <v>185</v>
      </c>
      <c r="MLE34" s="299" t="s">
        <v>185</v>
      </c>
      <c r="MLF34" s="299" t="s">
        <v>185</v>
      </c>
      <c r="MLG34" s="299" t="s">
        <v>185</v>
      </c>
      <c r="MLH34" s="299" t="s">
        <v>185</v>
      </c>
      <c r="MLI34" s="299" t="s">
        <v>185</v>
      </c>
      <c r="MLJ34" s="299" t="s">
        <v>185</v>
      </c>
      <c r="MLK34" s="299" t="s">
        <v>185</v>
      </c>
      <c r="MLL34" s="299" t="s">
        <v>185</v>
      </c>
      <c r="MLM34" s="299" t="s">
        <v>185</v>
      </c>
      <c r="MLN34" s="299" t="s">
        <v>185</v>
      </c>
      <c r="MLO34" s="299" t="s">
        <v>185</v>
      </c>
      <c r="MLP34" s="299" t="s">
        <v>185</v>
      </c>
      <c r="MLQ34" s="299" t="s">
        <v>185</v>
      </c>
      <c r="MLR34" s="299" t="s">
        <v>185</v>
      </c>
      <c r="MLS34" s="299" t="s">
        <v>185</v>
      </c>
      <c r="MLT34" s="299" t="s">
        <v>185</v>
      </c>
      <c r="MLU34" s="299" t="s">
        <v>185</v>
      </c>
      <c r="MLV34" s="299" t="s">
        <v>185</v>
      </c>
      <c r="MLW34" s="299" t="s">
        <v>185</v>
      </c>
      <c r="MLX34" s="299" t="s">
        <v>185</v>
      </c>
      <c r="MLY34" s="299" t="s">
        <v>185</v>
      </c>
      <c r="MLZ34" s="299" t="s">
        <v>185</v>
      </c>
      <c r="MMA34" s="299" t="s">
        <v>185</v>
      </c>
      <c r="MMB34" s="299" t="s">
        <v>185</v>
      </c>
      <c r="MMC34" s="299" t="s">
        <v>185</v>
      </c>
      <c r="MMD34" s="299" t="s">
        <v>185</v>
      </c>
      <c r="MME34" s="299" t="s">
        <v>185</v>
      </c>
      <c r="MMF34" s="299" t="s">
        <v>185</v>
      </c>
      <c r="MMG34" s="299" t="s">
        <v>185</v>
      </c>
      <c r="MMH34" s="299" t="s">
        <v>185</v>
      </c>
      <c r="MMI34" s="299" t="s">
        <v>185</v>
      </c>
      <c r="MMJ34" s="299" t="s">
        <v>185</v>
      </c>
      <c r="MMK34" s="299" t="s">
        <v>185</v>
      </c>
      <c r="MML34" s="299" t="s">
        <v>185</v>
      </c>
      <c r="MMM34" s="299" t="s">
        <v>185</v>
      </c>
      <c r="MMN34" s="299" t="s">
        <v>185</v>
      </c>
      <c r="MMO34" s="299" t="s">
        <v>185</v>
      </c>
      <c r="MMP34" s="299" t="s">
        <v>185</v>
      </c>
      <c r="MMQ34" s="299" t="s">
        <v>185</v>
      </c>
      <c r="MMR34" s="299" t="s">
        <v>185</v>
      </c>
      <c r="MMS34" s="299" t="s">
        <v>185</v>
      </c>
      <c r="MMT34" s="299" t="s">
        <v>185</v>
      </c>
      <c r="MMU34" s="299" t="s">
        <v>185</v>
      </c>
      <c r="MMV34" s="299" t="s">
        <v>185</v>
      </c>
      <c r="MMW34" s="299" t="s">
        <v>185</v>
      </c>
      <c r="MMX34" s="299" t="s">
        <v>185</v>
      </c>
      <c r="MMY34" s="299" t="s">
        <v>185</v>
      </c>
      <c r="MMZ34" s="299" t="s">
        <v>185</v>
      </c>
      <c r="MNA34" s="299" t="s">
        <v>185</v>
      </c>
      <c r="MNB34" s="299" t="s">
        <v>185</v>
      </c>
      <c r="MNC34" s="299" t="s">
        <v>185</v>
      </c>
      <c r="MND34" s="299" t="s">
        <v>185</v>
      </c>
      <c r="MNE34" s="299" t="s">
        <v>185</v>
      </c>
      <c r="MNF34" s="299" t="s">
        <v>185</v>
      </c>
      <c r="MNG34" s="299" t="s">
        <v>185</v>
      </c>
      <c r="MNH34" s="299" t="s">
        <v>185</v>
      </c>
      <c r="MNI34" s="299" t="s">
        <v>185</v>
      </c>
      <c r="MNJ34" s="299" t="s">
        <v>185</v>
      </c>
      <c r="MNK34" s="299" t="s">
        <v>185</v>
      </c>
      <c r="MNL34" s="299" t="s">
        <v>185</v>
      </c>
      <c r="MNM34" s="299" t="s">
        <v>185</v>
      </c>
      <c r="MNN34" s="299" t="s">
        <v>185</v>
      </c>
      <c r="MNO34" s="299" t="s">
        <v>185</v>
      </c>
      <c r="MNP34" s="299" t="s">
        <v>185</v>
      </c>
      <c r="MNQ34" s="299" t="s">
        <v>185</v>
      </c>
      <c r="MNR34" s="299" t="s">
        <v>185</v>
      </c>
      <c r="MNS34" s="299" t="s">
        <v>185</v>
      </c>
      <c r="MNT34" s="299" t="s">
        <v>185</v>
      </c>
      <c r="MNU34" s="299" t="s">
        <v>185</v>
      </c>
      <c r="MNV34" s="299" t="s">
        <v>185</v>
      </c>
      <c r="MNW34" s="299" t="s">
        <v>185</v>
      </c>
      <c r="MNX34" s="299" t="s">
        <v>185</v>
      </c>
      <c r="MNY34" s="299" t="s">
        <v>185</v>
      </c>
      <c r="MNZ34" s="299" t="s">
        <v>185</v>
      </c>
      <c r="MOA34" s="299" t="s">
        <v>185</v>
      </c>
      <c r="MOB34" s="299" t="s">
        <v>185</v>
      </c>
      <c r="MOC34" s="299" t="s">
        <v>185</v>
      </c>
      <c r="MOD34" s="299" t="s">
        <v>185</v>
      </c>
      <c r="MOE34" s="299" t="s">
        <v>185</v>
      </c>
      <c r="MOF34" s="299" t="s">
        <v>185</v>
      </c>
      <c r="MOG34" s="299" t="s">
        <v>185</v>
      </c>
      <c r="MOH34" s="299" t="s">
        <v>185</v>
      </c>
      <c r="MOI34" s="299" t="s">
        <v>185</v>
      </c>
      <c r="MOJ34" s="299" t="s">
        <v>185</v>
      </c>
      <c r="MOK34" s="299" t="s">
        <v>185</v>
      </c>
      <c r="MOL34" s="299" t="s">
        <v>185</v>
      </c>
      <c r="MOM34" s="299" t="s">
        <v>185</v>
      </c>
      <c r="MON34" s="299" t="s">
        <v>185</v>
      </c>
      <c r="MOO34" s="299" t="s">
        <v>185</v>
      </c>
      <c r="MOP34" s="299" t="s">
        <v>185</v>
      </c>
      <c r="MOQ34" s="299" t="s">
        <v>185</v>
      </c>
      <c r="MOR34" s="299" t="s">
        <v>185</v>
      </c>
      <c r="MOS34" s="299" t="s">
        <v>185</v>
      </c>
      <c r="MOT34" s="299" t="s">
        <v>185</v>
      </c>
      <c r="MOU34" s="299" t="s">
        <v>185</v>
      </c>
      <c r="MOV34" s="299" t="s">
        <v>185</v>
      </c>
      <c r="MOW34" s="299" t="s">
        <v>185</v>
      </c>
      <c r="MOX34" s="299" t="s">
        <v>185</v>
      </c>
      <c r="MOY34" s="299" t="s">
        <v>185</v>
      </c>
      <c r="MOZ34" s="299" t="s">
        <v>185</v>
      </c>
      <c r="MPA34" s="299" t="s">
        <v>185</v>
      </c>
      <c r="MPB34" s="299" t="s">
        <v>185</v>
      </c>
      <c r="MPC34" s="299" t="s">
        <v>185</v>
      </c>
      <c r="MPD34" s="299" t="s">
        <v>185</v>
      </c>
      <c r="MPE34" s="299" t="s">
        <v>185</v>
      </c>
      <c r="MPF34" s="299" t="s">
        <v>185</v>
      </c>
      <c r="MPG34" s="299" t="s">
        <v>185</v>
      </c>
      <c r="MPH34" s="299" t="s">
        <v>185</v>
      </c>
      <c r="MPI34" s="299" t="s">
        <v>185</v>
      </c>
      <c r="MPJ34" s="299" t="s">
        <v>185</v>
      </c>
      <c r="MPK34" s="299" t="s">
        <v>185</v>
      </c>
      <c r="MPL34" s="299" t="s">
        <v>185</v>
      </c>
      <c r="MPM34" s="299" t="s">
        <v>185</v>
      </c>
      <c r="MPN34" s="299" t="s">
        <v>185</v>
      </c>
      <c r="MPO34" s="299" t="s">
        <v>185</v>
      </c>
      <c r="MPP34" s="299" t="s">
        <v>185</v>
      </c>
      <c r="MPQ34" s="299" t="s">
        <v>185</v>
      </c>
      <c r="MPR34" s="299" t="s">
        <v>185</v>
      </c>
      <c r="MPS34" s="299" t="s">
        <v>185</v>
      </c>
      <c r="MPT34" s="299" t="s">
        <v>185</v>
      </c>
      <c r="MPU34" s="299" t="s">
        <v>185</v>
      </c>
      <c r="MPV34" s="299" t="s">
        <v>185</v>
      </c>
      <c r="MPW34" s="299" t="s">
        <v>185</v>
      </c>
      <c r="MPX34" s="299" t="s">
        <v>185</v>
      </c>
      <c r="MPY34" s="299" t="s">
        <v>185</v>
      </c>
      <c r="MPZ34" s="299" t="s">
        <v>185</v>
      </c>
      <c r="MQA34" s="299" t="s">
        <v>185</v>
      </c>
      <c r="MQB34" s="299" t="s">
        <v>185</v>
      </c>
      <c r="MQC34" s="299" t="s">
        <v>185</v>
      </c>
      <c r="MQD34" s="299" t="s">
        <v>185</v>
      </c>
      <c r="MQE34" s="299" t="s">
        <v>185</v>
      </c>
      <c r="MQF34" s="299" t="s">
        <v>185</v>
      </c>
      <c r="MQG34" s="299" t="s">
        <v>185</v>
      </c>
      <c r="MQH34" s="299" t="s">
        <v>185</v>
      </c>
      <c r="MQI34" s="299" t="s">
        <v>185</v>
      </c>
      <c r="MQJ34" s="299" t="s">
        <v>185</v>
      </c>
      <c r="MQK34" s="299" t="s">
        <v>185</v>
      </c>
      <c r="MQL34" s="299" t="s">
        <v>185</v>
      </c>
      <c r="MQM34" s="299" t="s">
        <v>185</v>
      </c>
      <c r="MQN34" s="299" t="s">
        <v>185</v>
      </c>
      <c r="MQO34" s="299" t="s">
        <v>185</v>
      </c>
      <c r="MQP34" s="299" t="s">
        <v>185</v>
      </c>
      <c r="MQQ34" s="299" t="s">
        <v>185</v>
      </c>
      <c r="MQR34" s="299" t="s">
        <v>185</v>
      </c>
      <c r="MQS34" s="299" t="s">
        <v>185</v>
      </c>
      <c r="MQT34" s="299" t="s">
        <v>185</v>
      </c>
      <c r="MQU34" s="299" t="s">
        <v>185</v>
      </c>
      <c r="MQV34" s="299" t="s">
        <v>185</v>
      </c>
      <c r="MQW34" s="299" t="s">
        <v>185</v>
      </c>
      <c r="MQX34" s="299" t="s">
        <v>185</v>
      </c>
      <c r="MQY34" s="299" t="s">
        <v>185</v>
      </c>
      <c r="MQZ34" s="299" t="s">
        <v>185</v>
      </c>
      <c r="MRA34" s="299" t="s">
        <v>185</v>
      </c>
      <c r="MRB34" s="299" t="s">
        <v>185</v>
      </c>
      <c r="MRC34" s="299" t="s">
        <v>185</v>
      </c>
      <c r="MRD34" s="299" t="s">
        <v>185</v>
      </c>
      <c r="MRE34" s="299" t="s">
        <v>185</v>
      </c>
      <c r="MRF34" s="299" t="s">
        <v>185</v>
      </c>
      <c r="MRG34" s="299" t="s">
        <v>185</v>
      </c>
      <c r="MRH34" s="299" t="s">
        <v>185</v>
      </c>
      <c r="MRI34" s="299" t="s">
        <v>185</v>
      </c>
      <c r="MRJ34" s="299" t="s">
        <v>185</v>
      </c>
      <c r="MRK34" s="299" t="s">
        <v>185</v>
      </c>
      <c r="MRL34" s="299" t="s">
        <v>185</v>
      </c>
      <c r="MRM34" s="299" t="s">
        <v>185</v>
      </c>
      <c r="MRN34" s="299" t="s">
        <v>185</v>
      </c>
      <c r="MRO34" s="299" t="s">
        <v>185</v>
      </c>
      <c r="MRP34" s="299" t="s">
        <v>185</v>
      </c>
      <c r="MRQ34" s="299" t="s">
        <v>185</v>
      </c>
      <c r="MRR34" s="299" t="s">
        <v>185</v>
      </c>
      <c r="MRS34" s="299" t="s">
        <v>185</v>
      </c>
      <c r="MRT34" s="299" t="s">
        <v>185</v>
      </c>
      <c r="MRU34" s="299" t="s">
        <v>185</v>
      </c>
      <c r="MRV34" s="299" t="s">
        <v>185</v>
      </c>
      <c r="MRW34" s="299" t="s">
        <v>185</v>
      </c>
      <c r="MRX34" s="299" t="s">
        <v>185</v>
      </c>
      <c r="MRY34" s="299" t="s">
        <v>185</v>
      </c>
      <c r="MRZ34" s="299" t="s">
        <v>185</v>
      </c>
      <c r="MSA34" s="299" t="s">
        <v>185</v>
      </c>
      <c r="MSB34" s="299" t="s">
        <v>185</v>
      </c>
      <c r="MSC34" s="299" t="s">
        <v>185</v>
      </c>
      <c r="MSD34" s="299" t="s">
        <v>185</v>
      </c>
      <c r="MSE34" s="299" t="s">
        <v>185</v>
      </c>
      <c r="MSF34" s="299" t="s">
        <v>185</v>
      </c>
      <c r="MSG34" s="299" t="s">
        <v>185</v>
      </c>
      <c r="MSH34" s="299" t="s">
        <v>185</v>
      </c>
      <c r="MSI34" s="299" t="s">
        <v>185</v>
      </c>
      <c r="MSJ34" s="299" t="s">
        <v>185</v>
      </c>
      <c r="MSK34" s="299" t="s">
        <v>185</v>
      </c>
      <c r="MSL34" s="299" t="s">
        <v>185</v>
      </c>
      <c r="MSM34" s="299" t="s">
        <v>185</v>
      </c>
      <c r="MSN34" s="299" t="s">
        <v>185</v>
      </c>
      <c r="MSO34" s="299" t="s">
        <v>185</v>
      </c>
      <c r="MSP34" s="299" t="s">
        <v>185</v>
      </c>
      <c r="MSQ34" s="299" t="s">
        <v>185</v>
      </c>
      <c r="MSR34" s="299" t="s">
        <v>185</v>
      </c>
      <c r="MSS34" s="299" t="s">
        <v>185</v>
      </c>
      <c r="MST34" s="299" t="s">
        <v>185</v>
      </c>
      <c r="MSU34" s="299" t="s">
        <v>185</v>
      </c>
      <c r="MSV34" s="299" t="s">
        <v>185</v>
      </c>
      <c r="MSW34" s="299" t="s">
        <v>185</v>
      </c>
      <c r="MSX34" s="299" t="s">
        <v>185</v>
      </c>
      <c r="MSY34" s="299" t="s">
        <v>185</v>
      </c>
      <c r="MSZ34" s="299" t="s">
        <v>185</v>
      </c>
      <c r="MTA34" s="299" t="s">
        <v>185</v>
      </c>
      <c r="MTB34" s="299" t="s">
        <v>185</v>
      </c>
      <c r="MTC34" s="299" t="s">
        <v>185</v>
      </c>
      <c r="MTD34" s="299" t="s">
        <v>185</v>
      </c>
      <c r="MTE34" s="299" t="s">
        <v>185</v>
      </c>
      <c r="MTF34" s="299" t="s">
        <v>185</v>
      </c>
      <c r="MTG34" s="299" t="s">
        <v>185</v>
      </c>
      <c r="MTH34" s="299" t="s">
        <v>185</v>
      </c>
      <c r="MTI34" s="299" t="s">
        <v>185</v>
      </c>
      <c r="MTJ34" s="299" t="s">
        <v>185</v>
      </c>
      <c r="MTK34" s="299" t="s">
        <v>185</v>
      </c>
      <c r="MTL34" s="299" t="s">
        <v>185</v>
      </c>
      <c r="MTM34" s="299" t="s">
        <v>185</v>
      </c>
      <c r="MTN34" s="299" t="s">
        <v>185</v>
      </c>
      <c r="MTO34" s="299" t="s">
        <v>185</v>
      </c>
      <c r="MTP34" s="299" t="s">
        <v>185</v>
      </c>
      <c r="MTQ34" s="299" t="s">
        <v>185</v>
      </c>
      <c r="MTR34" s="299" t="s">
        <v>185</v>
      </c>
      <c r="MTS34" s="299" t="s">
        <v>185</v>
      </c>
      <c r="MTT34" s="299" t="s">
        <v>185</v>
      </c>
      <c r="MTU34" s="299" t="s">
        <v>185</v>
      </c>
      <c r="MTV34" s="299" t="s">
        <v>185</v>
      </c>
      <c r="MTW34" s="299" t="s">
        <v>185</v>
      </c>
      <c r="MTX34" s="299" t="s">
        <v>185</v>
      </c>
      <c r="MTY34" s="299" t="s">
        <v>185</v>
      </c>
      <c r="MTZ34" s="299" t="s">
        <v>185</v>
      </c>
      <c r="MUA34" s="299" t="s">
        <v>185</v>
      </c>
      <c r="MUB34" s="299" t="s">
        <v>185</v>
      </c>
      <c r="MUC34" s="299" t="s">
        <v>185</v>
      </c>
      <c r="MUD34" s="299" t="s">
        <v>185</v>
      </c>
      <c r="MUE34" s="299" t="s">
        <v>185</v>
      </c>
      <c r="MUF34" s="299" t="s">
        <v>185</v>
      </c>
      <c r="MUG34" s="299" t="s">
        <v>185</v>
      </c>
      <c r="MUH34" s="299" t="s">
        <v>185</v>
      </c>
      <c r="MUI34" s="299" t="s">
        <v>185</v>
      </c>
      <c r="MUJ34" s="299" t="s">
        <v>185</v>
      </c>
      <c r="MUK34" s="299" t="s">
        <v>185</v>
      </c>
      <c r="MUL34" s="299" t="s">
        <v>185</v>
      </c>
      <c r="MUM34" s="299" t="s">
        <v>185</v>
      </c>
      <c r="MUN34" s="299" t="s">
        <v>185</v>
      </c>
      <c r="MUO34" s="299" t="s">
        <v>185</v>
      </c>
      <c r="MUP34" s="299" t="s">
        <v>185</v>
      </c>
      <c r="MUQ34" s="299" t="s">
        <v>185</v>
      </c>
      <c r="MUR34" s="299" t="s">
        <v>185</v>
      </c>
      <c r="MUS34" s="299" t="s">
        <v>185</v>
      </c>
      <c r="MUT34" s="299" t="s">
        <v>185</v>
      </c>
      <c r="MUU34" s="299" t="s">
        <v>185</v>
      </c>
      <c r="MUV34" s="299" t="s">
        <v>185</v>
      </c>
      <c r="MUW34" s="299" t="s">
        <v>185</v>
      </c>
      <c r="MUX34" s="299" t="s">
        <v>185</v>
      </c>
      <c r="MUY34" s="299" t="s">
        <v>185</v>
      </c>
      <c r="MUZ34" s="299" t="s">
        <v>185</v>
      </c>
      <c r="MVA34" s="299" t="s">
        <v>185</v>
      </c>
      <c r="MVB34" s="299" t="s">
        <v>185</v>
      </c>
      <c r="MVC34" s="299" t="s">
        <v>185</v>
      </c>
      <c r="MVD34" s="299" t="s">
        <v>185</v>
      </c>
      <c r="MVE34" s="299" t="s">
        <v>185</v>
      </c>
      <c r="MVF34" s="299" t="s">
        <v>185</v>
      </c>
      <c r="MVG34" s="299" t="s">
        <v>185</v>
      </c>
      <c r="MVH34" s="299" t="s">
        <v>185</v>
      </c>
      <c r="MVI34" s="299" t="s">
        <v>185</v>
      </c>
      <c r="MVJ34" s="299" t="s">
        <v>185</v>
      </c>
      <c r="MVK34" s="299" t="s">
        <v>185</v>
      </c>
      <c r="MVL34" s="299" t="s">
        <v>185</v>
      </c>
      <c r="MVM34" s="299" t="s">
        <v>185</v>
      </c>
      <c r="MVN34" s="299" t="s">
        <v>185</v>
      </c>
      <c r="MVO34" s="299" t="s">
        <v>185</v>
      </c>
      <c r="MVP34" s="299" t="s">
        <v>185</v>
      </c>
      <c r="MVQ34" s="299" t="s">
        <v>185</v>
      </c>
      <c r="MVR34" s="299" t="s">
        <v>185</v>
      </c>
      <c r="MVS34" s="299" t="s">
        <v>185</v>
      </c>
      <c r="MVT34" s="299" t="s">
        <v>185</v>
      </c>
      <c r="MVU34" s="299" t="s">
        <v>185</v>
      </c>
      <c r="MVV34" s="299" t="s">
        <v>185</v>
      </c>
      <c r="MVW34" s="299" t="s">
        <v>185</v>
      </c>
      <c r="MVX34" s="299" t="s">
        <v>185</v>
      </c>
      <c r="MVY34" s="299" t="s">
        <v>185</v>
      </c>
      <c r="MVZ34" s="299" t="s">
        <v>185</v>
      </c>
      <c r="MWA34" s="299" t="s">
        <v>185</v>
      </c>
      <c r="MWB34" s="299" t="s">
        <v>185</v>
      </c>
      <c r="MWC34" s="299" t="s">
        <v>185</v>
      </c>
      <c r="MWD34" s="299" t="s">
        <v>185</v>
      </c>
      <c r="MWE34" s="299" t="s">
        <v>185</v>
      </c>
      <c r="MWF34" s="299" t="s">
        <v>185</v>
      </c>
      <c r="MWG34" s="299" t="s">
        <v>185</v>
      </c>
      <c r="MWH34" s="299" t="s">
        <v>185</v>
      </c>
      <c r="MWI34" s="299" t="s">
        <v>185</v>
      </c>
      <c r="MWJ34" s="299" t="s">
        <v>185</v>
      </c>
      <c r="MWK34" s="299" t="s">
        <v>185</v>
      </c>
      <c r="MWL34" s="299" t="s">
        <v>185</v>
      </c>
      <c r="MWM34" s="299" t="s">
        <v>185</v>
      </c>
      <c r="MWN34" s="299" t="s">
        <v>185</v>
      </c>
      <c r="MWO34" s="299" t="s">
        <v>185</v>
      </c>
      <c r="MWP34" s="299" t="s">
        <v>185</v>
      </c>
      <c r="MWQ34" s="299" t="s">
        <v>185</v>
      </c>
      <c r="MWR34" s="299" t="s">
        <v>185</v>
      </c>
      <c r="MWS34" s="299" t="s">
        <v>185</v>
      </c>
      <c r="MWT34" s="299" t="s">
        <v>185</v>
      </c>
      <c r="MWU34" s="299" t="s">
        <v>185</v>
      </c>
      <c r="MWV34" s="299" t="s">
        <v>185</v>
      </c>
      <c r="MWW34" s="299" t="s">
        <v>185</v>
      </c>
      <c r="MWX34" s="299" t="s">
        <v>185</v>
      </c>
      <c r="MWY34" s="299" t="s">
        <v>185</v>
      </c>
      <c r="MWZ34" s="299" t="s">
        <v>185</v>
      </c>
      <c r="MXA34" s="299" t="s">
        <v>185</v>
      </c>
      <c r="MXB34" s="299" t="s">
        <v>185</v>
      </c>
      <c r="MXC34" s="299" t="s">
        <v>185</v>
      </c>
      <c r="MXD34" s="299" t="s">
        <v>185</v>
      </c>
      <c r="MXE34" s="299" t="s">
        <v>185</v>
      </c>
      <c r="MXF34" s="299" t="s">
        <v>185</v>
      </c>
      <c r="MXG34" s="299" t="s">
        <v>185</v>
      </c>
      <c r="MXH34" s="299" t="s">
        <v>185</v>
      </c>
      <c r="MXI34" s="299" t="s">
        <v>185</v>
      </c>
      <c r="MXJ34" s="299" t="s">
        <v>185</v>
      </c>
      <c r="MXK34" s="299" t="s">
        <v>185</v>
      </c>
      <c r="MXL34" s="299" t="s">
        <v>185</v>
      </c>
      <c r="MXM34" s="299" t="s">
        <v>185</v>
      </c>
      <c r="MXN34" s="299" t="s">
        <v>185</v>
      </c>
      <c r="MXO34" s="299" t="s">
        <v>185</v>
      </c>
      <c r="MXP34" s="299" t="s">
        <v>185</v>
      </c>
      <c r="MXQ34" s="299" t="s">
        <v>185</v>
      </c>
      <c r="MXR34" s="299" t="s">
        <v>185</v>
      </c>
      <c r="MXS34" s="299" t="s">
        <v>185</v>
      </c>
      <c r="MXT34" s="299" t="s">
        <v>185</v>
      </c>
      <c r="MXU34" s="299" t="s">
        <v>185</v>
      </c>
      <c r="MXV34" s="299" t="s">
        <v>185</v>
      </c>
      <c r="MXW34" s="299" t="s">
        <v>185</v>
      </c>
      <c r="MXX34" s="299" t="s">
        <v>185</v>
      </c>
      <c r="MXY34" s="299" t="s">
        <v>185</v>
      </c>
      <c r="MXZ34" s="299" t="s">
        <v>185</v>
      </c>
      <c r="MYA34" s="299" t="s">
        <v>185</v>
      </c>
      <c r="MYB34" s="299" t="s">
        <v>185</v>
      </c>
      <c r="MYC34" s="299" t="s">
        <v>185</v>
      </c>
      <c r="MYD34" s="299" t="s">
        <v>185</v>
      </c>
      <c r="MYE34" s="299" t="s">
        <v>185</v>
      </c>
      <c r="MYF34" s="299" t="s">
        <v>185</v>
      </c>
      <c r="MYG34" s="299" t="s">
        <v>185</v>
      </c>
      <c r="MYH34" s="299" t="s">
        <v>185</v>
      </c>
      <c r="MYI34" s="299" t="s">
        <v>185</v>
      </c>
      <c r="MYJ34" s="299" t="s">
        <v>185</v>
      </c>
      <c r="MYK34" s="299" t="s">
        <v>185</v>
      </c>
      <c r="MYL34" s="299" t="s">
        <v>185</v>
      </c>
      <c r="MYM34" s="299" t="s">
        <v>185</v>
      </c>
      <c r="MYN34" s="299" t="s">
        <v>185</v>
      </c>
      <c r="MYO34" s="299" t="s">
        <v>185</v>
      </c>
      <c r="MYP34" s="299" t="s">
        <v>185</v>
      </c>
      <c r="MYQ34" s="299" t="s">
        <v>185</v>
      </c>
      <c r="MYR34" s="299" t="s">
        <v>185</v>
      </c>
      <c r="MYS34" s="299" t="s">
        <v>185</v>
      </c>
      <c r="MYT34" s="299" t="s">
        <v>185</v>
      </c>
      <c r="MYU34" s="299" t="s">
        <v>185</v>
      </c>
      <c r="MYV34" s="299" t="s">
        <v>185</v>
      </c>
      <c r="MYW34" s="299" t="s">
        <v>185</v>
      </c>
      <c r="MYX34" s="299" t="s">
        <v>185</v>
      </c>
      <c r="MYY34" s="299" t="s">
        <v>185</v>
      </c>
      <c r="MYZ34" s="299" t="s">
        <v>185</v>
      </c>
      <c r="MZA34" s="299" t="s">
        <v>185</v>
      </c>
      <c r="MZB34" s="299" t="s">
        <v>185</v>
      </c>
      <c r="MZC34" s="299" t="s">
        <v>185</v>
      </c>
      <c r="MZD34" s="299" t="s">
        <v>185</v>
      </c>
      <c r="MZE34" s="299" t="s">
        <v>185</v>
      </c>
      <c r="MZF34" s="299" t="s">
        <v>185</v>
      </c>
      <c r="MZG34" s="299" t="s">
        <v>185</v>
      </c>
      <c r="MZH34" s="299" t="s">
        <v>185</v>
      </c>
      <c r="MZI34" s="299" t="s">
        <v>185</v>
      </c>
      <c r="MZJ34" s="299" t="s">
        <v>185</v>
      </c>
      <c r="MZK34" s="299" t="s">
        <v>185</v>
      </c>
      <c r="MZL34" s="299" t="s">
        <v>185</v>
      </c>
      <c r="MZM34" s="299" t="s">
        <v>185</v>
      </c>
      <c r="MZN34" s="299" t="s">
        <v>185</v>
      </c>
      <c r="MZO34" s="299" t="s">
        <v>185</v>
      </c>
      <c r="MZP34" s="299" t="s">
        <v>185</v>
      </c>
      <c r="MZQ34" s="299" t="s">
        <v>185</v>
      </c>
      <c r="MZR34" s="299" t="s">
        <v>185</v>
      </c>
      <c r="MZS34" s="299" t="s">
        <v>185</v>
      </c>
      <c r="MZT34" s="299" t="s">
        <v>185</v>
      </c>
      <c r="MZU34" s="299" t="s">
        <v>185</v>
      </c>
      <c r="MZV34" s="299" t="s">
        <v>185</v>
      </c>
      <c r="MZW34" s="299" t="s">
        <v>185</v>
      </c>
      <c r="MZX34" s="299" t="s">
        <v>185</v>
      </c>
      <c r="MZY34" s="299" t="s">
        <v>185</v>
      </c>
      <c r="MZZ34" s="299" t="s">
        <v>185</v>
      </c>
      <c r="NAA34" s="299" t="s">
        <v>185</v>
      </c>
      <c r="NAB34" s="299" t="s">
        <v>185</v>
      </c>
      <c r="NAC34" s="299" t="s">
        <v>185</v>
      </c>
      <c r="NAD34" s="299" t="s">
        <v>185</v>
      </c>
      <c r="NAE34" s="299" t="s">
        <v>185</v>
      </c>
      <c r="NAF34" s="299" t="s">
        <v>185</v>
      </c>
      <c r="NAG34" s="299" t="s">
        <v>185</v>
      </c>
      <c r="NAH34" s="299" t="s">
        <v>185</v>
      </c>
      <c r="NAI34" s="299" t="s">
        <v>185</v>
      </c>
      <c r="NAJ34" s="299" t="s">
        <v>185</v>
      </c>
      <c r="NAK34" s="299" t="s">
        <v>185</v>
      </c>
      <c r="NAL34" s="299" t="s">
        <v>185</v>
      </c>
      <c r="NAM34" s="299" t="s">
        <v>185</v>
      </c>
      <c r="NAN34" s="299" t="s">
        <v>185</v>
      </c>
      <c r="NAO34" s="299" t="s">
        <v>185</v>
      </c>
      <c r="NAP34" s="299" t="s">
        <v>185</v>
      </c>
      <c r="NAQ34" s="299" t="s">
        <v>185</v>
      </c>
      <c r="NAR34" s="299" t="s">
        <v>185</v>
      </c>
      <c r="NAS34" s="299" t="s">
        <v>185</v>
      </c>
      <c r="NAT34" s="299" t="s">
        <v>185</v>
      </c>
      <c r="NAU34" s="299" t="s">
        <v>185</v>
      </c>
      <c r="NAV34" s="299" t="s">
        <v>185</v>
      </c>
      <c r="NAW34" s="299" t="s">
        <v>185</v>
      </c>
      <c r="NAX34" s="299" t="s">
        <v>185</v>
      </c>
      <c r="NAY34" s="299" t="s">
        <v>185</v>
      </c>
      <c r="NAZ34" s="299" t="s">
        <v>185</v>
      </c>
      <c r="NBA34" s="299" t="s">
        <v>185</v>
      </c>
      <c r="NBB34" s="299" t="s">
        <v>185</v>
      </c>
      <c r="NBC34" s="299" t="s">
        <v>185</v>
      </c>
      <c r="NBD34" s="299" t="s">
        <v>185</v>
      </c>
      <c r="NBE34" s="299" t="s">
        <v>185</v>
      </c>
      <c r="NBF34" s="299" t="s">
        <v>185</v>
      </c>
      <c r="NBG34" s="299" t="s">
        <v>185</v>
      </c>
      <c r="NBH34" s="299" t="s">
        <v>185</v>
      </c>
      <c r="NBI34" s="299" t="s">
        <v>185</v>
      </c>
      <c r="NBJ34" s="299" t="s">
        <v>185</v>
      </c>
      <c r="NBK34" s="299" t="s">
        <v>185</v>
      </c>
      <c r="NBL34" s="299" t="s">
        <v>185</v>
      </c>
      <c r="NBM34" s="299" t="s">
        <v>185</v>
      </c>
      <c r="NBN34" s="299" t="s">
        <v>185</v>
      </c>
      <c r="NBO34" s="299" t="s">
        <v>185</v>
      </c>
      <c r="NBP34" s="299" t="s">
        <v>185</v>
      </c>
      <c r="NBQ34" s="299" t="s">
        <v>185</v>
      </c>
      <c r="NBR34" s="299" t="s">
        <v>185</v>
      </c>
      <c r="NBS34" s="299" t="s">
        <v>185</v>
      </c>
      <c r="NBT34" s="299" t="s">
        <v>185</v>
      </c>
      <c r="NBU34" s="299" t="s">
        <v>185</v>
      </c>
      <c r="NBV34" s="299" t="s">
        <v>185</v>
      </c>
      <c r="NBW34" s="299" t="s">
        <v>185</v>
      </c>
      <c r="NBX34" s="299" t="s">
        <v>185</v>
      </c>
      <c r="NBY34" s="299" t="s">
        <v>185</v>
      </c>
      <c r="NBZ34" s="299" t="s">
        <v>185</v>
      </c>
      <c r="NCA34" s="299" t="s">
        <v>185</v>
      </c>
      <c r="NCB34" s="299" t="s">
        <v>185</v>
      </c>
      <c r="NCC34" s="299" t="s">
        <v>185</v>
      </c>
      <c r="NCD34" s="299" t="s">
        <v>185</v>
      </c>
      <c r="NCE34" s="299" t="s">
        <v>185</v>
      </c>
      <c r="NCF34" s="299" t="s">
        <v>185</v>
      </c>
      <c r="NCG34" s="299" t="s">
        <v>185</v>
      </c>
      <c r="NCH34" s="299" t="s">
        <v>185</v>
      </c>
      <c r="NCI34" s="299" t="s">
        <v>185</v>
      </c>
      <c r="NCJ34" s="299" t="s">
        <v>185</v>
      </c>
      <c r="NCK34" s="299" t="s">
        <v>185</v>
      </c>
      <c r="NCL34" s="299" t="s">
        <v>185</v>
      </c>
      <c r="NCM34" s="299" t="s">
        <v>185</v>
      </c>
      <c r="NCN34" s="299" t="s">
        <v>185</v>
      </c>
      <c r="NCO34" s="299" t="s">
        <v>185</v>
      </c>
      <c r="NCP34" s="299" t="s">
        <v>185</v>
      </c>
      <c r="NCQ34" s="299" t="s">
        <v>185</v>
      </c>
      <c r="NCR34" s="299" t="s">
        <v>185</v>
      </c>
      <c r="NCS34" s="299" t="s">
        <v>185</v>
      </c>
      <c r="NCT34" s="299" t="s">
        <v>185</v>
      </c>
      <c r="NCU34" s="299" t="s">
        <v>185</v>
      </c>
      <c r="NCV34" s="299" t="s">
        <v>185</v>
      </c>
      <c r="NCW34" s="299" t="s">
        <v>185</v>
      </c>
      <c r="NCX34" s="299" t="s">
        <v>185</v>
      </c>
      <c r="NCY34" s="299" t="s">
        <v>185</v>
      </c>
      <c r="NCZ34" s="299" t="s">
        <v>185</v>
      </c>
      <c r="NDA34" s="299" t="s">
        <v>185</v>
      </c>
      <c r="NDB34" s="299" t="s">
        <v>185</v>
      </c>
      <c r="NDC34" s="299" t="s">
        <v>185</v>
      </c>
      <c r="NDD34" s="299" t="s">
        <v>185</v>
      </c>
      <c r="NDE34" s="299" t="s">
        <v>185</v>
      </c>
      <c r="NDF34" s="299" t="s">
        <v>185</v>
      </c>
      <c r="NDG34" s="299" t="s">
        <v>185</v>
      </c>
      <c r="NDH34" s="299" t="s">
        <v>185</v>
      </c>
      <c r="NDI34" s="299" t="s">
        <v>185</v>
      </c>
      <c r="NDJ34" s="299" t="s">
        <v>185</v>
      </c>
      <c r="NDK34" s="299" t="s">
        <v>185</v>
      </c>
      <c r="NDL34" s="299" t="s">
        <v>185</v>
      </c>
      <c r="NDM34" s="299" t="s">
        <v>185</v>
      </c>
      <c r="NDN34" s="299" t="s">
        <v>185</v>
      </c>
      <c r="NDO34" s="299" t="s">
        <v>185</v>
      </c>
      <c r="NDP34" s="299" t="s">
        <v>185</v>
      </c>
      <c r="NDQ34" s="299" t="s">
        <v>185</v>
      </c>
      <c r="NDR34" s="299" t="s">
        <v>185</v>
      </c>
      <c r="NDS34" s="299" t="s">
        <v>185</v>
      </c>
      <c r="NDT34" s="299" t="s">
        <v>185</v>
      </c>
      <c r="NDU34" s="299" t="s">
        <v>185</v>
      </c>
      <c r="NDV34" s="299" t="s">
        <v>185</v>
      </c>
      <c r="NDW34" s="299" t="s">
        <v>185</v>
      </c>
      <c r="NDX34" s="299" t="s">
        <v>185</v>
      </c>
      <c r="NDY34" s="299" t="s">
        <v>185</v>
      </c>
      <c r="NDZ34" s="299" t="s">
        <v>185</v>
      </c>
      <c r="NEA34" s="299" t="s">
        <v>185</v>
      </c>
      <c r="NEB34" s="299" t="s">
        <v>185</v>
      </c>
      <c r="NEC34" s="299" t="s">
        <v>185</v>
      </c>
      <c r="NED34" s="299" t="s">
        <v>185</v>
      </c>
      <c r="NEE34" s="299" t="s">
        <v>185</v>
      </c>
      <c r="NEF34" s="299" t="s">
        <v>185</v>
      </c>
      <c r="NEG34" s="299" t="s">
        <v>185</v>
      </c>
      <c r="NEH34" s="299" t="s">
        <v>185</v>
      </c>
      <c r="NEI34" s="299" t="s">
        <v>185</v>
      </c>
      <c r="NEJ34" s="299" t="s">
        <v>185</v>
      </c>
      <c r="NEK34" s="299" t="s">
        <v>185</v>
      </c>
      <c r="NEL34" s="299" t="s">
        <v>185</v>
      </c>
      <c r="NEM34" s="299" t="s">
        <v>185</v>
      </c>
      <c r="NEN34" s="299" t="s">
        <v>185</v>
      </c>
      <c r="NEO34" s="299" t="s">
        <v>185</v>
      </c>
      <c r="NEP34" s="299" t="s">
        <v>185</v>
      </c>
      <c r="NEQ34" s="299" t="s">
        <v>185</v>
      </c>
      <c r="NER34" s="299" t="s">
        <v>185</v>
      </c>
      <c r="NES34" s="299" t="s">
        <v>185</v>
      </c>
      <c r="NET34" s="299" t="s">
        <v>185</v>
      </c>
      <c r="NEU34" s="299" t="s">
        <v>185</v>
      </c>
      <c r="NEV34" s="299" t="s">
        <v>185</v>
      </c>
      <c r="NEW34" s="299" t="s">
        <v>185</v>
      </c>
      <c r="NEX34" s="299" t="s">
        <v>185</v>
      </c>
      <c r="NEY34" s="299" t="s">
        <v>185</v>
      </c>
      <c r="NEZ34" s="299" t="s">
        <v>185</v>
      </c>
      <c r="NFA34" s="299" t="s">
        <v>185</v>
      </c>
      <c r="NFB34" s="299" t="s">
        <v>185</v>
      </c>
      <c r="NFC34" s="299" t="s">
        <v>185</v>
      </c>
      <c r="NFD34" s="299" t="s">
        <v>185</v>
      </c>
      <c r="NFE34" s="299" t="s">
        <v>185</v>
      </c>
      <c r="NFF34" s="299" t="s">
        <v>185</v>
      </c>
      <c r="NFG34" s="299" t="s">
        <v>185</v>
      </c>
      <c r="NFH34" s="299" t="s">
        <v>185</v>
      </c>
      <c r="NFI34" s="299" t="s">
        <v>185</v>
      </c>
      <c r="NFJ34" s="299" t="s">
        <v>185</v>
      </c>
      <c r="NFK34" s="299" t="s">
        <v>185</v>
      </c>
      <c r="NFL34" s="299" t="s">
        <v>185</v>
      </c>
      <c r="NFM34" s="299" t="s">
        <v>185</v>
      </c>
      <c r="NFN34" s="299" t="s">
        <v>185</v>
      </c>
      <c r="NFO34" s="299" t="s">
        <v>185</v>
      </c>
      <c r="NFP34" s="299" t="s">
        <v>185</v>
      </c>
      <c r="NFQ34" s="299" t="s">
        <v>185</v>
      </c>
      <c r="NFR34" s="299" t="s">
        <v>185</v>
      </c>
      <c r="NFS34" s="299" t="s">
        <v>185</v>
      </c>
      <c r="NFT34" s="299" t="s">
        <v>185</v>
      </c>
      <c r="NFU34" s="299" t="s">
        <v>185</v>
      </c>
      <c r="NFV34" s="299" t="s">
        <v>185</v>
      </c>
      <c r="NFW34" s="299" t="s">
        <v>185</v>
      </c>
      <c r="NFX34" s="299" t="s">
        <v>185</v>
      </c>
      <c r="NFY34" s="299" t="s">
        <v>185</v>
      </c>
      <c r="NFZ34" s="299" t="s">
        <v>185</v>
      </c>
      <c r="NGA34" s="299" t="s">
        <v>185</v>
      </c>
      <c r="NGB34" s="299" t="s">
        <v>185</v>
      </c>
      <c r="NGC34" s="299" t="s">
        <v>185</v>
      </c>
      <c r="NGD34" s="299" t="s">
        <v>185</v>
      </c>
      <c r="NGE34" s="299" t="s">
        <v>185</v>
      </c>
      <c r="NGF34" s="299" t="s">
        <v>185</v>
      </c>
      <c r="NGG34" s="299" t="s">
        <v>185</v>
      </c>
      <c r="NGH34" s="299" t="s">
        <v>185</v>
      </c>
      <c r="NGI34" s="299" t="s">
        <v>185</v>
      </c>
      <c r="NGJ34" s="299" t="s">
        <v>185</v>
      </c>
      <c r="NGK34" s="299" t="s">
        <v>185</v>
      </c>
      <c r="NGL34" s="299" t="s">
        <v>185</v>
      </c>
      <c r="NGM34" s="299" t="s">
        <v>185</v>
      </c>
      <c r="NGN34" s="299" t="s">
        <v>185</v>
      </c>
      <c r="NGO34" s="299" t="s">
        <v>185</v>
      </c>
      <c r="NGP34" s="299" t="s">
        <v>185</v>
      </c>
      <c r="NGQ34" s="299" t="s">
        <v>185</v>
      </c>
      <c r="NGR34" s="299" t="s">
        <v>185</v>
      </c>
      <c r="NGS34" s="299" t="s">
        <v>185</v>
      </c>
      <c r="NGT34" s="299" t="s">
        <v>185</v>
      </c>
      <c r="NGU34" s="299" t="s">
        <v>185</v>
      </c>
      <c r="NGV34" s="299" t="s">
        <v>185</v>
      </c>
      <c r="NGW34" s="299" t="s">
        <v>185</v>
      </c>
      <c r="NGX34" s="299" t="s">
        <v>185</v>
      </c>
      <c r="NGY34" s="299" t="s">
        <v>185</v>
      </c>
      <c r="NGZ34" s="299" t="s">
        <v>185</v>
      </c>
      <c r="NHA34" s="299" t="s">
        <v>185</v>
      </c>
      <c r="NHB34" s="299" t="s">
        <v>185</v>
      </c>
      <c r="NHC34" s="299" t="s">
        <v>185</v>
      </c>
      <c r="NHD34" s="299" t="s">
        <v>185</v>
      </c>
      <c r="NHE34" s="299" t="s">
        <v>185</v>
      </c>
      <c r="NHF34" s="299" t="s">
        <v>185</v>
      </c>
      <c r="NHG34" s="299" t="s">
        <v>185</v>
      </c>
      <c r="NHH34" s="299" t="s">
        <v>185</v>
      </c>
      <c r="NHI34" s="299" t="s">
        <v>185</v>
      </c>
      <c r="NHJ34" s="299" t="s">
        <v>185</v>
      </c>
      <c r="NHK34" s="299" t="s">
        <v>185</v>
      </c>
      <c r="NHL34" s="299" t="s">
        <v>185</v>
      </c>
      <c r="NHM34" s="299" t="s">
        <v>185</v>
      </c>
      <c r="NHN34" s="299" t="s">
        <v>185</v>
      </c>
      <c r="NHO34" s="299" t="s">
        <v>185</v>
      </c>
      <c r="NHP34" s="299" t="s">
        <v>185</v>
      </c>
      <c r="NHQ34" s="299" t="s">
        <v>185</v>
      </c>
      <c r="NHR34" s="299" t="s">
        <v>185</v>
      </c>
      <c r="NHS34" s="299" t="s">
        <v>185</v>
      </c>
      <c r="NHT34" s="299" t="s">
        <v>185</v>
      </c>
      <c r="NHU34" s="299" t="s">
        <v>185</v>
      </c>
      <c r="NHV34" s="299" t="s">
        <v>185</v>
      </c>
      <c r="NHW34" s="299" t="s">
        <v>185</v>
      </c>
      <c r="NHX34" s="299" t="s">
        <v>185</v>
      </c>
      <c r="NHY34" s="299" t="s">
        <v>185</v>
      </c>
      <c r="NHZ34" s="299" t="s">
        <v>185</v>
      </c>
      <c r="NIA34" s="299" t="s">
        <v>185</v>
      </c>
      <c r="NIB34" s="299" t="s">
        <v>185</v>
      </c>
      <c r="NIC34" s="299" t="s">
        <v>185</v>
      </c>
      <c r="NID34" s="299" t="s">
        <v>185</v>
      </c>
      <c r="NIE34" s="299" t="s">
        <v>185</v>
      </c>
      <c r="NIF34" s="299" t="s">
        <v>185</v>
      </c>
      <c r="NIG34" s="299" t="s">
        <v>185</v>
      </c>
      <c r="NIH34" s="299" t="s">
        <v>185</v>
      </c>
      <c r="NII34" s="299" t="s">
        <v>185</v>
      </c>
      <c r="NIJ34" s="299" t="s">
        <v>185</v>
      </c>
      <c r="NIK34" s="299" t="s">
        <v>185</v>
      </c>
      <c r="NIL34" s="299" t="s">
        <v>185</v>
      </c>
      <c r="NIM34" s="299" t="s">
        <v>185</v>
      </c>
      <c r="NIN34" s="299" t="s">
        <v>185</v>
      </c>
      <c r="NIO34" s="299" t="s">
        <v>185</v>
      </c>
      <c r="NIP34" s="299" t="s">
        <v>185</v>
      </c>
      <c r="NIQ34" s="299" t="s">
        <v>185</v>
      </c>
      <c r="NIR34" s="299" t="s">
        <v>185</v>
      </c>
      <c r="NIS34" s="299" t="s">
        <v>185</v>
      </c>
      <c r="NIT34" s="299" t="s">
        <v>185</v>
      </c>
      <c r="NIU34" s="299" t="s">
        <v>185</v>
      </c>
      <c r="NIV34" s="299" t="s">
        <v>185</v>
      </c>
      <c r="NIW34" s="299" t="s">
        <v>185</v>
      </c>
      <c r="NIX34" s="299" t="s">
        <v>185</v>
      </c>
      <c r="NIY34" s="299" t="s">
        <v>185</v>
      </c>
      <c r="NIZ34" s="299" t="s">
        <v>185</v>
      </c>
      <c r="NJA34" s="299" t="s">
        <v>185</v>
      </c>
      <c r="NJB34" s="299" t="s">
        <v>185</v>
      </c>
      <c r="NJC34" s="299" t="s">
        <v>185</v>
      </c>
      <c r="NJD34" s="299" t="s">
        <v>185</v>
      </c>
      <c r="NJE34" s="299" t="s">
        <v>185</v>
      </c>
      <c r="NJF34" s="299" t="s">
        <v>185</v>
      </c>
      <c r="NJG34" s="299" t="s">
        <v>185</v>
      </c>
      <c r="NJH34" s="299" t="s">
        <v>185</v>
      </c>
      <c r="NJI34" s="299" t="s">
        <v>185</v>
      </c>
      <c r="NJJ34" s="299" t="s">
        <v>185</v>
      </c>
      <c r="NJK34" s="299" t="s">
        <v>185</v>
      </c>
      <c r="NJL34" s="299" t="s">
        <v>185</v>
      </c>
      <c r="NJM34" s="299" t="s">
        <v>185</v>
      </c>
      <c r="NJN34" s="299" t="s">
        <v>185</v>
      </c>
      <c r="NJO34" s="299" t="s">
        <v>185</v>
      </c>
      <c r="NJP34" s="299" t="s">
        <v>185</v>
      </c>
      <c r="NJQ34" s="299" t="s">
        <v>185</v>
      </c>
      <c r="NJR34" s="299" t="s">
        <v>185</v>
      </c>
      <c r="NJS34" s="299" t="s">
        <v>185</v>
      </c>
      <c r="NJT34" s="299" t="s">
        <v>185</v>
      </c>
      <c r="NJU34" s="299" t="s">
        <v>185</v>
      </c>
      <c r="NJV34" s="299" t="s">
        <v>185</v>
      </c>
      <c r="NJW34" s="299" t="s">
        <v>185</v>
      </c>
      <c r="NJX34" s="299" t="s">
        <v>185</v>
      </c>
      <c r="NJY34" s="299" t="s">
        <v>185</v>
      </c>
      <c r="NJZ34" s="299" t="s">
        <v>185</v>
      </c>
      <c r="NKA34" s="299" t="s">
        <v>185</v>
      </c>
      <c r="NKB34" s="299" t="s">
        <v>185</v>
      </c>
      <c r="NKC34" s="299" t="s">
        <v>185</v>
      </c>
      <c r="NKD34" s="299" t="s">
        <v>185</v>
      </c>
      <c r="NKE34" s="299" t="s">
        <v>185</v>
      </c>
      <c r="NKF34" s="299" t="s">
        <v>185</v>
      </c>
      <c r="NKG34" s="299" t="s">
        <v>185</v>
      </c>
      <c r="NKH34" s="299" t="s">
        <v>185</v>
      </c>
      <c r="NKI34" s="299" t="s">
        <v>185</v>
      </c>
      <c r="NKJ34" s="299" t="s">
        <v>185</v>
      </c>
      <c r="NKK34" s="299" t="s">
        <v>185</v>
      </c>
      <c r="NKL34" s="299" t="s">
        <v>185</v>
      </c>
      <c r="NKM34" s="299" t="s">
        <v>185</v>
      </c>
      <c r="NKN34" s="299" t="s">
        <v>185</v>
      </c>
      <c r="NKO34" s="299" t="s">
        <v>185</v>
      </c>
      <c r="NKP34" s="299" t="s">
        <v>185</v>
      </c>
      <c r="NKQ34" s="299" t="s">
        <v>185</v>
      </c>
      <c r="NKR34" s="299" t="s">
        <v>185</v>
      </c>
      <c r="NKS34" s="299" t="s">
        <v>185</v>
      </c>
      <c r="NKT34" s="299" t="s">
        <v>185</v>
      </c>
      <c r="NKU34" s="299" t="s">
        <v>185</v>
      </c>
      <c r="NKV34" s="299" t="s">
        <v>185</v>
      </c>
      <c r="NKW34" s="299" t="s">
        <v>185</v>
      </c>
      <c r="NKX34" s="299" t="s">
        <v>185</v>
      </c>
      <c r="NKY34" s="299" t="s">
        <v>185</v>
      </c>
      <c r="NKZ34" s="299" t="s">
        <v>185</v>
      </c>
      <c r="NLA34" s="299" t="s">
        <v>185</v>
      </c>
      <c r="NLB34" s="299" t="s">
        <v>185</v>
      </c>
      <c r="NLC34" s="299" t="s">
        <v>185</v>
      </c>
      <c r="NLD34" s="299" t="s">
        <v>185</v>
      </c>
      <c r="NLE34" s="299" t="s">
        <v>185</v>
      </c>
      <c r="NLF34" s="299" t="s">
        <v>185</v>
      </c>
      <c r="NLG34" s="299" t="s">
        <v>185</v>
      </c>
      <c r="NLH34" s="299" t="s">
        <v>185</v>
      </c>
      <c r="NLI34" s="299" t="s">
        <v>185</v>
      </c>
      <c r="NLJ34" s="299" t="s">
        <v>185</v>
      </c>
      <c r="NLK34" s="299" t="s">
        <v>185</v>
      </c>
      <c r="NLL34" s="299" t="s">
        <v>185</v>
      </c>
      <c r="NLM34" s="299" t="s">
        <v>185</v>
      </c>
      <c r="NLN34" s="299" t="s">
        <v>185</v>
      </c>
      <c r="NLO34" s="299" t="s">
        <v>185</v>
      </c>
      <c r="NLP34" s="299" t="s">
        <v>185</v>
      </c>
      <c r="NLQ34" s="299" t="s">
        <v>185</v>
      </c>
      <c r="NLR34" s="299" t="s">
        <v>185</v>
      </c>
      <c r="NLS34" s="299" t="s">
        <v>185</v>
      </c>
      <c r="NLT34" s="299" t="s">
        <v>185</v>
      </c>
      <c r="NLU34" s="299" t="s">
        <v>185</v>
      </c>
      <c r="NLV34" s="299" t="s">
        <v>185</v>
      </c>
      <c r="NLW34" s="299" t="s">
        <v>185</v>
      </c>
      <c r="NLX34" s="299" t="s">
        <v>185</v>
      </c>
      <c r="NLY34" s="299" t="s">
        <v>185</v>
      </c>
      <c r="NLZ34" s="299" t="s">
        <v>185</v>
      </c>
      <c r="NMA34" s="299" t="s">
        <v>185</v>
      </c>
      <c r="NMB34" s="299" t="s">
        <v>185</v>
      </c>
      <c r="NMC34" s="299" t="s">
        <v>185</v>
      </c>
      <c r="NMD34" s="299" t="s">
        <v>185</v>
      </c>
      <c r="NME34" s="299" t="s">
        <v>185</v>
      </c>
      <c r="NMF34" s="299" t="s">
        <v>185</v>
      </c>
      <c r="NMG34" s="299" t="s">
        <v>185</v>
      </c>
      <c r="NMH34" s="299" t="s">
        <v>185</v>
      </c>
      <c r="NMI34" s="299" t="s">
        <v>185</v>
      </c>
      <c r="NMJ34" s="299" t="s">
        <v>185</v>
      </c>
      <c r="NMK34" s="299" t="s">
        <v>185</v>
      </c>
      <c r="NML34" s="299" t="s">
        <v>185</v>
      </c>
      <c r="NMM34" s="299" t="s">
        <v>185</v>
      </c>
      <c r="NMN34" s="299" t="s">
        <v>185</v>
      </c>
      <c r="NMO34" s="299" t="s">
        <v>185</v>
      </c>
      <c r="NMP34" s="299" t="s">
        <v>185</v>
      </c>
      <c r="NMQ34" s="299" t="s">
        <v>185</v>
      </c>
      <c r="NMR34" s="299" t="s">
        <v>185</v>
      </c>
      <c r="NMS34" s="299" t="s">
        <v>185</v>
      </c>
      <c r="NMT34" s="299" t="s">
        <v>185</v>
      </c>
      <c r="NMU34" s="299" t="s">
        <v>185</v>
      </c>
      <c r="NMV34" s="299" t="s">
        <v>185</v>
      </c>
      <c r="NMW34" s="299" t="s">
        <v>185</v>
      </c>
      <c r="NMX34" s="299" t="s">
        <v>185</v>
      </c>
      <c r="NMY34" s="299" t="s">
        <v>185</v>
      </c>
      <c r="NMZ34" s="299" t="s">
        <v>185</v>
      </c>
      <c r="NNA34" s="299" t="s">
        <v>185</v>
      </c>
      <c r="NNB34" s="299" t="s">
        <v>185</v>
      </c>
      <c r="NNC34" s="299" t="s">
        <v>185</v>
      </c>
      <c r="NND34" s="299" t="s">
        <v>185</v>
      </c>
      <c r="NNE34" s="299" t="s">
        <v>185</v>
      </c>
      <c r="NNF34" s="299" t="s">
        <v>185</v>
      </c>
      <c r="NNG34" s="299" t="s">
        <v>185</v>
      </c>
      <c r="NNH34" s="299" t="s">
        <v>185</v>
      </c>
      <c r="NNI34" s="299" t="s">
        <v>185</v>
      </c>
      <c r="NNJ34" s="299" t="s">
        <v>185</v>
      </c>
      <c r="NNK34" s="299" t="s">
        <v>185</v>
      </c>
      <c r="NNL34" s="299" t="s">
        <v>185</v>
      </c>
      <c r="NNM34" s="299" t="s">
        <v>185</v>
      </c>
      <c r="NNN34" s="299" t="s">
        <v>185</v>
      </c>
      <c r="NNO34" s="299" t="s">
        <v>185</v>
      </c>
      <c r="NNP34" s="299" t="s">
        <v>185</v>
      </c>
      <c r="NNQ34" s="299" t="s">
        <v>185</v>
      </c>
      <c r="NNR34" s="299" t="s">
        <v>185</v>
      </c>
      <c r="NNS34" s="299" t="s">
        <v>185</v>
      </c>
      <c r="NNT34" s="299" t="s">
        <v>185</v>
      </c>
      <c r="NNU34" s="299" t="s">
        <v>185</v>
      </c>
      <c r="NNV34" s="299" t="s">
        <v>185</v>
      </c>
      <c r="NNW34" s="299" t="s">
        <v>185</v>
      </c>
      <c r="NNX34" s="299" t="s">
        <v>185</v>
      </c>
      <c r="NNY34" s="299" t="s">
        <v>185</v>
      </c>
      <c r="NNZ34" s="299" t="s">
        <v>185</v>
      </c>
      <c r="NOA34" s="299" t="s">
        <v>185</v>
      </c>
      <c r="NOB34" s="299" t="s">
        <v>185</v>
      </c>
      <c r="NOC34" s="299" t="s">
        <v>185</v>
      </c>
      <c r="NOD34" s="299" t="s">
        <v>185</v>
      </c>
      <c r="NOE34" s="299" t="s">
        <v>185</v>
      </c>
      <c r="NOF34" s="299" t="s">
        <v>185</v>
      </c>
      <c r="NOG34" s="299" t="s">
        <v>185</v>
      </c>
      <c r="NOH34" s="299" t="s">
        <v>185</v>
      </c>
      <c r="NOI34" s="299" t="s">
        <v>185</v>
      </c>
      <c r="NOJ34" s="299" t="s">
        <v>185</v>
      </c>
      <c r="NOK34" s="299" t="s">
        <v>185</v>
      </c>
      <c r="NOL34" s="299" t="s">
        <v>185</v>
      </c>
      <c r="NOM34" s="299" t="s">
        <v>185</v>
      </c>
      <c r="NON34" s="299" t="s">
        <v>185</v>
      </c>
      <c r="NOO34" s="299" t="s">
        <v>185</v>
      </c>
      <c r="NOP34" s="299" t="s">
        <v>185</v>
      </c>
      <c r="NOQ34" s="299" t="s">
        <v>185</v>
      </c>
      <c r="NOR34" s="299" t="s">
        <v>185</v>
      </c>
      <c r="NOS34" s="299" t="s">
        <v>185</v>
      </c>
      <c r="NOT34" s="299" t="s">
        <v>185</v>
      </c>
      <c r="NOU34" s="299" t="s">
        <v>185</v>
      </c>
      <c r="NOV34" s="299" t="s">
        <v>185</v>
      </c>
      <c r="NOW34" s="299" t="s">
        <v>185</v>
      </c>
      <c r="NOX34" s="299" t="s">
        <v>185</v>
      </c>
      <c r="NOY34" s="299" t="s">
        <v>185</v>
      </c>
      <c r="NOZ34" s="299" t="s">
        <v>185</v>
      </c>
      <c r="NPA34" s="299" t="s">
        <v>185</v>
      </c>
      <c r="NPB34" s="299" t="s">
        <v>185</v>
      </c>
      <c r="NPC34" s="299" t="s">
        <v>185</v>
      </c>
      <c r="NPD34" s="299" t="s">
        <v>185</v>
      </c>
      <c r="NPE34" s="299" t="s">
        <v>185</v>
      </c>
      <c r="NPF34" s="299" t="s">
        <v>185</v>
      </c>
      <c r="NPG34" s="299" t="s">
        <v>185</v>
      </c>
      <c r="NPH34" s="299" t="s">
        <v>185</v>
      </c>
      <c r="NPI34" s="299" t="s">
        <v>185</v>
      </c>
      <c r="NPJ34" s="299" t="s">
        <v>185</v>
      </c>
      <c r="NPK34" s="299" t="s">
        <v>185</v>
      </c>
      <c r="NPL34" s="299" t="s">
        <v>185</v>
      </c>
      <c r="NPM34" s="299" t="s">
        <v>185</v>
      </c>
      <c r="NPN34" s="299" t="s">
        <v>185</v>
      </c>
      <c r="NPO34" s="299" t="s">
        <v>185</v>
      </c>
      <c r="NPP34" s="299" t="s">
        <v>185</v>
      </c>
      <c r="NPQ34" s="299" t="s">
        <v>185</v>
      </c>
      <c r="NPR34" s="299" t="s">
        <v>185</v>
      </c>
      <c r="NPS34" s="299" t="s">
        <v>185</v>
      </c>
      <c r="NPT34" s="299" t="s">
        <v>185</v>
      </c>
      <c r="NPU34" s="299" t="s">
        <v>185</v>
      </c>
      <c r="NPV34" s="299" t="s">
        <v>185</v>
      </c>
      <c r="NPW34" s="299" t="s">
        <v>185</v>
      </c>
      <c r="NPX34" s="299" t="s">
        <v>185</v>
      </c>
      <c r="NPY34" s="299" t="s">
        <v>185</v>
      </c>
      <c r="NPZ34" s="299" t="s">
        <v>185</v>
      </c>
      <c r="NQA34" s="299" t="s">
        <v>185</v>
      </c>
      <c r="NQB34" s="299" t="s">
        <v>185</v>
      </c>
      <c r="NQC34" s="299" t="s">
        <v>185</v>
      </c>
      <c r="NQD34" s="299" t="s">
        <v>185</v>
      </c>
      <c r="NQE34" s="299" t="s">
        <v>185</v>
      </c>
      <c r="NQF34" s="299" t="s">
        <v>185</v>
      </c>
      <c r="NQG34" s="299" t="s">
        <v>185</v>
      </c>
      <c r="NQH34" s="299" t="s">
        <v>185</v>
      </c>
      <c r="NQI34" s="299" t="s">
        <v>185</v>
      </c>
      <c r="NQJ34" s="299" t="s">
        <v>185</v>
      </c>
      <c r="NQK34" s="299" t="s">
        <v>185</v>
      </c>
      <c r="NQL34" s="299" t="s">
        <v>185</v>
      </c>
      <c r="NQM34" s="299" t="s">
        <v>185</v>
      </c>
      <c r="NQN34" s="299" t="s">
        <v>185</v>
      </c>
      <c r="NQO34" s="299" t="s">
        <v>185</v>
      </c>
      <c r="NQP34" s="299" t="s">
        <v>185</v>
      </c>
      <c r="NQQ34" s="299" t="s">
        <v>185</v>
      </c>
      <c r="NQR34" s="299" t="s">
        <v>185</v>
      </c>
      <c r="NQS34" s="299" t="s">
        <v>185</v>
      </c>
      <c r="NQT34" s="299" t="s">
        <v>185</v>
      </c>
      <c r="NQU34" s="299" t="s">
        <v>185</v>
      </c>
      <c r="NQV34" s="299" t="s">
        <v>185</v>
      </c>
      <c r="NQW34" s="299" t="s">
        <v>185</v>
      </c>
      <c r="NQX34" s="299" t="s">
        <v>185</v>
      </c>
      <c r="NQY34" s="299" t="s">
        <v>185</v>
      </c>
      <c r="NQZ34" s="299" t="s">
        <v>185</v>
      </c>
      <c r="NRA34" s="299" t="s">
        <v>185</v>
      </c>
      <c r="NRB34" s="299" t="s">
        <v>185</v>
      </c>
      <c r="NRC34" s="299" t="s">
        <v>185</v>
      </c>
      <c r="NRD34" s="299" t="s">
        <v>185</v>
      </c>
      <c r="NRE34" s="299" t="s">
        <v>185</v>
      </c>
      <c r="NRF34" s="299" t="s">
        <v>185</v>
      </c>
      <c r="NRG34" s="299" t="s">
        <v>185</v>
      </c>
      <c r="NRH34" s="299" t="s">
        <v>185</v>
      </c>
      <c r="NRI34" s="299" t="s">
        <v>185</v>
      </c>
      <c r="NRJ34" s="299" t="s">
        <v>185</v>
      </c>
      <c r="NRK34" s="299" t="s">
        <v>185</v>
      </c>
      <c r="NRL34" s="299" t="s">
        <v>185</v>
      </c>
      <c r="NRM34" s="299" t="s">
        <v>185</v>
      </c>
      <c r="NRN34" s="299" t="s">
        <v>185</v>
      </c>
      <c r="NRO34" s="299" t="s">
        <v>185</v>
      </c>
      <c r="NRP34" s="299" t="s">
        <v>185</v>
      </c>
      <c r="NRQ34" s="299" t="s">
        <v>185</v>
      </c>
      <c r="NRR34" s="299" t="s">
        <v>185</v>
      </c>
      <c r="NRS34" s="299" t="s">
        <v>185</v>
      </c>
      <c r="NRT34" s="299" t="s">
        <v>185</v>
      </c>
      <c r="NRU34" s="299" t="s">
        <v>185</v>
      </c>
      <c r="NRV34" s="299" t="s">
        <v>185</v>
      </c>
      <c r="NRW34" s="299" t="s">
        <v>185</v>
      </c>
      <c r="NRX34" s="299" t="s">
        <v>185</v>
      </c>
      <c r="NRY34" s="299" t="s">
        <v>185</v>
      </c>
      <c r="NRZ34" s="299" t="s">
        <v>185</v>
      </c>
      <c r="NSA34" s="299" t="s">
        <v>185</v>
      </c>
      <c r="NSB34" s="299" t="s">
        <v>185</v>
      </c>
      <c r="NSC34" s="299" t="s">
        <v>185</v>
      </c>
      <c r="NSD34" s="299" t="s">
        <v>185</v>
      </c>
      <c r="NSE34" s="299" t="s">
        <v>185</v>
      </c>
      <c r="NSF34" s="299" t="s">
        <v>185</v>
      </c>
      <c r="NSG34" s="299" t="s">
        <v>185</v>
      </c>
      <c r="NSH34" s="299" t="s">
        <v>185</v>
      </c>
      <c r="NSI34" s="299" t="s">
        <v>185</v>
      </c>
      <c r="NSJ34" s="299" t="s">
        <v>185</v>
      </c>
      <c r="NSK34" s="299" t="s">
        <v>185</v>
      </c>
      <c r="NSL34" s="299" t="s">
        <v>185</v>
      </c>
      <c r="NSM34" s="299" t="s">
        <v>185</v>
      </c>
      <c r="NSN34" s="299" t="s">
        <v>185</v>
      </c>
      <c r="NSO34" s="299" t="s">
        <v>185</v>
      </c>
      <c r="NSP34" s="299" t="s">
        <v>185</v>
      </c>
      <c r="NSQ34" s="299" t="s">
        <v>185</v>
      </c>
      <c r="NSR34" s="299" t="s">
        <v>185</v>
      </c>
      <c r="NSS34" s="299" t="s">
        <v>185</v>
      </c>
      <c r="NST34" s="299" t="s">
        <v>185</v>
      </c>
      <c r="NSU34" s="299" t="s">
        <v>185</v>
      </c>
      <c r="NSV34" s="299" t="s">
        <v>185</v>
      </c>
      <c r="NSW34" s="299" t="s">
        <v>185</v>
      </c>
      <c r="NSX34" s="299" t="s">
        <v>185</v>
      </c>
      <c r="NSY34" s="299" t="s">
        <v>185</v>
      </c>
      <c r="NSZ34" s="299" t="s">
        <v>185</v>
      </c>
      <c r="NTA34" s="299" t="s">
        <v>185</v>
      </c>
      <c r="NTB34" s="299" t="s">
        <v>185</v>
      </c>
      <c r="NTC34" s="299" t="s">
        <v>185</v>
      </c>
      <c r="NTD34" s="299" t="s">
        <v>185</v>
      </c>
      <c r="NTE34" s="299" t="s">
        <v>185</v>
      </c>
      <c r="NTF34" s="299" t="s">
        <v>185</v>
      </c>
      <c r="NTG34" s="299" t="s">
        <v>185</v>
      </c>
      <c r="NTH34" s="299" t="s">
        <v>185</v>
      </c>
      <c r="NTI34" s="299" t="s">
        <v>185</v>
      </c>
      <c r="NTJ34" s="299" t="s">
        <v>185</v>
      </c>
      <c r="NTK34" s="299" t="s">
        <v>185</v>
      </c>
      <c r="NTL34" s="299" t="s">
        <v>185</v>
      </c>
      <c r="NTM34" s="299" t="s">
        <v>185</v>
      </c>
      <c r="NTN34" s="299" t="s">
        <v>185</v>
      </c>
      <c r="NTO34" s="299" t="s">
        <v>185</v>
      </c>
      <c r="NTP34" s="299" t="s">
        <v>185</v>
      </c>
      <c r="NTQ34" s="299" t="s">
        <v>185</v>
      </c>
      <c r="NTR34" s="299" t="s">
        <v>185</v>
      </c>
      <c r="NTS34" s="299" t="s">
        <v>185</v>
      </c>
      <c r="NTT34" s="299" t="s">
        <v>185</v>
      </c>
      <c r="NTU34" s="299" t="s">
        <v>185</v>
      </c>
      <c r="NTV34" s="299" t="s">
        <v>185</v>
      </c>
      <c r="NTW34" s="299" t="s">
        <v>185</v>
      </c>
      <c r="NTX34" s="299" t="s">
        <v>185</v>
      </c>
      <c r="NTY34" s="299" t="s">
        <v>185</v>
      </c>
      <c r="NTZ34" s="299" t="s">
        <v>185</v>
      </c>
      <c r="NUA34" s="299" t="s">
        <v>185</v>
      </c>
      <c r="NUB34" s="299" t="s">
        <v>185</v>
      </c>
      <c r="NUC34" s="299" t="s">
        <v>185</v>
      </c>
      <c r="NUD34" s="299" t="s">
        <v>185</v>
      </c>
      <c r="NUE34" s="299" t="s">
        <v>185</v>
      </c>
      <c r="NUF34" s="299" t="s">
        <v>185</v>
      </c>
      <c r="NUG34" s="299" t="s">
        <v>185</v>
      </c>
      <c r="NUH34" s="299" t="s">
        <v>185</v>
      </c>
      <c r="NUI34" s="299" t="s">
        <v>185</v>
      </c>
      <c r="NUJ34" s="299" t="s">
        <v>185</v>
      </c>
      <c r="NUK34" s="299" t="s">
        <v>185</v>
      </c>
      <c r="NUL34" s="299" t="s">
        <v>185</v>
      </c>
      <c r="NUM34" s="299" t="s">
        <v>185</v>
      </c>
      <c r="NUN34" s="299" t="s">
        <v>185</v>
      </c>
      <c r="NUO34" s="299" t="s">
        <v>185</v>
      </c>
      <c r="NUP34" s="299" t="s">
        <v>185</v>
      </c>
      <c r="NUQ34" s="299" t="s">
        <v>185</v>
      </c>
      <c r="NUR34" s="299" t="s">
        <v>185</v>
      </c>
      <c r="NUS34" s="299" t="s">
        <v>185</v>
      </c>
      <c r="NUT34" s="299" t="s">
        <v>185</v>
      </c>
      <c r="NUU34" s="299" t="s">
        <v>185</v>
      </c>
      <c r="NUV34" s="299" t="s">
        <v>185</v>
      </c>
      <c r="NUW34" s="299" t="s">
        <v>185</v>
      </c>
      <c r="NUX34" s="299" t="s">
        <v>185</v>
      </c>
      <c r="NUY34" s="299" t="s">
        <v>185</v>
      </c>
      <c r="NUZ34" s="299" t="s">
        <v>185</v>
      </c>
      <c r="NVA34" s="299" t="s">
        <v>185</v>
      </c>
      <c r="NVB34" s="299" t="s">
        <v>185</v>
      </c>
      <c r="NVC34" s="299" t="s">
        <v>185</v>
      </c>
      <c r="NVD34" s="299" t="s">
        <v>185</v>
      </c>
      <c r="NVE34" s="299" t="s">
        <v>185</v>
      </c>
      <c r="NVF34" s="299" t="s">
        <v>185</v>
      </c>
      <c r="NVG34" s="299" t="s">
        <v>185</v>
      </c>
      <c r="NVH34" s="299" t="s">
        <v>185</v>
      </c>
      <c r="NVI34" s="299" t="s">
        <v>185</v>
      </c>
      <c r="NVJ34" s="299" t="s">
        <v>185</v>
      </c>
      <c r="NVK34" s="299" t="s">
        <v>185</v>
      </c>
      <c r="NVL34" s="299" t="s">
        <v>185</v>
      </c>
      <c r="NVM34" s="299" t="s">
        <v>185</v>
      </c>
      <c r="NVN34" s="299" t="s">
        <v>185</v>
      </c>
      <c r="NVO34" s="299" t="s">
        <v>185</v>
      </c>
      <c r="NVP34" s="299" t="s">
        <v>185</v>
      </c>
      <c r="NVQ34" s="299" t="s">
        <v>185</v>
      </c>
      <c r="NVR34" s="299" t="s">
        <v>185</v>
      </c>
      <c r="NVS34" s="299" t="s">
        <v>185</v>
      </c>
      <c r="NVT34" s="299" t="s">
        <v>185</v>
      </c>
      <c r="NVU34" s="299" t="s">
        <v>185</v>
      </c>
      <c r="NVV34" s="299" t="s">
        <v>185</v>
      </c>
      <c r="NVW34" s="299" t="s">
        <v>185</v>
      </c>
      <c r="NVX34" s="299" t="s">
        <v>185</v>
      </c>
      <c r="NVY34" s="299" t="s">
        <v>185</v>
      </c>
      <c r="NVZ34" s="299" t="s">
        <v>185</v>
      </c>
      <c r="NWA34" s="299" t="s">
        <v>185</v>
      </c>
      <c r="NWB34" s="299" t="s">
        <v>185</v>
      </c>
      <c r="NWC34" s="299" t="s">
        <v>185</v>
      </c>
      <c r="NWD34" s="299" t="s">
        <v>185</v>
      </c>
      <c r="NWE34" s="299" t="s">
        <v>185</v>
      </c>
      <c r="NWF34" s="299" t="s">
        <v>185</v>
      </c>
      <c r="NWG34" s="299" t="s">
        <v>185</v>
      </c>
      <c r="NWH34" s="299" t="s">
        <v>185</v>
      </c>
      <c r="NWI34" s="299" t="s">
        <v>185</v>
      </c>
      <c r="NWJ34" s="299" t="s">
        <v>185</v>
      </c>
      <c r="NWK34" s="299" t="s">
        <v>185</v>
      </c>
      <c r="NWL34" s="299" t="s">
        <v>185</v>
      </c>
      <c r="NWM34" s="299" t="s">
        <v>185</v>
      </c>
      <c r="NWN34" s="299" t="s">
        <v>185</v>
      </c>
      <c r="NWO34" s="299" t="s">
        <v>185</v>
      </c>
      <c r="NWP34" s="299" t="s">
        <v>185</v>
      </c>
      <c r="NWQ34" s="299" t="s">
        <v>185</v>
      </c>
      <c r="NWR34" s="299" t="s">
        <v>185</v>
      </c>
      <c r="NWS34" s="299" t="s">
        <v>185</v>
      </c>
      <c r="NWT34" s="299" t="s">
        <v>185</v>
      </c>
      <c r="NWU34" s="299" t="s">
        <v>185</v>
      </c>
      <c r="NWV34" s="299" t="s">
        <v>185</v>
      </c>
      <c r="NWW34" s="299" t="s">
        <v>185</v>
      </c>
      <c r="NWX34" s="299" t="s">
        <v>185</v>
      </c>
      <c r="NWY34" s="299" t="s">
        <v>185</v>
      </c>
      <c r="NWZ34" s="299" t="s">
        <v>185</v>
      </c>
      <c r="NXA34" s="299" t="s">
        <v>185</v>
      </c>
      <c r="NXB34" s="299" t="s">
        <v>185</v>
      </c>
      <c r="NXC34" s="299" t="s">
        <v>185</v>
      </c>
      <c r="NXD34" s="299" t="s">
        <v>185</v>
      </c>
      <c r="NXE34" s="299" t="s">
        <v>185</v>
      </c>
      <c r="NXF34" s="299" t="s">
        <v>185</v>
      </c>
      <c r="NXG34" s="299" t="s">
        <v>185</v>
      </c>
      <c r="NXH34" s="299" t="s">
        <v>185</v>
      </c>
      <c r="NXI34" s="299" t="s">
        <v>185</v>
      </c>
      <c r="NXJ34" s="299" t="s">
        <v>185</v>
      </c>
      <c r="NXK34" s="299" t="s">
        <v>185</v>
      </c>
      <c r="NXL34" s="299" t="s">
        <v>185</v>
      </c>
      <c r="NXM34" s="299" t="s">
        <v>185</v>
      </c>
      <c r="NXN34" s="299" t="s">
        <v>185</v>
      </c>
      <c r="NXO34" s="299" t="s">
        <v>185</v>
      </c>
      <c r="NXP34" s="299" t="s">
        <v>185</v>
      </c>
      <c r="NXQ34" s="299" t="s">
        <v>185</v>
      </c>
      <c r="NXR34" s="299" t="s">
        <v>185</v>
      </c>
      <c r="NXS34" s="299" t="s">
        <v>185</v>
      </c>
      <c r="NXT34" s="299" t="s">
        <v>185</v>
      </c>
      <c r="NXU34" s="299" t="s">
        <v>185</v>
      </c>
      <c r="NXV34" s="299" t="s">
        <v>185</v>
      </c>
      <c r="NXW34" s="299" t="s">
        <v>185</v>
      </c>
      <c r="NXX34" s="299" t="s">
        <v>185</v>
      </c>
      <c r="NXY34" s="299" t="s">
        <v>185</v>
      </c>
      <c r="NXZ34" s="299" t="s">
        <v>185</v>
      </c>
      <c r="NYA34" s="299" t="s">
        <v>185</v>
      </c>
      <c r="NYB34" s="299" t="s">
        <v>185</v>
      </c>
      <c r="NYC34" s="299" t="s">
        <v>185</v>
      </c>
      <c r="NYD34" s="299" t="s">
        <v>185</v>
      </c>
      <c r="NYE34" s="299" t="s">
        <v>185</v>
      </c>
      <c r="NYF34" s="299" t="s">
        <v>185</v>
      </c>
      <c r="NYG34" s="299" t="s">
        <v>185</v>
      </c>
      <c r="NYH34" s="299" t="s">
        <v>185</v>
      </c>
      <c r="NYI34" s="299" t="s">
        <v>185</v>
      </c>
      <c r="NYJ34" s="299" t="s">
        <v>185</v>
      </c>
      <c r="NYK34" s="299" t="s">
        <v>185</v>
      </c>
      <c r="NYL34" s="299" t="s">
        <v>185</v>
      </c>
      <c r="NYM34" s="299" t="s">
        <v>185</v>
      </c>
      <c r="NYN34" s="299" t="s">
        <v>185</v>
      </c>
      <c r="NYO34" s="299" t="s">
        <v>185</v>
      </c>
      <c r="NYP34" s="299" t="s">
        <v>185</v>
      </c>
      <c r="NYQ34" s="299" t="s">
        <v>185</v>
      </c>
      <c r="NYR34" s="299" t="s">
        <v>185</v>
      </c>
      <c r="NYS34" s="299" t="s">
        <v>185</v>
      </c>
      <c r="NYT34" s="299" t="s">
        <v>185</v>
      </c>
      <c r="NYU34" s="299" t="s">
        <v>185</v>
      </c>
      <c r="NYV34" s="299" t="s">
        <v>185</v>
      </c>
      <c r="NYW34" s="299" t="s">
        <v>185</v>
      </c>
      <c r="NYX34" s="299" t="s">
        <v>185</v>
      </c>
      <c r="NYY34" s="299" t="s">
        <v>185</v>
      </c>
      <c r="NYZ34" s="299" t="s">
        <v>185</v>
      </c>
      <c r="NZA34" s="299" t="s">
        <v>185</v>
      </c>
      <c r="NZB34" s="299" t="s">
        <v>185</v>
      </c>
      <c r="NZC34" s="299" t="s">
        <v>185</v>
      </c>
      <c r="NZD34" s="299" t="s">
        <v>185</v>
      </c>
      <c r="NZE34" s="299" t="s">
        <v>185</v>
      </c>
      <c r="NZF34" s="299" t="s">
        <v>185</v>
      </c>
      <c r="NZG34" s="299" t="s">
        <v>185</v>
      </c>
      <c r="NZH34" s="299" t="s">
        <v>185</v>
      </c>
      <c r="NZI34" s="299" t="s">
        <v>185</v>
      </c>
      <c r="NZJ34" s="299" t="s">
        <v>185</v>
      </c>
      <c r="NZK34" s="299" t="s">
        <v>185</v>
      </c>
      <c r="NZL34" s="299" t="s">
        <v>185</v>
      </c>
      <c r="NZM34" s="299" t="s">
        <v>185</v>
      </c>
      <c r="NZN34" s="299" t="s">
        <v>185</v>
      </c>
      <c r="NZO34" s="299" t="s">
        <v>185</v>
      </c>
      <c r="NZP34" s="299" t="s">
        <v>185</v>
      </c>
      <c r="NZQ34" s="299" t="s">
        <v>185</v>
      </c>
      <c r="NZR34" s="299" t="s">
        <v>185</v>
      </c>
      <c r="NZS34" s="299" t="s">
        <v>185</v>
      </c>
      <c r="NZT34" s="299" t="s">
        <v>185</v>
      </c>
      <c r="NZU34" s="299" t="s">
        <v>185</v>
      </c>
      <c r="NZV34" s="299" t="s">
        <v>185</v>
      </c>
      <c r="NZW34" s="299" t="s">
        <v>185</v>
      </c>
      <c r="NZX34" s="299" t="s">
        <v>185</v>
      </c>
      <c r="NZY34" s="299" t="s">
        <v>185</v>
      </c>
      <c r="NZZ34" s="299" t="s">
        <v>185</v>
      </c>
      <c r="OAA34" s="299" t="s">
        <v>185</v>
      </c>
      <c r="OAB34" s="299" t="s">
        <v>185</v>
      </c>
      <c r="OAC34" s="299" t="s">
        <v>185</v>
      </c>
      <c r="OAD34" s="299" t="s">
        <v>185</v>
      </c>
      <c r="OAE34" s="299" t="s">
        <v>185</v>
      </c>
      <c r="OAF34" s="299" t="s">
        <v>185</v>
      </c>
      <c r="OAG34" s="299" t="s">
        <v>185</v>
      </c>
      <c r="OAH34" s="299" t="s">
        <v>185</v>
      </c>
      <c r="OAI34" s="299" t="s">
        <v>185</v>
      </c>
      <c r="OAJ34" s="299" t="s">
        <v>185</v>
      </c>
      <c r="OAK34" s="299" t="s">
        <v>185</v>
      </c>
      <c r="OAL34" s="299" t="s">
        <v>185</v>
      </c>
      <c r="OAM34" s="299" t="s">
        <v>185</v>
      </c>
      <c r="OAN34" s="299" t="s">
        <v>185</v>
      </c>
      <c r="OAO34" s="299" t="s">
        <v>185</v>
      </c>
      <c r="OAP34" s="299" t="s">
        <v>185</v>
      </c>
      <c r="OAQ34" s="299" t="s">
        <v>185</v>
      </c>
      <c r="OAR34" s="299" t="s">
        <v>185</v>
      </c>
      <c r="OAS34" s="299" t="s">
        <v>185</v>
      </c>
      <c r="OAT34" s="299" t="s">
        <v>185</v>
      </c>
      <c r="OAU34" s="299" t="s">
        <v>185</v>
      </c>
      <c r="OAV34" s="299" t="s">
        <v>185</v>
      </c>
      <c r="OAW34" s="299" t="s">
        <v>185</v>
      </c>
      <c r="OAX34" s="299" t="s">
        <v>185</v>
      </c>
      <c r="OAY34" s="299" t="s">
        <v>185</v>
      </c>
      <c r="OAZ34" s="299" t="s">
        <v>185</v>
      </c>
      <c r="OBA34" s="299" t="s">
        <v>185</v>
      </c>
      <c r="OBB34" s="299" t="s">
        <v>185</v>
      </c>
      <c r="OBC34" s="299" t="s">
        <v>185</v>
      </c>
      <c r="OBD34" s="299" t="s">
        <v>185</v>
      </c>
      <c r="OBE34" s="299" t="s">
        <v>185</v>
      </c>
      <c r="OBF34" s="299" t="s">
        <v>185</v>
      </c>
      <c r="OBG34" s="299" t="s">
        <v>185</v>
      </c>
      <c r="OBH34" s="299" t="s">
        <v>185</v>
      </c>
      <c r="OBI34" s="299" t="s">
        <v>185</v>
      </c>
      <c r="OBJ34" s="299" t="s">
        <v>185</v>
      </c>
      <c r="OBK34" s="299" t="s">
        <v>185</v>
      </c>
      <c r="OBL34" s="299" t="s">
        <v>185</v>
      </c>
      <c r="OBM34" s="299" t="s">
        <v>185</v>
      </c>
      <c r="OBN34" s="299" t="s">
        <v>185</v>
      </c>
      <c r="OBO34" s="299" t="s">
        <v>185</v>
      </c>
      <c r="OBP34" s="299" t="s">
        <v>185</v>
      </c>
      <c r="OBQ34" s="299" t="s">
        <v>185</v>
      </c>
      <c r="OBR34" s="299" t="s">
        <v>185</v>
      </c>
      <c r="OBS34" s="299" t="s">
        <v>185</v>
      </c>
      <c r="OBT34" s="299" t="s">
        <v>185</v>
      </c>
      <c r="OBU34" s="299" t="s">
        <v>185</v>
      </c>
      <c r="OBV34" s="299" t="s">
        <v>185</v>
      </c>
      <c r="OBW34" s="299" t="s">
        <v>185</v>
      </c>
      <c r="OBX34" s="299" t="s">
        <v>185</v>
      </c>
      <c r="OBY34" s="299" t="s">
        <v>185</v>
      </c>
      <c r="OBZ34" s="299" t="s">
        <v>185</v>
      </c>
      <c r="OCA34" s="299" t="s">
        <v>185</v>
      </c>
      <c r="OCB34" s="299" t="s">
        <v>185</v>
      </c>
      <c r="OCC34" s="299" t="s">
        <v>185</v>
      </c>
      <c r="OCD34" s="299" t="s">
        <v>185</v>
      </c>
      <c r="OCE34" s="299" t="s">
        <v>185</v>
      </c>
      <c r="OCF34" s="299" t="s">
        <v>185</v>
      </c>
      <c r="OCG34" s="299" t="s">
        <v>185</v>
      </c>
      <c r="OCH34" s="299" t="s">
        <v>185</v>
      </c>
      <c r="OCI34" s="299" t="s">
        <v>185</v>
      </c>
      <c r="OCJ34" s="299" t="s">
        <v>185</v>
      </c>
      <c r="OCK34" s="299" t="s">
        <v>185</v>
      </c>
      <c r="OCL34" s="299" t="s">
        <v>185</v>
      </c>
      <c r="OCM34" s="299" t="s">
        <v>185</v>
      </c>
      <c r="OCN34" s="299" t="s">
        <v>185</v>
      </c>
      <c r="OCO34" s="299" t="s">
        <v>185</v>
      </c>
      <c r="OCP34" s="299" t="s">
        <v>185</v>
      </c>
      <c r="OCQ34" s="299" t="s">
        <v>185</v>
      </c>
      <c r="OCR34" s="299" t="s">
        <v>185</v>
      </c>
      <c r="OCS34" s="299" t="s">
        <v>185</v>
      </c>
      <c r="OCT34" s="299" t="s">
        <v>185</v>
      </c>
      <c r="OCU34" s="299" t="s">
        <v>185</v>
      </c>
      <c r="OCV34" s="299" t="s">
        <v>185</v>
      </c>
      <c r="OCW34" s="299" t="s">
        <v>185</v>
      </c>
      <c r="OCX34" s="299" t="s">
        <v>185</v>
      </c>
      <c r="OCY34" s="299" t="s">
        <v>185</v>
      </c>
      <c r="OCZ34" s="299" t="s">
        <v>185</v>
      </c>
      <c r="ODA34" s="299" t="s">
        <v>185</v>
      </c>
      <c r="ODB34" s="299" t="s">
        <v>185</v>
      </c>
      <c r="ODC34" s="299" t="s">
        <v>185</v>
      </c>
      <c r="ODD34" s="299" t="s">
        <v>185</v>
      </c>
      <c r="ODE34" s="299" t="s">
        <v>185</v>
      </c>
      <c r="ODF34" s="299" t="s">
        <v>185</v>
      </c>
      <c r="ODG34" s="299" t="s">
        <v>185</v>
      </c>
      <c r="ODH34" s="299" t="s">
        <v>185</v>
      </c>
      <c r="ODI34" s="299" t="s">
        <v>185</v>
      </c>
      <c r="ODJ34" s="299" t="s">
        <v>185</v>
      </c>
      <c r="ODK34" s="299" t="s">
        <v>185</v>
      </c>
      <c r="ODL34" s="299" t="s">
        <v>185</v>
      </c>
      <c r="ODM34" s="299" t="s">
        <v>185</v>
      </c>
      <c r="ODN34" s="299" t="s">
        <v>185</v>
      </c>
      <c r="ODO34" s="299" t="s">
        <v>185</v>
      </c>
      <c r="ODP34" s="299" t="s">
        <v>185</v>
      </c>
      <c r="ODQ34" s="299" t="s">
        <v>185</v>
      </c>
      <c r="ODR34" s="299" t="s">
        <v>185</v>
      </c>
      <c r="ODS34" s="299" t="s">
        <v>185</v>
      </c>
      <c r="ODT34" s="299" t="s">
        <v>185</v>
      </c>
      <c r="ODU34" s="299" t="s">
        <v>185</v>
      </c>
      <c r="ODV34" s="299" t="s">
        <v>185</v>
      </c>
      <c r="ODW34" s="299" t="s">
        <v>185</v>
      </c>
      <c r="ODX34" s="299" t="s">
        <v>185</v>
      </c>
      <c r="ODY34" s="299" t="s">
        <v>185</v>
      </c>
      <c r="ODZ34" s="299" t="s">
        <v>185</v>
      </c>
      <c r="OEA34" s="299" t="s">
        <v>185</v>
      </c>
      <c r="OEB34" s="299" t="s">
        <v>185</v>
      </c>
      <c r="OEC34" s="299" t="s">
        <v>185</v>
      </c>
      <c r="OED34" s="299" t="s">
        <v>185</v>
      </c>
      <c r="OEE34" s="299" t="s">
        <v>185</v>
      </c>
      <c r="OEF34" s="299" t="s">
        <v>185</v>
      </c>
      <c r="OEG34" s="299" t="s">
        <v>185</v>
      </c>
      <c r="OEH34" s="299" t="s">
        <v>185</v>
      </c>
      <c r="OEI34" s="299" t="s">
        <v>185</v>
      </c>
      <c r="OEJ34" s="299" t="s">
        <v>185</v>
      </c>
      <c r="OEK34" s="299" t="s">
        <v>185</v>
      </c>
      <c r="OEL34" s="299" t="s">
        <v>185</v>
      </c>
      <c r="OEM34" s="299" t="s">
        <v>185</v>
      </c>
      <c r="OEN34" s="299" t="s">
        <v>185</v>
      </c>
      <c r="OEO34" s="299" t="s">
        <v>185</v>
      </c>
      <c r="OEP34" s="299" t="s">
        <v>185</v>
      </c>
      <c r="OEQ34" s="299" t="s">
        <v>185</v>
      </c>
      <c r="OER34" s="299" t="s">
        <v>185</v>
      </c>
      <c r="OES34" s="299" t="s">
        <v>185</v>
      </c>
      <c r="OET34" s="299" t="s">
        <v>185</v>
      </c>
      <c r="OEU34" s="299" t="s">
        <v>185</v>
      </c>
      <c r="OEV34" s="299" t="s">
        <v>185</v>
      </c>
      <c r="OEW34" s="299" t="s">
        <v>185</v>
      </c>
      <c r="OEX34" s="299" t="s">
        <v>185</v>
      </c>
      <c r="OEY34" s="299" t="s">
        <v>185</v>
      </c>
      <c r="OEZ34" s="299" t="s">
        <v>185</v>
      </c>
      <c r="OFA34" s="299" t="s">
        <v>185</v>
      </c>
      <c r="OFB34" s="299" t="s">
        <v>185</v>
      </c>
      <c r="OFC34" s="299" t="s">
        <v>185</v>
      </c>
      <c r="OFD34" s="299" t="s">
        <v>185</v>
      </c>
      <c r="OFE34" s="299" t="s">
        <v>185</v>
      </c>
      <c r="OFF34" s="299" t="s">
        <v>185</v>
      </c>
      <c r="OFG34" s="299" t="s">
        <v>185</v>
      </c>
      <c r="OFH34" s="299" t="s">
        <v>185</v>
      </c>
      <c r="OFI34" s="299" t="s">
        <v>185</v>
      </c>
      <c r="OFJ34" s="299" t="s">
        <v>185</v>
      </c>
      <c r="OFK34" s="299" t="s">
        <v>185</v>
      </c>
      <c r="OFL34" s="299" t="s">
        <v>185</v>
      </c>
      <c r="OFM34" s="299" t="s">
        <v>185</v>
      </c>
      <c r="OFN34" s="299" t="s">
        <v>185</v>
      </c>
      <c r="OFO34" s="299" t="s">
        <v>185</v>
      </c>
      <c r="OFP34" s="299" t="s">
        <v>185</v>
      </c>
      <c r="OFQ34" s="299" t="s">
        <v>185</v>
      </c>
      <c r="OFR34" s="299" t="s">
        <v>185</v>
      </c>
      <c r="OFS34" s="299" t="s">
        <v>185</v>
      </c>
      <c r="OFT34" s="299" t="s">
        <v>185</v>
      </c>
      <c r="OFU34" s="299" t="s">
        <v>185</v>
      </c>
      <c r="OFV34" s="299" t="s">
        <v>185</v>
      </c>
      <c r="OFW34" s="299" t="s">
        <v>185</v>
      </c>
      <c r="OFX34" s="299" t="s">
        <v>185</v>
      </c>
      <c r="OFY34" s="299" t="s">
        <v>185</v>
      </c>
      <c r="OFZ34" s="299" t="s">
        <v>185</v>
      </c>
      <c r="OGA34" s="299" t="s">
        <v>185</v>
      </c>
      <c r="OGB34" s="299" t="s">
        <v>185</v>
      </c>
      <c r="OGC34" s="299" t="s">
        <v>185</v>
      </c>
      <c r="OGD34" s="299" t="s">
        <v>185</v>
      </c>
      <c r="OGE34" s="299" t="s">
        <v>185</v>
      </c>
      <c r="OGF34" s="299" t="s">
        <v>185</v>
      </c>
      <c r="OGG34" s="299" t="s">
        <v>185</v>
      </c>
      <c r="OGH34" s="299" t="s">
        <v>185</v>
      </c>
      <c r="OGI34" s="299" t="s">
        <v>185</v>
      </c>
      <c r="OGJ34" s="299" t="s">
        <v>185</v>
      </c>
      <c r="OGK34" s="299" t="s">
        <v>185</v>
      </c>
      <c r="OGL34" s="299" t="s">
        <v>185</v>
      </c>
      <c r="OGM34" s="299" t="s">
        <v>185</v>
      </c>
      <c r="OGN34" s="299" t="s">
        <v>185</v>
      </c>
      <c r="OGO34" s="299" t="s">
        <v>185</v>
      </c>
      <c r="OGP34" s="299" t="s">
        <v>185</v>
      </c>
      <c r="OGQ34" s="299" t="s">
        <v>185</v>
      </c>
      <c r="OGR34" s="299" t="s">
        <v>185</v>
      </c>
      <c r="OGS34" s="299" t="s">
        <v>185</v>
      </c>
      <c r="OGT34" s="299" t="s">
        <v>185</v>
      </c>
      <c r="OGU34" s="299" t="s">
        <v>185</v>
      </c>
      <c r="OGV34" s="299" t="s">
        <v>185</v>
      </c>
      <c r="OGW34" s="299" t="s">
        <v>185</v>
      </c>
      <c r="OGX34" s="299" t="s">
        <v>185</v>
      </c>
      <c r="OGY34" s="299" t="s">
        <v>185</v>
      </c>
      <c r="OGZ34" s="299" t="s">
        <v>185</v>
      </c>
      <c r="OHA34" s="299" t="s">
        <v>185</v>
      </c>
      <c r="OHB34" s="299" t="s">
        <v>185</v>
      </c>
      <c r="OHC34" s="299" t="s">
        <v>185</v>
      </c>
      <c r="OHD34" s="299" t="s">
        <v>185</v>
      </c>
      <c r="OHE34" s="299" t="s">
        <v>185</v>
      </c>
      <c r="OHF34" s="299" t="s">
        <v>185</v>
      </c>
      <c r="OHG34" s="299" t="s">
        <v>185</v>
      </c>
      <c r="OHH34" s="299" t="s">
        <v>185</v>
      </c>
      <c r="OHI34" s="299" t="s">
        <v>185</v>
      </c>
      <c r="OHJ34" s="299" t="s">
        <v>185</v>
      </c>
      <c r="OHK34" s="299" t="s">
        <v>185</v>
      </c>
      <c r="OHL34" s="299" t="s">
        <v>185</v>
      </c>
      <c r="OHM34" s="299" t="s">
        <v>185</v>
      </c>
      <c r="OHN34" s="299" t="s">
        <v>185</v>
      </c>
      <c r="OHO34" s="299" t="s">
        <v>185</v>
      </c>
      <c r="OHP34" s="299" t="s">
        <v>185</v>
      </c>
      <c r="OHQ34" s="299" t="s">
        <v>185</v>
      </c>
      <c r="OHR34" s="299" t="s">
        <v>185</v>
      </c>
      <c r="OHS34" s="299" t="s">
        <v>185</v>
      </c>
      <c r="OHT34" s="299" t="s">
        <v>185</v>
      </c>
      <c r="OHU34" s="299" t="s">
        <v>185</v>
      </c>
      <c r="OHV34" s="299" t="s">
        <v>185</v>
      </c>
      <c r="OHW34" s="299" t="s">
        <v>185</v>
      </c>
      <c r="OHX34" s="299" t="s">
        <v>185</v>
      </c>
      <c r="OHY34" s="299" t="s">
        <v>185</v>
      </c>
      <c r="OHZ34" s="299" t="s">
        <v>185</v>
      </c>
      <c r="OIA34" s="299" t="s">
        <v>185</v>
      </c>
      <c r="OIB34" s="299" t="s">
        <v>185</v>
      </c>
      <c r="OIC34" s="299" t="s">
        <v>185</v>
      </c>
      <c r="OID34" s="299" t="s">
        <v>185</v>
      </c>
      <c r="OIE34" s="299" t="s">
        <v>185</v>
      </c>
      <c r="OIF34" s="299" t="s">
        <v>185</v>
      </c>
      <c r="OIG34" s="299" t="s">
        <v>185</v>
      </c>
      <c r="OIH34" s="299" t="s">
        <v>185</v>
      </c>
      <c r="OII34" s="299" t="s">
        <v>185</v>
      </c>
      <c r="OIJ34" s="299" t="s">
        <v>185</v>
      </c>
      <c r="OIK34" s="299" t="s">
        <v>185</v>
      </c>
      <c r="OIL34" s="299" t="s">
        <v>185</v>
      </c>
      <c r="OIM34" s="299" t="s">
        <v>185</v>
      </c>
      <c r="OIN34" s="299" t="s">
        <v>185</v>
      </c>
      <c r="OIO34" s="299" t="s">
        <v>185</v>
      </c>
      <c r="OIP34" s="299" t="s">
        <v>185</v>
      </c>
      <c r="OIQ34" s="299" t="s">
        <v>185</v>
      </c>
      <c r="OIR34" s="299" t="s">
        <v>185</v>
      </c>
      <c r="OIS34" s="299" t="s">
        <v>185</v>
      </c>
      <c r="OIT34" s="299" t="s">
        <v>185</v>
      </c>
      <c r="OIU34" s="299" t="s">
        <v>185</v>
      </c>
      <c r="OIV34" s="299" t="s">
        <v>185</v>
      </c>
      <c r="OIW34" s="299" t="s">
        <v>185</v>
      </c>
      <c r="OIX34" s="299" t="s">
        <v>185</v>
      </c>
      <c r="OIY34" s="299" t="s">
        <v>185</v>
      </c>
      <c r="OIZ34" s="299" t="s">
        <v>185</v>
      </c>
      <c r="OJA34" s="299" t="s">
        <v>185</v>
      </c>
      <c r="OJB34" s="299" t="s">
        <v>185</v>
      </c>
      <c r="OJC34" s="299" t="s">
        <v>185</v>
      </c>
      <c r="OJD34" s="299" t="s">
        <v>185</v>
      </c>
      <c r="OJE34" s="299" t="s">
        <v>185</v>
      </c>
      <c r="OJF34" s="299" t="s">
        <v>185</v>
      </c>
      <c r="OJG34" s="299" t="s">
        <v>185</v>
      </c>
      <c r="OJH34" s="299" t="s">
        <v>185</v>
      </c>
      <c r="OJI34" s="299" t="s">
        <v>185</v>
      </c>
      <c r="OJJ34" s="299" t="s">
        <v>185</v>
      </c>
      <c r="OJK34" s="299" t="s">
        <v>185</v>
      </c>
      <c r="OJL34" s="299" t="s">
        <v>185</v>
      </c>
      <c r="OJM34" s="299" t="s">
        <v>185</v>
      </c>
      <c r="OJN34" s="299" t="s">
        <v>185</v>
      </c>
      <c r="OJO34" s="299" t="s">
        <v>185</v>
      </c>
      <c r="OJP34" s="299" t="s">
        <v>185</v>
      </c>
      <c r="OJQ34" s="299" t="s">
        <v>185</v>
      </c>
      <c r="OJR34" s="299" t="s">
        <v>185</v>
      </c>
      <c r="OJS34" s="299" t="s">
        <v>185</v>
      </c>
      <c r="OJT34" s="299" t="s">
        <v>185</v>
      </c>
      <c r="OJU34" s="299" t="s">
        <v>185</v>
      </c>
      <c r="OJV34" s="299" t="s">
        <v>185</v>
      </c>
      <c r="OJW34" s="299" t="s">
        <v>185</v>
      </c>
      <c r="OJX34" s="299" t="s">
        <v>185</v>
      </c>
      <c r="OJY34" s="299" t="s">
        <v>185</v>
      </c>
      <c r="OJZ34" s="299" t="s">
        <v>185</v>
      </c>
      <c r="OKA34" s="299" t="s">
        <v>185</v>
      </c>
      <c r="OKB34" s="299" t="s">
        <v>185</v>
      </c>
      <c r="OKC34" s="299" t="s">
        <v>185</v>
      </c>
      <c r="OKD34" s="299" t="s">
        <v>185</v>
      </c>
      <c r="OKE34" s="299" t="s">
        <v>185</v>
      </c>
      <c r="OKF34" s="299" t="s">
        <v>185</v>
      </c>
      <c r="OKG34" s="299" t="s">
        <v>185</v>
      </c>
      <c r="OKH34" s="299" t="s">
        <v>185</v>
      </c>
      <c r="OKI34" s="299" t="s">
        <v>185</v>
      </c>
      <c r="OKJ34" s="299" t="s">
        <v>185</v>
      </c>
      <c r="OKK34" s="299" t="s">
        <v>185</v>
      </c>
      <c r="OKL34" s="299" t="s">
        <v>185</v>
      </c>
      <c r="OKM34" s="299" t="s">
        <v>185</v>
      </c>
      <c r="OKN34" s="299" t="s">
        <v>185</v>
      </c>
      <c r="OKO34" s="299" t="s">
        <v>185</v>
      </c>
      <c r="OKP34" s="299" t="s">
        <v>185</v>
      </c>
      <c r="OKQ34" s="299" t="s">
        <v>185</v>
      </c>
      <c r="OKR34" s="299" t="s">
        <v>185</v>
      </c>
      <c r="OKS34" s="299" t="s">
        <v>185</v>
      </c>
      <c r="OKT34" s="299" t="s">
        <v>185</v>
      </c>
      <c r="OKU34" s="299" t="s">
        <v>185</v>
      </c>
      <c r="OKV34" s="299" t="s">
        <v>185</v>
      </c>
      <c r="OKW34" s="299" t="s">
        <v>185</v>
      </c>
      <c r="OKX34" s="299" t="s">
        <v>185</v>
      </c>
      <c r="OKY34" s="299" t="s">
        <v>185</v>
      </c>
      <c r="OKZ34" s="299" t="s">
        <v>185</v>
      </c>
      <c r="OLA34" s="299" t="s">
        <v>185</v>
      </c>
      <c r="OLB34" s="299" t="s">
        <v>185</v>
      </c>
      <c r="OLC34" s="299" t="s">
        <v>185</v>
      </c>
      <c r="OLD34" s="299" t="s">
        <v>185</v>
      </c>
      <c r="OLE34" s="299" t="s">
        <v>185</v>
      </c>
      <c r="OLF34" s="299" t="s">
        <v>185</v>
      </c>
      <c r="OLG34" s="299" t="s">
        <v>185</v>
      </c>
      <c r="OLH34" s="299" t="s">
        <v>185</v>
      </c>
      <c r="OLI34" s="299" t="s">
        <v>185</v>
      </c>
      <c r="OLJ34" s="299" t="s">
        <v>185</v>
      </c>
      <c r="OLK34" s="299" t="s">
        <v>185</v>
      </c>
      <c r="OLL34" s="299" t="s">
        <v>185</v>
      </c>
      <c r="OLM34" s="299" t="s">
        <v>185</v>
      </c>
      <c r="OLN34" s="299" t="s">
        <v>185</v>
      </c>
      <c r="OLO34" s="299" t="s">
        <v>185</v>
      </c>
      <c r="OLP34" s="299" t="s">
        <v>185</v>
      </c>
      <c r="OLQ34" s="299" t="s">
        <v>185</v>
      </c>
      <c r="OLR34" s="299" t="s">
        <v>185</v>
      </c>
      <c r="OLS34" s="299" t="s">
        <v>185</v>
      </c>
      <c r="OLT34" s="299" t="s">
        <v>185</v>
      </c>
      <c r="OLU34" s="299" t="s">
        <v>185</v>
      </c>
      <c r="OLV34" s="299" t="s">
        <v>185</v>
      </c>
      <c r="OLW34" s="299" t="s">
        <v>185</v>
      </c>
      <c r="OLX34" s="299" t="s">
        <v>185</v>
      </c>
      <c r="OLY34" s="299" t="s">
        <v>185</v>
      </c>
      <c r="OLZ34" s="299" t="s">
        <v>185</v>
      </c>
      <c r="OMA34" s="299" t="s">
        <v>185</v>
      </c>
      <c r="OMB34" s="299" t="s">
        <v>185</v>
      </c>
      <c r="OMC34" s="299" t="s">
        <v>185</v>
      </c>
      <c r="OMD34" s="299" t="s">
        <v>185</v>
      </c>
      <c r="OME34" s="299" t="s">
        <v>185</v>
      </c>
      <c r="OMF34" s="299" t="s">
        <v>185</v>
      </c>
      <c r="OMG34" s="299" t="s">
        <v>185</v>
      </c>
      <c r="OMH34" s="299" t="s">
        <v>185</v>
      </c>
      <c r="OMI34" s="299" t="s">
        <v>185</v>
      </c>
      <c r="OMJ34" s="299" t="s">
        <v>185</v>
      </c>
      <c r="OMK34" s="299" t="s">
        <v>185</v>
      </c>
      <c r="OML34" s="299" t="s">
        <v>185</v>
      </c>
      <c r="OMM34" s="299" t="s">
        <v>185</v>
      </c>
      <c r="OMN34" s="299" t="s">
        <v>185</v>
      </c>
      <c r="OMO34" s="299" t="s">
        <v>185</v>
      </c>
      <c r="OMP34" s="299" t="s">
        <v>185</v>
      </c>
      <c r="OMQ34" s="299" t="s">
        <v>185</v>
      </c>
      <c r="OMR34" s="299" t="s">
        <v>185</v>
      </c>
      <c r="OMS34" s="299" t="s">
        <v>185</v>
      </c>
      <c r="OMT34" s="299" t="s">
        <v>185</v>
      </c>
      <c r="OMU34" s="299" t="s">
        <v>185</v>
      </c>
      <c r="OMV34" s="299" t="s">
        <v>185</v>
      </c>
      <c r="OMW34" s="299" t="s">
        <v>185</v>
      </c>
      <c r="OMX34" s="299" t="s">
        <v>185</v>
      </c>
      <c r="OMY34" s="299" t="s">
        <v>185</v>
      </c>
      <c r="OMZ34" s="299" t="s">
        <v>185</v>
      </c>
      <c r="ONA34" s="299" t="s">
        <v>185</v>
      </c>
      <c r="ONB34" s="299" t="s">
        <v>185</v>
      </c>
      <c r="ONC34" s="299" t="s">
        <v>185</v>
      </c>
      <c r="OND34" s="299" t="s">
        <v>185</v>
      </c>
      <c r="ONE34" s="299" t="s">
        <v>185</v>
      </c>
      <c r="ONF34" s="299" t="s">
        <v>185</v>
      </c>
      <c r="ONG34" s="299" t="s">
        <v>185</v>
      </c>
      <c r="ONH34" s="299" t="s">
        <v>185</v>
      </c>
      <c r="ONI34" s="299" t="s">
        <v>185</v>
      </c>
      <c r="ONJ34" s="299" t="s">
        <v>185</v>
      </c>
      <c r="ONK34" s="299" t="s">
        <v>185</v>
      </c>
      <c r="ONL34" s="299" t="s">
        <v>185</v>
      </c>
      <c r="ONM34" s="299" t="s">
        <v>185</v>
      </c>
      <c r="ONN34" s="299" t="s">
        <v>185</v>
      </c>
      <c r="ONO34" s="299" t="s">
        <v>185</v>
      </c>
      <c r="ONP34" s="299" t="s">
        <v>185</v>
      </c>
      <c r="ONQ34" s="299" t="s">
        <v>185</v>
      </c>
      <c r="ONR34" s="299" t="s">
        <v>185</v>
      </c>
      <c r="ONS34" s="299" t="s">
        <v>185</v>
      </c>
      <c r="ONT34" s="299" t="s">
        <v>185</v>
      </c>
      <c r="ONU34" s="299" t="s">
        <v>185</v>
      </c>
      <c r="ONV34" s="299" t="s">
        <v>185</v>
      </c>
      <c r="ONW34" s="299" t="s">
        <v>185</v>
      </c>
      <c r="ONX34" s="299" t="s">
        <v>185</v>
      </c>
      <c r="ONY34" s="299" t="s">
        <v>185</v>
      </c>
      <c r="ONZ34" s="299" t="s">
        <v>185</v>
      </c>
      <c r="OOA34" s="299" t="s">
        <v>185</v>
      </c>
      <c r="OOB34" s="299" t="s">
        <v>185</v>
      </c>
      <c r="OOC34" s="299" t="s">
        <v>185</v>
      </c>
      <c r="OOD34" s="299" t="s">
        <v>185</v>
      </c>
      <c r="OOE34" s="299" t="s">
        <v>185</v>
      </c>
      <c r="OOF34" s="299" t="s">
        <v>185</v>
      </c>
      <c r="OOG34" s="299" t="s">
        <v>185</v>
      </c>
      <c r="OOH34" s="299" t="s">
        <v>185</v>
      </c>
      <c r="OOI34" s="299" t="s">
        <v>185</v>
      </c>
      <c r="OOJ34" s="299" t="s">
        <v>185</v>
      </c>
      <c r="OOK34" s="299" t="s">
        <v>185</v>
      </c>
      <c r="OOL34" s="299" t="s">
        <v>185</v>
      </c>
      <c r="OOM34" s="299" t="s">
        <v>185</v>
      </c>
      <c r="OON34" s="299" t="s">
        <v>185</v>
      </c>
      <c r="OOO34" s="299" t="s">
        <v>185</v>
      </c>
      <c r="OOP34" s="299" t="s">
        <v>185</v>
      </c>
      <c r="OOQ34" s="299" t="s">
        <v>185</v>
      </c>
      <c r="OOR34" s="299" t="s">
        <v>185</v>
      </c>
      <c r="OOS34" s="299" t="s">
        <v>185</v>
      </c>
      <c r="OOT34" s="299" t="s">
        <v>185</v>
      </c>
      <c r="OOU34" s="299" t="s">
        <v>185</v>
      </c>
      <c r="OOV34" s="299" t="s">
        <v>185</v>
      </c>
      <c r="OOW34" s="299" t="s">
        <v>185</v>
      </c>
      <c r="OOX34" s="299" t="s">
        <v>185</v>
      </c>
      <c r="OOY34" s="299" t="s">
        <v>185</v>
      </c>
      <c r="OOZ34" s="299" t="s">
        <v>185</v>
      </c>
      <c r="OPA34" s="299" t="s">
        <v>185</v>
      </c>
      <c r="OPB34" s="299" t="s">
        <v>185</v>
      </c>
      <c r="OPC34" s="299" t="s">
        <v>185</v>
      </c>
      <c r="OPD34" s="299" t="s">
        <v>185</v>
      </c>
      <c r="OPE34" s="299" t="s">
        <v>185</v>
      </c>
      <c r="OPF34" s="299" t="s">
        <v>185</v>
      </c>
      <c r="OPG34" s="299" t="s">
        <v>185</v>
      </c>
      <c r="OPH34" s="299" t="s">
        <v>185</v>
      </c>
      <c r="OPI34" s="299" t="s">
        <v>185</v>
      </c>
      <c r="OPJ34" s="299" t="s">
        <v>185</v>
      </c>
      <c r="OPK34" s="299" t="s">
        <v>185</v>
      </c>
      <c r="OPL34" s="299" t="s">
        <v>185</v>
      </c>
      <c r="OPM34" s="299" t="s">
        <v>185</v>
      </c>
      <c r="OPN34" s="299" t="s">
        <v>185</v>
      </c>
      <c r="OPO34" s="299" t="s">
        <v>185</v>
      </c>
      <c r="OPP34" s="299" t="s">
        <v>185</v>
      </c>
      <c r="OPQ34" s="299" t="s">
        <v>185</v>
      </c>
      <c r="OPR34" s="299" t="s">
        <v>185</v>
      </c>
      <c r="OPS34" s="299" t="s">
        <v>185</v>
      </c>
      <c r="OPT34" s="299" t="s">
        <v>185</v>
      </c>
      <c r="OPU34" s="299" t="s">
        <v>185</v>
      </c>
      <c r="OPV34" s="299" t="s">
        <v>185</v>
      </c>
      <c r="OPW34" s="299" t="s">
        <v>185</v>
      </c>
      <c r="OPX34" s="299" t="s">
        <v>185</v>
      </c>
      <c r="OPY34" s="299" t="s">
        <v>185</v>
      </c>
      <c r="OPZ34" s="299" t="s">
        <v>185</v>
      </c>
      <c r="OQA34" s="299" t="s">
        <v>185</v>
      </c>
      <c r="OQB34" s="299" t="s">
        <v>185</v>
      </c>
      <c r="OQC34" s="299" t="s">
        <v>185</v>
      </c>
      <c r="OQD34" s="299" t="s">
        <v>185</v>
      </c>
      <c r="OQE34" s="299" t="s">
        <v>185</v>
      </c>
      <c r="OQF34" s="299" t="s">
        <v>185</v>
      </c>
      <c r="OQG34" s="299" t="s">
        <v>185</v>
      </c>
      <c r="OQH34" s="299" t="s">
        <v>185</v>
      </c>
      <c r="OQI34" s="299" t="s">
        <v>185</v>
      </c>
      <c r="OQJ34" s="299" t="s">
        <v>185</v>
      </c>
      <c r="OQK34" s="299" t="s">
        <v>185</v>
      </c>
      <c r="OQL34" s="299" t="s">
        <v>185</v>
      </c>
      <c r="OQM34" s="299" t="s">
        <v>185</v>
      </c>
      <c r="OQN34" s="299" t="s">
        <v>185</v>
      </c>
      <c r="OQO34" s="299" t="s">
        <v>185</v>
      </c>
      <c r="OQP34" s="299" t="s">
        <v>185</v>
      </c>
      <c r="OQQ34" s="299" t="s">
        <v>185</v>
      </c>
      <c r="OQR34" s="299" t="s">
        <v>185</v>
      </c>
      <c r="OQS34" s="299" t="s">
        <v>185</v>
      </c>
      <c r="OQT34" s="299" t="s">
        <v>185</v>
      </c>
      <c r="OQU34" s="299" t="s">
        <v>185</v>
      </c>
      <c r="OQV34" s="299" t="s">
        <v>185</v>
      </c>
      <c r="OQW34" s="299" t="s">
        <v>185</v>
      </c>
      <c r="OQX34" s="299" t="s">
        <v>185</v>
      </c>
      <c r="OQY34" s="299" t="s">
        <v>185</v>
      </c>
      <c r="OQZ34" s="299" t="s">
        <v>185</v>
      </c>
      <c r="ORA34" s="299" t="s">
        <v>185</v>
      </c>
      <c r="ORB34" s="299" t="s">
        <v>185</v>
      </c>
      <c r="ORC34" s="299" t="s">
        <v>185</v>
      </c>
      <c r="ORD34" s="299" t="s">
        <v>185</v>
      </c>
      <c r="ORE34" s="299" t="s">
        <v>185</v>
      </c>
      <c r="ORF34" s="299" t="s">
        <v>185</v>
      </c>
      <c r="ORG34" s="299" t="s">
        <v>185</v>
      </c>
      <c r="ORH34" s="299" t="s">
        <v>185</v>
      </c>
      <c r="ORI34" s="299" t="s">
        <v>185</v>
      </c>
      <c r="ORJ34" s="299" t="s">
        <v>185</v>
      </c>
      <c r="ORK34" s="299" t="s">
        <v>185</v>
      </c>
      <c r="ORL34" s="299" t="s">
        <v>185</v>
      </c>
      <c r="ORM34" s="299" t="s">
        <v>185</v>
      </c>
      <c r="ORN34" s="299" t="s">
        <v>185</v>
      </c>
      <c r="ORO34" s="299" t="s">
        <v>185</v>
      </c>
      <c r="ORP34" s="299" t="s">
        <v>185</v>
      </c>
      <c r="ORQ34" s="299" t="s">
        <v>185</v>
      </c>
      <c r="ORR34" s="299" t="s">
        <v>185</v>
      </c>
      <c r="ORS34" s="299" t="s">
        <v>185</v>
      </c>
      <c r="ORT34" s="299" t="s">
        <v>185</v>
      </c>
      <c r="ORU34" s="299" t="s">
        <v>185</v>
      </c>
      <c r="ORV34" s="299" t="s">
        <v>185</v>
      </c>
      <c r="ORW34" s="299" t="s">
        <v>185</v>
      </c>
      <c r="ORX34" s="299" t="s">
        <v>185</v>
      </c>
      <c r="ORY34" s="299" t="s">
        <v>185</v>
      </c>
      <c r="ORZ34" s="299" t="s">
        <v>185</v>
      </c>
      <c r="OSA34" s="299" t="s">
        <v>185</v>
      </c>
      <c r="OSB34" s="299" t="s">
        <v>185</v>
      </c>
      <c r="OSC34" s="299" t="s">
        <v>185</v>
      </c>
      <c r="OSD34" s="299" t="s">
        <v>185</v>
      </c>
      <c r="OSE34" s="299" t="s">
        <v>185</v>
      </c>
      <c r="OSF34" s="299" t="s">
        <v>185</v>
      </c>
      <c r="OSG34" s="299" t="s">
        <v>185</v>
      </c>
      <c r="OSH34" s="299" t="s">
        <v>185</v>
      </c>
      <c r="OSI34" s="299" t="s">
        <v>185</v>
      </c>
      <c r="OSJ34" s="299" t="s">
        <v>185</v>
      </c>
      <c r="OSK34" s="299" t="s">
        <v>185</v>
      </c>
      <c r="OSL34" s="299" t="s">
        <v>185</v>
      </c>
      <c r="OSM34" s="299" t="s">
        <v>185</v>
      </c>
      <c r="OSN34" s="299" t="s">
        <v>185</v>
      </c>
      <c r="OSO34" s="299" t="s">
        <v>185</v>
      </c>
      <c r="OSP34" s="299" t="s">
        <v>185</v>
      </c>
      <c r="OSQ34" s="299" t="s">
        <v>185</v>
      </c>
      <c r="OSR34" s="299" t="s">
        <v>185</v>
      </c>
      <c r="OSS34" s="299" t="s">
        <v>185</v>
      </c>
      <c r="OST34" s="299" t="s">
        <v>185</v>
      </c>
      <c r="OSU34" s="299" t="s">
        <v>185</v>
      </c>
      <c r="OSV34" s="299" t="s">
        <v>185</v>
      </c>
      <c r="OSW34" s="299" t="s">
        <v>185</v>
      </c>
      <c r="OSX34" s="299" t="s">
        <v>185</v>
      </c>
      <c r="OSY34" s="299" t="s">
        <v>185</v>
      </c>
      <c r="OSZ34" s="299" t="s">
        <v>185</v>
      </c>
      <c r="OTA34" s="299" t="s">
        <v>185</v>
      </c>
      <c r="OTB34" s="299" t="s">
        <v>185</v>
      </c>
      <c r="OTC34" s="299" t="s">
        <v>185</v>
      </c>
      <c r="OTD34" s="299" t="s">
        <v>185</v>
      </c>
      <c r="OTE34" s="299" t="s">
        <v>185</v>
      </c>
      <c r="OTF34" s="299" t="s">
        <v>185</v>
      </c>
      <c r="OTG34" s="299" t="s">
        <v>185</v>
      </c>
      <c r="OTH34" s="299" t="s">
        <v>185</v>
      </c>
      <c r="OTI34" s="299" t="s">
        <v>185</v>
      </c>
      <c r="OTJ34" s="299" t="s">
        <v>185</v>
      </c>
      <c r="OTK34" s="299" t="s">
        <v>185</v>
      </c>
      <c r="OTL34" s="299" t="s">
        <v>185</v>
      </c>
      <c r="OTM34" s="299" t="s">
        <v>185</v>
      </c>
      <c r="OTN34" s="299" t="s">
        <v>185</v>
      </c>
      <c r="OTO34" s="299" t="s">
        <v>185</v>
      </c>
      <c r="OTP34" s="299" t="s">
        <v>185</v>
      </c>
      <c r="OTQ34" s="299" t="s">
        <v>185</v>
      </c>
      <c r="OTR34" s="299" t="s">
        <v>185</v>
      </c>
      <c r="OTS34" s="299" t="s">
        <v>185</v>
      </c>
      <c r="OTT34" s="299" t="s">
        <v>185</v>
      </c>
      <c r="OTU34" s="299" t="s">
        <v>185</v>
      </c>
      <c r="OTV34" s="299" t="s">
        <v>185</v>
      </c>
      <c r="OTW34" s="299" t="s">
        <v>185</v>
      </c>
      <c r="OTX34" s="299" t="s">
        <v>185</v>
      </c>
      <c r="OTY34" s="299" t="s">
        <v>185</v>
      </c>
      <c r="OTZ34" s="299" t="s">
        <v>185</v>
      </c>
      <c r="OUA34" s="299" t="s">
        <v>185</v>
      </c>
      <c r="OUB34" s="299" t="s">
        <v>185</v>
      </c>
      <c r="OUC34" s="299" t="s">
        <v>185</v>
      </c>
      <c r="OUD34" s="299" t="s">
        <v>185</v>
      </c>
      <c r="OUE34" s="299" t="s">
        <v>185</v>
      </c>
      <c r="OUF34" s="299" t="s">
        <v>185</v>
      </c>
      <c r="OUG34" s="299" t="s">
        <v>185</v>
      </c>
      <c r="OUH34" s="299" t="s">
        <v>185</v>
      </c>
      <c r="OUI34" s="299" t="s">
        <v>185</v>
      </c>
      <c r="OUJ34" s="299" t="s">
        <v>185</v>
      </c>
      <c r="OUK34" s="299" t="s">
        <v>185</v>
      </c>
      <c r="OUL34" s="299" t="s">
        <v>185</v>
      </c>
      <c r="OUM34" s="299" t="s">
        <v>185</v>
      </c>
      <c r="OUN34" s="299" t="s">
        <v>185</v>
      </c>
      <c r="OUO34" s="299" t="s">
        <v>185</v>
      </c>
      <c r="OUP34" s="299" t="s">
        <v>185</v>
      </c>
      <c r="OUQ34" s="299" t="s">
        <v>185</v>
      </c>
      <c r="OUR34" s="299" t="s">
        <v>185</v>
      </c>
      <c r="OUS34" s="299" t="s">
        <v>185</v>
      </c>
      <c r="OUT34" s="299" t="s">
        <v>185</v>
      </c>
      <c r="OUU34" s="299" t="s">
        <v>185</v>
      </c>
      <c r="OUV34" s="299" t="s">
        <v>185</v>
      </c>
      <c r="OUW34" s="299" t="s">
        <v>185</v>
      </c>
      <c r="OUX34" s="299" t="s">
        <v>185</v>
      </c>
      <c r="OUY34" s="299" t="s">
        <v>185</v>
      </c>
      <c r="OUZ34" s="299" t="s">
        <v>185</v>
      </c>
      <c r="OVA34" s="299" t="s">
        <v>185</v>
      </c>
      <c r="OVB34" s="299" t="s">
        <v>185</v>
      </c>
      <c r="OVC34" s="299" t="s">
        <v>185</v>
      </c>
      <c r="OVD34" s="299" t="s">
        <v>185</v>
      </c>
      <c r="OVE34" s="299" t="s">
        <v>185</v>
      </c>
      <c r="OVF34" s="299" t="s">
        <v>185</v>
      </c>
      <c r="OVG34" s="299" t="s">
        <v>185</v>
      </c>
      <c r="OVH34" s="299" t="s">
        <v>185</v>
      </c>
      <c r="OVI34" s="299" t="s">
        <v>185</v>
      </c>
      <c r="OVJ34" s="299" t="s">
        <v>185</v>
      </c>
      <c r="OVK34" s="299" t="s">
        <v>185</v>
      </c>
      <c r="OVL34" s="299" t="s">
        <v>185</v>
      </c>
      <c r="OVM34" s="299" t="s">
        <v>185</v>
      </c>
      <c r="OVN34" s="299" t="s">
        <v>185</v>
      </c>
      <c r="OVO34" s="299" t="s">
        <v>185</v>
      </c>
      <c r="OVP34" s="299" t="s">
        <v>185</v>
      </c>
      <c r="OVQ34" s="299" t="s">
        <v>185</v>
      </c>
      <c r="OVR34" s="299" t="s">
        <v>185</v>
      </c>
      <c r="OVS34" s="299" t="s">
        <v>185</v>
      </c>
      <c r="OVT34" s="299" t="s">
        <v>185</v>
      </c>
      <c r="OVU34" s="299" t="s">
        <v>185</v>
      </c>
      <c r="OVV34" s="299" t="s">
        <v>185</v>
      </c>
      <c r="OVW34" s="299" t="s">
        <v>185</v>
      </c>
      <c r="OVX34" s="299" t="s">
        <v>185</v>
      </c>
      <c r="OVY34" s="299" t="s">
        <v>185</v>
      </c>
      <c r="OVZ34" s="299" t="s">
        <v>185</v>
      </c>
      <c r="OWA34" s="299" t="s">
        <v>185</v>
      </c>
      <c r="OWB34" s="299" t="s">
        <v>185</v>
      </c>
      <c r="OWC34" s="299" t="s">
        <v>185</v>
      </c>
      <c r="OWD34" s="299" t="s">
        <v>185</v>
      </c>
      <c r="OWE34" s="299" t="s">
        <v>185</v>
      </c>
      <c r="OWF34" s="299" t="s">
        <v>185</v>
      </c>
      <c r="OWG34" s="299" t="s">
        <v>185</v>
      </c>
      <c r="OWH34" s="299" t="s">
        <v>185</v>
      </c>
      <c r="OWI34" s="299" t="s">
        <v>185</v>
      </c>
      <c r="OWJ34" s="299" t="s">
        <v>185</v>
      </c>
      <c r="OWK34" s="299" t="s">
        <v>185</v>
      </c>
      <c r="OWL34" s="299" t="s">
        <v>185</v>
      </c>
      <c r="OWM34" s="299" t="s">
        <v>185</v>
      </c>
      <c r="OWN34" s="299" t="s">
        <v>185</v>
      </c>
      <c r="OWO34" s="299" t="s">
        <v>185</v>
      </c>
      <c r="OWP34" s="299" t="s">
        <v>185</v>
      </c>
      <c r="OWQ34" s="299" t="s">
        <v>185</v>
      </c>
      <c r="OWR34" s="299" t="s">
        <v>185</v>
      </c>
      <c r="OWS34" s="299" t="s">
        <v>185</v>
      </c>
      <c r="OWT34" s="299" t="s">
        <v>185</v>
      </c>
      <c r="OWU34" s="299" t="s">
        <v>185</v>
      </c>
      <c r="OWV34" s="299" t="s">
        <v>185</v>
      </c>
      <c r="OWW34" s="299" t="s">
        <v>185</v>
      </c>
      <c r="OWX34" s="299" t="s">
        <v>185</v>
      </c>
      <c r="OWY34" s="299" t="s">
        <v>185</v>
      </c>
      <c r="OWZ34" s="299" t="s">
        <v>185</v>
      </c>
      <c r="OXA34" s="299" t="s">
        <v>185</v>
      </c>
      <c r="OXB34" s="299" t="s">
        <v>185</v>
      </c>
      <c r="OXC34" s="299" t="s">
        <v>185</v>
      </c>
      <c r="OXD34" s="299" t="s">
        <v>185</v>
      </c>
      <c r="OXE34" s="299" t="s">
        <v>185</v>
      </c>
      <c r="OXF34" s="299" t="s">
        <v>185</v>
      </c>
      <c r="OXG34" s="299" t="s">
        <v>185</v>
      </c>
      <c r="OXH34" s="299" t="s">
        <v>185</v>
      </c>
      <c r="OXI34" s="299" t="s">
        <v>185</v>
      </c>
      <c r="OXJ34" s="299" t="s">
        <v>185</v>
      </c>
      <c r="OXK34" s="299" t="s">
        <v>185</v>
      </c>
      <c r="OXL34" s="299" t="s">
        <v>185</v>
      </c>
      <c r="OXM34" s="299" t="s">
        <v>185</v>
      </c>
      <c r="OXN34" s="299" t="s">
        <v>185</v>
      </c>
      <c r="OXO34" s="299" t="s">
        <v>185</v>
      </c>
      <c r="OXP34" s="299" t="s">
        <v>185</v>
      </c>
      <c r="OXQ34" s="299" t="s">
        <v>185</v>
      </c>
      <c r="OXR34" s="299" t="s">
        <v>185</v>
      </c>
      <c r="OXS34" s="299" t="s">
        <v>185</v>
      </c>
      <c r="OXT34" s="299" t="s">
        <v>185</v>
      </c>
      <c r="OXU34" s="299" t="s">
        <v>185</v>
      </c>
      <c r="OXV34" s="299" t="s">
        <v>185</v>
      </c>
      <c r="OXW34" s="299" t="s">
        <v>185</v>
      </c>
      <c r="OXX34" s="299" t="s">
        <v>185</v>
      </c>
      <c r="OXY34" s="299" t="s">
        <v>185</v>
      </c>
      <c r="OXZ34" s="299" t="s">
        <v>185</v>
      </c>
      <c r="OYA34" s="299" t="s">
        <v>185</v>
      </c>
      <c r="OYB34" s="299" t="s">
        <v>185</v>
      </c>
      <c r="OYC34" s="299" t="s">
        <v>185</v>
      </c>
      <c r="OYD34" s="299" t="s">
        <v>185</v>
      </c>
      <c r="OYE34" s="299" t="s">
        <v>185</v>
      </c>
      <c r="OYF34" s="299" t="s">
        <v>185</v>
      </c>
      <c r="OYG34" s="299" t="s">
        <v>185</v>
      </c>
      <c r="OYH34" s="299" t="s">
        <v>185</v>
      </c>
      <c r="OYI34" s="299" t="s">
        <v>185</v>
      </c>
      <c r="OYJ34" s="299" t="s">
        <v>185</v>
      </c>
      <c r="OYK34" s="299" t="s">
        <v>185</v>
      </c>
      <c r="OYL34" s="299" t="s">
        <v>185</v>
      </c>
      <c r="OYM34" s="299" t="s">
        <v>185</v>
      </c>
      <c r="OYN34" s="299" t="s">
        <v>185</v>
      </c>
      <c r="OYO34" s="299" t="s">
        <v>185</v>
      </c>
      <c r="OYP34" s="299" t="s">
        <v>185</v>
      </c>
      <c r="OYQ34" s="299" t="s">
        <v>185</v>
      </c>
      <c r="OYR34" s="299" t="s">
        <v>185</v>
      </c>
      <c r="OYS34" s="299" t="s">
        <v>185</v>
      </c>
      <c r="OYT34" s="299" t="s">
        <v>185</v>
      </c>
      <c r="OYU34" s="299" t="s">
        <v>185</v>
      </c>
      <c r="OYV34" s="299" t="s">
        <v>185</v>
      </c>
      <c r="OYW34" s="299" t="s">
        <v>185</v>
      </c>
      <c r="OYX34" s="299" t="s">
        <v>185</v>
      </c>
      <c r="OYY34" s="299" t="s">
        <v>185</v>
      </c>
      <c r="OYZ34" s="299" t="s">
        <v>185</v>
      </c>
      <c r="OZA34" s="299" t="s">
        <v>185</v>
      </c>
      <c r="OZB34" s="299" t="s">
        <v>185</v>
      </c>
      <c r="OZC34" s="299" t="s">
        <v>185</v>
      </c>
      <c r="OZD34" s="299" t="s">
        <v>185</v>
      </c>
      <c r="OZE34" s="299" t="s">
        <v>185</v>
      </c>
      <c r="OZF34" s="299" t="s">
        <v>185</v>
      </c>
      <c r="OZG34" s="299" t="s">
        <v>185</v>
      </c>
      <c r="OZH34" s="299" t="s">
        <v>185</v>
      </c>
      <c r="OZI34" s="299" t="s">
        <v>185</v>
      </c>
      <c r="OZJ34" s="299" t="s">
        <v>185</v>
      </c>
      <c r="OZK34" s="299" t="s">
        <v>185</v>
      </c>
      <c r="OZL34" s="299" t="s">
        <v>185</v>
      </c>
      <c r="OZM34" s="299" t="s">
        <v>185</v>
      </c>
      <c r="OZN34" s="299" t="s">
        <v>185</v>
      </c>
      <c r="OZO34" s="299" t="s">
        <v>185</v>
      </c>
      <c r="OZP34" s="299" t="s">
        <v>185</v>
      </c>
      <c r="OZQ34" s="299" t="s">
        <v>185</v>
      </c>
      <c r="OZR34" s="299" t="s">
        <v>185</v>
      </c>
      <c r="OZS34" s="299" t="s">
        <v>185</v>
      </c>
      <c r="OZT34" s="299" t="s">
        <v>185</v>
      </c>
      <c r="OZU34" s="299" t="s">
        <v>185</v>
      </c>
      <c r="OZV34" s="299" t="s">
        <v>185</v>
      </c>
      <c r="OZW34" s="299" t="s">
        <v>185</v>
      </c>
      <c r="OZX34" s="299" t="s">
        <v>185</v>
      </c>
      <c r="OZY34" s="299" t="s">
        <v>185</v>
      </c>
      <c r="OZZ34" s="299" t="s">
        <v>185</v>
      </c>
      <c r="PAA34" s="299" t="s">
        <v>185</v>
      </c>
      <c r="PAB34" s="299" t="s">
        <v>185</v>
      </c>
      <c r="PAC34" s="299" t="s">
        <v>185</v>
      </c>
      <c r="PAD34" s="299" t="s">
        <v>185</v>
      </c>
      <c r="PAE34" s="299" t="s">
        <v>185</v>
      </c>
      <c r="PAF34" s="299" t="s">
        <v>185</v>
      </c>
      <c r="PAG34" s="299" t="s">
        <v>185</v>
      </c>
      <c r="PAH34" s="299" t="s">
        <v>185</v>
      </c>
      <c r="PAI34" s="299" t="s">
        <v>185</v>
      </c>
      <c r="PAJ34" s="299" t="s">
        <v>185</v>
      </c>
      <c r="PAK34" s="299" t="s">
        <v>185</v>
      </c>
      <c r="PAL34" s="299" t="s">
        <v>185</v>
      </c>
      <c r="PAM34" s="299" t="s">
        <v>185</v>
      </c>
      <c r="PAN34" s="299" t="s">
        <v>185</v>
      </c>
      <c r="PAO34" s="299" t="s">
        <v>185</v>
      </c>
      <c r="PAP34" s="299" t="s">
        <v>185</v>
      </c>
      <c r="PAQ34" s="299" t="s">
        <v>185</v>
      </c>
      <c r="PAR34" s="299" t="s">
        <v>185</v>
      </c>
      <c r="PAS34" s="299" t="s">
        <v>185</v>
      </c>
      <c r="PAT34" s="299" t="s">
        <v>185</v>
      </c>
      <c r="PAU34" s="299" t="s">
        <v>185</v>
      </c>
      <c r="PAV34" s="299" t="s">
        <v>185</v>
      </c>
      <c r="PAW34" s="299" t="s">
        <v>185</v>
      </c>
      <c r="PAX34" s="299" t="s">
        <v>185</v>
      </c>
      <c r="PAY34" s="299" t="s">
        <v>185</v>
      </c>
      <c r="PAZ34" s="299" t="s">
        <v>185</v>
      </c>
      <c r="PBA34" s="299" t="s">
        <v>185</v>
      </c>
      <c r="PBB34" s="299" t="s">
        <v>185</v>
      </c>
      <c r="PBC34" s="299" t="s">
        <v>185</v>
      </c>
      <c r="PBD34" s="299" t="s">
        <v>185</v>
      </c>
      <c r="PBE34" s="299" t="s">
        <v>185</v>
      </c>
      <c r="PBF34" s="299" t="s">
        <v>185</v>
      </c>
      <c r="PBG34" s="299" t="s">
        <v>185</v>
      </c>
      <c r="PBH34" s="299" t="s">
        <v>185</v>
      </c>
      <c r="PBI34" s="299" t="s">
        <v>185</v>
      </c>
      <c r="PBJ34" s="299" t="s">
        <v>185</v>
      </c>
      <c r="PBK34" s="299" t="s">
        <v>185</v>
      </c>
      <c r="PBL34" s="299" t="s">
        <v>185</v>
      </c>
      <c r="PBM34" s="299" t="s">
        <v>185</v>
      </c>
      <c r="PBN34" s="299" t="s">
        <v>185</v>
      </c>
      <c r="PBO34" s="299" t="s">
        <v>185</v>
      </c>
      <c r="PBP34" s="299" t="s">
        <v>185</v>
      </c>
      <c r="PBQ34" s="299" t="s">
        <v>185</v>
      </c>
      <c r="PBR34" s="299" t="s">
        <v>185</v>
      </c>
      <c r="PBS34" s="299" t="s">
        <v>185</v>
      </c>
      <c r="PBT34" s="299" t="s">
        <v>185</v>
      </c>
      <c r="PBU34" s="299" t="s">
        <v>185</v>
      </c>
      <c r="PBV34" s="299" t="s">
        <v>185</v>
      </c>
      <c r="PBW34" s="299" t="s">
        <v>185</v>
      </c>
      <c r="PBX34" s="299" t="s">
        <v>185</v>
      </c>
      <c r="PBY34" s="299" t="s">
        <v>185</v>
      </c>
      <c r="PBZ34" s="299" t="s">
        <v>185</v>
      </c>
      <c r="PCA34" s="299" t="s">
        <v>185</v>
      </c>
      <c r="PCB34" s="299" t="s">
        <v>185</v>
      </c>
      <c r="PCC34" s="299" t="s">
        <v>185</v>
      </c>
      <c r="PCD34" s="299" t="s">
        <v>185</v>
      </c>
      <c r="PCE34" s="299" t="s">
        <v>185</v>
      </c>
      <c r="PCF34" s="299" t="s">
        <v>185</v>
      </c>
      <c r="PCG34" s="299" t="s">
        <v>185</v>
      </c>
      <c r="PCH34" s="299" t="s">
        <v>185</v>
      </c>
      <c r="PCI34" s="299" t="s">
        <v>185</v>
      </c>
      <c r="PCJ34" s="299" t="s">
        <v>185</v>
      </c>
      <c r="PCK34" s="299" t="s">
        <v>185</v>
      </c>
      <c r="PCL34" s="299" t="s">
        <v>185</v>
      </c>
      <c r="PCM34" s="299" t="s">
        <v>185</v>
      </c>
      <c r="PCN34" s="299" t="s">
        <v>185</v>
      </c>
      <c r="PCO34" s="299" t="s">
        <v>185</v>
      </c>
      <c r="PCP34" s="299" t="s">
        <v>185</v>
      </c>
      <c r="PCQ34" s="299" t="s">
        <v>185</v>
      </c>
      <c r="PCR34" s="299" t="s">
        <v>185</v>
      </c>
      <c r="PCS34" s="299" t="s">
        <v>185</v>
      </c>
      <c r="PCT34" s="299" t="s">
        <v>185</v>
      </c>
      <c r="PCU34" s="299" t="s">
        <v>185</v>
      </c>
      <c r="PCV34" s="299" t="s">
        <v>185</v>
      </c>
      <c r="PCW34" s="299" t="s">
        <v>185</v>
      </c>
      <c r="PCX34" s="299" t="s">
        <v>185</v>
      </c>
      <c r="PCY34" s="299" t="s">
        <v>185</v>
      </c>
      <c r="PCZ34" s="299" t="s">
        <v>185</v>
      </c>
      <c r="PDA34" s="299" t="s">
        <v>185</v>
      </c>
      <c r="PDB34" s="299" t="s">
        <v>185</v>
      </c>
      <c r="PDC34" s="299" t="s">
        <v>185</v>
      </c>
      <c r="PDD34" s="299" t="s">
        <v>185</v>
      </c>
      <c r="PDE34" s="299" t="s">
        <v>185</v>
      </c>
      <c r="PDF34" s="299" t="s">
        <v>185</v>
      </c>
      <c r="PDG34" s="299" t="s">
        <v>185</v>
      </c>
      <c r="PDH34" s="299" t="s">
        <v>185</v>
      </c>
      <c r="PDI34" s="299" t="s">
        <v>185</v>
      </c>
      <c r="PDJ34" s="299" t="s">
        <v>185</v>
      </c>
      <c r="PDK34" s="299" t="s">
        <v>185</v>
      </c>
      <c r="PDL34" s="299" t="s">
        <v>185</v>
      </c>
      <c r="PDM34" s="299" t="s">
        <v>185</v>
      </c>
      <c r="PDN34" s="299" t="s">
        <v>185</v>
      </c>
      <c r="PDO34" s="299" t="s">
        <v>185</v>
      </c>
      <c r="PDP34" s="299" t="s">
        <v>185</v>
      </c>
      <c r="PDQ34" s="299" t="s">
        <v>185</v>
      </c>
      <c r="PDR34" s="299" t="s">
        <v>185</v>
      </c>
      <c r="PDS34" s="299" t="s">
        <v>185</v>
      </c>
      <c r="PDT34" s="299" t="s">
        <v>185</v>
      </c>
      <c r="PDU34" s="299" t="s">
        <v>185</v>
      </c>
      <c r="PDV34" s="299" t="s">
        <v>185</v>
      </c>
      <c r="PDW34" s="299" t="s">
        <v>185</v>
      </c>
      <c r="PDX34" s="299" t="s">
        <v>185</v>
      </c>
      <c r="PDY34" s="299" t="s">
        <v>185</v>
      </c>
      <c r="PDZ34" s="299" t="s">
        <v>185</v>
      </c>
      <c r="PEA34" s="299" t="s">
        <v>185</v>
      </c>
      <c r="PEB34" s="299" t="s">
        <v>185</v>
      </c>
      <c r="PEC34" s="299" t="s">
        <v>185</v>
      </c>
      <c r="PED34" s="299" t="s">
        <v>185</v>
      </c>
      <c r="PEE34" s="299" t="s">
        <v>185</v>
      </c>
      <c r="PEF34" s="299" t="s">
        <v>185</v>
      </c>
      <c r="PEG34" s="299" t="s">
        <v>185</v>
      </c>
      <c r="PEH34" s="299" t="s">
        <v>185</v>
      </c>
      <c r="PEI34" s="299" t="s">
        <v>185</v>
      </c>
      <c r="PEJ34" s="299" t="s">
        <v>185</v>
      </c>
      <c r="PEK34" s="299" t="s">
        <v>185</v>
      </c>
      <c r="PEL34" s="299" t="s">
        <v>185</v>
      </c>
      <c r="PEM34" s="299" t="s">
        <v>185</v>
      </c>
      <c r="PEN34" s="299" t="s">
        <v>185</v>
      </c>
      <c r="PEO34" s="299" t="s">
        <v>185</v>
      </c>
      <c r="PEP34" s="299" t="s">
        <v>185</v>
      </c>
      <c r="PEQ34" s="299" t="s">
        <v>185</v>
      </c>
      <c r="PER34" s="299" t="s">
        <v>185</v>
      </c>
      <c r="PES34" s="299" t="s">
        <v>185</v>
      </c>
      <c r="PET34" s="299" t="s">
        <v>185</v>
      </c>
      <c r="PEU34" s="299" t="s">
        <v>185</v>
      </c>
      <c r="PEV34" s="299" t="s">
        <v>185</v>
      </c>
      <c r="PEW34" s="299" t="s">
        <v>185</v>
      </c>
      <c r="PEX34" s="299" t="s">
        <v>185</v>
      </c>
      <c r="PEY34" s="299" t="s">
        <v>185</v>
      </c>
      <c r="PEZ34" s="299" t="s">
        <v>185</v>
      </c>
      <c r="PFA34" s="299" t="s">
        <v>185</v>
      </c>
      <c r="PFB34" s="299" t="s">
        <v>185</v>
      </c>
      <c r="PFC34" s="299" t="s">
        <v>185</v>
      </c>
      <c r="PFD34" s="299" t="s">
        <v>185</v>
      </c>
      <c r="PFE34" s="299" t="s">
        <v>185</v>
      </c>
      <c r="PFF34" s="299" t="s">
        <v>185</v>
      </c>
      <c r="PFG34" s="299" t="s">
        <v>185</v>
      </c>
      <c r="PFH34" s="299" t="s">
        <v>185</v>
      </c>
      <c r="PFI34" s="299" t="s">
        <v>185</v>
      </c>
      <c r="PFJ34" s="299" t="s">
        <v>185</v>
      </c>
      <c r="PFK34" s="299" t="s">
        <v>185</v>
      </c>
      <c r="PFL34" s="299" t="s">
        <v>185</v>
      </c>
      <c r="PFM34" s="299" t="s">
        <v>185</v>
      </c>
      <c r="PFN34" s="299" t="s">
        <v>185</v>
      </c>
      <c r="PFO34" s="299" t="s">
        <v>185</v>
      </c>
      <c r="PFP34" s="299" t="s">
        <v>185</v>
      </c>
      <c r="PFQ34" s="299" t="s">
        <v>185</v>
      </c>
      <c r="PFR34" s="299" t="s">
        <v>185</v>
      </c>
      <c r="PFS34" s="299" t="s">
        <v>185</v>
      </c>
      <c r="PFT34" s="299" t="s">
        <v>185</v>
      </c>
      <c r="PFU34" s="299" t="s">
        <v>185</v>
      </c>
      <c r="PFV34" s="299" t="s">
        <v>185</v>
      </c>
      <c r="PFW34" s="299" t="s">
        <v>185</v>
      </c>
      <c r="PFX34" s="299" t="s">
        <v>185</v>
      </c>
      <c r="PFY34" s="299" t="s">
        <v>185</v>
      </c>
      <c r="PFZ34" s="299" t="s">
        <v>185</v>
      </c>
      <c r="PGA34" s="299" t="s">
        <v>185</v>
      </c>
      <c r="PGB34" s="299" t="s">
        <v>185</v>
      </c>
      <c r="PGC34" s="299" t="s">
        <v>185</v>
      </c>
      <c r="PGD34" s="299" t="s">
        <v>185</v>
      </c>
      <c r="PGE34" s="299" t="s">
        <v>185</v>
      </c>
      <c r="PGF34" s="299" t="s">
        <v>185</v>
      </c>
      <c r="PGG34" s="299" t="s">
        <v>185</v>
      </c>
      <c r="PGH34" s="299" t="s">
        <v>185</v>
      </c>
      <c r="PGI34" s="299" t="s">
        <v>185</v>
      </c>
      <c r="PGJ34" s="299" t="s">
        <v>185</v>
      </c>
      <c r="PGK34" s="299" t="s">
        <v>185</v>
      </c>
      <c r="PGL34" s="299" t="s">
        <v>185</v>
      </c>
      <c r="PGM34" s="299" t="s">
        <v>185</v>
      </c>
      <c r="PGN34" s="299" t="s">
        <v>185</v>
      </c>
      <c r="PGO34" s="299" t="s">
        <v>185</v>
      </c>
      <c r="PGP34" s="299" t="s">
        <v>185</v>
      </c>
      <c r="PGQ34" s="299" t="s">
        <v>185</v>
      </c>
      <c r="PGR34" s="299" t="s">
        <v>185</v>
      </c>
      <c r="PGS34" s="299" t="s">
        <v>185</v>
      </c>
      <c r="PGT34" s="299" t="s">
        <v>185</v>
      </c>
      <c r="PGU34" s="299" t="s">
        <v>185</v>
      </c>
      <c r="PGV34" s="299" t="s">
        <v>185</v>
      </c>
      <c r="PGW34" s="299" t="s">
        <v>185</v>
      </c>
      <c r="PGX34" s="299" t="s">
        <v>185</v>
      </c>
      <c r="PGY34" s="299" t="s">
        <v>185</v>
      </c>
      <c r="PGZ34" s="299" t="s">
        <v>185</v>
      </c>
      <c r="PHA34" s="299" t="s">
        <v>185</v>
      </c>
      <c r="PHB34" s="299" t="s">
        <v>185</v>
      </c>
      <c r="PHC34" s="299" t="s">
        <v>185</v>
      </c>
      <c r="PHD34" s="299" t="s">
        <v>185</v>
      </c>
      <c r="PHE34" s="299" t="s">
        <v>185</v>
      </c>
      <c r="PHF34" s="299" t="s">
        <v>185</v>
      </c>
      <c r="PHG34" s="299" t="s">
        <v>185</v>
      </c>
      <c r="PHH34" s="299" t="s">
        <v>185</v>
      </c>
      <c r="PHI34" s="299" t="s">
        <v>185</v>
      </c>
      <c r="PHJ34" s="299" t="s">
        <v>185</v>
      </c>
      <c r="PHK34" s="299" t="s">
        <v>185</v>
      </c>
      <c r="PHL34" s="299" t="s">
        <v>185</v>
      </c>
      <c r="PHM34" s="299" t="s">
        <v>185</v>
      </c>
      <c r="PHN34" s="299" t="s">
        <v>185</v>
      </c>
      <c r="PHO34" s="299" t="s">
        <v>185</v>
      </c>
      <c r="PHP34" s="299" t="s">
        <v>185</v>
      </c>
      <c r="PHQ34" s="299" t="s">
        <v>185</v>
      </c>
      <c r="PHR34" s="299" t="s">
        <v>185</v>
      </c>
      <c r="PHS34" s="299" t="s">
        <v>185</v>
      </c>
      <c r="PHT34" s="299" t="s">
        <v>185</v>
      </c>
      <c r="PHU34" s="299" t="s">
        <v>185</v>
      </c>
      <c r="PHV34" s="299" t="s">
        <v>185</v>
      </c>
      <c r="PHW34" s="299" t="s">
        <v>185</v>
      </c>
      <c r="PHX34" s="299" t="s">
        <v>185</v>
      </c>
      <c r="PHY34" s="299" t="s">
        <v>185</v>
      </c>
      <c r="PHZ34" s="299" t="s">
        <v>185</v>
      </c>
      <c r="PIA34" s="299" t="s">
        <v>185</v>
      </c>
      <c r="PIB34" s="299" t="s">
        <v>185</v>
      </c>
      <c r="PIC34" s="299" t="s">
        <v>185</v>
      </c>
      <c r="PID34" s="299" t="s">
        <v>185</v>
      </c>
      <c r="PIE34" s="299" t="s">
        <v>185</v>
      </c>
      <c r="PIF34" s="299" t="s">
        <v>185</v>
      </c>
      <c r="PIG34" s="299" t="s">
        <v>185</v>
      </c>
      <c r="PIH34" s="299" t="s">
        <v>185</v>
      </c>
      <c r="PII34" s="299" t="s">
        <v>185</v>
      </c>
      <c r="PIJ34" s="299" t="s">
        <v>185</v>
      </c>
      <c r="PIK34" s="299" t="s">
        <v>185</v>
      </c>
      <c r="PIL34" s="299" t="s">
        <v>185</v>
      </c>
      <c r="PIM34" s="299" t="s">
        <v>185</v>
      </c>
      <c r="PIN34" s="299" t="s">
        <v>185</v>
      </c>
      <c r="PIO34" s="299" t="s">
        <v>185</v>
      </c>
      <c r="PIP34" s="299" t="s">
        <v>185</v>
      </c>
      <c r="PIQ34" s="299" t="s">
        <v>185</v>
      </c>
      <c r="PIR34" s="299" t="s">
        <v>185</v>
      </c>
      <c r="PIS34" s="299" t="s">
        <v>185</v>
      </c>
      <c r="PIT34" s="299" t="s">
        <v>185</v>
      </c>
      <c r="PIU34" s="299" t="s">
        <v>185</v>
      </c>
      <c r="PIV34" s="299" t="s">
        <v>185</v>
      </c>
      <c r="PIW34" s="299" t="s">
        <v>185</v>
      </c>
      <c r="PIX34" s="299" t="s">
        <v>185</v>
      </c>
      <c r="PIY34" s="299" t="s">
        <v>185</v>
      </c>
      <c r="PIZ34" s="299" t="s">
        <v>185</v>
      </c>
      <c r="PJA34" s="299" t="s">
        <v>185</v>
      </c>
      <c r="PJB34" s="299" t="s">
        <v>185</v>
      </c>
      <c r="PJC34" s="299" t="s">
        <v>185</v>
      </c>
      <c r="PJD34" s="299" t="s">
        <v>185</v>
      </c>
      <c r="PJE34" s="299" t="s">
        <v>185</v>
      </c>
      <c r="PJF34" s="299" t="s">
        <v>185</v>
      </c>
      <c r="PJG34" s="299" t="s">
        <v>185</v>
      </c>
      <c r="PJH34" s="299" t="s">
        <v>185</v>
      </c>
      <c r="PJI34" s="299" t="s">
        <v>185</v>
      </c>
      <c r="PJJ34" s="299" t="s">
        <v>185</v>
      </c>
      <c r="PJK34" s="299" t="s">
        <v>185</v>
      </c>
      <c r="PJL34" s="299" t="s">
        <v>185</v>
      </c>
      <c r="PJM34" s="299" t="s">
        <v>185</v>
      </c>
      <c r="PJN34" s="299" t="s">
        <v>185</v>
      </c>
      <c r="PJO34" s="299" t="s">
        <v>185</v>
      </c>
      <c r="PJP34" s="299" t="s">
        <v>185</v>
      </c>
      <c r="PJQ34" s="299" t="s">
        <v>185</v>
      </c>
      <c r="PJR34" s="299" t="s">
        <v>185</v>
      </c>
      <c r="PJS34" s="299" t="s">
        <v>185</v>
      </c>
      <c r="PJT34" s="299" t="s">
        <v>185</v>
      </c>
      <c r="PJU34" s="299" t="s">
        <v>185</v>
      </c>
      <c r="PJV34" s="299" t="s">
        <v>185</v>
      </c>
      <c r="PJW34" s="299" t="s">
        <v>185</v>
      </c>
      <c r="PJX34" s="299" t="s">
        <v>185</v>
      </c>
      <c r="PJY34" s="299" t="s">
        <v>185</v>
      </c>
      <c r="PJZ34" s="299" t="s">
        <v>185</v>
      </c>
      <c r="PKA34" s="299" t="s">
        <v>185</v>
      </c>
      <c r="PKB34" s="299" t="s">
        <v>185</v>
      </c>
      <c r="PKC34" s="299" t="s">
        <v>185</v>
      </c>
      <c r="PKD34" s="299" t="s">
        <v>185</v>
      </c>
      <c r="PKE34" s="299" t="s">
        <v>185</v>
      </c>
      <c r="PKF34" s="299" t="s">
        <v>185</v>
      </c>
      <c r="PKG34" s="299" t="s">
        <v>185</v>
      </c>
      <c r="PKH34" s="299" t="s">
        <v>185</v>
      </c>
      <c r="PKI34" s="299" t="s">
        <v>185</v>
      </c>
      <c r="PKJ34" s="299" t="s">
        <v>185</v>
      </c>
      <c r="PKK34" s="299" t="s">
        <v>185</v>
      </c>
      <c r="PKL34" s="299" t="s">
        <v>185</v>
      </c>
      <c r="PKM34" s="299" t="s">
        <v>185</v>
      </c>
      <c r="PKN34" s="299" t="s">
        <v>185</v>
      </c>
      <c r="PKO34" s="299" t="s">
        <v>185</v>
      </c>
      <c r="PKP34" s="299" t="s">
        <v>185</v>
      </c>
      <c r="PKQ34" s="299" t="s">
        <v>185</v>
      </c>
      <c r="PKR34" s="299" t="s">
        <v>185</v>
      </c>
      <c r="PKS34" s="299" t="s">
        <v>185</v>
      </c>
      <c r="PKT34" s="299" t="s">
        <v>185</v>
      </c>
      <c r="PKU34" s="299" t="s">
        <v>185</v>
      </c>
      <c r="PKV34" s="299" t="s">
        <v>185</v>
      </c>
      <c r="PKW34" s="299" t="s">
        <v>185</v>
      </c>
      <c r="PKX34" s="299" t="s">
        <v>185</v>
      </c>
      <c r="PKY34" s="299" t="s">
        <v>185</v>
      </c>
      <c r="PKZ34" s="299" t="s">
        <v>185</v>
      </c>
      <c r="PLA34" s="299" t="s">
        <v>185</v>
      </c>
      <c r="PLB34" s="299" t="s">
        <v>185</v>
      </c>
      <c r="PLC34" s="299" t="s">
        <v>185</v>
      </c>
      <c r="PLD34" s="299" t="s">
        <v>185</v>
      </c>
      <c r="PLE34" s="299" t="s">
        <v>185</v>
      </c>
      <c r="PLF34" s="299" t="s">
        <v>185</v>
      </c>
      <c r="PLG34" s="299" t="s">
        <v>185</v>
      </c>
      <c r="PLH34" s="299" t="s">
        <v>185</v>
      </c>
      <c r="PLI34" s="299" t="s">
        <v>185</v>
      </c>
      <c r="PLJ34" s="299" t="s">
        <v>185</v>
      </c>
      <c r="PLK34" s="299" t="s">
        <v>185</v>
      </c>
      <c r="PLL34" s="299" t="s">
        <v>185</v>
      </c>
      <c r="PLM34" s="299" t="s">
        <v>185</v>
      </c>
      <c r="PLN34" s="299" t="s">
        <v>185</v>
      </c>
      <c r="PLO34" s="299" t="s">
        <v>185</v>
      </c>
      <c r="PLP34" s="299" t="s">
        <v>185</v>
      </c>
      <c r="PLQ34" s="299" t="s">
        <v>185</v>
      </c>
      <c r="PLR34" s="299" t="s">
        <v>185</v>
      </c>
      <c r="PLS34" s="299" t="s">
        <v>185</v>
      </c>
      <c r="PLT34" s="299" t="s">
        <v>185</v>
      </c>
      <c r="PLU34" s="299" t="s">
        <v>185</v>
      </c>
      <c r="PLV34" s="299" t="s">
        <v>185</v>
      </c>
      <c r="PLW34" s="299" t="s">
        <v>185</v>
      </c>
      <c r="PLX34" s="299" t="s">
        <v>185</v>
      </c>
      <c r="PLY34" s="299" t="s">
        <v>185</v>
      </c>
      <c r="PLZ34" s="299" t="s">
        <v>185</v>
      </c>
      <c r="PMA34" s="299" t="s">
        <v>185</v>
      </c>
      <c r="PMB34" s="299" t="s">
        <v>185</v>
      </c>
      <c r="PMC34" s="299" t="s">
        <v>185</v>
      </c>
      <c r="PMD34" s="299" t="s">
        <v>185</v>
      </c>
      <c r="PME34" s="299" t="s">
        <v>185</v>
      </c>
      <c r="PMF34" s="299" t="s">
        <v>185</v>
      </c>
      <c r="PMG34" s="299" t="s">
        <v>185</v>
      </c>
      <c r="PMH34" s="299" t="s">
        <v>185</v>
      </c>
      <c r="PMI34" s="299" t="s">
        <v>185</v>
      </c>
      <c r="PMJ34" s="299" t="s">
        <v>185</v>
      </c>
      <c r="PMK34" s="299" t="s">
        <v>185</v>
      </c>
      <c r="PML34" s="299" t="s">
        <v>185</v>
      </c>
      <c r="PMM34" s="299" t="s">
        <v>185</v>
      </c>
      <c r="PMN34" s="299" t="s">
        <v>185</v>
      </c>
      <c r="PMO34" s="299" t="s">
        <v>185</v>
      </c>
      <c r="PMP34" s="299" t="s">
        <v>185</v>
      </c>
      <c r="PMQ34" s="299" t="s">
        <v>185</v>
      </c>
      <c r="PMR34" s="299" t="s">
        <v>185</v>
      </c>
      <c r="PMS34" s="299" t="s">
        <v>185</v>
      </c>
      <c r="PMT34" s="299" t="s">
        <v>185</v>
      </c>
      <c r="PMU34" s="299" t="s">
        <v>185</v>
      </c>
      <c r="PMV34" s="299" t="s">
        <v>185</v>
      </c>
      <c r="PMW34" s="299" t="s">
        <v>185</v>
      </c>
      <c r="PMX34" s="299" t="s">
        <v>185</v>
      </c>
      <c r="PMY34" s="299" t="s">
        <v>185</v>
      </c>
      <c r="PMZ34" s="299" t="s">
        <v>185</v>
      </c>
      <c r="PNA34" s="299" t="s">
        <v>185</v>
      </c>
      <c r="PNB34" s="299" t="s">
        <v>185</v>
      </c>
      <c r="PNC34" s="299" t="s">
        <v>185</v>
      </c>
      <c r="PND34" s="299" t="s">
        <v>185</v>
      </c>
      <c r="PNE34" s="299" t="s">
        <v>185</v>
      </c>
      <c r="PNF34" s="299" t="s">
        <v>185</v>
      </c>
      <c r="PNG34" s="299" t="s">
        <v>185</v>
      </c>
      <c r="PNH34" s="299" t="s">
        <v>185</v>
      </c>
      <c r="PNI34" s="299" t="s">
        <v>185</v>
      </c>
      <c r="PNJ34" s="299" t="s">
        <v>185</v>
      </c>
      <c r="PNK34" s="299" t="s">
        <v>185</v>
      </c>
      <c r="PNL34" s="299" t="s">
        <v>185</v>
      </c>
      <c r="PNM34" s="299" t="s">
        <v>185</v>
      </c>
      <c r="PNN34" s="299" t="s">
        <v>185</v>
      </c>
      <c r="PNO34" s="299" t="s">
        <v>185</v>
      </c>
      <c r="PNP34" s="299" t="s">
        <v>185</v>
      </c>
      <c r="PNQ34" s="299" t="s">
        <v>185</v>
      </c>
      <c r="PNR34" s="299" t="s">
        <v>185</v>
      </c>
      <c r="PNS34" s="299" t="s">
        <v>185</v>
      </c>
      <c r="PNT34" s="299" t="s">
        <v>185</v>
      </c>
      <c r="PNU34" s="299" t="s">
        <v>185</v>
      </c>
      <c r="PNV34" s="299" t="s">
        <v>185</v>
      </c>
      <c r="PNW34" s="299" t="s">
        <v>185</v>
      </c>
      <c r="PNX34" s="299" t="s">
        <v>185</v>
      </c>
      <c r="PNY34" s="299" t="s">
        <v>185</v>
      </c>
      <c r="PNZ34" s="299" t="s">
        <v>185</v>
      </c>
      <c r="POA34" s="299" t="s">
        <v>185</v>
      </c>
      <c r="POB34" s="299" t="s">
        <v>185</v>
      </c>
      <c r="POC34" s="299" t="s">
        <v>185</v>
      </c>
      <c r="POD34" s="299" t="s">
        <v>185</v>
      </c>
      <c r="POE34" s="299" t="s">
        <v>185</v>
      </c>
      <c r="POF34" s="299" t="s">
        <v>185</v>
      </c>
      <c r="POG34" s="299" t="s">
        <v>185</v>
      </c>
      <c r="POH34" s="299" t="s">
        <v>185</v>
      </c>
      <c r="POI34" s="299" t="s">
        <v>185</v>
      </c>
      <c r="POJ34" s="299" t="s">
        <v>185</v>
      </c>
      <c r="POK34" s="299" t="s">
        <v>185</v>
      </c>
      <c r="POL34" s="299" t="s">
        <v>185</v>
      </c>
      <c r="POM34" s="299" t="s">
        <v>185</v>
      </c>
      <c r="PON34" s="299" t="s">
        <v>185</v>
      </c>
      <c r="POO34" s="299" t="s">
        <v>185</v>
      </c>
      <c r="POP34" s="299" t="s">
        <v>185</v>
      </c>
      <c r="POQ34" s="299" t="s">
        <v>185</v>
      </c>
      <c r="POR34" s="299" t="s">
        <v>185</v>
      </c>
      <c r="POS34" s="299" t="s">
        <v>185</v>
      </c>
      <c r="POT34" s="299" t="s">
        <v>185</v>
      </c>
      <c r="POU34" s="299" t="s">
        <v>185</v>
      </c>
      <c r="POV34" s="299" t="s">
        <v>185</v>
      </c>
      <c r="POW34" s="299" t="s">
        <v>185</v>
      </c>
      <c r="POX34" s="299" t="s">
        <v>185</v>
      </c>
      <c r="POY34" s="299" t="s">
        <v>185</v>
      </c>
      <c r="POZ34" s="299" t="s">
        <v>185</v>
      </c>
      <c r="PPA34" s="299" t="s">
        <v>185</v>
      </c>
      <c r="PPB34" s="299" t="s">
        <v>185</v>
      </c>
      <c r="PPC34" s="299" t="s">
        <v>185</v>
      </c>
      <c r="PPD34" s="299" t="s">
        <v>185</v>
      </c>
      <c r="PPE34" s="299" t="s">
        <v>185</v>
      </c>
      <c r="PPF34" s="299" t="s">
        <v>185</v>
      </c>
      <c r="PPG34" s="299" t="s">
        <v>185</v>
      </c>
      <c r="PPH34" s="299" t="s">
        <v>185</v>
      </c>
      <c r="PPI34" s="299" t="s">
        <v>185</v>
      </c>
      <c r="PPJ34" s="299" t="s">
        <v>185</v>
      </c>
      <c r="PPK34" s="299" t="s">
        <v>185</v>
      </c>
      <c r="PPL34" s="299" t="s">
        <v>185</v>
      </c>
      <c r="PPM34" s="299" t="s">
        <v>185</v>
      </c>
      <c r="PPN34" s="299" t="s">
        <v>185</v>
      </c>
      <c r="PPO34" s="299" t="s">
        <v>185</v>
      </c>
      <c r="PPP34" s="299" t="s">
        <v>185</v>
      </c>
      <c r="PPQ34" s="299" t="s">
        <v>185</v>
      </c>
      <c r="PPR34" s="299" t="s">
        <v>185</v>
      </c>
      <c r="PPS34" s="299" t="s">
        <v>185</v>
      </c>
      <c r="PPT34" s="299" t="s">
        <v>185</v>
      </c>
      <c r="PPU34" s="299" t="s">
        <v>185</v>
      </c>
      <c r="PPV34" s="299" t="s">
        <v>185</v>
      </c>
      <c r="PPW34" s="299" t="s">
        <v>185</v>
      </c>
      <c r="PPX34" s="299" t="s">
        <v>185</v>
      </c>
      <c r="PPY34" s="299" t="s">
        <v>185</v>
      </c>
      <c r="PPZ34" s="299" t="s">
        <v>185</v>
      </c>
      <c r="PQA34" s="299" t="s">
        <v>185</v>
      </c>
      <c r="PQB34" s="299" t="s">
        <v>185</v>
      </c>
      <c r="PQC34" s="299" t="s">
        <v>185</v>
      </c>
      <c r="PQD34" s="299" t="s">
        <v>185</v>
      </c>
      <c r="PQE34" s="299" t="s">
        <v>185</v>
      </c>
      <c r="PQF34" s="299" t="s">
        <v>185</v>
      </c>
      <c r="PQG34" s="299" t="s">
        <v>185</v>
      </c>
      <c r="PQH34" s="299" t="s">
        <v>185</v>
      </c>
      <c r="PQI34" s="299" t="s">
        <v>185</v>
      </c>
      <c r="PQJ34" s="299" t="s">
        <v>185</v>
      </c>
      <c r="PQK34" s="299" t="s">
        <v>185</v>
      </c>
      <c r="PQL34" s="299" t="s">
        <v>185</v>
      </c>
      <c r="PQM34" s="299" t="s">
        <v>185</v>
      </c>
      <c r="PQN34" s="299" t="s">
        <v>185</v>
      </c>
      <c r="PQO34" s="299" t="s">
        <v>185</v>
      </c>
      <c r="PQP34" s="299" t="s">
        <v>185</v>
      </c>
      <c r="PQQ34" s="299" t="s">
        <v>185</v>
      </c>
      <c r="PQR34" s="299" t="s">
        <v>185</v>
      </c>
      <c r="PQS34" s="299" t="s">
        <v>185</v>
      </c>
      <c r="PQT34" s="299" t="s">
        <v>185</v>
      </c>
      <c r="PQU34" s="299" t="s">
        <v>185</v>
      </c>
      <c r="PQV34" s="299" t="s">
        <v>185</v>
      </c>
      <c r="PQW34" s="299" t="s">
        <v>185</v>
      </c>
      <c r="PQX34" s="299" t="s">
        <v>185</v>
      </c>
      <c r="PQY34" s="299" t="s">
        <v>185</v>
      </c>
      <c r="PQZ34" s="299" t="s">
        <v>185</v>
      </c>
      <c r="PRA34" s="299" t="s">
        <v>185</v>
      </c>
      <c r="PRB34" s="299" t="s">
        <v>185</v>
      </c>
      <c r="PRC34" s="299" t="s">
        <v>185</v>
      </c>
      <c r="PRD34" s="299" t="s">
        <v>185</v>
      </c>
      <c r="PRE34" s="299" t="s">
        <v>185</v>
      </c>
      <c r="PRF34" s="299" t="s">
        <v>185</v>
      </c>
      <c r="PRG34" s="299" t="s">
        <v>185</v>
      </c>
      <c r="PRH34" s="299" t="s">
        <v>185</v>
      </c>
      <c r="PRI34" s="299" t="s">
        <v>185</v>
      </c>
      <c r="PRJ34" s="299" t="s">
        <v>185</v>
      </c>
      <c r="PRK34" s="299" t="s">
        <v>185</v>
      </c>
      <c r="PRL34" s="299" t="s">
        <v>185</v>
      </c>
      <c r="PRM34" s="299" t="s">
        <v>185</v>
      </c>
      <c r="PRN34" s="299" t="s">
        <v>185</v>
      </c>
      <c r="PRO34" s="299" t="s">
        <v>185</v>
      </c>
      <c r="PRP34" s="299" t="s">
        <v>185</v>
      </c>
      <c r="PRQ34" s="299" t="s">
        <v>185</v>
      </c>
      <c r="PRR34" s="299" t="s">
        <v>185</v>
      </c>
      <c r="PRS34" s="299" t="s">
        <v>185</v>
      </c>
      <c r="PRT34" s="299" t="s">
        <v>185</v>
      </c>
      <c r="PRU34" s="299" t="s">
        <v>185</v>
      </c>
      <c r="PRV34" s="299" t="s">
        <v>185</v>
      </c>
      <c r="PRW34" s="299" t="s">
        <v>185</v>
      </c>
      <c r="PRX34" s="299" t="s">
        <v>185</v>
      </c>
      <c r="PRY34" s="299" t="s">
        <v>185</v>
      </c>
      <c r="PRZ34" s="299" t="s">
        <v>185</v>
      </c>
      <c r="PSA34" s="299" t="s">
        <v>185</v>
      </c>
      <c r="PSB34" s="299" t="s">
        <v>185</v>
      </c>
      <c r="PSC34" s="299" t="s">
        <v>185</v>
      </c>
      <c r="PSD34" s="299" t="s">
        <v>185</v>
      </c>
      <c r="PSE34" s="299" t="s">
        <v>185</v>
      </c>
      <c r="PSF34" s="299" t="s">
        <v>185</v>
      </c>
      <c r="PSG34" s="299" t="s">
        <v>185</v>
      </c>
      <c r="PSH34" s="299" t="s">
        <v>185</v>
      </c>
      <c r="PSI34" s="299" t="s">
        <v>185</v>
      </c>
      <c r="PSJ34" s="299" t="s">
        <v>185</v>
      </c>
      <c r="PSK34" s="299" t="s">
        <v>185</v>
      </c>
      <c r="PSL34" s="299" t="s">
        <v>185</v>
      </c>
      <c r="PSM34" s="299" t="s">
        <v>185</v>
      </c>
      <c r="PSN34" s="299" t="s">
        <v>185</v>
      </c>
      <c r="PSO34" s="299" t="s">
        <v>185</v>
      </c>
      <c r="PSP34" s="299" t="s">
        <v>185</v>
      </c>
      <c r="PSQ34" s="299" t="s">
        <v>185</v>
      </c>
      <c r="PSR34" s="299" t="s">
        <v>185</v>
      </c>
      <c r="PSS34" s="299" t="s">
        <v>185</v>
      </c>
      <c r="PST34" s="299" t="s">
        <v>185</v>
      </c>
      <c r="PSU34" s="299" t="s">
        <v>185</v>
      </c>
      <c r="PSV34" s="299" t="s">
        <v>185</v>
      </c>
      <c r="PSW34" s="299" t="s">
        <v>185</v>
      </c>
      <c r="PSX34" s="299" t="s">
        <v>185</v>
      </c>
      <c r="PSY34" s="299" t="s">
        <v>185</v>
      </c>
      <c r="PSZ34" s="299" t="s">
        <v>185</v>
      </c>
      <c r="PTA34" s="299" t="s">
        <v>185</v>
      </c>
      <c r="PTB34" s="299" t="s">
        <v>185</v>
      </c>
      <c r="PTC34" s="299" t="s">
        <v>185</v>
      </c>
      <c r="PTD34" s="299" t="s">
        <v>185</v>
      </c>
      <c r="PTE34" s="299" t="s">
        <v>185</v>
      </c>
      <c r="PTF34" s="299" t="s">
        <v>185</v>
      </c>
      <c r="PTG34" s="299" t="s">
        <v>185</v>
      </c>
      <c r="PTH34" s="299" t="s">
        <v>185</v>
      </c>
      <c r="PTI34" s="299" t="s">
        <v>185</v>
      </c>
      <c r="PTJ34" s="299" t="s">
        <v>185</v>
      </c>
      <c r="PTK34" s="299" t="s">
        <v>185</v>
      </c>
      <c r="PTL34" s="299" t="s">
        <v>185</v>
      </c>
      <c r="PTM34" s="299" t="s">
        <v>185</v>
      </c>
      <c r="PTN34" s="299" t="s">
        <v>185</v>
      </c>
      <c r="PTO34" s="299" t="s">
        <v>185</v>
      </c>
      <c r="PTP34" s="299" t="s">
        <v>185</v>
      </c>
      <c r="PTQ34" s="299" t="s">
        <v>185</v>
      </c>
      <c r="PTR34" s="299" t="s">
        <v>185</v>
      </c>
      <c r="PTS34" s="299" t="s">
        <v>185</v>
      </c>
      <c r="PTT34" s="299" t="s">
        <v>185</v>
      </c>
      <c r="PTU34" s="299" t="s">
        <v>185</v>
      </c>
      <c r="PTV34" s="299" t="s">
        <v>185</v>
      </c>
      <c r="PTW34" s="299" t="s">
        <v>185</v>
      </c>
      <c r="PTX34" s="299" t="s">
        <v>185</v>
      </c>
      <c r="PTY34" s="299" t="s">
        <v>185</v>
      </c>
      <c r="PTZ34" s="299" t="s">
        <v>185</v>
      </c>
      <c r="PUA34" s="299" t="s">
        <v>185</v>
      </c>
      <c r="PUB34" s="299" t="s">
        <v>185</v>
      </c>
      <c r="PUC34" s="299" t="s">
        <v>185</v>
      </c>
      <c r="PUD34" s="299" t="s">
        <v>185</v>
      </c>
      <c r="PUE34" s="299" t="s">
        <v>185</v>
      </c>
      <c r="PUF34" s="299" t="s">
        <v>185</v>
      </c>
      <c r="PUG34" s="299" t="s">
        <v>185</v>
      </c>
      <c r="PUH34" s="299" t="s">
        <v>185</v>
      </c>
      <c r="PUI34" s="299" t="s">
        <v>185</v>
      </c>
      <c r="PUJ34" s="299" t="s">
        <v>185</v>
      </c>
      <c r="PUK34" s="299" t="s">
        <v>185</v>
      </c>
      <c r="PUL34" s="299" t="s">
        <v>185</v>
      </c>
      <c r="PUM34" s="299" t="s">
        <v>185</v>
      </c>
      <c r="PUN34" s="299" t="s">
        <v>185</v>
      </c>
      <c r="PUO34" s="299" t="s">
        <v>185</v>
      </c>
      <c r="PUP34" s="299" t="s">
        <v>185</v>
      </c>
      <c r="PUQ34" s="299" t="s">
        <v>185</v>
      </c>
      <c r="PUR34" s="299" t="s">
        <v>185</v>
      </c>
      <c r="PUS34" s="299" t="s">
        <v>185</v>
      </c>
      <c r="PUT34" s="299" t="s">
        <v>185</v>
      </c>
      <c r="PUU34" s="299" t="s">
        <v>185</v>
      </c>
      <c r="PUV34" s="299" t="s">
        <v>185</v>
      </c>
      <c r="PUW34" s="299" t="s">
        <v>185</v>
      </c>
      <c r="PUX34" s="299" t="s">
        <v>185</v>
      </c>
      <c r="PUY34" s="299" t="s">
        <v>185</v>
      </c>
      <c r="PUZ34" s="299" t="s">
        <v>185</v>
      </c>
      <c r="PVA34" s="299" t="s">
        <v>185</v>
      </c>
      <c r="PVB34" s="299" t="s">
        <v>185</v>
      </c>
      <c r="PVC34" s="299" t="s">
        <v>185</v>
      </c>
      <c r="PVD34" s="299" t="s">
        <v>185</v>
      </c>
      <c r="PVE34" s="299" t="s">
        <v>185</v>
      </c>
      <c r="PVF34" s="299" t="s">
        <v>185</v>
      </c>
      <c r="PVG34" s="299" t="s">
        <v>185</v>
      </c>
      <c r="PVH34" s="299" t="s">
        <v>185</v>
      </c>
      <c r="PVI34" s="299" t="s">
        <v>185</v>
      </c>
      <c r="PVJ34" s="299" t="s">
        <v>185</v>
      </c>
      <c r="PVK34" s="299" t="s">
        <v>185</v>
      </c>
      <c r="PVL34" s="299" t="s">
        <v>185</v>
      </c>
      <c r="PVM34" s="299" t="s">
        <v>185</v>
      </c>
      <c r="PVN34" s="299" t="s">
        <v>185</v>
      </c>
      <c r="PVO34" s="299" t="s">
        <v>185</v>
      </c>
      <c r="PVP34" s="299" t="s">
        <v>185</v>
      </c>
      <c r="PVQ34" s="299" t="s">
        <v>185</v>
      </c>
      <c r="PVR34" s="299" t="s">
        <v>185</v>
      </c>
      <c r="PVS34" s="299" t="s">
        <v>185</v>
      </c>
      <c r="PVT34" s="299" t="s">
        <v>185</v>
      </c>
      <c r="PVU34" s="299" t="s">
        <v>185</v>
      </c>
      <c r="PVV34" s="299" t="s">
        <v>185</v>
      </c>
      <c r="PVW34" s="299" t="s">
        <v>185</v>
      </c>
      <c r="PVX34" s="299" t="s">
        <v>185</v>
      </c>
      <c r="PVY34" s="299" t="s">
        <v>185</v>
      </c>
      <c r="PVZ34" s="299" t="s">
        <v>185</v>
      </c>
      <c r="PWA34" s="299" t="s">
        <v>185</v>
      </c>
      <c r="PWB34" s="299" t="s">
        <v>185</v>
      </c>
      <c r="PWC34" s="299" t="s">
        <v>185</v>
      </c>
      <c r="PWD34" s="299" t="s">
        <v>185</v>
      </c>
      <c r="PWE34" s="299" t="s">
        <v>185</v>
      </c>
      <c r="PWF34" s="299" t="s">
        <v>185</v>
      </c>
      <c r="PWG34" s="299" t="s">
        <v>185</v>
      </c>
      <c r="PWH34" s="299" t="s">
        <v>185</v>
      </c>
      <c r="PWI34" s="299" t="s">
        <v>185</v>
      </c>
      <c r="PWJ34" s="299" t="s">
        <v>185</v>
      </c>
      <c r="PWK34" s="299" t="s">
        <v>185</v>
      </c>
      <c r="PWL34" s="299" t="s">
        <v>185</v>
      </c>
      <c r="PWM34" s="299" t="s">
        <v>185</v>
      </c>
      <c r="PWN34" s="299" t="s">
        <v>185</v>
      </c>
      <c r="PWO34" s="299" t="s">
        <v>185</v>
      </c>
      <c r="PWP34" s="299" t="s">
        <v>185</v>
      </c>
      <c r="PWQ34" s="299" t="s">
        <v>185</v>
      </c>
      <c r="PWR34" s="299" t="s">
        <v>185</v>
      </c>
      <c r="PWS34" s="299" t="s">
        <v>185</v>
      </c>
      <c r="PWT34" s="299" t="s">
        <v>185</v>
      </c>
      <c r="PWU34" s="299" t="s">
        <v>185</v>
      </c>
      <c r="PWV34" s="299" t="s">
        <v>185</v>
      </c>
      <c r="PWW34" s="299" t="s">
        <v>185</v>
      </c>
      <c r="PWX34" s="299" t="s">
        <v>185</v>
      </c>
      <c r="PWY34" s="299" t="s">
        <v>185</v>
      </c>
      <c r="PWZ34" s="299" t="s">
        <v>185</v>
      </c>
      <c r="PXA34" s="299" t="s">
        <v>185</v>
      </c>
      <c r="PXB34" s="299" t="s">
        <v>185</v>
      </c>
      <c r="PXC34" s="299" t="s">
        <v>185</v>
      </c>
      <c r="PXD34" s="299" t="s">
        <v>185</v>
      </c>
      <c r="PXE34" s="299" t="s">
        <v>185</v>
      </c>
      <c r="PXF34" s="299" t="s">
        <v>185</v>
      </c>
      <c r="PXG34" s="299" t="s">
        <v>185</v>
      </c>
      <c r="PXH34" s="299" t="s">
        <v>185</v>
      </c>
      <c r="PXI34" s="299" t="s">
        <v>185</v>
      </c>
      <c r="PXJ34" s="299" t="s">
        <v>185</v>
      </c>
      <c r="PXK34" s="299" t="s">
        <v>185</v>
      </c>
      <c r="PXL34" s="299" t="s">
        <v>185</v>
      </c>
      <c r="PXM34" s="299" t="s">
        <v>185</v>
      </c>
      <c r="PXN34" s="299" t="s">
        <v>185</v>
      </c>
      <c r="PXO34" s="299" t="s">
        <v>185</v>
      </c>
      <c r="PXP34" s="299" t="s">
        <v>185</v>
      </c>
      <c r="PXQ34" s="299" t="s">
        <v>185</v>
      </c>
      <c r="PXR34" s="299" t="s">
        <v>185</v>
      </c>
      <c r="PXS34" s="299" t="s">
        <v>185</v>
      </c>
      <c r="PXT34" s="299" t="s">
        <v>185</v>
      </c>
      <c r="PXU34" s="299" t="s">
        <v>185</v>
      </c>
      <c r="PXV34" s="299" t="s">
        <v>185</v>
      </c>
      <c r="PXW34" s="299" t="s">
        <v>185</v>
      </c>
      <c r="PXX34" s="299" t="s">
        <v>185</v>
      </c>
      <c r="PXY34" s="299" t="s">
        <v>185</v>
      </c>
      <c r="PXZ34" s="299" t="s">
        <v>185</v>
      </c>
      <c r="PYA34" s="299" t="s">
        <v>185</v>
      </c>
      <c r="PYB34" s="299" t="s">
        <v>185</v>
      </c>
      <c r="PYC34" s="299" t="s">
        <v>185</v>
      </c>
      <c r="PYD34" s="299" t="s">
        <v>185</v>
      </c>
      <c r="PYE34" s="299" t="s">
        <v>185</v>
      </c>
      <c r="PYF34" s="299" t="s">
        <v>185</v>
      </c>
      <c r="PYG34" s="299" t="s">
        <v>185</v>
      </c>
      <c r="PYH34" s="299" t="s">
        <v>185</v>
      </c>
      <c r="PYI34" s="299" t="s">
        <v>185</v>
      </c>
      <c r="PYJ34" s="299" t="s">
        <v>185</v>
      </c>
      <c r="PYK34" s="299" t="s">
        <v>185</v>
      </c>
      <c r="PYL34" s="299" t="s">
        <v>185</v>
      </c>
      <c r="PYM34" s="299" t="s">
        <v>185</v>
      </c>
      <c r="PYN34" s="299" t="s">
        <v>185</v>
      </c>
      <c r="PYO34" s="299" t="s">
        <v>185</v>
      </c>
      <c r="PYP34" s="299" t="s">
        <v>185</v>
      </c>
      <c r="PYQ34" s="299" t="s">
        <v>185</v>
      </c>
      <c r="PYR34" s="299" t="s">
        <v>185</v>
      </c>
      <c r="PYS34" s="299" t="s">
        <v>185</v>
      </c>
      <c r="PYT34" s="299" t="s">
        <v>185</v>
      </c>
      <c r="PYU34" s="299" t="s">
        <v>185</v>
      </c>
      <c r="PYV34" s="299" t="s">
        <v>185</v>
      </c>
      <c r="PYW34" s="299" t="s">
        <v>185</v>
      </c>
      <c r="PYX34" s="299" t="s">
        <v>185</v>
      </c>
      <c r="PYY34" s="299" t="s">
        <v>185</v>
      </c>
      <c r="PYZ34" s="299" t="s">
        <v>185</v>
      </c>
      <c r="PZA34" s="299" t="s">
        <v>185</v>
      </c>
      <c r="PZB34" s="299" t="s">
        <v>185</v>
      </c>
      <c r="PZC34" s="299" t="s">
        <v>185</v>
      </c>
      <c r="PZD34" s="299" t="s">
        <v>185</v>
      </c>
      <c r="PZE34" s="299" t="s">
        <v>185</v>
      </c>
      <c r="PZF34" s="299" t="s">
        <v>185</v>
      </c>
      <c r="PZG34" s="299" t="s">
        <v>185</v>
      </c>
      <c r="PZH34" s="299" t="s">
        <v>185</v>
      </c>
      <c r="PZI34" s="299" t="s">
        <v>185</v>
      </c>
      <c r="PZJ34" s="299" t="s">
        <v>185</v>
      </c>
      <c r="PZK34" s="299" t="s">
        <v>185</v>
      </c>
      <c r="PZL34" s="299" t="s">
        <v>185</v>
      </c>
      <c r="PZM34" s="299" t="s">
        <v>185</v>
      </c>
      <c r="PZN34" s="299" t="s">
        <v>185</v>
      </c>
      <c r="PZO34" s="299" t="s">
        <v>185</v>
      </c>
      <c r="PZP34" s="299" t="s">
        <v>185</v>
      </c>
      <c r="PZQ34" s="299" t="s">
        <v>185</v>
      </c>
      <c r="PZR34" s="299" t="s">
        <v>185</v>
      </c>
      <c r="PZS34" s="299" t="s">
        <v>185</v>
      </c>
      <c r="PZT34" s="299" t="s">
        <v>185</v>
      </c>
      <c r="PZU34" s="299" t="s">
        <v>185</v>
      </c>
      <c r="PZV34" s="299" t="s">
        <v>185</v>
      </c>
      <c r="PZW34" s="299" t="s">
        <v>185</v>
      </c>
      <c r="PZX34" s="299" t="s">
        <v>185</v>
      </c>
      <c r="PZY34" s="299" t="s">
        <v>185</v>
      </c>
      <c r="PZZ34" s="299" t="s">
        <v>185</v>
      </c>
      <c r="QAA34" s="299" t="s">
        <v>185</v>
      </c>
      <c r="QAB34" s="299" t="s">
        <v>185</v>
      </c>
      <c r="QAC34" s="299" t="s">
        <v>185</v>
      </c>
      <c r="QAD34" s="299" t="s">
        <v>185</v>
      </c>
      <c r="QAE34" s="299" t="s">
        <v>185</v>
      </c>
      <c r="QAF34" s="299" t="s">
        <v>185</v>
      </c>
      <c r="QAG34" s="299" t="s">
        <v>185</v>
      </c>
      <c r="QAH34" s="299" t="s">
        <v>185</v>
      </c>
      <c r="QAI34" s="299" t="s">
        <v>185</v>
      </c>
      <c r="QAJ34" s="299" t="s">
        <v>185</v>
      </c>
      <c r="QAK34" s="299" t="s">
        <v>185</v>
      </c>
      <c r="QAL34" s="299" t="s">
        <v>185</v>
      </c>
      <c r="QAM34" s="299" t="s">
        <v>185</v>
      </c>
      <c r="QAN34" s="299" t="s">
        <v>185</v>
      </c>
      <c r="QAO34" s="299" t="s">
        <v>185</v>
      </c>
      <c r="QAP34" s="299" t="s">
        <v>185</v>
      </c>
      <c r="QAQ34" s="299" t="s">
        <v>185</v>
      </c>
      <c r="QAR34" s="299" t="s">
        <v>185</v>
      </c>
      <c r="QAS34" s="299" t="s">
        <v>185</v>
      </c>
      <c r="QAT34" s="299" t="s">
        <v>185</v>
      </c>
      <c r="QAU34" s="299" t="s">
        <v>185</v>
      </c>
      <c r="QAV34" s="299" t="s">
        <v>185</v>
      </c>
      <c r="QAW34" s="299" t="s">
        <v>185</v>
      </c>
      <c r="QAX34" s="299" t="s">
        <v>185</v>
      </c>
      <c r="QAY34" s="299" t="s">
        <v>185</v>
      </c>
      <c r="QAZ34" s="299" t="s">
        <v>185</v>
      </c>
      <c r="QBA34" s="299" t="s">
        <v>185</v>
      </c>
      <c r="QBB34" s="299" t="s">
        <v>185</v>
      </c>
      <c r="QBC34" s="299" t="s">
        <v>185</v>
      </c>
      <c r="QBD34" s="299" t="s">
        <v>185</v>
      </c>
      <c r="QBE34" s="299" t="s">
        <v>185</v>
      </c>
      <c r="QBF34" s="299" t="s">
        <v>185</v>
      </c>
      <c r="QBG34" s="299" t="s">
        <v>185</v>
      </c>
      <c r="QBH34" s="299" t="s">
        <v>185</v>
      </c>
      <c r="QBI34" s="299" t="s">
        <v>185</v>
      </c>
      <c r="QBJ34" s="299" t="s">
        <v>185</v>
      </c>
      <c r="QBK34" s="299" t="s">
        <v>185</v>
      </c>
      <c r="QBL34" s="299" t="s">
        <v>185</v>
      </c>
      <c r="QBM34" s="299" t="s">
        <v>185</v>
      </c>
      <c r="QBN34" s="299" t="s">
        <v>185</v>
      </c>
      <c r="QBO34" s="299" t="s">
        <v>185</v>
      </c>
      <c r="QBP34" s="299" t="s">
        <v>185</v>
      </c>
      <c r="QBQ34" s="299" t="s">
        <v>185</v>
      </c>
      <c r="QBR34" s="299" t="s">
        <v>185</v>
      </c>
      <c r="QBS34" s="299" t="s">
        <v>185</v>
      </c>
      <c r="QBT34" s="299" t="s">
        <v>185</v>
      </c>
      <c r="QBU34" s="299" t="s">
        <v>185</v>
      </c>
      <c r="QBV34" s="299" t="s">
        <v>185</v>
      </c>
      <c r="QBW34" s="299" t="s">
        <v>185</v>
      </c>
      <c r="QBX34" s="299" t="s">
        <v>185</v>
      </c>
      <c r="QBY34" s="299" t="s">
        <v>185</v>
      </c>
      <c r="QBZ34" s="299" t="s">
        <v>185</v>
      </c>
      <c r="QCA34" s="299" t="s">
        <v>185</v>
      </c>
      <c r="QCB34" s="299" t="s">
        <v>185</v>
      </c>
      <c r="QCC34" s="299" t="s">
        <v>185</v>
      </c>
      <c r="QCD34" s="299" t="s">
        <v>185</v>
      </c>
      <c r="QCE34" s="299" t="s">
        <v>185</v>
      </c>
      <c r="QCF34" s="299" t="s">
        <v>185</v>
      </c>
      <c r="QCG34" s="299" t="s">
        <v>185</v>
      </c>
      <c r="QCH34" s="299" t="s">
        <v>185</v>
      </c>
      <c r="QCI34" s="299" t="s">
        <v>185</v>
      </c>
      <c r="QCJ34" s="299" t="s">
        <v>185</v>
      </c>
      <c r="QCK34" s="299" t="s">
        <v>185</v>
      </c>
      <c r="QCL34" s="299" t="s">
        <v>185</v>
      </c>
      <c r="QCM34" s="299" t="s">
        <v>185</v>
      </c>
      <c r="QCN34" s="299" t="s">
        <v>185</v>
      </c>
      <c r="QCO34" s="299" t="s">
        <v>185</v>
      </c>
      <c r="QCP34" s="299" t="s">
        <v>185</v>
      </c>
      <c r="QCQ34" s="299" t="s">
        <v>185</v>
      </c>
      <c r="QCR34" s="299" t="s">
        <v>185</v>
      </c>
      <c r="QCS34" s="299" t="s">
        <v>185</v>
      </c>
      <c r="QCT34" s="299" t="s">
        <v>185</v>
      </c>
      <c r="QCU34" s="299" t="s">
        <v>185</v>
      </c>
      <c r="QCV34" s="299" t="s">
        <v>185</v>
      </c>
      <c r="QCW34" s="299" t="s">
        <v>185</v>
      </c>
      <c r="QCX34" s="299" t="s">
        <v>185</v>
      </c>
      <c r="QCY34" s="299" t="s">
        <v>185</v>
      </c>
      <c r="QCZ34" s="299" t="s">
        <v>185</v>
      </c>
      <c r="QDA34" s="299" t="s">
        <v>185</v>
      </c>
      <c r="QDB34" s="299" t="s">
        <v>185</v>
      </c>
      <c r="QDC34" s="299" t="s">
        <v>185</v>
      </c>
      <c r="QDD34" s="299" t="s">
        <v>185</v>
      </c>
      <c r="QDE34" s="299" t="s">
        <v>185</v>
      </c>
      <c r="QDF34" s="299" t="s">
        <v>185</v>
      </c>
      <c r="QDG34" s="299" t="s">
        <v>185</v>
      </c>
      <c r="QDH34" s="299" t="s">
        <v>185</v>
      </c>
      <c r="QDI34" s="299" t="s">
        <v>185</v>
      </c>
      <c r="QDJ34" s="299" t="s">
        <v>185</v>
      </c>
      <c r="QDK34" s="299" t="s">
        <v>185</v>
      </c>
      <c r="QDL34" s="299" t="s">
        <v>185</v>
      </c>
      <c r="QDM34" s="299" t="s">
        <v>185</v>
      </c>
      <c r="QDN34" s="299" t="s">
        <v>185</v>
      </c>
      <c r="QDO34" s="299" t="s">
        <v>185</v>
      </c>
      <c r="QDP34" s="299" t="s">
        <v>185</v>
      </c>
      <c r="QDQ34" s="299" t="s">
        <v>185</v>
      </c>
      <c r="QDR34" s="299" t="s">
        <v>185</v>
      </c>
      <c r="QDS34" s="299" t="s">
        <v>185</v>
      </c>
      <c r="QDT34" s="299" t="s">
        <v>185</v>
      </c>
      <c r="QDU34" s="299" t="s">
        <v>185</v>
      </c>
      <c r="QDV34" s="299" t="s">
        <v>185</v>
      </c>
      <c r="QDW34" s="299" t="s">
        <v>185</v>
      </c>
      <c r="QDX34" s="299" t="s">
        <v>185</v>
      </c>
      <c r="QDY34" s="299" t="s">
        <v>185</v>
      </c>
      <c r="QDZ34" s="299" t="s">
        <v>185</v>
      </c>
      <c r="QEA34" s="299" t="s">
        <v>185</v>
      </c>
      <c r="QEB34" s="299" t="s">
        <v>185</v>
      </c>
      <c r="QEC34" s="299" t="s">
        <v>185</v>
      </c>
      <c r="QED34" s="299" t="s">
        <v>185</v>
      </c>
      <c r="QEE34" s="299" t="s">
        <v>185</v>
      </c>
      <c r="QEF34" s="299" t="s">
        <v>185</v>
      </c>
      <c r="QEG34" s="299" t="s">
        <v>185</v>
      </c>
      <c r="QEH34" s="299" t="s">
        <v>185</v>
      </c>
      <c r="QEI34" s="299" t="s">
        <v>185</v>
      </c>
      <c r="QEJ34" s="299" t="s">
        <v>185</v>
      </c>
      <c r="QEK34" s="299" t="s">
        <v>185</v>
      </c>
      <c r="QEL34" s="299" t="s">
        <v>185</v>
      </c>
      <c r="QEM34" s="299" t="s">
        <v>185</v>
      </c>
      <c r="QEN34" s="299" t="s">
        <v>185</v>
      </c>
      <c r="QEO34" s="299" t="s">
        <v>185</v>
      </c>
      <c r="QEP34" s="299" t="s">
        <v>185</v>
      </c>
      <c r="QEQ34" s="299" t="s">
        <v>185</v>
      </c>
      <c r="QER34" s="299" t="s">
        <v>185</v>
      </c>
      <c r="QES34" s="299" t="s">
        <v>185</v>
      </c>
      <c r="QET34" s="299" t="s">
        <v>185</v>
      </c>
      <c r="QEU34" s="299" t="s">
        <v>185</v>
      </c>
      <c r="QEV34" s="299" t="s">
        <v>185</v>
      </c>
      <c r="QEW34" s="299" t="s">
        <v>185</v>
      </c>
      <c r="QEX34" s="299" t="s">
        <v>185</v>
      </c>
      <c r="QEY34" s="299" t="s">
        <v>185</v>
      </c>
      <c r="QEZ34" s="299" t="s">
        <v>185</v>
      </c>
      <c r="QFA34" s="299" t="s">
        <v>185</v>
      </c>
      <c r="QFB34" s="299" t="s">
        <v>185</v>
      </c>
      <c r="QFC34" s="299" t="s">
        <v>185</v>
      </c>
      <c r="QFD34" s="299" t="s">
        <v>185</v>
      </c>
      <c r="QFE34" s="299" t="s">
        <v>185</v>
      </c>
      <c r="QFF34" s="299" t="s">
        <v>185</v>
      </c>
      <c r="QFG34" s="299" t="s">
        <v>185</v>
      </c>
      <c r="QFH34" s="299" t="s">
        <v>185</v>
      </c>
      <c r="QFI34" s="299" t="s">
        <v>185</v>
      </c>
      <c r="QFJ34" s="299" t="s">
        <v>185</v>
      </c>
      <c r="QFK34" s="299" t="s">
        <v>185</v>
      </c>
      <c r="QFL34" s="299" t="s">
        <v>185</v>
      </c>
      <c r="QFM34" s="299" t="s">
        <v>185</v>
      </c>
      <c r="QFN34" s="299" t="s">
        <v>185</v>
      </c>
      <c r="QFO34" s="299" t="s">
        <v>185</v>
      </c>
      <c r="QFP34" s="299" t="s">
        <v>185</v>
      </c>
      <c r="QFQ34" s="299" t="s">
        <v>185</v>
      </c>
      <c r="QFR34" s="299" t="s">
        <v>185</v>
      </c>
      <c r="QFS34" s="299" t="s">
        <v>185</v>
      </c>
      <c r="QFT34" s="299" t="s">
        <v>185</v>
      </c>
      <c r="QFU34" s="299" t="s">
        <v>185</v>
      </c>
      <c r="QFV34" s="299" t="s">
        <v>185</v>
      </c>
      <c r="QFW34" s="299" t="s">
        <v>185</v>
      </c>
      <c r="QFX34" s="299" t="s">
        <v>185</v>
      </c>
      <c r="QFY34" s="299" t="s">
        <v>185</v>
      </c>
      <c r="QFZ34" s="299" t="s">
        <v>185</v>
      </c>
      <c r="QGA34" s="299" t="s">
        <v>185</v>
      </c>
      <c r="QGB34" s="299" t="s">
        <v>185</v>
      </c>
      <c r="QGC34" s="299" t="s">
        <v>185</v>
      </c>
      <c r="QGD34" s="299" t="s">
        <v>185</v>
      </c>
      <c r="QGE34" s="299" t="s">
        <v>185</v>
      </c>
      <c r="QGF34" s="299" t="s">
        <v>185</v>
      </c>
      <c r="QGG34" s="299" t="s">
        <v>185</v>
      </c>
      <c r="QGH34" s="299" t="s">
        <v>185</v>
      </c>
      <c r="QGI34" s="299" t="s">
        <v>185</v>
      </c>
      <c r="QGJ34" s="299" t="s">
        <v>185</v>
      </c>
      <c r="QGK34" s="299" t="s">
        <v>185</v>
      </c>
      <c r="QGL34" s="299" t="s">
        <v>185</v>
      </c>
      <c r="QGM34" s="299" t="s">
        <v>185</v>
      </c>
      <c r="QGN34" s="299" t="s">
        <v>185</v>
      </c>
      <c r="QGO34" s="299" t="s">
        <v>185</v>
      </c>
      <c r="QGP34" s="299" t="s">
        <v>185</v>
      </c>
      <c r="QGQ34" s="299" t="s">
        <v>185</v>
      </c>
      <c r="QGR34" s="299" t="s">
        <v>185</v>
      </c>
      <c r="QGS34" s="299" t="s">
        <v>185</v>
      </c>
      <c r="QGT34" s="299" t="s">
        <v>185</v>
      </c>
      <c r="QGU34" s="299" t="s">
        <v>185</v>
      </c>
      <c r="QGV34" s="299" t="s">
        <v>185</v>
      </c>
      <c r="QGW34" s="299" t="s">
        <v>185</v>
      </c>
      <c r="QGX34" s="299" t="s">
        <v>185</v>
      </c>
      <c r="QGY34" s="299" t="s">
        <v>185</v>
      </c>
      <c r="QGZ34" s="299" t="s">
        <v>185</v>
      </c>
      <c r="QHA34" s="299" t="s">
        <v>185</v>
      </c>
      <c r="QHB34" s="299" t="s">
        <v>185</v>
      </c>
      <c r="QHC34" s="299" t="s">
        <v>185</v>
      </c>
      <c r="QHD34" s="299" t="s">
        <v>185</v>
      </c>
      <c r="QHE34" s="299" t="s">
        <v>185</v>
      </c>
      <c r="QHF34" s="299" t="s">
        <v>185</v>
      </c>
      <c r="QHG34" s="299" t="s">
        <v>185</v>
      </c>
      <c r="QHH34" s="299" t="s">
        <v>185</v>
      </c>
      <c r="QHI34" s="299" t="s">
        <v>185</v>
      </c>
      <c r="QHJ34" s="299" t="s">
        <v>185</v>
      </c>
      <c r="QHK34" s="299" t="s">
        <v>185</v>
      </c>
      <c r="QHL34" s="299" t="s">
        <v>185</v>
      </c>
      <c r="QHM34" s="299" t="s">
        <v>185</v>
      </c>
      <c r="QHN34" s="299" t="s">
        <v>185</v>
      </c>
      <c r="QHO34" s="299" t="s">
        <v>185</v>
      </c>
      <c r="QHP34" s="299" t="s">
        <v>185</v>
      </c>
      <c r="QHQ34" s="299" t="s">
        <v>185</v>
      </c>
      <c r="QHR34" s="299" t="s">
        <v>185</v>
      </c>
      <c r="QHS34" s="299" t="s">
        <v>185</v>
      </c>
      <c r="QHT34" s="299" t="s">
        <v>185</v>
      </c>
      <c r="QHU34" s="299" t="s">
        <v>185</v>
      </c>
      <c r="QHV34" s="299" t="s">
        <v>185</v>
      </c>
      <c r="QHW34" s="299" t="s">
        <v>185</v>
      </c>
      <c r="QHX34" s="299" t="s">
        <v>185</v>
      </c>
      <c r="QHY34" s="299" t="s">
        <v>185</v>
      </c>
      <c r="QHZ34" s="299" t="s">
        <v>185</v>
      </c>
      <c r="QIA34" s="299" t="s">
        <v>185</v>
      </c>
      <c r="QIB34" s="299" t="s">
        <v>185</v>
      </c>
      <c r="QIC34" s="299" t="s">
        <v>185</v>
      </c>
      <c r="QID34" s="299" t="s">
        <v>185</v>
      </c>
      <c r="QIE34" s="299" t="s">
        <v>185</v>
      </c>
      <c r="QIF34" s="299" t="s">
        <v>185</v>
      </c>
      <c r="QIG34" s="299" t="s">
        <v>185</v>
      </c>
      <c r="QIH34" s="299" t="s">
        <v>185</v>
      </c>
      <c r="QII34" s="299" t="s">
        <v>185</v>
      </c>
      <c r="QIJ34" s="299" t="s">
        <v>185</v>
      </c>
      <c r="QIK34" s="299" t="s">
        <v>185</v>
      </c>
      <c r="QIL34" s="299" t="s">
        <v>185</v>
      </c>
      <c r="QIM34" s="299" t="s">
        <v>185</v>
      </c>
      <c r="QIN34" s="299" t="s">
        <v>185</v>
      </c>
      <c r="QIO34" s="299" t="s">
        <v>185</v>
      </c>
      <c r="QIP34" s="299" t="s">
        <v>185</v>
      </c>
      <c r="QIQ34" s="299" t="s">
        <v>185</v>
      </c>
      <c r="QIR34" s="299" t="s">
        <v>185</v>
      </c>
      <c r="QIS34" s="299" t="s">
        <v>185</v>
      </c>
      <c r="QIT34" s="299" t="s">
        <v>185</v>
      </c>
      <c r="QIU34" s="299" t="s">
        <v>185</v>
      </c>
      <c r="QIV34" s="299" t="s">
        <v>185</v>
      </c>
      <c r="QIW34" s="299" t="s">
        <v>185</v>
      </c>
      <c r="QIX34" s="299" t="s">
        <v>185</v>
      </c>
      <c r="QIY34" s="299" t="s">
        <v>185</v>
      </c>
      <c r="QIZ34" s="299" t="s">
        <v>185</v>
      </c>
      <c r="QJA34" s="299" t="s">
        <v>185</v>
      </c>
      <c r="QJB34" s="299" t="s">
        <v>185</v>
      </c>
      <c r="QJC34" s="299" t="s">
        <v>185</v>
      </c>
      <c r="QJD34" s="299" t="s">
        <v>185</v>
      </c>
      <c r="QJE34" s="299" t="s">
        <v>185</v>
      </c>
      <c r="QJF34" s="299" t="s">
        <v>185</v>
      </c>
      <c r="QJG34" s="299" t="s">
        <v>185</v>
      </c>
      <c r="QJH34" s="299" t="s">
        <v>185</v>
      </c>
      <c r="QJI34" s="299" t="s">
        <v>185</v>
      </c>
      <c r="QJJ34" s="299" t="s">
        <v>185</v>
      </c>
      <c r="QJK34" s="299" t="s">
        <v>185</v>
      </c>
      <c r="QJL34" s="299" t="s">
        <v>185</v>
      </c>
      <c r="QJM34" s="299" t="s">
        <v>185</v>
      </c>
      <c r="QJN34" s="299" t="s">
        <v>185</v>
      </c>
      <c r="QJO34" s="299" t="s">
        <v>185</v>
      </c>
      <c r="QJP34" s="299" t="s">
        <v>185</v>
      </c>
      <c r="QJQ34" s="299" t="s">
        <v>185</v>
      </c>
      <c r="QJR34" s="299" t="s">
        <v>185</v>
      </c>
      <c r="QJS34" s="299" t="s">
        <v>185</v>
      </c>
      <c r="QJT34" s="299" t="s">
        <v>185</v>
      </c>
      <c r="QJU34" s="299" t="s">
        <v>185</v>
      </c>
      <c r="QJV34" s="299" t="s">
        <v>185</v>
      </c>
      <c r="QJW34" s="299" t="s">
        <v>185</v>
      </c>
      <c r="QJX34" s="299" t="s">
        <v>185</v>
      </c>
      <c r="QJY34" s="299" t="s">
        <v>185</v>
      </c>
      <c r="QJZ34" s="299" t="s">
        <v>185</v>
      </c>
      <c r="QKA34" s="299" t="s">
        <v>185</v>
      </c>
      <c r="QKB34" s="299" t="s">
        <v>185</v>
      </c>
      <c r="QKC34" s="299" t="s">
        <v>185</v>
      </c>
      <c r="QKD34" s="299" t="s">
        <v>185</v>
      </c>
      <c r="QKE34" s="299" t="s">
        <v>185</v>
      </c>
      <c r="QKF34" s="299" t="s">
        <v>185</v>
      </c>
      <c r="QKG34" s="299" t="s">
        <v>185</v>
      </c>
      <c r="QKH34" s="299" t="s">
        <v>185</v>
      </c>
      <c r="QKI34" s="299" t="s">
        <v>185</v>
      </c>
      <c r="QKJ34" s="299" t="s">
        <v>185</v>
      </c>
      <c r="QKK34" s="299" t="s">
        <v>185</v>
      </c>
      <c r="QKL34" s="299" t="s">
        <v>185</v>
      </c>
      <c r="QKM34" s="299" t="s">
        <v>185</v>
      </c>
      <c r="QKN34" s="299" t="s">
        <v>185</v>
      </c>
      <c r="QKO34" s="299" t="s">
        <v>185</v>
      </c>
      <c r="QKP34" s="299" t="s">
        <v>185</v>
      </c>
      <c r="QKQ34" s="299" t="s">
        <v>185</v>
      </c>
      <c r="QKR34" s="299" t="s">
        <v>185</v>
      </c>
      <c r="QKS34" s="299" t="s">
        <v>185</v>
      </c>
      <c r="QKT34" s="299" t="s">
        <v>185</v>
      </c>
      <c r="QKU34" s="299" t="s">
        <v>185</v>
      </c>
      <c r="QKV34" s="299" t="s">
        <v>185</v>
      </c>
      <c r="QKW34" s="299" t="s">
        <v>185</v>
      </c>
      <c r="QKX34" s="299" t="s">
        <v>185</v>
      </c>
      <c r="QKY34" s="299" t="s">
        <v>185</v>
      </c>
      <c r="QKZ34" s="299" t="s">
        <v>185</v>
      </c>
      <c r="QLA34" s="299" t="s">
        <v>185</v>
      </c>
      <c r="QLB34" s="299" t="s">
        <v>185</v>
      </c>
      <c r="QLC34" s="299" t="s">
        <v>185</v>
      </c>
      <c r="QLD34" s="299" t="s">
        <v>185</v>
      </c>
      <c r="QLE34" s="299" t="s">
        <v>185</v>
      </c>
      <c r="QLF34" s="299" t="s">
        <v>185</v>
      </c>
      <c r="QLG34" s="299" t="s">
        <v>185</v>
      </c>
      <c r="QLH34" s="299" t="s">
        <v>185</v>
      </c>
      <c r="QLI34" s="299" t="s">
        <v>185</v>
      </c>
      <c r="QLJ34" s="299" t="s">
        <v>185</v>
      </c>
      <c r="QLK34" s="299" t="s">
        <v>185</v>
      </c>
      <c r="QLL34" s="299" t="s">
        <v>185</v>
      </c>
      <c r="QLM34" s="299" t="s">
        <v>185</v>
      </c>
      <c r="QLN34" s="299" t="s">
        <v>185</v>
      </c>
      <c r="QLO34" s="299" t="s">
        <v>185</v>
      </c>
      <c r="QLP34" s="299" t="s">
        <v>185</v>
      </c>
      <c r="QLQ34" s="299" t="s">
        <v>185</v>
      </c>
      <c r="QLR34" s="299" t="s">
        <v>185</v>
      </c>
      <c r="QLS34" s="299" t="s">
        <v>185</v>
      </c>
      <c r="QLT34" s="299" t="s">
        <v>185</v>
      </c>
      <c r="QLU34" s="299" t="s">
        <v>185</v>
      </c>
      <c r="QLV34" s="299" t="s">
        <v>185</v>
      </c>
      <c r="QLW34" s="299" t="s">
        <v>185</v>
      </c>
      <c r="QLX34" s="299" t="s">
        <v>185</v>
      </c>
      <c r="QLY34" s="299" t="s">
        <v>185</v>
      </c>
      <c r="QLZ34" s="299" t="s">
        <v>185</v>
      </c>
      <c r="QMA34" s="299" t="s">
        <v>185</v>
      </c>
      <c r="QMB34" s="299" t="s">
        <v>185</v>
      </c>
      <c r="QMC34" s="299" t="s">
        <v>185</v>
      </c>
      <c r="QMD34" s="299" t="s">
        <v>185</v>
      </c>
      <c r="QME34" s="299" t="s">
        <v>185</v>
      </c>
      <c r="QMF34" s="299" t="s">
        <v>185</v>
      </c>
      <c r="QMG34" s="299" t="s">
        <v>185</v>
      </c>
      <c r="QMH34" s="299" t="s">
        <v>185</v>
      </c>
      <c r="QMI34" s="299" t="s">
        <v>185</v>
      </c>
      <c r="QMJ34" s="299" t="s">
        <v>185</v>
      </c>
      <c r="QMK34" s="299" t="s">
        <v>185</v>
      </c>
      <c r="QML34" s="299" t="s">
        <v>185</v>
      </c>
      <c r="QMM34" s="299" t="s">
        <v>185</v>
      </c>
      <c r="QMN34" s="299" t="s">
        <v>185</v>
      </c>
      <c r="QMO34" s="299" t="s">
        <v>185</v>
      </c>
      <c r="QMP34" s="299" t="s">
        <v>185</v>
      </c>
      <c r="QMQ34" s="299" t="s">
        <v>185</v>
      </c>
      <c r="QMR34" s="299" t="s">
        <v>185</v>
      </c>
      <c r="QMS34" s="299" t="s">
        <v>185</v>
      </c>
      <c r="QMT34" s="299" t="s">
        <v>185</v>
      </c>
      <c r="QMU34" s="299" t="s">
        <v>185</v>
      </c>
      <c r="QMV34" s="299" t="s">
        <v>185</v>
      </c>
      <c r="QMW34" s="299" t="s">
        <v>185</v>
      </c>
      <c r="QMX34" s="299" t="s">
        <v>185</v>
      </c>
      <c r="QMY34" s="299" t="s">
        <v>185</v>
      </c>
      <c r="QMZ34" s="299" t="s">
        <v>185</v>
      </c>
      <c r="QNA34" s="299" t="s">
        <v>185</v>
      </c>
      <c r="QNB34" s="299" t="s">
        <v>185</v>
      </c>
      <c r="QNC34" s="299" t="s">
        <v>185</v>
      </c>
      <c r="QND34" s="299" t="s">
        <v>185</v>
      </c>
      <c r="QNE34" s="299" t="s">
        <v>185</v>
      </c>
      <c r="QNF34" s="299" t="s">
        <v>185</v>
      </c>
      <c r="QNG34" s="299" t="s">
        <v>185</v>
      </c>
      <c r="QNH34" s="299" t="s">
        <v>185</v>
      </c>
      <c r="QNI34" s="299" t="s">
        <v>185</v>
      </c>
      <c r="QNJ34" s="299" t="s">
        <v>185</v>
      </c>
      <c r="QNK34" s="299" t="s">
        <v>185</v>
      </c>
      <c r="QNL34" s="299" t="s">
        <v>185</v>
      </c>
      <c r="QNM34" s="299" t="s">
        <v>185</v>
      </c>
      <c r="QNN34" s="299" t="s">
        <v>185</v>
      </c>
      <c r="QNO34" s="299" t="s">
        <v>185</v>
      </c>
      <c r="QNP34" s="299" t="s">
        <v>185</v>
      </c>
      <c r="QNQ34" s="299" t="s">
        <v>185</v>
      </c>
      <c r="QNR34" s="299" t="s">
        <v>185</v>
      </c>
      <c r="QNS34" s="299" t="s">
        <v>185</v>
      </c>
      <c r="QNT34" s="299" t="s">
        <v>185</v>
      </c>
      <c r="QNU34" s="299" t="s">
        <v>185</v>
      </c>
      <c r="QNV34" s="299" t="s">
        <v>185</v>
      </c>
      <c r="QNW34" s="299" t="s">
        <v>185</v>
      </c>
      <c r="QNX34" s="299" t="s">
        <v>185</v>
      </c>
      <c r="QNY34" s="299" t="s">
        <v>185</v>
      </c>
      <c r="QNZ34" s="299" t="s">
        <v>185</v>
      </c>
      <c r="QOA34" s="299" t="s">
        <v>185</v>
      </c>
      <c r="QOB34" s="299" t="s">
        <v>185</v>
      </c>
      <c r="QOC34" s="299" t="s">
        <v>185</v>
      </c>
      <c r="QOD34" s="299" t="s">
        <v>185</v>
      </c>
      <c r="QOE34" s="299" t="s">
        <v>185</v>
      </c>
      <c r="QOF34" s="299" t="s">
        <v>185</v>
      </c>
      <c r="QOG34" s="299" t="s">
        <v>185</v>
      </c>
      <c r="QOH34" s="299" t="s">
        <v>185</v>
      </c>
      <c r="QOI34" s="299" t="s">
        <v>185</v>
      </c>
      <c r="QOJ34" s="299" t="s">
        <v>185</v>
      </c>
      <c r="QOK34" s="299" t="s">
        <v>185</v>
      </c>
      <c r="QOL34" s="299" t="s">
        <v>185</v>
      </c>
      <c r="QOM34" s="299" t="s">
        <v>185</v>
      </c>
      <c r="QON34" s="299" t="s">
        <v>185</v>
      </c>
      <c r="QOO34" s="299" t="s">
        <v>185</v>
      </c>
      <c r="QOP34" s="299" t="s">
        <v>185</v>
      </c>
      <c r="QOQ34" s="299" t="s">
        <v>185</v>
      </c>
      <c r="QOR34" s="299" t="s">
        <v>185</v>
      </c>
      <c r="QOS34" s="299" t="s">
        <v>185</v>
      </c>
      <c r="QOT34" s="299" t="s">
        <v>185</v>
      </c>
      <c r="QOU34" s="299" t="s">
        <v>185</v>
      </c>
      <c r="QOV34" s="299" t="s">
        <v>185</v>
      </c>
      <c r="QOW34" s="299" t="s">
        <v>185</v>
      </c>
      <c r="QOX34" s="299" t="s">
        <v>185</v>
      </c>
      <c r="QOY34" s="299" t="s">
        <v>185</v>
      </c>
      <c r="QOZ34" s="299" t="s">
        <v>185</v>
      </c>
      <c r="QPA34" s="299" t="s">
        <v>185</v>
      </c>
      <c r="QPB34" s="299" t="s">
        <v>185</v>
      </c>
      <c r="QPC34" s="299" t="s">
        <v>185</v>
      </c>
      <c r="QPD34" s="299" t="s">
        <v>185</v>
      </c>
      <c r="QPE34" s="299" t="s">
        <v>185</v>
      </c>
      <c r="QPF34" s="299" t="s">
        <v>185</v>
      </c>
      <c r="QPG34" s="299" t="s">
        <v>185</v>
      </c>
      <c r="QPH34" s="299" t="s">
        <v>185</v>
      </c>
      <c r="QPI34" s="299" t="s">
        <v>185</v>
      </c>
      <c r="QPJ34" s="299" t="s">
        <v>185</v>
      </c>
      <c r="QPK34" s="299" t="s">
        <v>185</v>
      </c>
      <c r="QPL34" s="299" t="s">
        <v>185</v>
      </c>
      <c r="QPM34" s="299" t="s">
        <v>185</v>
      </c>
      <c r="QPN34" s="299" t="s">
        <v>185</v>
      </c>
      <c r="QPO34" s="299" t="s">
        <v>185</v>
      </c>
      <c r="QPP34" s="299" t="s">
        <v>185</v>
      </c>
      <c r="QPQ34" s="299" t="s">
        <v>185</v>
      </c>
      <c r="QPR34" s="299" t="s">
        <v>185</v>
      </c>
      <c r="QPS34" s="299" t="s">
        <v>185</v>
      </c>
      <c r="QPT34" s="299" t="s">
        <v>185</v>
      </c>
      <c r="QPU34" s="299" t="s">
        <v>185</v>
      </c>
      <c r="QPV34" s="299" t="s">
        <v>185</v>
      </c>
      <c r="QPW34" s="299" t="s">
        <v>185</v>
      </c>
      <c r="QPX34" s="299" t="s">
        <v>185</v>
      </c>
      <c r="QPY34" s="299" t="s">
        <v>185</v>
      </c>
      <c r="QPZ34" s="299" t="s">
        <v>185</v>
      </c>
      <c r="QQA34" s="299" t="s">
        <v>185</v>
      </c>
      <c r="QQB34" s="299" t="s">
        <v>185</v>
      </c>
      <c r="QQC34" s="299" t="s">
        <v>185</v>
      </c>
      <c r="QQD34" s="299" t="s">
        <v>185</v>
      </c>
      <c r="QQE34" s="299" t="s">
        <v>185</v>
      </c>
      <c r="QQF34" s="299" t="s">
        <v>185</v>
      </c>
      <c r="QQG34" s="299" t="s">
        <v>185</v>
      </c>
      <c r="QQH34" s="299" t="s">
        <v>185</v>
      </c>
      <c r="QQI34" s="299" t="s">
        <v>185</v>
      </c>
      <c r="QQJ34" s="299" t="s">
        <v>185</v>
      </c>
      <c r="QQK34" s="299" t="s">
        <v>185</v>
      </c>
      <c r="QQL34" s="299" t="s">
        <v>185</v>
      </c>
      <c r="QQM34" s="299" t="s">
        <v>185</v>
      </c>
      <c r="QQN34" s="299" t="s">
        <v>185</v>
      </c>
      <c r="QQO34" s="299" t="s">
        <v>185</v>
      </c>
      <c r="QQP34" s="299" t="s">
        <v>185</v>
      </c>
      <c r="QQQ34" s="299" t="s">
        <v>185</v>
      </c>
      <c r="QQR34" s="299" t="s">
        <v>185</v>
      </c>
      <c r="QQS34" s="299" t="s">
        <v>185</v>
      </c>
      <c r="QQT34" s="299" t="s">
        <v>185</v>
      </c>
      <c r="QQU34" s="299" t="s">
        <v>185</v>
      </c>
      <c r="QQV34" s="299" t="s">
        <v>185</v>
      </c>
      <c r="QQW34" s="299" t="s">
        <v>185</v>
      </c>
      <c r="QQX34" s="299" t="s">
        <v>185</v>
      </c>
      <c r="QQY34" s="299" t="s">
        <v>185</v>
      </c>
      <c r="QQZ34" s="299" t="s">
        <v>185</v>
      </c>
      <c r="QRA34" s="299" t="s">
        <v>185</v>
      </c>
      <c r="QRB34" s="299" t="s">
        <v>185</v>
      </c>
      <c r="QRC34" s="299" t="s">
        <v>185</v>
      </c>
      <c r="QRD34" s="299" t="s">
        <v>185</v>
      </c>
      <c r="QRE34" s="299" t="s">
        <v>185</v>
      </c>
      <c r="QRF34" s="299" t="s">
        <v>185</v>
      </c>
      <c r="QRG34" s="299" t="s">
        <v>185</v>
      </c>
      <c r="QRH34" s="299" t="s">
        <v>185</v>
      </c>
      <c r="QRI34" s="299" t="s">
        <v>185</v>
      </c>
      <c r="QRJ34" s="299" t="s">
        <v>185</v>
      </c>
      <c r="QRK34" s="299" t="s">
        <v>185</v>
      </c>
      <c r="QRL34" s="299" t="s">
        <v>185</v>
      </c>
      <c r="QRM34" s="299" t="s">
        <v>185</v>
      </c>
      <c r="QRN34" s="299" t="s">
        <v>185</v>
      </c>
      <c r="QRO34" s="299" t="s">
        <v>185</v>
      </c>
      <c r="QRP34" s="299" t="s">
        <v>185</v>
      </c>
      <c r="QRQ34" s="299" t="s">
        <v>185</v>
      </c>
      <c r="QRR34" s="299" t="s">
        <v>185</v>
      </c>
      <c r="QRS34" s="299" t="s">
        <v>185</v>
      </c>
      <c r="QRT34" s="299" t="s">
        <v>185</v>
      </c>
      <c r="QRU34" s="299" t="s">
        <v>185</v>
      </c>
      <c r="QRV34" s="299" t="s">
        <v>185</v>
      </c>
      <c r="QRW34" s="299" t="s">
        <v>185</v>
      </c>
      <c r="QRX34" s="299" t="s">
        <v>185</v>
      </c>
      <c r="QRY34" s="299" t="s">
        <v>185</v>
      </c>
      <c r="QRZ34" s="299" t="s">
        <v>185</v>
      </c>
      <c r="QSA34" s="299" t="s">
        <v>185</v>
      </c>
      <c r="QSB34" s="299" t="s">
        <v>185</v>
      </c>
      <c r="QSC34" s="299" t="s">
        <v>185</v>
      </c>
      <c r="QSD34" s="299" t="s">
        <v>185</v>
      </c>
      <c r="QSE34" s="299" t="s">
        <v>185</v>
      </c>
      <c r="QSF34" s="299" t="s">
        <v>185</v>
      </c>
      <c r="QSG34" s="299" t="s">
        <v>185</v>
      </c>
      <c r="QSH34" s="299" t="s">
        <v>185</v>
      </c>
      <c r="QSI34" s="299" t="s">
        <v>185</v>
      </c>
      <c r="QSJ34" s="299" t="s">
        <v>185</v>
      </c>
      <c r="QSK34" s="299" t="s">
        <v>185</v>
      </c>
      <c r="QSL34" s="299" t="s">
        <v>185</v>
      </c>
      <c r="QSM34" s="299" t="s">
        <v>185</v>
      </c>
      <c r="QSN34" s="299" t="s">
        <v>185</v>
      </c>
      <c r="QSO34" s="299" t="s">
        <v>185</v>
      </c>
      <c r="QSP34" s="299" t="s">
        <v>185</v>
      </c>
      <c r="QSQ34" s="299" t="s">
        <v>185</v>
      </c>
      <c r="QSR34" s="299" t="s">
        <v>185</v>
      </c>
      <c r="QSS34" s="299" t="s">
        <v>185</v>
      </c>
      <c r="QST34" s="299" t="s">
        <v>185</v>
      </c>
      <c r="QSU34" s="299" t="s">
        <v>185</v>
      </c>
      <c r="QSV34" s="299" t="s">
        <v>185</v>
      </c>
      <c r="QSW34" s="299" t="s">
        <v>185</v>
      </c>
      <c r="QSX34" s="299" t="s">
        <v>185</v>
      </c>
      <c r="QSY34" s="299" t="s">
        <v>185</v>
      </c>
      <c r="QSZ34" s="299" t="s">
        <v>185</v>
      </c>
      <c r="QTA34" s="299" t="s">
        <v>185</v>
      </c>
      <c r="QTB34" s="299" t="s">
        <v>185</v>
      </c>
      <c r="QTC34" s="299" t="s">
        <v>185</v>
      </c>
      <c r="QTD34" s="299" t="s">
        <v>185</v>
      </c>
      <c r="QTE34" s="299" t="s">
        <v>185</v>
      </c>
      <c r="QTF34" s="299" t="s">
        <v>185</v>
      </c>
      <c r="QTG34" s="299" t="s">
        <v>185</v>
      </c>
      <c r="QTH34" s="299" t="s">
        <v>185</v>
      </c>
      <c r="QTI34" s="299" t="s">
        <v>185</v>
      </c>
      <c r="QTJ34" s="299" t="s">
        <v>185</v>
      </c>
      <c r="QTK34" s="299" t="s">
        <v>185</v>
      </c>
      <c r="QTL34" s="299" t="s">
        <v>185</v>
      </c>
      <c r="QTM34" s="299" t="s">
        <v>185</v>
      </c>
      <c r="QTN34" s="299" t="s">
        <v>185</v>
      </c>
      <c r="QTO34" s="299" t="s">
        <v>185</v>
      </c>
      <c r="QTP34" s="299" t="s">
        <v>185</v>
      </c>
      <c r="QTQ34" s="299" t="s">
        <v>185</v>
      </c>
      <c r="QTR34" s="299" t="s">
        <v>185</v>
      </c>
      <c r="QTS34" s="299" t="s">
        <v>185</v>
      </c>
      <c r="QTT34" s="299" t="s">
        <v>185</v>
      </c>
      <c r="QTU34" s="299" t="s">
        <v>185</v>
      </c>
      <c r="QTV34" s="299" t="s">
        <v>185</v>
      </c>
      <c r="QTW34" s="299" t="s">
        <v>185</v>
      </c>
      <c r="QTX34" s="299" t="s">
        <v>185</v>
      </c>
      <c r="QTY34" s="299" t="s">
        <v>185</v>
      </c>
      <c r="QTZ34" s="299" t="s">
        <v>185</v>
      </c>
      <c r="QUA34" s="299" t="s">
        <v>185</v>
      </c>
      <c r="QUB34" s="299" t="s">
        <v>185</v>
      </c>
      <c r="QUC34" s="299" t="s">
        <v>185</v>
      </c>
      <c r="QUD34" s="299" t="s">
        <v>185</v>
      </c>
      <c r="QUE34" s="299" t="s">
        <v>185</v>
      </c>
      <c r="QUF34" s="299" t="s">
        <v>185</v>
      </c>
      <c r="QUG34" s="299" t="s">
        <v>185</v>
      </c>
      <c r="QUH34" s="299" t="s">
        <v>185</v>
      </c>
      <c r="QUI34" s="299" t="s">
        <v>185</v>
      </c>
      <c r="QUJ34" s="299" t="s">
        <v>185</v>
      </c>
      <c r="QUK34" s="299" t="s">
        <v>185</v>
      </c>
      <c r="QUL34" s="299" t="s">
        <v>185</v>
      </c>
      <c r="QUM34" s="299" t="s">
        <v>185</v>
      </c>
      <c r="QUN34" s="299" t="s">
        <v>185</v>
      </c>
      <c r="QUO34" s="299" t="s">
        <v>185</v>
      </c>
      <c r="QUP34" s="299" t="s">
        <v>185</v>
      </c>
      <c r="QUQ34" s="299" t="s">
        <v>185</v>
      </c>
      <c r="QUR34" s="299" t="s">
        <v>185</v>
      </c>
      <c r="QUS34" s="299" t="s">
        <v>185</v>
      </c>
      <c r="QUT34" s="299" t="s">
        <v>185</v>
      </c>
      <c r="QUU34" s="299" t="s">
        <v>185</v>
      </c>
      <c r="QUV34" s="299" t="s">
        <v>185</v>
      </c>
      <c r="QUW34" s="299" t="s">
        <v>185</v>
      </c>
      <c r="QUX34" s="299" t="s">
        <v>185</v>
      </c>
      <c r="QUY34" s="299" t="s">
        <v>185</v>
      </c>
      <c r="QUZ34" s="299" t="s">
        <v>185</v>
      </c>
      <c r="QVA34" s="299" t="s">
        <v>185</v>
      </c>
      <c r="QVB34" s="299" t="s">
        <v>185</v>
      </c>
      <c r="QVC34" s="299" t="s">
        <v>185</v>
      </c>
      <c r="QVD34" s="299" t="s">
        <v>185</v>
      </c>
      <c r="QVE34" s="299" t="s">
        <v>185</v>
      </c>
      <c r="QVF34" s="299" t="s">
        <v>185</v>
      </c>
      <c r="QVG34" s="299" t="s">
        <v>185</v>
      </c>
      <c r="QVH34" s="299" t="s">
        <v>185</v>
      </c>
      <c r="QVI34" s="299" t="s">
        <v>185</v>
      </c>
      <c r="QVJ34" s="299" t="s">
        <v>185</v>
      </c>
      <c r="QVK34" s="299" t="s">
        <v>185</v>
      </c>
      <c r="QVL34" s="299" t="s">
        <v>185</v>
      </c>
      <c r="QVM34" s="299" t="s">
        <v>185</v>
      </c>
      <c r="QVN34" s="299" t="s">
        <v>185</v>
      </c>
      <c r="QVO34" s="299" t="s">
        <v>185</v>
      </c>
      <c r="QVP34" s="299" t="s">
        <v>185</v>
      </c>
      <c r="QVQ34" s="299" t="s">
        <v>185</v>
      </c>
      <c r="QVR34" s="299" t="s">
        <v>185</v>
      </c>
      <c r="QVS34" s="299" t="s">
        <v>185</v>
      </c>
      <c r="QVT34" s="299" t="s">
        <v>185</v>
      </c>
      <c r="QVU34" s="299" t="s">
        <v>185</v>
      </c>
      <c r="QVV34" s="299" t="s">
        <v>185</v>
      </c>
      <c r="QVW34" s="299" t="s">
        <v>185</v>
      </c>
      <c r="QVX34" s="299" t="s">
        <v>185</v>
      </c>
      <c r="QVY34" s="299" t="s">
        <v>185</v>
      </c>
      <c r="QVZ34" s="299" t="s">
        <v>185</v>
      </c>
      <c r="QWA34" s="299" t="s">
        <v>185</v>
      </c>
      <c r="QWB34" s="299" t="s">
        <v>185</v>
      </c>
      <c r="QWC34" s="299" t="s">
        <v>185</v>
      </c>
      <c r="QWD34" s="299" t="s">
        <v>185</v>
      </c>
      <c r="QWE34" s="299" t="s">
        <v>185</v>
      </c>
      <c r="QWF34" s="299" t="s">
        <v>185</v>
      </c>
      <c r="QWG34" s="299" t="s">
        <v>185</v>
      </c>
      <c r="QWH34" s="299" t="s">
        <v>185</v>
      </c>
      <c r="QWI34" s="299" t="s">
        <v>185</v>
      </c>
      <c r="QWJ34" s="299" t="s">
        <v>185</v>
      </c>
      <c r="QWK34" s="299" t="s">
        <v>185</v>
      </c>
      <c r="QWL34" s="299" t="s">
        <v>185</v>
      </c>
      <c r="QWM34" s="299" t="s">
        <v>185</v>
      </c>
      <c r="QWN34" s="299" t="s">
        <v>185</v>
      </c>
      <c r="QWO34" s="299" t="s">
        <v>185</v>
      </c>
      <c r="QWP34" s="299" t="s">
        <v>185</v>
      </c>
      <c r="QWQ34" s="299" t="s">
        <v>185</v>
      </c>
      <c r="QWR34" s="299" t="s">
        <v>185</v>
      </c>
      <c r="QWS34" s="299" t="s">
        <v>185</v>
      </c>
      <c r="QWT34" s="299" t="s">
        <v>185</v>
      </c>
      <c r="QWU34" s="299" t="s">
        <v>185</v>
      </c>
      <c r="QWV34" s="299" t="s">
        <v>185</v>
      </c>
      <c r="QWW34" s="299" t="s">
        <v>185</v>
      </c>
      <c r="QWX34" s="299" t="s">
        <v>185</v>
      </c>
      <c r="QWY34" s="299" t="s">
        <v>185</v>
      </c>
      <c r="QWZ34" s="299" t="s">
        <v>185</v>
      </c>
      <c r="QXA34" s="299" t="s">
        <v>185</v>
      </c>
      <c r="QXB34" s="299" t="s">
        <v>185</v>
      </c>
      <c r="QXC34" s="299" t="s">
        <v>185</v>
      </c>
      <c r="QXD34" s="299" t="s">
        <v>185</v>
      </c>
      <c r="QXE34" s="299" t="s">
        <v>185</v>
      </c>
      <c r="QXF34" s="299" t="s">
        <v>185</v>
      </c>
      <c r="QXG34" s="299" t="s">
        <v>185</v>
      </c>
      <c r="QXH34" s="299" t="s">
        <v>185</v>
      </c>
      <c r="QXI34" s="299" t="s">
        <v>185</v>
      </c>
      <c r="QXJ34" s="299" t="s">
        <v>185</v>
      </c>
      <c r="QXK34" s="299" t="s">
        <v>185</v>
      </c>
      <c r="QXL34" s="299" t="s">
        <v>185</v>
      </c>
      <c r="QXM34" s="299" t="s">
        <v>185</v>
      </c>
      <c r="QXN34" s="299" t="s">
        <v>185</v>
      </c>
      <c r="QXO34" s="299" t="s">
        <v>185</v>
      </c>
      <c r="QXP34" s="299" t="s">
        <v>185</v>
      </c>
      <c r="QXQ34" s="299" t="s">
        <v>185</v>
      </c>
      <c r="QXR34" s="299" t="s">
        <v>185</v>
      </c>
      <c r="QXS34" s="299" t="s">
        <v>185</v>
      </c>
      <c r="QXT34" s="299" t="s">
        <v>185</v>
      </c>
      <c r="QXU34" s="299" t="s">
        <v>185</v>
      </c>
      <c r="QXV34" s="299" t="s">
        <v>185</v>
      </c>
      <c r="QXW34" s="299" t="s">
        <v>185</v>
      </c>
      <c r="QXX34" s="299" t="s">
        <v>185</v>
      </c>
      <c r="QXY34" s="299" t="s">
        <v>185</v>
      </c>
      <c r="QXZ34" s="299" t="s">
        <v>185</v>
      </c>
      <c r="QYA34" s="299" t="s">
        <v>185</v>
      </c>
      <c r="QYB34" s="299" t="s">
        <v>185</v>
      </c>
      <c r="QYC34" s="299" t="s">
        <v>185</v>
      </c>
      <c r="QYD34" s="299" t="s">
        <v>185</v>
      </c>
      <c r="QYE34" s="299" t="s">
        <v>185</v>
      </c>
      <c r="QYF34" s="299" t="s">
        <v>185</v>
      </c>
      <c r="QYG34" s="299" t="s">
        <v>185</v>
      </c>
      <c r="QYH34" s="299" t="s">
        <v>185</v>
      </c>
      <c r="QYI34" s="299" t="s">
        <v>185</v>
      </c>
      <c r="QYJ34" s="299" t="s">
        <v>185</v>
      </c>
      <c r="QYK34" s="299" t="s">
        <v>185</v>
      </c>
      <c r="QYL34" s="299" t="s">
        <v>185</v>
      </c>
      <c r="QYM34" s="299" t="s">
        <v>185</v>
      </c>
      <c r="QYN34" s="299" t="s">
        <v>185</v>
      </c>
      <c r="QYO34" s="299" t="s">
        <v>185</v>
      </c>
      <c r="QYP34" s="299" t="s">
        <v>185</v>
      </c>
      <c r="QYQ34" s="299" t="s">
        <v>185</v>
      </c>
      <c r="QYR34" s="299" t="s">
        <v>185</v>
      </c>
      <c r="QYS34" s="299" t="s">
        <v>185</v>
      </c>
      <c r="QYT34" s="299" t="s">
        <v>185</v>
      </c>
      <c r="QYU34" s="299" t="s">
        <v>185</v>
      </c>
      <c r="QYV34" s="299" t="s">
        <v>185</v>
      </c>
      <c r="QYW34" s="299" t="s">
        <v>185</v>
      </c>
      <c r="QYX34" s="299" t="s">
        <v>185</v>
      </c>
      <c r="QYY34" s="299" t="s">
        <v>185</v>
      </c>
      <c r="QYZ34" s="299" t="s">
        <v>185</v>
      </c>
      <c r="QZA34" s="299" t="s">
        <v>185</v>
      </c>
      <c r="QZB34" s="299" t="s">
        <v>185</v>
      </c>
      <c r="QZC34" s="299" t="s">
        <v>185</v>
      </c>
      <c r="QZD34" s="299" t="s">
        <v>185</v>
      </c>
      <c r="QZE34" s="299" t="s">
        <v>185</v>
      </c>
      <c r="QZF34" s="299" t="s">
        <v>185</v>
      </c>
      <c r="QZG34" s="299" t="s">
        <v>185</v>
      </c>
      <c r="QZH34" s="299" t="s">
        <v>185</v>
      </c>
      <c r="QZI34" s="299" t="s">
        <v>185</v>
      </c>
      <c r="QZJ34" s="299" t="s">
        <v>185</v>
      </c>
      <c r="QZK34" s="299" t="s">
        <v>185</v>
      </c>
      <c r="QZL34" s="299" t="s">
        <v>185</v>
      </c>
      <c r="QZM34" s="299" t="s">
        <v>185</v>
      </c>
      <c r="QZN34" s="299" t="s">
        <v>185</v>
      </c>
      <c r="QZO34" s="299" t="s">
        <v>185</v>
      </c>
      <c r="QZP34" s="299" t="s">
        <v>185</v>
      </c>
      <c r="QZQ34" s="299" t="s">
        <v>185</v>
      </c>
      <c r="QZR34" s="299" t="s">
        <v>185</v>
      </c>
      <c r="QZS34" s="299" t="s">
        <v>185</v>
      </c>
      <c r="QZT34" s="299" t="s">
        <v>185</v>
      </c>
      <c r="QZU34" s="299" t="s">
        <v>185</v>
      </c>
      <c r="QZV34" s="299" t="s">
        <v>185</v>
      </c>
      <c r="QZW34" s="299" t="s">
        <v>185</v>
      </c>
      <c r="QZX34" s="299" t="s">
        <v>185</v>
      </c>
      <c r="QZY34" s="299" t="s">
        <v>185</v>
      </c>
      <c r="QZZ34" s="299" t="s">
        <v>185</v>
      </c>
      <c r="RAA34" s="299" t="s">
        <v>185</v>
      </c>
      <c r="RAB34" s="299" t="s">
        <v>185</v>
      </c>
      <c r="RAC34" s="299" t="s">
        <v>185</v>
      </c>
      <c r="RAD34" s="299" t="s">
        <v>185</v>
      </c>
      <c r="RAE34" s="299" t="s">
        <v>185</v>
      </c>
      <c r="RAF34" s="299" t="s">
        <v>185</v>
      </c>
      <c r="RAG34" s="299" t="s">
        <v>185</v>
      </c>
      <c r="RAH34" s="299" t="s">
        <v>185</v>
      </c>
      <c r="RAI34" s="299" t="s">
        <v>185</v>
      </c>
      <c r="RAJ34" s="299" t="s">
        <v>185</v>
      </c>
      <c r="RAK34" s="299" t="s">
        <v>185</v>
      </c>
      <c r="RAL34" s="299" t="s">
        <v>185</v>
      </c>
      <c r="RAM34" s="299" t="s">
        <v>185</v>
      </c>
      <c r="RAN34" s="299" t="s">
        <v>185</v>
      </c>
      <c r="RAO34" s="299" t="s">
        <v>185</v>
      </c>
      <c r="RAP34" s="299" t="s">
        <v>185</v>
      </c>
      <c r="RAQ34" s="299" t="s">
        <v>185</v>
      </c>
      <c r="RAR34" s="299" t="s">
        <v>185</v>
      </c>
      <c r="RAS34" s="299" t="s">
        <v>185</v>
      </c>
      <c r="RAT34" s="299" t="s">
        <v>185</v>
      </c>
      <c r="RAU34" s="299" t="s">
        <v>185</v>
      </c>
      <c r="RAV34" s="299" t="s">
        <v>185</v>
      </c>
      <c r="RAW34" s="299" t="s">
        <v>185</v>
      </c>
      <c r="RAX34" s="299" t="s">
        <v>185</v>
      </c>
      <c r="RAY34" s="299" t="s">
        <v>185</v>
      </c>
      <c r="RAZ34" s="299" t="s">
        <v>185</v>
      </c>
      <c r="RBA34" s="299" t="s">
        <v>185</v>
      </c>
      <c r="RBB34" s="299" t="s">
        <v>185</v>
      </c>
      <c r="RBC34" s="299" t="s">
        <v>185</v>
      </c>
      <c r="RBD34" s="299" t="s">
        <v>185</v>
      </c>
      <c r="RBE34" s="299" t="s">
        <v>185</v>
      </c>
      <c r="RBF34" s="299" t="s">
        <v>185</v>
      </c>
      <c r="RBG34" s="299" t="s">
        <v>185</v>
      </c>
      <c r="RBH34" s="299" t="s">
        <v>185</v>
      </c>
      <c r="RBI34" s="299" t="s">
        <v>185</v>
      </c>
      <c r="RBJ34" s="299" t="s">
        <v>185</v>
      </c>
      <c r="RBK34" s="299" t="s">
        <v>185</v>
      </c>
      <c r="RBL34" s="299" t="s">
        <v>185</v>
      </c>
      <c r="RBM34" s="299" t="s">
        <v>185</v>
      </c>
      <c r="RBN34" s="299" t="s">
        <v>185</v>
      </c>
      <c r="RBO34" s="299" t="s">
        <v>185</v>
      </c>
      <c r="RBP34" s="299" t="s">
        <v>185</v>
      </c>
      <c r="RBQ34" s="299" t="s">
        <v>185</v>
      </c>
      <c r="RBR34" s="299" t="s">
        <v>185</v>
      </c>
      <c r="RBS34" s="299" t="s">
        <v>185</v>
      </c>
      <c r="RBT34" s="299" t="s">
        <v>185</v>
      </c>
      <c r="RBU34" s="299" t="s">
        <v>185</v>
      </c>
      <c r="RBV34" s="299" t="s">
        <v>185</v>
      </c>
      <c r="RBW34" s="299" t="s">
        <v>185</v>
      </c>
      <c r="RBX34" s="299" t="s">
        <v>185</v>
      </c>
      <c r="RBY34" s="299" t="s">
        <v>185</v>
      </c>
      <c r="RBZ34" s="299" t="s">
        <v>185</v>
      </c>
      <c r="RCA34" s="299" t="s">
        <v>185</v>
      </c>
      <c r="RCB34" s="299" t="s">
        <v>185</v>
      </c>
      <c r="RCC34" s="299" t="s">
        <v>185</v>
      </c>
      <c r="RCD34" s="299" t="s">
        <v>185</v>
      </c>
      <c r="RCE34" s="299" t="s">
        <v>185</v>
      </c>
      <c r="RCF34" s="299" t="s">
        <v>185</v>
      </c>
      <c r="RCG34" s="299" t="s">
        <v>185</v>
      </c>
      <c r="RCH34" s="299" t="s">
        <v>185</v>
      </c>
      <c r="RCI34" s="299" t="s">
        <v>185</v>
      </c>
      <c r="RCJ34" s="299" t="s">
        <v>185</v>
      </c>
      <c r="RCK34" s="299" t="s">
        <v>185</v>
      </c>
      <c r="RCL34" s="299" t="s">
        <v>185</v>
      </c>
      <c r="RCM34" s="299" t="s">
        <v>185</v>
      </c>
      <c r="RCN34" s="299" t="s">
        <v>185</v>
      </c>
      <c r="RCO34" s="299" t="s">
        <v>185</v>
      </c>
      <c r="RCP34" s="299" t="s">
        <v>185</v>
      </c>
      <c r="RCQ34" s="299" t="s">
        <v>185</v>
      </c>
      <c r="RCR34" s="299" t="s">
        <v>185</v>
      </c>
      <c r="RCS34" s="299" t="s">
        <v>185</v>
      </c>
      <c r="RCT34" s="299" t="s">
        <v>185</v>
      </c>
      <c r="RCU34" s="299" t="s">
        <v>185</v>
      </c>
      <c r="RCV34" s="299" t="s">
        <v>185</v>
      </c>
      <c r="RCW34" s="299" t="s">
        <v>185</v>
      </c>
      <c r="RCX34" s="299" t="s">
        <v>185</v>
      </c>
      <c r="RCY34" s="299" t="s">
        <v>185</v>
      </c>
      <c r="RCZ34" s="299" t="s">
        <v>185</v>
      </c>
      <c r="RDA34" s="299" t="s">
        <v>185</v>
      </c>
      <c r="RDB34" s="299" t="s">
        <v>185</v>
      </c>
      <c r="RDC34" s="299" t="s">
        <v>185</v>
      </c>
      <c r="RDD34" s="299" t="s">
        <v>185</v>
      </c>
      <c r="RDE34" s="299" t="s">
        <v>185</v>
      </c>
      <c r="RDF34" s="299" t="s">
        <v>185</v>
      </c>
      <c r="RDG34" s="299" t="s">
        <v>185</v>
      </c>
      <c r="RDH34" s="299" t="s">
        <v>185</v>
      </c>
      <c r="RDI34" s="299" t="s">
        <v>185</v>
      </c>
      <c r="RDJ34" s="299" t="s">
        <v>185</v>
      </c>
      <c r="RDK34" s="299" t="s">
        <v>185</v>
      </c>
      <c r="RDL34" s="299" t="s">
        <v>185</v>
      </c>
      <c r="RDM34" s="299" t="s">
        <v>185</v>
      </c>
      <c r="RDN34" s="299" t="s">
        <v>185</v>
      </c>
      <c r="RDO34" s="299" t="s">
        <v>185</v>
      </c>
      <c r="RDP34" s="299" t="s">
        <v>185</v>
      </c>
      <c r="RDQ34" s="299" t="s">
        <v>185</v>
      </c>
      <c r="RDR34" s="299" t="s">
        <v>185</v>
      </c>
      <c r="RDS34" s="299" t="s">
        <v>185</v>
      </c>
      <c r="RDT34" s="299" t="s">
        <v>185</v>
      </c>
      <c r="RDU34" s="299" t="s">
        <v>185</v>
      </c>
      <c r="RDV34" s="299" t="s">
        <v>185</v>
      </c>
      <c r="RDW34" s="299" t="s">
        <v>185</v>
      </c>
      <c r="RDX34" s="299" t="s">
        <v>185</v>
      </c>
      <c r="RDY34" s="299" t="s">
        <v>185</v>
      </c>
      <c r="RDZ34" s="299" t="s">
        <v>185</v>
      </c>
      <c r="REA34" s="299" t="s">
        <v>185</v>
      </c>
      <c r="REB34" s="299" t="s">
        <v>185</v>
      </c>
      <c r="REC34" s="299" t="s">
        <v>185</v>
      </c>
      <c r="RED34" s="299" t="s">
        <v>185</v>
      </c>
      <c r="REE34" s="299" t="s">
        <v>185</v>
      </c>
      <c r="REF34" s="299" t="s">
        <v>185</v>
      </c>
      <c r="REG34" s="299" t="s">
        <v>185</v>
      </c>
      <c r="REH34" s="299" t="s">
        <v>185</v>
      </c>
      <c r="REI34" s="299" t="s">
        <v>185</v>
      </c>
      <c r="REJ34" s="299" t="s">
        <v>185</v>
      </c>
      <c r="REK34" s="299" t="s">
        <v>185</v>
      </c>
      <c r="REL34" s="299" t="s">
        <v>185</v>
      </c>
      <c r="REM34" s="299" t="s">
        <v>185</v>
      </c>
      <c r="REN34" s="299" t="s">
        <v>185</v>
      </c>
      <c r="REO34" s="299" t="s">
        <v>185</v>
      </c>
      <c r="REP34" s="299" t="s">
        <v>185</v>
      </c>
      <c r="REQ34" s="299" t="s">
        <v>185</v>
      </c>
      <c r="RER34" s="299" t="s">
        <v>185</v>
      </c>
      <c r="RES34" s="299" t="s">
        <v>185</v>
      </c>
      <c r="RET34" s="299" t="s">
        <v>185</v>
      </c>
      <c r="REU34" s="299" t="s">
        <v>185</v>
      </c>
      <c r="REV34" s="299" t="s">
        <v>185</v>
      </c>
      <c r="REW34" s="299" t="s">
        <v>185</v>
      </c>
      <c r="REX34" s="299" t="s">
        <v>185</v>
      </c>
      <c r="REY34" s="299" t="s">
        <v>185</v>
      </c>
      <c r="REZ34" s="299" t="s">
        <v>185</v>
      </c>
      <c r="RFA34" s="299" t="s">
        <v>185</v>
      </c>
      <c r="RFB34" s="299" t="s">
        <v>185</v>
      </c>
      <c r="RFC34" s="299" t="s">
        <v>185</v>
      </c>
      <c r="RFD34" s="299" t="s">
        <v>185</v>
      </c>
      <c r="RFE34" s="299" t="s">
        <v>185</v>
      </c>
      <c r="RFF34" s="299" t="s">
        <v>185</v>
      </c>
      <c r="RFG34" s="299" t="s">
        <v>185</v>
      </c>
      <c r="RFH34" s="299" t="s">
        <v>185</v>
      </c>
      <c r="RFI34" s="299" t="s">
        <v>185</v>
      </c>
      <c r="RFJ34" s="299" t="s">
        <v>185</v>
      </c>
      <c r="RFK34" s="299" t="s">
        <v>185</v>
      </c>
      <c r="RFL34" s="299" t="s">
        <v>185</v>
      </c>
      <c r="RFM34" s="299" t="s">
        <v>185</v>
      </c>
      <c r="RFN34" s="299" t="s">
        <v>185</v>
      </c>
      <c r="RFO34" s="299" t="s">
        <v>185</v>
      </c>
      <c r="RFP34" s="299" t="s">
        <v>185</v>
      </c>
      <c r="RFQ34" s="299" t="s">
        <v>185</v>
      </c>
      <c r="RFR34" s="299" t="s">
        <v>185</v>
      </c>
      <c r="RFS34" s="299" t="s">
        <v>185</v>
      </c>
      <c r="RFT34" s="299" t="s">
        <v>185</v>
      </c>
      <c r="RFU34" s="299" t="s">
        <v>185</v>
      </c>
      <c r="RFV34" s="299" t="s">
        <v>185</v>
      </c>
      <c r="RFW34" s="299" t="s">
        <v>185</v>
      </c>
      <c r="RFX34" s="299" t="s">
        <v>185</v>
      </c>
      <c r="RFY34" s="299" t="s">
        <v>185</v>
      </c>
      <c r="RFZ34" s="299" t="s">
        <v>185</v>
      </c>
      <c r="RGA34" s="299" t="s">
        <v>185</v>
      </c>
      <c r="RGB34" s="299" t="s">
        <v>185</v>
      </c>
      <c r="RGC34" s="299" t="s">
        <v>185</v>
      </c>
      <c r="RGD34" s="299" t="s">
        <v>185</v>
      </c>
      <c r="RGE34" s="299" t="s">
        <v>185</v>
      </c>
      <c r="RGF34" s="299" t="s">
        <v>185</v>
      </c>
      <c r="RGG34" s="299" t="s">
        <v>185</v>
      </c>
      <c r="RGH34" s="299" t="s">
        <v>185</v>
      </c>
      <c r="RGI34" s="299" t="s">
        <v>185</v>
      </c>
      <c r="RGJ34" s="299" t="s">
        <v>185</v>
      </c>
      <c r="RGK34" s="299" t="s">
        <v>185</v>
      </c>
      <c r="RGL34" s="299" t="s">
        <v>185</v>
      </c>
      <c r="RGM34" s="299" t="s">
        <v>185</v>
      </c>
      <c r="RGN34" s="299" t="s">
        <v>185</v>
      </c>
      <c r="RGO34" s="299" t="s">
        <v>185</v>
      </c>
      <c r="RGP34" s="299" t="s">
        <v>185</v>
      </c>
      <c r="RGQ34" s="299" t="s">
        <v>185</v>
      </c>
      <c r="RGR34" s="299" t="s">
        <v>185</v>
      </c>
      <c r="RGS34" s="299" t="s">
        <v>185</v>
      </c>
      <c r="RGT34" s="299" t="s">
        <v>185</v>
      </c>
      <c r="RGU34" s="299" t="s">
        <v>185</v>
      </c>
      <c r="RGV34" s="299" t="s">
        <v>185</v>
      </c>
      <c r="RGW34" s="299" t="s">
        <v>185</v>
      </c>
      <c r="RGX34" s="299" t="s">
        <v>185</v>
      </c>
      <c r="RGY34" s="299" t="s">
        <v>185</v>
      </c>
      <c r="RGZ34" s="299" t="s">
        <v>185</v>
      </c>
      <c r="RHA34" s="299" t="s">
        <v>185</v>
      </c>
      <c r="RHB34" s="299" t="s">
        <v>185</v>
      </c>
      <c r="RHC34" s="299" t="s">
        <v>185</v>
      </c>
      <c r="RHD34" s="299" t="s">
        <v>185</v>
      </c>
      <c r="RHE34" s="299" t="s">
        <v>185</v>
      </c>
      <c r="RHF34" s="299" t="s">
        <v>185</v>
      </c>
      <c r="RHG34" s="299" t="s">
        <v>185</v>
      </c>
      <c r="RHH34" s="299" t="s">
        <v>185</v>
      </c>
      <c r="RHI34" s="299" t="s">
        <v>185</v>
      </c>
      <c r="RHJ34" s="299" t="s">
        <v>185</v>
      </c>
      <c r="RHK34" s="299" t="s">
        <v>185</v>
      </c>
      <c r="RHL34" s="299" t="s">
        <v>185</v>
      </c>
      <c r="RHM34" s="299" t="s">
        <v>185</v>
      </c>
      <c r="RHN34" s="299" t="s">
        <v>185</v>
      </c>
      <c r="RHO34" s="299" t="s">
        <v>185</v>
      </c>
      <c r="RHP34" s="299" t="s">
        <v>185</v>
      </c>
      <c r="RHQ34" s="299" t="s">
        <v>185</v>
      </c>
      <c r="RHR34" s="299" t="s">
        <v>185</v>
      </c>
      <c r="RHS34" s="299" t="s">
        <v>185</v>
      </c>
      <c r="RHT34" s="299" t="s">
        <v>185</v>
      </c>
      <c r="RHU34" s="299" t="s">
        <v>185</v>
      </c>
      <c r="RHV34" s="299" t="s">
        <v>185</v>
      </c>
      <c r="RHW34" s="299" t="s">
        <v>185</v>
      </c>
      <c r="RHX34" s="299" t="s">
        <v>185</v>
      </c>
      <c r="RHY34" s="299" t="s">
        <v>185</v>
      </c>
      <c r="RHZ34" s="299" t="s">
        <v>185</v>
      </c>
      <c r="RIA34" s="299" t="s">
        <v>185</v>
      </c>
      <c r="RIB34" s="299" t="s">
        <v>185</v>
      </c>
      <c r="RIC34" s="299" t="s">
        <v>185</v>
      </c>
      <c r="RID34" s="299" t="s">
        <v>185</v>
      </c>
      <c r="RIE34" s="299" t="s">
        <v>185</v>
      </c>
      <c r="RIF34" s="299" t="s">
        <v>185</v>
      </c>
      <c r="RIG34" s="299" t="s">
        <v>185</v>
      </c>
      <c r="RIH34" s="299" t="s">
        <v>185</v>
      </c>
      <c r="RII34" s="299" t="s">
        <v>185</v>
      </c>
      <c r="RIJ34" s="299" t="s">
        <v>185</v>
      </c>
      <c r="RIK34" s="299" t="s">
        <v>185</v>
      </c>
      <c r="RIL34" s="299" t="s">
        <v>185</v>
      </c>
      <c r="RIM34" s="299" t="s">
        <v>185</v>
      </c>
      <c r="RIN34" s="299" t="s">
        <v>185</v>
      </c>
      <c r="RIO34" s="299" t="s">
        <v>185</v>
      </c>
      <c r="RIP34" s="299" t="s">
        <v>185</v>
      </c>
      <c r="RIQ34" s="299" t="s">
        <v>185</v>
      </c>
      <c r="RIR34" s="299" t="s">
        <v>185</v>
      </c>
      <c r="RIS34" s="299" t="s">
        <v>185</v>
      </c>
      <c r="RIT34" s="299" t="s">
        <v>185</v>
      </c>
      <c r="RIU34" s="299" t="s">
        <v>185</v>
      </c>
      <c r="RIV34" s="299" t="s">
        <v>185</v>
      </c>
      <c r="RIW34" s="299" t="s">
        <v>185</v>
      </c>
      <c r="RIX34" s="299" t="s">
        <v>185</v>
      </c>
      <c r="RIY34" s="299" t="s">
        <v>185</v>
      </c>
      <c r="RIZ34" s="299" t="s">
        <v>185</v>
      </c>
      <c r="RJA34" s="299" t="s">
        <v>185</v>
      </c>
      <c r="RJB34" s="299" t="s">
        <v>185</v>
      </c>
      <c r="RJC34" s="299" t="s">
        <v>185</v>
      </c>
      <c r="RJD34" s="299" t="s">
        <v>185</v>
      </c>
      <c r="RJE34" s="299" t="s">
        <v>185</v>
      </c>
      <c r="RJF34" s="299" t="s">
        <v>185</v>
      </c>
      <c r="RJG34" s="299" t="s">
        <v>185</v>
      </c>
      <c r="RJH34" s="299" t="s">
        <v>185</v>
      </c>
      <c r="RJI34" s="299" t="s">
        <v>185</v>
      </c>
      <c r="RJJ34" s="299" t="s">
        <v>185</v>
      </c>
      <c r="RJK34" s="299" t="s">
        <v>185</v>
      </c>
      <c r="RJL34" s="299" t="s">
        <v>185</v>
      </c>
      <c r="RJM34" s="299" t="s">
        <v>185</v>
      </c>
      <c r="RJN34" s="299" t="s">
        <v>185</v>
      </c>
      <c r="RJO34" s="299" t="s">
        <v>185</v>
      </c>
      <c r="RJP34" s="299" t="s">
        <v>185</v>
      </c>
      <c r="RJQ34" s="299" t="s">
        <v>185</v>
      </c>
      <c r="RJR34" s="299" t="s">
        <v>185</v>
      </c>
      <c r="RJS34" s="299" t="s">
        <v>185</v>
      </c>
      <c r="RJT34" s="299" t="s">
        <v>185</v>
      </c>
      <c r="RJU34" s="299" t="s">
        <v>185</v>
      </c>
      <c r="RJV34" s="299" t="s">
        <v>185</v>
      </c>
      <c r="RJW34" s="299" t="s">
        <v>185</v>
      </c>
      <c r="RJX34" s="299" t="s">
        <v>185</v>
      </c>
      <c r="RJY34" s="299" t="s">
        <v>185</v>
      </c>
      <c r="RJZ34" s="299" t="s">
        <v>185</v>
      </c>
      <c r="RKA34" s="299" t="s">
        <v>185</v>
      </c>
      <c r="RKB34" s="299" t="s">
        <v>185</v>
      </c>
      <c r="RKC34" s="299" t="s">
        <v>185</v>
      </c>
      <c r="RKD34" s="299" t="s">
        <v>185</v>
      </c>
      <c r="RKE34" s="299" t="s">
        <v>185</v>
      </c>
      <c r="RKF34" s="299" t="s">
        <v>185</v>
      </c>
      <c r="RKG34" s="299" t="s">
        <v>185</v>
      </c>
      <c r="RKH34" s="299" t="s">
        <v>185</v>
      </c>
      <c r="RKI34" s="299" t="s">
        <v>185</v>
      </c>
      <c r="RKJ34" s="299" t="s">
        <v>185</v>
      </c>
      <c r="RKK34" s="299" t="s">
        <v>185</v>
      </c>
      <c r="RKL34" s="299" t="s">
        <v>185</v>
      </c>
      <c r="RKM34" s="299" t="s">
        <v>185</v>
      </c>
      <c r="RKN34" s="299" t="s">
        <v>185</v>
      </c>
      <c r="RKO34" s="299" t="s">
        <v>185</v>
      </c>
      <c r="RKP34" s="299" t="s">
        <v>185</v>
      </c>
      <c r="RKQ34" s="299" t="s">
        <v>185</v>
      </c>
      <c r="RKR34" s="299" t="s">
        <v>185</v>
      </c>
      <c r="RKS34" s="299" t="s">
        <v>185</v>
      </c>
      <c r="RKT34" s="299" t="s">
        <v>185</v>
      </c>
      <c r="RKU34" s="299" t="s">
        <v>185</v>
      </c>
      <c r="RKV34" s="299" t="s">
        <v>185</v>
      </c>
      <c r="RKW34" s="299" t="s">
        <v>185</v>
      </c>
      <c r="RKX34" s="299" t="s">
        <v>185</v>
      </c>
      <c r="RKY34" s="299" t="s">
        <v>185</v>
      </c>
      <c r="RKZ34" s="299" t="s">
        <v>185</v>
      </c>
      <c r="RLA34" s="299" t="s">
        <v>185</v>
      </c>
      <c r="RLB34" s="299" t="s">
        <v>185</v>
      </c>
      <c r="RLC34" s="299" t="s">
        <v>185</v>
      </c>
      <c r="RLD34" s="299" t="s">
        <v>185</v>
      </c>
      <c r="RLE34" s="299" t="s">
        <v>185</v>
      </c>
      <c r="RLF34" s="299" t="s">
        <v>185</v>
      </c>
      <c r="RLG34" s="299" t="s">
        <v>185</v>
      </c>
      <c r="RLH34" s="299" t="s">
        <v>185</v>
      </c>
      <c r="RLI34" s="299" t="s">
        <v>185</v>
      </c>
      <c r="RLJ34" s="299" t="s">
        <v>185</v>
      </c>
      <c r="RLK34" s="299" t="s">
        <v>185</v>
      </c>
      <c r="RLL34" s="299" t="s">
        <v>185</v>
      </c>
      <c r="RLM34" s="299" t="s">
        <v>185</v>
      </c>
      <c r="RLN34" s="299" t="s">
        <v>185</v>
      </c>
      <c r="RLO34" s="299" t="s">
        <v>185</v>
      </c>
      <c r="RLP34" s="299" t="s">
        <v>185</v>
      </c>
      <c r="RLQ34" s="299" t="s">
        <v>185</v>
      </c>
      <c r="RLR34" s="299" t="s">
        <v>185</v>
      </c>
      <c r="RLS34" s="299" t="s">
        <v>185</v>
      </c>
      <c r="RLT34" s="299" t="s">
        <v>185</v>
      </c>
      <c r="RLU34" s="299" t="s">
        <v>185</v>
      </c>
      <c r="RLV34" s="299" t="s">
        <v>185</v>
      </c>
      <c r="RLW34" s="299" t="s">
        <v>185</v>
      </c>
      <c r="RLX34" s="299" t="s">
        <v>185</v>
      </c>
      <c r="RLY34" s="299" t="s">
        <v>185</v>
      </c>
      <c r="RLZ34" s="299" t="s">
        <v>185</v>
      </c>
      <c r="RMA34" s="299" t="s">
        <v>185</v>
      </c>
      <c r="RMB34" s="299" t="s">
        <v>185</v>
      </c>
      <c r="RMC34" s="299" t="s">
        <v>185</v>
      </c>
      <c r="RMD34" s="299" t="s">
        <v>185</v>
      </c>
      <c r="RME34" s="299" t="s">
        <v>185</v>
      </c>
      <c r="RMF34" s="299" t="s">
        <v>185</v>
      </c>
      <c r="RMG34" s="299" t="s">
        <v>185</v>
      </c>
      <c r="RMH34" s="299" t="s">
        <v>185</v>
      </c>
      <c r="RMI34" s="299" t="s">
        <v>185</v>
      </c>
      <c r="RMJ34" s="299" t="s">
        <v>185</v>
      </c>
      <c r="RMK34" s="299" t="s">
        <v>185</v>
      </c>
      <c r="RML34" s="299" t="s">
        <v>185</v>
      </c>
      <c r="RMM34" s="299" t="s">
        <v>185</v>
      </c>
      <c r="RMN34" s="299" t="s">
        <v>185</v>
      </c>
      <c r="RMO34" s="299" t="s">
        <v>185</v>
      </c>
      <c r="RMP34" s="299" t="s">
        <v>185</v>
      </c>
      <c r="RMQ34" s="299" t="s">
        <v>185</v>
      </c>
      <c r="RMR34" s="299" t="s">
        <v>185</v>
      </c>
      <c r="RMS34" s="299" t="s">
        <v>185</v>
      </c>
      <c r="RMT34" s="299" t="s">
        <v>185</v>
      </c>
      <c r="RMU34" s="299" t="s">
        <v>185</v>
      </c>
      <c r="RMV34" s="299" t="s">
        <v>185</v>
      </c>
      <c r="RMW34" s="299" t="s">
        <v>185</v>
      </c>
      <c r="RMX34" s="299" t="s">
        <v>185</v>
      </c>
      <c r="RMY34" s="299" t="s">
        <v>185</v>
      </c>
      <c r="RMZ34" s="299" t="s">
        <v>185</v>
      </c>
      <c r="RNA34" s="299" t="s">
        <v>185</v>
      </c>
      <c r="RNB34" s="299" t="s">
        <v>185</v>
      </c>
      <c r="RNC34" s="299" t="s">
        <v>185</v>
      </c>
      <c r="RND34" s="299" t="s">
        <v>185</v>
      </c>
      <c r="RNE34" s="299" t="s">
        <v>185</v>
      </c>
      <c r="RNF34" s="299" t="s">
        <v>185</v>
      </c>
      <c r="RNG34" s="299" t="s">
        <v>185</v>
      </c>
      <c r="RNH34" s="299" t="s">
        <v>185</v>
      </c>
      <c r="RNI34" s="299" t="s">
        <v>185</v>
      </c>
      <c r="RNJ34" s="299" t="s">
        <v>185</v>
      </c>
      <c r="RNK34" s="299" t="s">
        <v>185</v>
      </c>
      <c r="RNL34" s="299" t="s">
        <v>185</v>
      </c>
      <c r="RNM34" s="299" t="s">
        <v>185</v>
      </c>
      <c r="RNN34" s="299" t="s">
        <v>185</v>
      </c>
      <c r="RNO34" s="299" t="s">
        <v>185</v>
      </c>
      <c r="RNP34" s="299" t="s">
        <v>185</v>
      </c>
      <c r="RNQ34" s="299" t="s">
        <v>185</v>
      </c>
      <c r="RNR34" s="299" t="s">
        <v>185</v>
      </c>
      <c r="RNS34" s="299" t="s">
        <v>185</v>
      </c>
      <c r="RNT34" s="299" t="s">
        <v>185</v>
      </c>
      <c r="RNU34" s="299" t="s">
        <v>185</v>
      </c>
      <c r="RNV34" s="299" t="s">
        <v>185</v>
      </c>
      <c r="RNW34" s="299" t="s">
        <v>185</v>
      </c>
      <c r="RNX34" s="299" t="s">
        <v>185</v>
      </c>
      <c r="RNY34" s="299" t="s">
        <v>185</v>
      </c>
      <c r="RNZ34" s="299" t="s">
        <v>185</v>
      </c>
      <c r="ROA34" s="299" t="s">
        <v>185</v>
      </c>
      <c r="ROB34" s="299" t="s">
        <v>185</v>
      </c>
      <c r="ROC34" s="299" t="s">
        <v>185</v>
      </c>
      <c r="ROD34" s="299" t="s">
        <v>185</v>
      </c>
      <c r="ROE34" s="299" t="s">
        <v>185</v>
      </c>
      <c r="ROF34" s="299" t="s">
        <v>185</v>
      </c>
      <c r="ROG34" s="299" t="s">
        <v>185</v>
      </c>
      <c r="ROH34" s="299" t="s">
        <v>185</v>
      </c>
      <c r="ROI34" s="299" t="s">
        <v>185</v>
      </c>
      <c r="ROJ34" s="299" t="s">
        <v>185</v>
      </c>
      <c r="ROK34" s="299" t="s">
        <v>185</v>
      </c>
      <c r="ROL34" s="299" t="s">
        <v>185</v>
      </c>
      <c r="ROM34" s="299" t="s">
        <v>185</v>
      </c>
      <c r="RON34" s="299" t="s">
        <v>185</v>
      </c>
      <c r="ROO34" s="299" t="s">
        <v>185</v>
      </c>
      <c r="ROP34" s="299" t="s">
        <v>185</v>
      </c>
      <c r="ROQ34" s="299" t="s">
        <v>185</v>
      </c>
      <c r="ROR34" s="299" t="s">
        <v>185</v>
      </c>
      <c r="ROS34" s="299" t="s">
        <v>185</v>
      </c>
      <c r="ROT34" s="299" t="s">
        <v>185</v>
      </c>
      <c r="ROU34" s="299" t="s">
        <v>185</v>
      </c>
      <c r="ROV34" s="299" t="s">
        <v>185</v>
      </c>
      <c r="ROW34" s="299" t="s">
        <v>185</v>
      </c>
      <c r="ROX34" s="299" t="s">
        <v>185</v>
      </c>
      <c r="ROY34" s="299" t="s">
        <v>185</v>
      </c>
      <c r="ROZ34" s="299" t="s">
        <v>185</v>
      </c>
      <c r="RPA34" s="299" t="s">
        <v>185</v>
      </c>
      <c r="RPB34" s="299" t="s">
        <v>185</v>
      </c>
      <c r="RPC34" s="299" t="s">
        <v>185</v>
      </c>
      <c r="RPD34" s="299" t="s">
        <v>185</v>
      </c>
      <c r="RPE34" s="299" t="s">
        <v>185</v>
      </c>
      <c r="RPF34" s="299" t="s">
        <v>185</v>
      </c>
      <c r="RPG34" s="299" t="s">
        <v>185</v>
      </c>
      <c r="RPH34" s="299" t="s">
        <v>185</v>
      </c>
      <c r="RPI34" s="299" t="s">
        <v>185</v>
      </c>
      <c r="RPJ34" s="299" t="s">
        <v>185</v>
      </c>
      <c r="RPK34" s="299" t="s">
        <v>185</v>
      </c>
      <c r="RPL34" s="299" t="s">
        <v>185</v>
      </c>
      <c r="RPM34" s="299" t="s">
        <v>185</v>
      </c>
      <c r="RPN34" s="299" t="s">
        <v>185</v>
      </c>
      <c r="RPO34" s="299" t="s">
        <v>185</v>
      </c>
      <c r="RPP34" s="299" t="s">
        <v>185</v>
      </c>
      <c r="RPQ34" s="299" t="s">
        <v>185</v>
      </c>
      <c r="RPR34" s="299" t="s">
        <v>185</v>
      </c>
      <c r="RPS34" s="299" t="s">
        <v>185</v>
      </c>
      <c r="RPT34" s="299" t="s">
        <v>185</v>
      </c>
      <c r="RPU34" s="299" t="s">
        <v>185</v>
      </c>
      <c r="RPV34" s="299" t="s">
        <v>185</v>
      </c>
      <c r="RPW34" s="299" t="s">
        <v>185</v>
      </c>
      <c r="RPX34" s="299" t="s">
        <v>185</v>
      </c>
      <c r="RPY34" s="299" t="s">
        <v>185</v>
      </c>
      <c r="RPZ34" s="299" t="s">
        <v>185</v>
      </c>
      <c r="RQA34" s="299" t="s">
        <v>185</v>
      </c>
      <c r="RQB34" s="299" t="s">
        <v>185</v>
      </c>
      <c r="RQC34" s="299" t="s">
        <v>185</v>
      </c>
      <c r="RQD34" s="299" t="s">
        <v>185</v>
      </c>
      <c r="RQE34" s="299" t="s">
        <v>185</v>
      </c>
      <c r="RQF34" s="299" t="s">
        <v>185</v>
      </c>
      <c r="RQG34" s="299" t="s">
        <v>185</v>
      </c>
      <c r="RQH34" s="299" t="s">
        <v>185</v>
      </c>
      <c r="RQI34" s="299" t="s">
        <v>185</v>
      </c>
      <c r="RQJ34" s="299" t="s">
        <v>185</v>
      </c>
      <c r="RQK34" s="299" t="s">
        <v>185</v>
      </c>
      <c r="RQL34" s="299" t="s">
        <v>185</v>
      </c>
      <c r="RQM34" s="299" t="s">
        <v>185</v>
      </c>
      <c r="RQN34" s="299" t="s">
        <v>185</v>
      </c>
      <c r="RQO34" s="299" t="s">
        <v>185</v>
      </c>
      <c r="RQP34" s="299" t="s">
        <v>185</v>
      </c>
      <c r="RQQ34" s="299" t="s">
        <v>185</v>
      </c>
      <c r="RQR34" s="299" t="s">
        <v>185</v>
      </c>
      <c r="RQS34" s="299" t="s">
        <v>185</v>
      </c>
      <c r="RQT34" s="299" t="s">
        <v>185</v>
      </c>
      <c r="RQU34" s="299" t="s">
        <v>185</v>
      </c>
      <c r="RQV34" s="299" t="s">
        <v>185</v>
      </c>
      <c r="RQW34" s="299" t="s">
        <v>185</v>
      </c>
      <c r="RQX34" s="299" t="s">
        <v>185</v>
      </c>
      <c r="RQY34" s="299" t="s">
        <v>185</v>
      </c>
      <c r="RQZ34" s="299" t="s">
        <v>185</v>
      </c>
      <c r="RRA34" s="299" t="s">
        <v>185</v>
      </c>
      <c r="RRB34" s="299" t="s">
        <v>185</v>
      </c>
      <c r="RRC34" s="299" t="s">
        <v>185</v>
      </c>
      <c r="RRD34" s="299" t="s">
        <v>185</v>
      </c>
      <c r="RRE34" s="299" t="s">
        <v>185</v>
      </c>
      <c r="RRF34" s="299" t="s">
        <v>185</v>
      </c>
      <c r="RRG34" s="299" t="s">
        <v>185</v>
      </c>
      <c r="RRH34" s="299" t="s">
        <v>185</v>
      </c>
      <c r="RRI34" s="299" t="s">
        <v>185</v>
      </c>
      <c r="RRJ34" s="299" t="s">
        <v>185</v>
      </c>
      <c r="RRK34" s="299" t="s">
        <v>185</v>
      </c>
      <c r="RRL34" s="299" t="s">
        <v>185</v>
      </c>
      <c r="RRM34" s="299" t="s">
        <v>185</v>
      </c>
      <c r="RRN34" s="299" t="s">
        <v>185</v>
      </c>
      <c r="RRO34" s="299" t="s">
        <v>185</v>
      </c>
      <c r="RRP34" s="299" t="s">
        <v>185</v>
      </c>
      <c r="RRQ34" s="299" t="s">
        <v>185</v>
      </c>
      <c r="RRR34" s="299" t="s">
        <v>185</v>
      </c>
      <c r="RRS34" s="299" t="s">
        <v>185</v>
      </c>
      <c r="RRT34" s="299" t="s">
        <v>185</v>
      </c>
      <c r="RRU34" s="299" t="s">
        <v>185</v>
      </c>
      <c r="RRV34" s="299" t="s">
        <v>185</v>
      </c>
      <c r="RRW34" s="299" t="s">
        <v>185</v>
      </c>
      <c r="RRX34" s="299" t="s">
        <v>185</v>
      </c>
      <c r="RRY34" s="299" t="s">
        <v>185</v>
      </c>
      <c r="RRZ34" s="299" t="s">
        <v>185</v>
      </c>
      <c r="RSA34" s="299" t="s">
        <v>185</v>
      </c>
      <c r="RSB34" s="299" t="s">
        <v>185</v>
      </c>
      <c r="RSC34" s="299" t="s">
        <v>185</v>
      </c>
      <c r="RSD34" s="299" t="s">
        <v>185</v>
      </c>
      <c r="RSE34" s="299" t="s">
        <v>185</v>
      </c>
      <c r="RSF34" s="299" t="s">
        <v>185</v>
      </c>
      <c r="RSG34" s="299" t="s">
        <v>185</v>
      </c>
      <c r="RSH34" s="299" t="s">
        <v>185</v>
      </c>
      <c r="RSI34" s="299" t="s">
        <v>185</v>
      </c>
      <c r="RSJ34" s="299" t="s">
        <v>185</v>
      </c>
      <c r="RSK34" s="299" t="s">
        <v>185</v>
      </c>
      <c r="RSL34" s="299" t="s">
        <v>185</v>
      </c>
      <c r="RSM34" s="299" t="s">
        <v>185</v>
      </c>
      <c r="RSN34" s="299" t="s">
        <v>185</v>
      </c>
      <c r="RSO34" s="299" t="s">
        <v>185</v>
      </c>
      <c r="RSP34" s="299" t="s">
        <v>185</v>
      </c>
      <c r="RSQ34" s="299" t="s">
        <v>185</v>
      </c>
      <c r="RSR34" s="299" t="s">
        <v>185</v>
      </c>
      <c r="RSS34" s="299" t="s">
        <v>185</v>
      </c>
      <c r="RST34" s="299" t="s">
        <v>185</v>
      </c>
      <c r="RSU34" s="299" t="s">
        <v>185</v>
      </c>
      <c r="RSV34" s="299" t="s">
        <v>185</v>
      </c>
      <c r="RSW34" s="299" t="s">
        <v>185</v>
      </c>
      <c r="RSX34" s="299" t="s">
        <v>185</v>
      </c>
      <c r="RSY34" s="299" t="s">
        <v>185</v>
      </c>
      <c r="RSZ34" s="299" t="s">
        <v>185</v>
      </c>
      <c r="RTA34" s="299" t="s">
        <v>185</v>
      </c>
      <c r="RTB34" s="299" t="s">
        <v>185</v>
      </c>
      <c r="RTC34" s="299" t="s">
        <v>185</v>
      </c>
      <c r="RTD34" s="299" t="s">
        <v>185</v>
      </c>
      <c r="RTE34" s="299" t="s">
        <v>185</v>
      </c>
      <c r="RTF34" s="299" t="s">
        <v>185</v>
      </c>
      <c r="RTG34" s="299" t="s">
        <v>185</v>
      </c>
      <c r="RTH34" s="299" t="s">
        <v>185</v>
      </c>
      <c r="RTI34" s="299" t="s">
        <v>185</v>
      </c>
      <c r="RTJ34" s="299" t="s">
        <v>185</v>
      </c>
      <c r="RTK34" s="299" t="s">
        <v>185</v>
      </c>
      <c r="RTL34" s="299" t="s">
        <v>185</v>
      </c>
      <c r="RTM34" s="299" t="s">
        <v>185</v>
      </c>
      <c r="RTN34" s="299" t="s">
        <v>185</v>
      </c>
      <c r="RTO34" s="299" t="s">
        <v>185</v>
      </c>
      <c r="RTP34" s="299" t="s">
        <v>185</v>
      </c>
      <c r="RTQ34" s="299" t="s">
        <v>185</v>
      </c>
      <c r="RTR34" s="299" t="s">
        <v>185</v>
      </c>
      <c r="RTS34" s="299" t="s">
        <v>185</v>
      </c>
      <c r="RTT34" s="299" t="s">
        <v>185</v>
      </c>
      <c r="RTU34" s="299" t="s">
        <v>185</v>
      </c>
      <c r="RTV34" s="299" t="s">
        <v>185</v>
      </c>
      <c r="RTW34" s="299" t="s">
        <v>185</v>
      </c>
      <c r="RTX34" s="299" t="s">
        <v>185</v>
      </c>
      <c r="RTY34" s="299" t="s">
        <v>185</v>
      </c>
      <c r="RTZ34" s="299" t="s">
        <v>185</v>
      </c>
      <c r="RUA34" s="299" t="s">
        <v>185</v>
      </c>
      <c r="RUB34" s="299" t="s">
        <v>185</v>
      </c>
      <c r="RUC34" s="299" t="s">
        <v>185</v>
      </c>
      <c r="RUD34" s="299" t="s">
        <v>185</v>
      </c>
      <c r="RUE34" s="299" t="s">
        <v>185</v>
      </c>
      <c r="RUF34" s="299" t="s">
        <v>185</v>
      </c>
      <c r="RUG34" s="299" t="s">
        <v>185</v>
      </c>
      <c r="RUH34" s="299" t="s">
        <v>185</v>
      </c>
      <c r="RUI34" s="299" t="s">
        <v>185</v>
      </c>
      <c r="RUJ34" s="299" t="s">
        <v>185</v>
      </c>
      <c r="RUK34" s="299" t="s">
        <v>185</v>
      </c>
      <c r="RUL34" s="299" t="s">
        <v>185</v>
      </c>
      <c r="RUM34" s="299" t="s">
        <v>185</v>
      </c>
      <c r="RUN34" s="299" t="s">
        <v>185</v>
      </c>
      <c r="RUO34" s="299" t="s">
        <v>185</v>
      </c>
      <c r="RUP34" s="299" t="s">
        <v>185</v>
      </c>
      <c r="RUQ34" s="299" t="s">
        <v>185</v>
      </c>
      <c r="RUR34" s="299" t="s">
        <v>185</v>
      </c>
      <c r="RUS34" s="299" t="s">
        <v>185</v>
      </c>
      <c r="RUT34" s="299" t="s">
        <v>185</v>
      </c>
      <c r="RUU34" s="299" t="s">
        <v>185</v>
      </c>
      <c r="RUV34" s="299" t="s">
        <v>185</v>
      </c>
      <c r="RUW34" s="299" t="s">
        <v>185</v>
      </c>
      <c r="RUX34" s="299" t="s">
        <v>185</v>
      </c>
      <c r="RUY34" s="299" t="s">
        <v>185</v>
      </c>
      <c r="RUZ34" s="299" t="s">
        <v>185</v>
      </c>
      <c r="RVA34" s="299" t="s">
        <v>185</v>
      </c>
      <c r="RVB34" s="299" t="s">
        <v>185</v>
      </c>
      <c r="RVC34" s="299" t="s">
        <v>185</v>
      </c>
      <c r="RVD34" s="299" t="s">
        <v>185</v>
      </c>
      <c r="RVE34" s="299" t="s">
        <v>185</v>
      </c>
      <c r="RVF34" s="299" t="s">
        <v>185</v>
      </c>
      <c r="RVG34" s="299" t="s">
        <v>185</v>
      </c>
      <c r="RVH34" s="299" t="s">
        <v>185</v>
      </c>
      <c r="RVI34" s="299" t="s">
        <v>185</v>
      </c>
      <c r="RVJ34" s="299" t="s">
        <v>185</v>
      </c>
      <c r="RVK34" s="299" t="s">
        <v>185</v>
      </c>
      <c r="RVL34" s="299" t="s">
        <v>185</v>
      </c>
      <c r="RVM34" s="299" t="s">
        <v>185</v>
      </c>
      <c r="RVN34" s="299" t="s">
        <v>185</v>
      </c>
      <c r="RVO34" s="299" t="s">
        <v>185</v>
      </c>
      <c r="RVP34" s="299" t="s">
        <v>185</v>
      </c>
      <c r="RVQ34" s="299" t="s">
        <v>185</v>
      </c>
      <c r="RVR34" s="299" t="s">
        <v>185</v>
      </c>
      <c r="RVS34" s="299" t="s">
        <v>185</v>
      </c>
      <c r="RVT34" s="299" t="s">
        <v>185</v>
      </c>
      <c r="RVU34" s="299" t="s">
        <v>185</v>
      </c>
      <c r="RVV34" s="299" t="s">
        <v>185</v>
      </c>
      <c r="RVW34" s="299" t="s">
        <v>185</v>
      </c>
      <c r="RVX34" s="299" t="s">
        <v>185</v>
      </c>
      <c r="RVY34" s="299" t="s">
        <v>185</v>
      </c>
      <c r="RVZ34" s="299" t="s">
        <v>185</v>
      </c>
      <c r="RWA34" s="299" t="s">
        <v>185</v>
      </c>
      <c r="RWB34" s="299" t="s">
        <v>185</v>
      </c>
      <c r="RWC34" s="299" t="s">
        <v>185</v>
      </c>
      <c r="RWD34" s="299" t="s">
        <v>185</v>
      </c>
      <c r="RWE34" s="299" t="s">
        <v>185</v>
      </c>
      <c r="RWF34" s="299" t="s">
        <v>185</v>
      </c>
      <c r="RWG34" s="299" t="s">
        <v>185</v>
      </c>
      <c r="RWH34" s="299" t="s">
        <v>185</v>
      </c>
      <c r="RWI34" s="299" t="s">
        <v>185</v>
      </c>
      <c r="RWJ34" s="299" t="s">
        <v>185</v>
      </c>
      <c r="RWK34" s="299" t="s">
        <v>185</v>
      </c>
      <c r="RWL34" s="299" t="s">
        <v>185</v>
      </c>
      <c r="RWM34" s="299" t="s">
        <v>185</v>
      </c>
      <c r="RWN34" s="299" t="s">
        <v>185</v>
      </c>
      <c r="RWO34" s="299" t="s">
        <v>185</v>
      </c>
      <c r="RWP34" s="299" t="s">
        <v>185</v>
      </c>
      <c r="RWQ34" s="299" t="s">
        <v>185</v>
      </c>
      <c r="RWR34" s="299" t="s">
        <v>185</v>
      </c>
      <c r="RWS34" s="299" t="s">
        <v>185</v>
      </c>
      <c r="RWT34" s="299" t="s">
        <v>185</v>
      </c>
      <c r="RWU34" s="299" t="s">
        <v>185</v>
      </c>
      <c r="RWV34" s="299" t="s">
        <v>185</v>
      </c>
      <c r="RWW34" s="299" t="s">
        <v>185</v>
      </c>
      <c r="RWX34" s="299" t="s">
        <v>185</v>
      </c>
      <c r="RWY34" s="299" t="s">
        <v>185</v>
      </c>
      <c r="RWZ34" s="299" t="s">
        <v>185</v>
      </c>
      <c r="RXA34" s="299" t="s">
        <v>185</v>
      </c>
      <c r="RXB34" s="299" t="s">
        <v>185</v>
      </c>
      <c r="RXC34" s="299" t="s">
        <v>185</v>
      </c>
      <c r="RXD34" s="299" t="s">
        <v>185</v>
      </c>
      <c r="RXE34" s="299" t="s">
        <v>185</v>
      </c>
      <c r="RXF34" s="299" t="s">
        <v>185</v>
      </c>
      <c r="RXG34" s="299" t="s">
        <v>185</v>
      </c>
      <c r="RXH34" s="299" t="s">
        <v>185</v>
      </c>
      <c r="RXI34" s="299" t="s">
        <v>185</v>
      </c>
      <c r="RXJ34" s="299" t="s">
        <v>185</v>
      </c>
      <c r="RXK34" s="299" t="s">
        <v>185</v>
      </c>
      <c r="RXL34" s="299" t="s">
        <v>185</v>
      </c>
      <c r="RXM34" s="299" t="s">
        <v>185</v>
      </c>
      <c r="RXN34" s="299" t="s">
        <v>185</v>
      </c>
      <c r="RXO34" s="299" t="s">
        <v>185</v>
      </c>
      <c r="RXP34" s="299" t="s">
        <v>185</v>
      </c>
      <c r="RXQ34" s="299" t="s">
        <v>185</v>
      </c>
      <c r="RXR34" s="299" t="s">
        <v>185</v>
      </c>
      <c r="RXS34" s="299" t="s">
        <v>185</v>
      </c>
      <c r="RXT34" s="299" t="s">
        <v>185</v>
      </c>
      <c r="RXU34" s="299" t="s">
        <v>185</v>
      </c>
      <c r="RXV34" s="299" t="s">
        <v>185</v>
      </c>
      <c r="RXW34" s="299" t="s">
        <v>185</v>
      </c>
      <c r="RXX34" s="299" t="s">
        <v>185</v>
      </c>
      <c r="RXY34" s="299" t="s">
        <v>185</v>
      </c>
      <c r="RXZ34" s="299" t="s">
        <v>185</v>
      </c>
      <c r="RYA34" s="299" t="s">
        <v>185</v>
      </c>
      <c r="RYB34" s="299" t="s">
        <v>185</v>
      </c>
      <c r="RYC34" s="299" t="s">
        <v>185</v>
      </c>
      <c r="RYD34" s="299" t="s">
        <v>185</v>
      </c>
      <c r="RYE34" s="299" t="s">
        <v>185</v>
      </c>
      <c r="RYF34" s="299" t="s">
        <v>185</v>
      </c>
      <c r="RYG34" s="299" t="s">
        <v>185</v>
      </c>
      <c r="RYH34" s="299" t="s">
        <v>185</v>
      </c>
      <c r="RYI34" s="299" t="s">
        <v>185</v>
      </c>
      <c r="RYJ34" s="299" t="s">
        <v>185</v>
      </c>
      <c r="RYK34" s="299" t="s">
        <v>185</v>
      </c>
      <c r="RYL34" s="299" t="s">
        <v>185</v>
      </c>
      <c r="RYM34" s="299" t="s">
        <v>185</v>
      </c>
      <c r="RYN34" s="299" t="s">
        <v>185</v>
      </c>
      <c r="RYO34" s="299" t="s">
        <v>185</v>
      </c>
      <c r="RYP34" s="299" t="s">
        <v>185</v>
      </c>
      <c r="RYQ34" s="299" t="s">
        <v>185</v>
      </c>
      <c r="RYR34" s="299" t="s">
        <v>185</v>
      </c>
      <c r="RYS34" s="299" t="s">
        <v>185</v>
      </c>
      <c r="RYT34" s="299" t="s">
        <v>185</v>
      </c>
      <c r="RYU34" s="299" t="s">
        <v>185</v>
      </c>
      <c r="RYV34" s="299" t="s">
        <v>185</v>
      </c>
      <c r="RYW34" s="299" t="s">
        <v>185</v>
      </c>
      <c r="RYX34" s="299" t="s">
        <v>185</v>
      </c>
      <c r="RYY34" s="299" t="s">
        <v>185</v>
      </c>
      <c r="RYZ34" s="299" t="s">
        <v>185</v>
      </c>
      <c r="RZA34" s="299" t="s">
        <v>185</v>
      </c>
      <c r="RZB34" s="299" t="s">
        <v>185</v>
      </c>
      <c r="RZC34" s="299" t="s">
        <v>185</v>
      </c>
      <c r="RZD34" s="299" t="s">
        <v>185</v>
      </c>
      <c r="RZE34" s="299" t="s">
        <v>185</v>
      </c>
      <c r="RZF34" s="299" t="s">
        <v>185</v>
      </c>
      <c r="RZG34" s="299" t="s">
        <v>185</v>
      </c>
      <c r="RZH34" s="299" t="s">
        <v>185</v>
      </c>
      <c r="RZI34" s="299" t="s">
        <v>185</v>
      </c>
      <c r="RZJ34" s="299" t="s">
        <v>185</v>
      </c>
      <c r="RZK34" s="299" t="s">
        <v>185</v>
      </c>
      <c r="RZL34" s="299" t="s">
        <v>185</v>
      </c>
      <c r="RZM34" s="299" t="s">
        <v>185</v>
      </c>
      <c r="RZN34" s="299" t="s">
        <v>185</v>
      </c>
      <c r="RZO34" s="299" t="s">
        <v>185</v>
      </c>
      <c r="RZP34" s="299" t="s">
        <v>185</v>
      </c>
      <c r="RZQ34" s="299" t="s">
        <v>185</v>
      </c>
      <c r="RZR34" s="299" t="s">
        <v>185</v>
      </c>
      <c r="RZS34" s="299" t="s">
        <v>185</v>
      </c>
      <c r="RZT34" s="299" t="s">
        <v>185</v>
      </c>
      <c r="RZU34" s="299" t="s">
        <v>185</v>
      </c>
      <c r="RZV34" s="299" t="s">
        <v>185</v>
      </c>
      <c r="RZW34" s="299" t="s">
        <v>185</v>
      </c>
      <c r="RZX34" s="299" t="s">
        <v>185</v>
      </c>
      <c r="RZY34" s="299" t="s">
        <v>185</v>
      </c>
      <c r="RZZ34" s="299" t="s">
        <v>185</v>
      </c>
      <c r="SAA34" s="299" t="s">
        <v>185</v>
      </c>
      <c r="SAB34" s="299" t="s">
        <v>185</v>
      </c>
      <c r="SAC34" s="299" t="s">
        <v>185</v>
      </c>
      <c r="SAD34" s="299" t="s">
        <v>185</v>
      </c>
      <c r="SAE34" s="299" t="s">
        <v>185</v>
      </c>
      <c r="SAF34" s="299" t="s">
        <v>185</v>
      </c>
      <c r="SAG34" s="299" t="s">
        <v>185</v>
      </c>
      <c r="SAH34" s="299" t="s">
        <v>185</v>
      </c>
      <c r="SAI34" s="299" t="s">
        <v>185</v>
      </c>
      <c r="SAJ34" s="299" t="s">
        <v>185</v>
      </c>
      <c r="SAK34" s="299" t="s">
        <v>185</v>
      </c>
      <c r="SAL34" s="299" t="s">
        <v>185</v>
      </c>
      <c r="SAM34" s="299" t="s">
        <v>185</v>
      </c>
      <c r="SAN34" s="299" t="s">
        <v>185</v>
      </c>
      <c r="SAO34" s="299" t="s">
        <v>185</v>
      </c>
      <c r="SAP34" s="299" t="s">
        <v>185</v>
      </c>
      <c r="SAQ34" s="299" t="s">
        <v>185</v>
      </c>
      <c r="SAR34" s="299" t="s">
        <v>185</v>
      </c>
      <c r="SAS34" s="299" t="s">
        <v>185</v>
      </c>
      <c r="SAT34" s="299" t="s">
        <v>185</v>
      </c>
      <c r="SAU34" s="299" t="s">
        <v>185</v>
      </c>
      <c r="SAV34" s="299" t="s">
        <v>185</v>
      </c>
      <c r="SAW34" s="299" t="s">
        <v>185</v>
      </c>
      <c r="SAX34" s="299" t="s">
        <v>185</v>
      </c>
      <c r="SAY34" s="299" t="s">
        <v>185</v>
      </c>
      <c r="SAZ34" s="299" t="s">
        <v>185</v>
      </c>
      <c r="SBA34" s="299" t="s">
        <v>185</v>
      </c>
      <c r="SBB34" s="299" t="s">
        <v>185</v>
      </c>
      <c r="SBC34" s="299" t="s">
        <v>185</v>
      </c>
      <c r="SBD34" s="299" t="s">
        <v>185</v>
      </c>
      <c r="SBE34" s="299" t="s">
        <v>185</v>
      </c>
      <c r="SBF34" s="299" t="s">
        <v>185</v>
      </c>
      <c r="SBG34" s="299" t="s">
        <v>185</v>
      </c>
      <c r="SBH34" s="299" t="s">
        <v>185</v>
      </c>
      <c r="SBI34" s="299" t="s">
        <v>185</v>
      </c>
      <c r="SBJ34" s="299" t="s">
        <v>185</v>
      </c>
      <c r="SBK34" s="299" t="s">
        <v>185</v>
      </c>
      <c r="SBL34" s="299" t="s">
        <v>185</v>
      </c>
      <c r="SBM34" s="299" t="s">
        <v>185</v>
      </c>
      <c r="SBN34" s="299" t="s">
        <v>185</v>
      </c>
      <c r="SBO34" s="299" t="s">
        <v>185</v>
      </c>
      <c r="SBP34" s="299" t="s">
        <v>185</v>
      </c>
      <c r="SBQ34" s="299" t="s">
        <v>185</v>
      </c>
      <c r="SBR34" s="299" t="s">
        <v>185</v>
      </c>
      <c r="SBS34" s="299" t="s">
        <v>185</v>
      </c>
      <c r="SBT34" s="299" t="s">
        <v>185</v>
      </c>
      <c r="SBU34" s="299" t="s">
        <v>185</v>
      </c>
      <c r="SBV34" s="299" t="s">
        <v>185</v>
      </c>
      <c r="SBW34" s="299" t="s">
        <v>185</v>
      </c>
      <c r="SBX34" s="299" t="s">
        <v>185</v>
      </c>
      <c r="SBY34" s="299" t="s">
        <v>185</v>
      </c>
      <c r="SBZ34" s="299" t="s">
        <v>185</v>
      </c>
      <c r="SCA34" s="299" t="s">
        <v>185</v>
      </c>
      <c r="SCB34" s="299" t="s">
        <v>185</v>
      </c>
      <c r="SCC34" s="299" t="s">
        <v>185</v>
      </c>
      <c r="SCD34" s="299" t="s">
        <v>185</v>
      </c>
      <c r="SCE34" s="299" t="s">
        <v>185</v>
      </c>
      <c r="SCF34" s="299" t="s">
        <v>185</v>
      </c>
      <c r="SCG34" s="299" t="s">
        <v>185</v>
      </c>
      <c r="SCH34" s="299" t="s">
        <v>185</v>
      </c>
      <c r="SCI34" s="299" t="s">
        <v>185</v>
      </c>
      <c r="SCJ34" s="299" t="s">
        <v>185</v>
      </c>
      <c r="SCK34" s="299" t="s">
        <v>185</v>
      </c>
      <c r="SCL34" s="299" t="s">
        <v>185</v>
      </c>
      <c r="SCM34" s="299" t="s">
        <v>185</v>
      </c>
      <c r="SCN34" s="299" t="s">
        <v>185</v>
      </c>
      <c r="SCO34" s="299" t="s">
        <v>185</v>
      </c>
      <c r="SCP34" s="299" t="s">
        <v>185</v>
      </c>
      <c r="SCQ34" s="299" t="s">
        <v>185</v>
      </c>
      <c r="SCR34" s="299" t="s">
        <v>185</v>
      </c>
      <c r="SCS34" s="299" t="s">
        <v>185</v>
      </c>
      <c r="SCT34" s="299" t="s">
        <v>185</v>
      </c>
      <c r="SCU34" s="299" t="s">
        <v>185</v>
      </c>
      <c r="SCV34" s="299" t="s">
        <v>185</v>
      </c>
      <c r="SCW34" s="299" t="s">
        <v>185</v>
      </c>
      <c r="SCX34" s="299" t="s">
        <v>185</v>
      </c>
      <c r="SCY34" s="299" t="s">
        <v>185</v>
      </c>
      <c r="SCZ34" s="299" t="s">
        <v>185</v>
      </c>
      <c r="SDA34" s="299" t="s">
        <v>185</v>
      </c>
      <c r="SDB34" s="299" t="s">
        <v>185</v>
      </c>
      <c r="SDC34" s="299" t="s">
        <v>185</v>
      </c>
      <c r="SDD34" s="299" t="s">
        <v>185</v>
      </c>
      <c r="SDE34" s="299" t="s">
        <v>185</v>
      </c>
      <c r="SDF34" s="299" t="s">
        <v>185</v>
      </c>
      <c r="SDG34" s="299" t="s">
        <v>185</v>
      </c>
      <c r="SDH34" s="299" t="s">
        <v>185</v>
      </c>
      <c r="SDI34" s="299" t="s">
        <v>185</v>
      </c>
      <c r="SDJ34" s="299" t="s">
        <v>185</v>
      </c>
      <c r="SDK34" s="299" t="s">
        <v>185</v>
      </c>
      <c r="SDL34" s="299" t="s">
        <v>185</v>
      </c>
      <c r="SDM34" s="299" t="s">
        <v>185</v>
      </c>
      <c r="SDN34" s="299" t="s">
        <v>185</v>
      </c>
      <c r="SDO34" s="299" t="s">
        <v>185</v>
      </c>
      <c r="SDP34" s="299" t="s">
        <v>185</v>
      </c>
      <c r="SDQ34" s="299" t="s">
        <v>185</v>
      </c>
      <c r="SDR34" s="299" t="s">
        <v>185</v>
      </c>
      <c r="SDS34" s="299" t="s">
        <v>185</v>
      </c>
      <c r="SDT34" s="299" t="s">
        <v>185</v>
      </c>
      <c r="SDU34" s="299" t="s">
        <v>185</v>
      </c>
      <c r="SDV34" s="299" t="s">
        <v>185</v>
      </c>
      <c r="SDW34" s="299" t="s">
        <v>185</v>
      </c>
      <c r="SDX34" s="299" t="s">
        <v>185</v>
      </c>
      <c r="SDY34" s="299" t="s">
        <v>185</v>
      </c>
      <c r="SDZ34" s="299" t="s">
        <v>185</v>
      </c>
      <c r="SEA34" s="299" t="s">
        <v>185</v>
      </c>
      <c r="SEB34" s="299" t="s">
        <v>185</v>
      </c>
      <c r="SEC34" s="299" t="s">
        <v>185</v>
      </c>
      <c r="SED34" s="299" t="s">
        <v>185</v>
      </c>
      <c r="SEE34" s="299" t="s">
        <v>185</v>
      </c>
      <c r="SEF34" s="299" t="s">
        <v>185</v>
      </c>
      <c r="SEG34" s="299" t="s">
        <v>185</v>
      </c>
      <c r="SEH34" s="299" t="s">
        <v>185</v>
      </c>
      <c r="SEI34" s="299" t="s">
        <v>185</v>
      </c>
      <c r="SEJ34" s="299" t="s">
        <v>185</v>
      </c>
      <c r="SEK34" s="299" t="s">
        <v>185</v>
      </c>
      <c r="SEL34" s="299" t="s">
        <v>185</v>
      </c>
      <c r="SEM34" s="299" t="s">
        <v>185</v>
      </c>
      <c r="SEN34" s="299" t="s">
        <v>185</v>
      </c>
      <c r="SEO34" s="299" t="s">
        <v>185</v>
      </c>
      <c r="SEP34" s="299" t="s">
        <v>185</v>
      </c>
      <c r="SEQ34" s="299" t="s">
        <v>185</v>
      </c>
      <c r="SER34" s="299" t="s">
        <v>185</v>
      </c>
      <c r="SES34" s="299" t="s">
        <v>185</v>
      </c>
      <c r="SET34" s="299" t="s">
        <v>185</v>
      </c>
      <c r="SEU34" s="299" t="s">
        <v>185</v>
      </c>
      <c r="SEV34" s="299" t="s">
        <v>185</v>
      </c>
      <c r="SEW34" s="299" t="s">
        <v>185</v>
      </c>
      <c r="SEX34" s="299" t="s">
        <v>185</v>
      </c>
      <c r="SEY34" s="299" t="s">
        <v>185</v>
      </c>
      <c r="SEZ34" s="299" t="s">
        <v>185</v>
      </c>
      <c r="SFA34" s="299" t="s">
        <v>185</v>
      </c>
      <c r="SFB34" s="299" t="s">
        <v>185</v>
      </c>
      <c r="SFC34" s="299" t="s">
        <v>185</v>
      </c>
      <c r="SFD34" s="299" t="s">
        <v>185</v>
      </c>
      <c r="SFE34" s="299" t="s">
        <v>185</v>
      </c>
      <c r="SFF34" s="299" t="s">
        <v>185</v>
      </c>
      <c r="SFG34" s="299" t="s">
        <v>185</v>
      </c>
      <c r="SFH34" s="299" t="s">
        <v>185</v>
      </c>
      <c r="SFI34" s="299" t="s">
        <v>185</v>
      </c>
      <c r="SFJ34" s="299" t="s">
        <v>185</v>
      </c>
      <c r="SFK34" s="299" t="s">
        <v>185</v>
      </c>
      <c r="SFL34" s="299" t="s">
        <v>185</v>
      </c>
      <c r="SFM34" s="299" t="s">
        <v>185</v>
      </c>
      <c r="SFN34" s="299" t="s">
        <v>185</v>
      </c>
      <c r="SFO34" s="299" t="s">
        <v>185</v>
      </c>
      <c r="SFP34" s="299" t="s">
        <v>185</v>
      </c>
      <c r="SFQ34" s="299" t="s">
        <v>185</v>
      </c>
      <c r="SFR34" s="299" t="s">
        <v>185</v>
      </c>
      <c r="SFS34" s="299" t="s">
        <v>185</v>
      </c>
      <c r="SFT34" s="299" t="s">
        <v>185</v>
      </c>
      <c r="SFU34" s="299" t="s">
        <v>185</v>
      </c>
      <c r="SFV34" s="299" t="s">
        <v>185</v>
      </c>
      <c r="SFW34" s="299" t="s">
        <v>185</v>
      </c>
      <c r="SFX34" s="299" t="s">
        <v>185</v>
      </c>
      <c r="SFY34" s="299" t="s">
        <v>185</v>
      </c>
      <c r="SFZ34" s="299" t="s">
        <v>185</v>
      </c>
      <c r="SGA34" s="299" t="s">
        <v>185</v>
      </c>
      <c r="SGB34" s="299" t="s">
        <v>185</v>
      </c>
      <c r="SGC34" s="299" t="s">
        <v>185</v>
      </c>
      <c r="SGD34" s="299" t="s">
        <v>185</v>
      </c>
      <c r="SGE34" s="299" t="s">
        <v>185</v>
      </c>
      <c r="SGF34" s="299" t="s">
        <v>185</v>
      </c>
      <c r="SGG34" s="299" t="s">
        <v>185</v>
      </c>
      <c r="SGH34" s="299" t="s">
        <v>185</v>
      </c>
      <c r="SGI34" s="299" t="s">
        <v>185</v>
      </c>
      <c r="SGJ34" s="299" t="s">
        <v>185</v>
      </c>
      <c r="SGK34" s="299" t="s">
        <v>185</v>
      </c>
      <c r="SGL34" s="299" t="s">
        <v>185</v>
      </c>
      <c r="SGM34" s="299" t="s">
        <v>185</v>
      </c>
      <c r="SGN34" s="299" t="s">
        <v>185</v>
      </c>
      <c r="SGO34" s="299" t="s">
        <v>185</v>
      </c>
      <c r="SGP34" s="299" t="s">
        <v>185</v>
      </c>
      <c r="SGQ34" s="299" t="s">
        <v>185</v>
      </c>
      <c r="SGR34" s="299" t="s">
        <v>185</v>
      </c>
      <c r="SGS34" s="299" t="s">
        <v>185</v>
      </c>
      <c r="SGT34" s="299" t="s">
        <v>185</v>
      </c>
      <c r="SGU34" s="299" t="s">
        <v>185</v>
      </c>
      <c r="SGV34" s="299" t="s">
        <v>185</v>
      </c>
      <c r="SGW34" s="299" t="s">
        <v>185</v>
      </c>
      <c r="SGX34" s="299" t="s">
        <v>185</v>
      </c>
      <c r="SGY34" s="299" t="s">
        <v>185</v>
      </c>
      <c r="SGZ34" s="299" t="s">
        <v>185</v>
      </c>
      <c r="SHA34" s="299" t="s">
        <v>185</v>
      </c>
      <c r="SHB34" s="299" t="s">
        <v>185</v>
      </c>
      <c r="SHC34" s="299" t="s">
        <v>185</v>
      </c>
      <c r="SHD34" s="299" t="s">
        <v>185</v>
      </c>
      <c r="SHE34" s="299" t="s">
        <v>185</v>
      </c>
      <c r="SHF34" s="299" t="s">
        <v>185</v>
      </c>
      <c r="SHG34" s="299" t="s">
        <v>185</v>
      </c>
      <c r="SHH34" s="299" t="s">
        <v>185</v>
      </c>
      <c r="SHI34" s="299" t="s">
        <v>185</v>
      </c>
      <c r="SHJ34" s="299" t="s">
        <v>185</v>
      </c>
      <c r="SHK34" s="299" t="s">
        <v>185</v>
      </c>
      <c r="SHL34" s="299" t="s">
        <v>185</v>
      </c>
      <c r="SHM34" s="299" t="s">
        <v>185</v>
      </c>
      <c r="SHN34" s="299" t="s">
        <v>185</v>
      </c>
      <c r="SHO34" s="299" t="s">
        <v>185</v>
      </c>
      <c r="SHP34" s="299" t="s">
        <v>185</v>
      </c>
      <c r="SHQ34" s="299" t="s">
        <v>185</v>
      </c>
      <c r="SHR34" s="299" t="s">
        <v>185</v>
      </c>
      <c r="SHS34" s="299" t="s">
        <v>185</v>
      </c>
      <c r="SHT34" s="299" t="s">
        <v>185</v>
      </c>
      <c r="SHU34" s="299" t="s">
        <v>185</v>
      </c>
      <c r="SHV34" s="299" t="s">
        <v>185</v>
      </c>
      <c r="SHW34" s="299" t="s">
        <v>185</v>
      </c>
      <c r="SHX34" s="299" t="s">
        <v>185</v>
      </c>
      <c r="SHY34" s="299" t="s">
        <v>185</v>
      </c>
      <c r="SHZ34" s="299" t="s">
        <v>185</v>
      </c>
      <c r="SIA34" s="299" t="s">
        <v>185</v>
      </c>
      <c r="SIB34" s="299" t="s">
        <v>185</v>
      </c>
      <c r="SIC34" s="299" t="s">
        <v>185</v>
      </c>
      <c r="SID34" s="299" t="s">
        <v>185</v>
      </c>
      <c r="SIE34" s="299" t="s">
        <v>185</v>
      </c>
      <c r="SIF34" s="299" t="s">
        <v>185</v>
      </c>
      <c r="SIG34" s="299" t="s">
        <v>185</v>
      </c>
      <c r="SIH34" s="299" t="s">
        <v>185</v>
      </c>
      <c r="SII34" s="299" t="s">
        <v>185</v>
      </c>
      <c r="SIJ34" s="299" t="s">
        <v>185</v>
      </c>
      <c r="SIK34" s="299" t="s">
        <v>185</v>
      </c>
      <c r="SIL34" s="299" t="s">
        <v>185</v>
      </c>
      <c r="SIM34" s="299" t="s">
        <v>185</v>
      </c>
      <c r="SIN34" s="299" t="s">
        <v>185</v>
      </c>
      <c r="SIO34" s="299" t="s">
        <v>185</v>
      </c>
      <c r="SIP34" s="299" t="s">
        <v>185</v>
      </c>
      <c r="SIQ34" s="299" t="s">
        <v>185</v>
      </c>
      <c r="SIR34" s="299" t="s">
        <v>185</v>
      </c>
      <c r="SIS34" s="299" t="s">
        <v>185</v>
      </c>
      <c r="SIT34" s="299" t="s">
        <v>185</v>
      </c>
      <c r="SIU34" s="299" t="s">
        <v>185</v>
      </c>
      <c r="SIV34" s="299" t="s">
        <v>185</v>
      </c>
      <c r="SIW34" s="299" t="s">
        <v>185</v>
      </c>
      <c r="SIX34" s="299" t="s">
        <v>185</v>
      </c>
      <c r="SIY34" s="299" t="s">
        <v>185</v>
      </c>
      <c r="SIZ34" s="299" t="s">
        <v>185</v>
      </c>
      <c r="SJA34" s="299" t="s">
        <v>185</v>
      </c>
      <c r="SJB34" s="299" t="s">
        <v>185</v>
      </c>
      <c r="SJC34" s="299" t="s">
        <v>185</v>
      </c>
      <c r="SJD34" s="299" t="s">
        <v>185</v>
      </c>
      <c r="SJE34" s="299" t="s">
        <v>185</v>
      </c>
      <c r="SJF34" s="299" t="s">
        <v>185</v>
      </c>
      <c r="SJG34" s="299" t="s">
        <v>185</v>
      </c>
      <c r="SJH34" s="299" t="s">
        <v>185</v>
      </c>
      <c r="SJI34" s="299" t="s">
        <v>185</v>
      </c>
      <c r="SJJ34" s="299" t="s">
        <v>185</v>
      </c>
      <c r="SJK34" s="299" t="s">
        <v>185</v>
      </c>
      <c r="SJL34" s="299" t="s">
        <v>185</v>
      </c>
      <c r="SJM34" s="299" t="s">
        <v>185</v>
      </c>
      <c r="SJN34" s="299" t="s">
        <v>185</v>
      </c>
      <c r="SJO34" s="299" t="s">
        <v>185</v>
      </c>
      <c r="SJP34" s="299" t="s">
        <v>185</v>
      </c>
      <c r="SJQ34" s="299" t="s">
        <v>185</v>
      </c>
      <c r="SJR34" s="299" t="s">
        <v>185</v>
      </c>
      <c r="SJS34" s="299" t="s">
        <v>185</v>
      </c>
      <c r="SJT34" s="299" t="s">
        <v>185</v>
      </c>
      <c r="SJU34" s="299" t="s">
        <v>185</v>
      </c>
      <c r="SJV34" s="299" t="s">
        <v>185</v>
      </c>
      <c r="SJW34" s="299" t="s">
        <v>185</v>
      </c>
      <c r="SJX34" s="299" t="s">
        <v>185</v>
      </c>
      <c r="SJY34" s="299" t="s">
        <v>185</v>
      </c>
      <c r="SJZ34" s="299" t="s">
        <v>185</v>
      </c>
      <c r="SKA34" s="299" t="s">
        <v>185</v>
      </c>
      <c r="SKB34" s="299" t="s">
        <v>185</v>
      </c>
      <c r="SKC34" s="299" t="s">
        <v>185</v>
      </c>
      <c r="SKD34" s="299" t="s">
        <v>185</v>
      </c>
      <c r="SKE34" s="299" t="s">
        <v>185</v>
      </c>
      <c r="SKF34" s="299" t="s">
        <v>185</v>
      </c>
      <c r="SKG34" s="299" t="s">
        <v>185</v>
      </c>
      <c r="SKH34" s="299" t="s">
        <v>185</v>
      </c>
      <c r="SKI34" s="299" t="s">
        <v>185</v>
      </c>
      <c r="SKJ34" s="299" t="s">
        <v>185</v>
      </c>
      <c r="SKK34" s="299" t="s">
        <v>185</v>
      </c>
      <c r="SKL34" s="299" t="s">
        <v>185</v>
      </c>
      <c r="SKM34" s="299" t="s">
        <v>185</v>
      </c>
      <c r="SKN34" s="299" t="s">
        <v>185</v>
      </c>
      <c r="SKO34" s="299" t="s">
        <v>185</v>
      </c>
      <c r="SKP34" s="299" t="s">
        <v>185</v>
      </c>
      <c r="SKQ34" s="299" t="s">
        <v>185</v>
      </c>
      <c r="SKR34" s="299" t="s">
        <v>185</v>
      </c>
      <c r="SKS34" s="299" t="s">
        <v>185</v>
      </c>
      <c r="SKT34" s="299" t="s">
        <v>185</v>
      </c>
      <c r="SKU34" s="299" t="s">
        <v>185</v>
      </c>
      <c r="SKV34" s="299" t="s">
        <v>185</v>
      </c>
      <c r="SKW34" s="299" t="s">
        <v>185</v>
      </c>
      <c r="SKX34" s="299" t="s">
        <v>185</v>
      </c>
      <c r="SKY34" s="299" t="s">
        <v>185</v>
      </c>
      <c r="SKZ34" s="299" t="s">
        <v>185</v>
      </c>
      <c r="SLA34" s="299" t="s">
        <v>185</v>
      </c>
      <c r="SLB34" s="299" t="s">
        <v>185</v>
      </c>
      <c r="SLC34" s="299" t="s">
        <v>185</v>
      </c>
      <c r="SLD34" s="299" t="s">
        <v>185</v>
      </c>
      <c r="SLE34" s="299" t="s">
        <v>185</v>
      </c>
      <c r="SLF34" s="299" t="s">
        <v>185</v>
      </c>
      <c r="SLG34" s="299" t="s">
        <v>185</v>
      </c>
      <c r="SLH34" s="299" t="s">
        <v>185</v>
      </c>
      <c r="SLI34" s="299" t="s">
        <v>185</v>
      </c>
      <c r="SLJ34" s="299" t="s">
        <v>185</v>
      </c>
      <c r="SLK34" s="299" t="s">
        <v>185</v>
      </c>
      <c r="SLL34" s="299" t="s">
        <v>185</v>
      </c>
      <c r="SLM34" s="299" t="s">
        <v>185</v>
      </c>
      <c r="SLN34" s="299" t="s">
        <v>185</v>
      </c>
      <c r="SLO34" s="299" t="s">
        <v>185</v>
      </c>
      <c r="SLP34" s="299" t="s">
        <v>185</v>
      </c>
      <c r="SLQ34" s="299" t="s">
        <v>185</v>
      </c>
      <c r="SLR34" s="299" t="s">
        <v>185</v>
      </c>
      <c r="SLS34" s="299" t="s">
        <v>185</v>
      </c>
      <c r="SLT34" s="299" t="s">
        <v>185</v>
      </c>
      <c r="SLU34" s="299" t="s">
        <v>185</v>
      </c>
      <c r="SLV34" s="299" t="s">
        <v>185</v>
      </c>
      <c r="SLW34" s="299" t="s">
        <v>185</v>
      </c>
      <c r="SLX34" s="299" t="s">
        <v>185</v>
      </c>
      <c r="SLY34" s="299" t="s">
        <v>185</v>
      </c>
      <c r="SLZ34" s="299" t="s">
        <v>185</v>
      </c>
      <c r="SMA34" s="299" t="s">
        <v>185</v>
      </c>
      <c r="SMB34" s="299" t="s">
        <v>185</v>
      </c>
      <c r="SMC34" s="299" t="s">
        <v>185</v>
      </c>
      <c r="SMD34" s="299" t="s">
        <v>185</v>
      </c>
      <c r="SME34" s="299" t="s">
        <v>185</v>
      </c>
      <c r="SMF34" s="299" t="s">
        <v>185</v>
      </c>
      <c r="SMG34" s="299" t="s">
        <v>185</v>
      </c>
      <c r="SMH34" s="299" t="s">
        <v>185</v>
      </c>
      <c r="SMI34" s="299" t="s">
        <v>185</v>
      </c>
      <c r="SMJ34" s="299" t="s">
        <v>185</v>
      </c>
      <c r="SMK34" s="299" t="s">
        <v>185</v>
      </c>
      <c r="SML34" s="299" t="s">
        <v>185</v>
      </c>
      <c r="SMM34" s="299" t="s">
        <v>185</v>
      </c>
      <c r="SMN34" s="299" t="s">
        <v>185</v>
      </c>
      <c r="SMO34" s="299" t="s">
        <v>185</v>
      </c>
      <c r="SMP34" s="299" t="s">
        <v>185</v>
      </c>
      <c r="SMQ34" s="299" t="s">
        <v>185</v>
      </c>
      <c r="SMR34" s="299" t="s">
        <v>185</v>
      </c>
      <c r="SMS34" s="299" t="s">
        <v>185</v>
      </c>
      <c r="SMT34" s="299" t="s">
        <v>185</v>
      </c>
      <c r="SMU34" s="299" t="s">
        <v>185</v>
      </c>
      <c r="SMV34" s="299" t="s">
        <v>185</v>
      </c>
      <c r="SMW34" s="299" t="s">
        <v>185</v>
      </c>
      <c r="SMX34" s="299" t="s">
        <v>185</v>
      </c>
      <c r="SMY34" s="299" t="s">
        <v>185</v>
      </c>
      <c r="SMZ34" s="299" t="s">
        <v>185</v>
      </c>
      <c r="SNA34" s="299" t="s">
        <v>185</v>
      </c>
      <c r="SNB34" s="299" t="s">
        <v>185</v>
      </c>
      <c r="SNC34" s="299" t="s">
        <v>185</v>
      </c>
      <c r="SND34" s="299" t="s">
        <v>185</v>
      </c>
      <c r="SNE34" s="299" t="s">
        <v>185</v>
      </c>
      <c r="SNF34" s="299" t="s">
        <v>185</v>
      </c>
      <c r="SNG34" s="299" t="s">
        <v>185</v>
      </c>
      <c r="SNH34" s="299" t="s">
        <v>185</v>
      </c>
      <c r="SNI34" s="299" t="s">
        <v>185</v>
      </c>
      <c r="SNJ34" s="299" t="s">
        <v>185</v>
      </c>
      <c r="SNK34" s="299" t="s">
        <v>185</v>
      </c>
      <c r="SNL34" s="299" t="s">
        <v>185</v>
      </c>
      <c r="SNM34" s="299" t="s">
        <v>185</v>
      </c>
      <c r="SNN34" s="299" t="s">
        <v>185</v>
      </c>
      <c r="SNO34" s="299" t="s">
        <v>185</v>
      </c>
      <c r="SNP34" s="299" t="s">
        <v>185</v>
      </c>
      <c r="SNQ34" s="299" t="s">
        <v>185</v>
      </c>
      <c r="SNR34" s="299" t="s">
        <v>185</v>
      </c>
      <c r="SNS34" s="299" t="s">
        <v>185</v>
      </c>
      <c r="SNT34" s="299" t="s">
        <v>185</v>
      </c>
      <c r="SNU34" s="299" t="s">
        <v>185</v>
      </c>
      <c r="SNV34" s="299" t="s">
        <v>185</v>
      </c>
      <c r="SNW34" s="299" t="s">
        <v>185</v>
      </c>
      <c r="SNX34" s="299" t="s">
        <v>185</v>
      </c>
      <c r="SNY34" s="299" t="s">
        <v>185</v>
      </c>
      <c r="SNZ34" s="299" t="s">
        <v>185</v>
      </c>
      <c r="SOA34" s="299" t="s">
        <v>185</v>
      </c>
      <c r="SOB34" s="299" t="s">
        <v>185</v>
      </c>
      <c r="SOC34" s="299" t="s">
        <v>185</v>
      </c>
      <c r="SOD34" s="299" t="s">
        <v>185</v>
      </c>
      <c r="SOE34" s="299" t="s">
        <v>185</v>
      </c>
      <c r="SOF34" s="299" t="s">
        <v>185</v>
      </c>
      <c r="SOG34" s="299" t="s">
        <v>185</v>
      </c>
      <c r="SOH34" s="299" t="s">
        <v>185</v>
      </c>
      <c r="SOI34" s="299" t="s">
        <v>185</v>
      </c>
      <c r="SOJ34" s="299" t="s">
        <v>185</v>
      </c>
      <c r="SOK34" s="299" t="s">
        <v>185</v>
      </c>
      <c r="SOL34" s="299" t="s">
        <v>185</v>
      </c>
      <c r="SOM34" s="299" t="s">
        <v>185</v>
      </c>
      <c r="SON34" s="299" t="s">
        <v>185</v>
      </c>
      <c r="SOO34" s="299" t="s">
        <v>185</v>
      </c>
      <c r="SOP34" s="299" t="s">
        <v>185</v>
      </c>
      <c r="SOQ34" s="299" t="s">
        <v>185</v>
      </c>
      <c r="SOR34" s="299" t="s">
        <v>185</v>
      </c>
      <c r="SOS34" s="299" t="s">
        <v>185</v>
      </c>
      <c r="SOT34" s="299" t="s">
        <v>185</v>
      </c>
      <c r="SOU34" s="299" t="s">
        <v>185</v>
      </c>
      <c r="SOV34" s="299" t="s">
        <v>185</v>
      </c>
      <c r="SOW34" s="299" t="s">
        <v>185</v>
      </c>
      <c r="SOX34" s="299" t="s">
        <v>185</v>
      </c>
      <c r="SOY34" s="299" t="s">
        <v>185</v>
      </c>
      <c r="SOZ34" s="299" t="s">
        <v>185</v>
      </c>
      <c r="SPA34" s="299" t="s">
        <v>185</v>
      </c>
      <c r="SPB34" s="299" t="s">
        <v>185</v>
      </c>
      <c r="SPC34" s="299" t="s">
        <v>185</v>
      </c>
      <c r="SPD34" s="299" t="s">
        <v>185</v>
      </c>
      <c r="SPE34" s="299" t="s">
        <v>185</v>
      </c>
      <c r="SPF34" s="299" t="s">
        <v>185</v>
      </c>
      <c r="SPG34" s="299" t="s">
        <v>185</v>
      </c>
      <c r="SPH34" s="299" t="s">
        <v>185</v>
      </c>
      <c r="SPI34" s="299" t="s">
        <v>185</v>
      </c>
      <c r="SPJ34" s="299" t="s">
        <v>185</v>
      </c>
      <c r="SPK34" s="299" t="s">
        <v>185</v>
      </c>
      <c r="SPL34" s="299" t="s">
        <v>185</v>
      </c>
      <c r="SPM34" s="299" t="s">
        <v>185</v>
      </c>
      <c r="SPN34" s="299" t="s">
        <v>185</v>
      </c>
      <c r="SPO34" s="299" t="s">
        <v>185</v>
      </c>
      <c r="SPP34" s="299" t="s">
        <v>185</v>
      </c>
      <c r="SPQ34" s="299" t="s">
        <v>185</v>
      </c>
      <c r="SPR34" s="299" t="s">
        <v>185</v>
      </c>
      <c r="SPS34" s="299" t="s">
        <v>185</v>
      </c>
      <c r="SPT34" s="299" t="s">
        <v>185</v>
      </c>
      <c r="SPU34" s="299" t="s">
        <v>185</v>
      </c>
      <c r="SPV34" s="299" t="s">
        <v>185</v>
      </c>
      <c r="SPW34" s="299" t="s">
        <v>185</v>
      </c>
      <c r="SPX34" s="299" t="s">
        <v>185</v>
      </c>
      <c r="SPY34" s="299" t="s">
        <v>185</v>
      </c>
      <c r="SPZ34" s="299" t="s">
        <v>185</v>
      </c>
      <c r="SQA34" s="299" t="s">
        <v>185</v>
      </c>
      <c r="SQB34" s="299" t="s">
        <v>185</v>
      </c>
      <c r="SQC34" s="299" t="s">
        <v>185</v>
      </c>
      <c r="SQD34" s="299" t="s">
        <v>185</v>
      </c>
      <c r="SQE34" s="299" t="s">
        <v>185</v>
      </c>
      <c r="SQF34" s="299" t="s">
        <v>185</v>
      </c>
      <c r="SQG34" s="299" t="s">
        <v>185</v>
      </c>
      <c r="SQH34" s="299" t="s">
        <v>185</v>
      </c>
      <c r="SQI34" s="299" t="s">
        <v>185</v>
      </c>
      <c r="SQJ34" s="299" t="s">
        <v>185</v>
      </c>
      <c r="SQK34" s="299" t="s">
        <v>185</v>
      </c>
      <c r="SQL34" s="299" t="s">
        <v>185</v>
      </c>
      <c r="SQM34" s="299" t="s">
        <v>185</v>
      </c>
      <c r="SQN34" s="299" t="s">
        <v>185</v>
      </c>
      <c r="SQO34" s="299" t="s">
        <v>185</v>
      </c>
      <c r="SQP34" s="299" t="s">
        <v>185</v>
      </c>
      <c r="SQQ34" s="299" t="s">
        <v>185</v>
      </c>
      <c r="SQR34" s="299" t="s">
        <v>185</v>
      </c>
      <c r="SQS34" s="299" t="s">
        <v>185</v>
      </c>
      <c r="SQT34" s="299" t="s">
        <v>185</v>
      </c>
      <c r="SQU34" s="299" t="s">
        <v>185</v>
      </c>
      <c r="SQV34" s="299" t="s">
        <v>185</v>
      </c>
      <c r="SQW34" s="299" t="s">
        <v>185</v>
      </c>
      <c r="SQX34" s="299" t="s">
        <v>185</v>
      </c>
      <c r="SQY34" s="299" t="s">
        <v>185</v>
      </c>
      <c r="SQZ34" s="299" t="s">
        <v>185</v>
      </c>
      <c r="SRA34" s="299" t="s">
        <v>185</v>
      </c>
      <c r="SRB34" s="299" t="s">
        <v>185</v>
      </c>
      <c r="SRC34" s="299" t="s">
        <v>185</v>
      </c>
      <c r="SRD34" s="299" t="s">
        <v>185</v>
      </c>
      <c r="SRE34" s="299" t="s">
        <v>185</v>
      </c>
      <c r="SRF34" s="299" t="s">
        <v>185</v>
      </c>
      <c r="SRG34" s="299" t="s">
        <v>185</v>
      </c>
      <c r="SRH34" s="299" t="s">
        <v>185</v>
      </c>
      <c r="SRI34" s="299" t="s">
        <v>185</v>
      </c>
      <c r="SRJ34" s="299" t="s">
        <v>185</v>
      </c>
      <c r="SRK34" s="299" t="s">
        <v>185</v>
      </c>
      <c r="SRL34" s="299" t="s">
        <v>185</v>
      </c>
      <c r="SRM34" s="299" t="s">
        <v>185</v>
      </c>
      <c r="SRN34" s="299" t="s">
        <v>185</v>
      </c>
      <c r="SRO34" s="299" t="s">
        <v>185</v>
      </c>
      <c r="SRP34" s="299" t="s">
        <v>185</v>
      </c>
      <c r="SRQ34" s="299" t="s">
        <v>185</v>
      </c>
      <c r="SRR34" s="299" t="s">
        <v>185</v>
      </c>
      <c r="SRS34" s="299" t="s">
        <v>185</v>
      </c>
      <c r="SRT34" s="299" t="s">
        <v>185</v>
      </c>
      <c r="SRU34" s="299" t="s">
        <v>185</v>
      </c>
      <c r="SRV34" s="299" t="s">
        <v>185</v>
      </c>
      <c r="SRW34" s="299" t="s">
        <v>185</v>
      </c>
      <c r="SRX34" s="299" t="s">
        <v>185</v>
      </c>
      <c r="SRY34" s="299" t="s">
        <v>185</v>
      </c>
      <c r="SRZ34" s="299" t="s">
        <v>185</v>
      </c>
      <c r="SSA34" s="299" t="s">
        <v>185</v>
      </c>
      <c r="SSB34" s="299" t="s">
        <v>185</v>
      </c>
      <c r="SSC34" s="299" t="s">
        <v>185</v>
      </c>
      <c r="SSD34" s="299" t="s">
        <v>185</v>
      </c>
      <c r="SSE34" s="299" t="s">
        <v>185</v>
      </c>
      <c r="SSF34" s="299" t="s">
        <v>185</v>
      </c>
      <c r="SSG34" s="299" t="s">
        <v>185</v>
      </c>
      <c r="SSH34" s="299" t="s">
        <v>185</v>
      </c>
      <c r="SSI34" s="299" t="s">
        <v>185</v>
      </c>
      <c r="SSJ34" s="299" t="s">
        <v>185</v>
      </c>
      <c r="SSK34" s="299" t="s">
        <v>185</v>
      </c>
      <c r="SSL34" s="299" t="s">
        <v>185</v>
      </c>
      <c r="SSM34" s="299" t="s">
        <v>185</v>
      </c>
      <c r="SSN34" s="299" t="s">
        <v>185</v>
      </c>
      <c r="SSO34" s="299" t="s">
        <v>185</v>
      </c>
      <c r="SSP34" s="299" t="s">
        <v>185</v>
      </c>
      <c r="SSQ34" s="299" t="s">
        <v>185</v>
      </c>
      <c r="SSR34" s="299" t="s">
        <v>185</v>
      </c>
      <c r="SSS34" s="299" t="s">
        <v>185</v>
      </c>
      <c r="SST34" s="299" t="s">
        <v>185</v>
      </c>
      <c r="SSU34" s="299" t="s">
        <v>185</v>
      </c>
      <c r="SSV34" s="299" t="s">
        <v>185</v>
      </c>
      <c r="SSW34" s="299" t="s">
        <v>185</v>
      </c>
      <c r="SSX34" s="299" t="s">
        <v>185</v>
      </c>
      <c r="SSY34" s="299" t="s">
        <v>185</v>
      </c>
      <c r="SSZ34" s="299" t="s">
        <v>185</v>
      </c>
      <c r="STA34" s="299" t="s">
        <v>185</v>
      </c>
      <c r="STB34" s="299" t="s">
        <v>185</v>
      </c>
      <c r="STC34" s="299" t="s">
        <v>185</v>
      </c>
      <c r="STD34" s="299" t="s">
        <v>185</v>
      </c>
      <c r="STE34" s="299" t="s">
        <v>185</v>
      </c>
      <c r="STF34" s="299" t="s">
        <v>185</v>
      </c>
      <c r="STG34" s="299" t="s">
        <v>185</v>
      </c>
      <c r="STH34" s="299" t="s">
        <v>185</v>
      </c>
      <c r="STI34" s="299" t="s">
        <v>185</v>
      </c>
      <c r="STJ34" s="299" t="s">
        <v>185</v>
      </c>
      <c r="STK34" s="299" t="s">
        <v>185</v>
      </c>
      <c r="STL34" s="299" t="s">
        <v>185</v>
      </c>
      <c r="STM34" s="299" t="s">
        <v>185</v>
      </c>
      <c r="STN34" s="299" t="s">
        <v>185</v>
      </c>
      <c r="STO34" s="299" t="s">
        <v>185</v>
      </c>
      <c r="STP34" s="299" t="s">
        <v>185</v>
      </c>
      <c r="STQ34" s="299" t="s">
        <v>185</v>
      </c>
      <c r="STR34" s="299" t="s">
        <v>185</v>
      </c>
      <c r="STS34" s="299" t="s">
        <v>185</v>
      </c>
      <c r="STT34" s="299" t="s">
        <v>185</v>
      </c>
      <c r="STU34" s="299" t="s">
        <v>185</v>
      </c>
      <c r="STV34" s="299" t="s">
        <v>185</v>
      </c>
      <c r="STW34" s="299" t="s">
        <v>185</v>
      </c>
      <c r="STX34" s="299" t="s">
        <v>185</v>
      </c>
      <c r="STY34" s="299" t="s">
        <v>185</v>
      </c>
      <c r="STZ34" s="299" t="s">
        <v>185</v>
      </c>
      <c r="SUA34" s="299" t="s">
        <v>185</v>
      </c>
      <c r="SUB34" s="299" t="s">
        <v>185</v>
      </c>
      <c r="SUC34" s="299" t="s">
        <v>185</v>
      </c>
      <c r="SUD34" s="299" t="s">
        <v>185</v>
      </c>
      <c r="SUE34" s="299" t="s">
        <v>185</v>
      </c>
      <c r="SUF34" s="299" t="s">
        <v>185</v>
      </c>
      <c r="SUG34" s="299" t="s">
        <v>185</v>
      </c>
      <c r="SUH34" s="299" t="s">
        <v>185</v>
      </c>
      <c r="SUI34" s="299" t="s">
        <v>185</v>
      </c>
      <c r="SUJ34" s="299" t="s">
        <v>185</v>
      </c>
      <c r="SUK34" s="299" t="s">
        <v>185</v>
      </c>
      <c r="SUL34" s="299" t="s">
        <v>185</v>
      </c>
      <c r="SUM34" s="299" t="s">
        <v>185</v>
      </c>
      <c r="SUN34" s="299" t="s">
        <v>185</v>
      </c>
      <c r="SUO34" s="299" t="s">
        <v>185</v>
      </c>
      <c r="SUP34" s="299" t="s">
        <v>185</v>
      </c>
      <c r="SUQ34" s="299" t="s">
        <v>185</v>
      </c>
      <c r="SUR34" s="299" t="s">
        <v>185</v>
      </c>
      <c r="SUS34" s="299" t="s">
        <v>185</v>
      </c>
      <c r="SUT34" s="299" t="s">
        <v>185</v>
      </c>
      <c r="SUU34" s="299" t="s">
        <v>185</v>
      </c>
      <c r="SUV34" s="299" t="s">
        <v>185</v>
      </c>
      <c r="SUW34" s="299" t="s">
        <v>185</v>
      </c>
      <c r="SUX34" s="299" t="s">
        <v>185</v>
      </c>
      <c r="SUY34" s="299" t="s">
        <v>185</v>
      </c>
      <c r="SUZ34" s="299" t="s">
        <v>185</v>
      </c>
      <c r="SVA34" s="299" t="s">
        <v>185</v>
      </c>
      <c r="SVB34" s="299" t="s">
        <v>185</v>
      </c>
      <c r="SVC34" s="299" t="s">
        <v>185</v>
      </c>
      <c r="SVD34" s="299" t="s">
        <v>185</v>
      </c>
      <c r="SVE34" s="299" t="s">
        <v>185</v>
      </c>
      <c r="SVF34" s="299" t="s">
        <v>185</v>
      </c>
      <c r="SVG34" s="299" t="s">
        <v>185</v>
      </c>
      <c r="SVH34" s="299" t="s">
        <v>185</v>
      </c>
      <c r="SVI34" s="299" t="s">
        <v>185</v>
      </c>
      <c r="SVJ34" s="299" t="s">
        <v>185</v>
      </c>
      <c r="SVK34" s="299" t="s">
        <v>185</v>
      </c>
      <c r="SVL34" s="299" t="s">
        <v>185</v>
      </c>
      <c r="SVM34" s="299" t="s">
        <v>185</v>
      </c>
      <c r="SVN34" s="299" t="s">
        <v>185</v>
      </c>
      <c r="SVO34" s="299" t="s">
        <v>185</v>
      </c>
      <c r="SVP34" s="299" t="s">
        <v>185</v>
      </c>
      <c r="SVQ34" s="299" t="s">
        <v>185</v>
      </c>
      <c r="SVR34" s="299" t="s">
        <v>185</v>
      </c>
      <c r="SVS34" s="299" t="s">
        <v>185</v>
      </c>
      <c r="SVT34" s="299" t="s">
        <v>185</v>
      </c>
      <c r="SVU34" s="299" t="s">
        <v>185</v>
      </c>
      <c r="SVV34" s="299" t="s">
        <v>185</v>
      </c>
      <c r="SVW34" s="299" t="s">
        <v>185</v>
      </c>
      <c r="SVX34" s="299" t="s">
        <v>185</v>
      </c>
      <c r="SVY34" s="299" t="s">
        <v>185</v>
      </c>
      <c r="SVZ34" s="299" t="s">
        <v>185</v>
      </c>
      <c r="SWA34" s="299" t="s">
        <v>185</v>
      </c>
      <c r="SWB34" s="299" t="s">
        <v>185</v>
      </c>
      <c r="SWC34" s="299" t="s">
        <v>185</v>
      </c>
      <c r="SWD34" s="299" t="s">
        <v>185</v>
      </c>
      <c r="SWE34" s="299" t="s">
        <v>185</v>
      </c>
      <c r="SWF34" s="299" t="s">
        <v>185</v>
      </c>
      <c r="SWG34" s="299" t="s">
        <v>185</v>
      </c>
      <c r="SWH34" s="299" t="s">
        <v>185</v>
      </c>
      <c r="SWI34" s="299" t="s">
        <v>185</v>
      </c>
      <c r="SWJ34" s="299" t="s">
        <v>185</v>
      </c>
      <c r="SWK34" s="299" t="s">
        <v>185</v>
      </c>
      <c r="SWL34" s="299" t="s">
        <v>185</v>
      </c>
      <c r="SWM34" s="299" t="s">
        <v>185</v>
      </c>
      <c r="SWN34" s="299" t="s">
        <v>185</v>
      </c>
      <c r="SWO34" s="299" t="s">
        <v>185</v>
      </c>
      <c r="SWP34" s="299" t="s">
        <v>185</v>
      </c>
      <c r="SWQ34" s="299" t="s">
        <v>185</v>
      </c>
      <c r="SWR34" s="299" t="s">
        <v>185</v>
      </c>
      <c r="SWS34" s="299" t="s">
        <v>185</v>
      </c>
      <c r="SWT34" s="299" t="s">
        <v>185</v>
      </c>
      <c r="SWU34" s="299" t="s">
        <v>185</v>
      </c>
      <c r="SWV34" s="299" t="s">
        <v>185</v>
      </c>
      <c r="SWW34" s="299" t="s">
        <v>185</v>
      </c>
      <c r="SWX34" s="299" t="s">
        <v>185</v>
      </c>
      <c r="SWY34" s="299" t="s">
        <v>185</v>
      </c>
      <c r="SWZ34" s="299" t="s">
        <v>185</v>
      </c>
      <c r="SXA34" s="299" t="s">
        <v>185</v>
      </c>
      <c r="SXB34" s="299" t="s">
        <v>185</v>
      </c>
      <c r="SXC34" s="299" t="s">
        <v>185</v>
      </c>
      <c r="SXD34" s="299" t="s">
        <v>185</v>
      </c>
      <c r="SXE34" s="299" t="s">
        <v>185</v>
      </c>
      <c r="SXF34" s="299" t="s">
        <v>185</v>
      </c>
      <c r="SXG34" s="299" t="s">
        <v>185</v>
      </c>
      <c r="SXH34" s="299" t="s">
        <v>185</v>
      </c>
      <c r="SXI34" s="299" t="s">
        <v>185</v>
      </c>
      <c r="SXJ34" s="299" t="s">
        <v>185</v>
      </c>
      <c r="SXK34" s="299" t="s">
        <v>185</v>
      </c>
      <c r="SXL34" s="299" t="s">
        <v>185</v>
      </c>
      <c r="SXM34" s="299" t="s">
        <v>185</v>
      </c>
      <c r="SXN34" s="299" t="s">
        <v>185</v>
      </c>
      <c r="SXO34" s="299" t="s">
        <v>185</v>
      </c>
      <c r="SXP34" s="299" t="s">
        <v>185</v>
      </c>
      <c r="SXQ34" s="299" t="s">
        <v>185</v>
      </c>
      <c r="SXR34" s="299" t="s">
        <v>185</v>
      </c>
      <c r="SXS34" s="299" t="s">
        <v>185</v>
      </c>
      <c r="SXT34" s="299" t="s">
        <v>185</v>
      </c>
      <c r="SXU34" s="299" t="s">
        <v>185</v>
      </c>
      <c r="SXV34" s="299" t="s">
        <v>185</v>
      </c>
      <c r="SXW34" s="299" t="s">
        <v>185</v>
      </c>
      <c r="SXX34" s="299" t="s">
        <v>185</v>
      </c>
      <c r="SXY34" s="299" t="s">
        <v>185</v>
      </c>
      <c r="SXZ34" s="299" t="s">
        <v>185</v>
      </c>
      <c r="SYA34" s="299" t="s">
        <v>185</v>
      </c>
      <c r="SYB34" s="299" t="s">
        <v>185</v>
      </c>
      <c r="SYC34" s="299" t="s">
        <v>185</v>
      </c>
      <c r="SYD34" s="299" t="s">
        <v>185</v>
      </c>
      <c r="SYE34" s="299" t="s">
        <v>185</v>
      </c>
      <c r="SYF34" s="299" t="s">
        <v>185</v>
      </c>
      <c r="SYG34" s="299" t="s">
        <v>185</v>
      </c>
      <c r="SYH34" s="299" t="s">
        <v>185</v>
      </c>
      <c r="SYI34" s="299" t="s">
        <v>185</v>
      </c>
      <c r="SYJ34" s="299" t="s">
        <v>185</v>
      </c>
      <c r="SYK34" s="299" t="s">
        <v>185</v>
      </c>
      <c r="SYL34" s="299" t="s">
        <v>185</v>
      </c>
      <c r="SYM34" s="299" t="s">
        <v>185</v>
      </c>
      <c r="SYN34" s="299" t="s">
        <v>185</v>
      </c>
      <c r="SYO34" s="299" t="s">
        <v>185</v>
      </c>
      <c r="SYP34" s="299" t="s">
        <v>185</v>
      </c>
      <c r="SYQ34" s="299" t="s">
        <v>185</v>
      </c>
      <c r="SYR34" s="299" t="s">
        <v>185</v>
      </c>
      <c r="SYS34" s="299" t="s">
        <v>185</v>
      </c>
      <c r="SYT34" s="299" t="s">
        <v>185</v>
      </c>
      <c r="SYU34" s="299" t="s">
        <v>185</v>
      </c>
      <c r="SYV34" s="299" t="s">
        <v>185</v>
      </c>
      <c r="SYW34" s="299" t="s">
        <v>185</v>
      </c>
      <c r="SYX34" s="299" t="s">
        <v>185</v>
      </c>
      <c r="SYY34" s="299" t="s">
        <v>185</v>
      </c>
      <c r="SYZ34" s="299" t="s">
        <v>185</v>
      </c>
      <c r="SZA34" s="299" t="s">
        <v>185</v>
      </c>
      <c r="SZB34" s="299" t="s">
        <v>185</v>
      </c>
      <c r="SZC34" s="299" t="s">
        <v>185</v>
      </c>
      <c r="SZD34" s="299" t="s">
        <v>185</v>
      </c>
      <c r="SZE34" s="299" t="s">
        <v>185</v>
      </c>
      <c r="SZF34" s="299" t="s">
        <v>185</v>
      </c>
      <c r="SZG34" s="299" t="s">
        <v>185</v>
      </c>
      <c r="SZH34" s="299" t="s">
        <v>185</v>
      </c>
      <c r="SZI34" s="299" t="s">
        <v>185</v>
      </c>
      <c r="SZJ34" s="299" t="s">
        <v>185</v>
      </c>
      <c r="SZK34" s="299" t="s">
        <v>185</v>
      </c>
      <c r="SZL34" s="299" t="s">
        <v>185</v>
      </c>
      <c r="SZM34" s="299" t="s">
        <v>185</v>
      </c>
      <c r="SZN34" s="299" t="s">
        <v>185</v>
      </c>
      <c r="SZO34" s="299" t="s">
        <v>185</v>
      </c>
      <c r="SZP34" s="299" t="s">
        <v>185</v>
      </c>
      <c r="SZQ34" s="299" t="s">
        <v>185</v>
      </c>
      <c r="SZR34" s="299" t="s">
        <v>185</v>
      </c>
      <c r="SZS34" s="299" t="s">
        <v>185</v>
      </c>
      <c r="SZT34" s="299" t="s">
        <v>185</v>
      </c>
      <c r="SZU34" s="299" t="s">
        <v>185</v>
      </c>
      <c r="SZV34" s="299" t="s">
        <v>185</v>
      </c>
      <c r="SZW34" s="299" t="s">
        <v>185</v>
      </c>
      <c r="SZX34" s="299" t="s">
        <v>185</v>
      </c>
      <c r="SZY34" s="299" t="s">
        <v>185</v>
      </c>
      <c r="SZZ34" s="299" t="s">
        <v>185</v>
      </c>
      <c r="TAA34" s="299" t="s">
        <v>185</v>
      </c>
      <c r="TAB34" s="299" t="s">
        <v>185</v>
      </c>
      <c r="TAC34" s="299" t="s">
        <v>185</v>
      </c>
      <c r="TAD34" s="299" t="s">
        <v>185</v>
      </c>
      <c r="TAE34" s="299" t="s">
        <v>185</v>
      </c>
      <c r="TAF34" s="299" t="s">
        <v>185</v>
      </c>
      <c r="TAG34" s="299" t="s">
        <v>185</v>
      </c>
      <c r="TAH34" s="299" t="s">
        <v>185</v>
      </c>
      <c r="TAI34" s="299" t="s">
        <v>185</v>
      </c>
      <c r="TAJ34" s="299" t="s">
        <v>185</v>
      </c>
      <c r="TAK34" s="299" t="s">
        <v>185</v>
      </c>
      <c r="TAL34" s="299" t="s">
        <v>185</v>
      </c>
      <c r="TAM34" s="299" t="s">
        <v>185</v>
      </c>
      <c r="TAN34" s="299" t="s">
        <v>185</v>
      </c>
      <c r="TAO34" s="299" t="s">
        <v>185</v>
      </c>
      <c r="TAP34" s="299" t="s">
        <v>185</v>
      </c>
      <c r="TAQ34" s="299" t="s">
        <v>185</v>
      </c>
      <c r="TAR34" s="299" t="s">
        <v>185</v>
      </c>
      <c r="TAS34" s="299" t="s">
        <v>185</v>
      </c>
      <c r="TAT34" s="299" t="s">
        <v>185</v>
      </c>
      <c r="TAU34" s="299" t="s">
        <v>185</v>
      </c>
      <c r="TAV34" s="299" t="s">
        <v>185</v>
      </c>
      <c r="TAW34" s="299" t="s">
        <v>185</v>
      </c>
      <c r="TAX34" s="299" t="s">
        <v>185</v>
      </c>
      <c r="TAY34" s="299" t="s">
        <v>185</v>
      </c>
      <c r="TAZ34" s="299" t="s">
        <v>185</v>
      </c>
      <c r="TBA34" s="299" t="s">
        <v>185</v>
      </c>
      <c r="TBB34" s="299" t="s">
        <v>185</v>
      </c>
      <c r="TBC34" s="299" t="s">
        <v>185</v>
      </c>
      <c r="TBD34" s="299" t="s">
        <v>185</v>
      </c>
      <c r="TBE34" s="299" t="s">
        <v>185</v>
      </c>
      <c r="TBF34" s="299" t="s">
        <v>185</v>
      </c>
      <c r="TBG34" s="299" t="s">
        <v>185</v>
      </c>
      <c r="TBH34" s="299" t="s">
        <v>185</v>
      </c>
      <c r="TBI34" s="299" t="s">
        <v>185</v>
      </c>
      <c r="TBJ34" s="299" t="s">
        <v>185</v>
      </c>
      <c r="TBK34" s="299" t="s">
        <v>185</v>
      </c>
      <c r="TBL34" s="299" t="s">
        <v>185</v>
      </c>
      <c r="TBM34" s="299" t="s">
        <v>185</v>
      </c>
      <c r="TBN34" s="299" t="s">
        <v>185</v>
      </c>
      <c r="TBO34" s="299" t="s">
        <v>185</v>
      </c>
      <c r="TBP34" s="299" t="s">
        <v>185</v>
      </c>
      <c r="TBQ34" s="299" t="s">
        <v>185</v>
      </c>
      <c r="TBR34" s="299" t="s">
        <v>185</v>
      </c>
      <c r="TBS34" s="299" t="s">
        <v>185</v>
      </c>
      <c r="TBT34" s="299" t="s">
        <v>185</v>
      </c>
      <c r="TBU34" s="299" t="s">
        <v>185</v>
      </c>
      <c r="TBV34" s="299" t="s">
        <v>185</v>
      </c>
      <c r="TBW34" s="299" t="s">
        <v>185</v>
      </c>
      <c r="TBX34" s="299" t="s">
        <v>185</v>
      </c>
      <c r="TBY34" s="299" t="s">
        <v>185</v>
      </c>
      <c r="TBZ34" s="299" t="s">
        <v>185</v>
      </c>
      <c r="TCA34" s="299" t="s">
        <v>185</v>
      </c>
      <c r="TCB34" s="299" t="s">
        <v>185</v>
      </c>
      <c r="TCC34" s="299" t="s">
        <v>185</v>
      </c>
      <c r="TCD34" s="299" t="s">
        <v>185</v>
      </c>
      <c r="TCE34" s="299" t="s">
        <v>185</v>
      </c>
      <c r="TCF34" s="299" t="s">
        <v>185</v>
      </c>
      <c r="TCG34" s="299" t="s">
        <v>185</v>
      </c>
      <c r="TCH34" s="299" t="s">
        <v>185</v>
      </c>
      <c r="TCI34" s="299" t="s">
        <v>185</v>
      </c>
      <c r="TCJ34" s="299" t="s">
        <v>185</v>
      </c>
      <c r="TCK34" s="299" t="s">
        <v>185</v>
      </c>
      <c r="TCL34" s="299" t="s">
        <v>185</v>
      </c>
      <c r="TCM34" s="299" t="s">
        <v>185</v>
      </c>
      <c r="TCN34" s="299" t="s">
        <v>185</v>
      </c>
      <c r="TCO34" s="299" t="s">
        <v>185</v>
      </c>
      <c r="TCP34" s="299" t="s">
        <v>185</v>
      </c>
      <c r="TCQ34" s="299" t="s">
        <v>185</v>
      </c>
      <c r="TCR34" s="299" t="s">
        <v>185</v>
      </c>
      <c r="TCS34" s="299" t="s">
        <v>185</v>
      </c>
      <c r="TCT34" s="299" t="s">
        <v>185</v>
      </c>
      <c r="TCU34" s="299" t="s">
        <v>185</v>
      </c>
      <c r="TCV34" s="299" t="s">
        <v>185</v>
      </c>
      <c r="TCW34" s="299" t="s">
        <v>185</v>
      </c>
      <c r="TCX34" s="299" t="s">
        <v>185</v>
      </c>
      <c r="TCY34" s="299" t="s">
        <v>185</v>
      </c>
      <c r="TCZ34" s="299" t="s">
        <v>185</v>
      </c>
      <c r="TDA34" s="299" t="s">
        <v>185</v>
      </c>
      <c r="TDB34" s="299" t="s">
        <v>185</v>
      </c>
      <c r="TDC34" s="299" t="s">
        <v>185</v>
      </c>
      <c r="TDD34" s="299" t="s">
        <v>185</v>
      </c>
      <c r="TDE34" s="299" t="s">
        <v>185</v>
      </c>
      <c r="TDF34" s="299" t="s">
        <v>185</v>
      </c>
      <c r="TDG34" s="299" t="s">
        <v>185</v>
      </c>
      <c r="TDH34" s="299" t="s">
        <v>185</v>
      </c>
      <c r="TDI34" s="299" t="s">
        <v>185</v>
      </c>
      <c r="TDJ34" s="299" t="s">
        <v>185</v>
      </c>
      <c r="TDK34" s="299" t="s">
        <v>185</v>
      </c>
      <c r="TDL34" s="299" t="s">
        <v>185</v>
      </c>
      <c r="TDM34" s="299" t="s">
        <v>185</v>
      </c>
      <c r="TDN34" s="299" t="s">
        <v>185</v>
      </c>
      <c r="TDO34" s="299" t="s">
        <v>185</v>
      </c>
      <c r="TDP34" s="299" t="s">
        <v>185</v>
      </c>
      <c r="TDQ34" s="299" t="s">
        <v>185</v>
      </c>
      <c r="TDR34" s="299" t="s">
        <v>185</v>
      </c>
      <c r="TDS34" s="299" t="s">
        <v>185</v>
      </c>
      <c r="TDT34" s="299" t="s">
        <v>185</v>
      </c>
      <c r="TDU34" s="299" t="s">
        <v>185</v>
      </c>
      <c r="TDV34" s="299" t="s">
        <v>185</v>
      </c>
      <c r="TDW34" s="299" t="s">
        <v>185</v>
      </c>
      <c r="TDX34" s="299" t="s">
        <v>185</v>
      </c>
      <c r="TDY34" s="299" t="s">
        <v>185</v>
      </c>
      <c r="TDZ34" s="299" t="s">
        <v>185</v>
      </c>
      <c r="TEA34" s="299" t="s">
        <v>185</v>
      </c>
      <c r="TEB34" s="299" t="s">
        <v>185</v>
      </c>
      <c r="TEC34" s="299" t="s">
        <v>185</v>
      </c>
      <c r="TED34" s="299" t="s">
        <v>185</v>
      </c>
      <c r="TEE34" s="299" t="s">
        <v>185</v>
      </c>
      <c r="TEF34" s="299" t="s">
        <v>185</v>
      </c>
      <c r="TEG34" s="299" t="s">
        <v>185</v>
      </c>
      <c r="TEH34" s="299" t="s">
        <v>185</v>
      </c>
      <c r="TEI34" s="299" t="s">
        <v>185</v>
      </c>
      <c r="TEJ34" s="299" t="s">
        <v>185</v>
      </c>
      <c r="TEK34" s="299" t="s">
        <v>185</v>
      </c>
      <c r="TEL34" s="299" t="s">
        <v>185</v>
      </c>
      <c r="TEM34" s="299" t="s">
        <v>185</v>
      </c>
      <c r="TEN34" s="299" t="s">
        <v>185</v>
      </c>
      <c r="TEO34" s="299" t="s">
        <v>185</v>
      </c>
      <c r="TEP34" s="299" t="s">
        <v>185</v>
      </c>
      <c r="TEQ34" s="299" t="s">
        <v>185</v>
      </c>
      <c r="TER34" s="299" t="s">
        <v>185</v>
      </c>
      <c r="TES34" s="299" t="s">
        <v>185</v>
      </c>
      <c r="TET34" s="299" t="s">
        <v>185</v>
      </c>
      <c r="TEU34" s="299" t="s">
        <v>185</v>
      </c>
      <c r="TEV34" s="299" t="s">
        <v>185</v>
      </c>
      <c r="TEW34" s="299" t="s">
        <v>185</v>
      </c>
      <c r="TEX34" s="299" t="s">
        <v>185</v>
      </c>
      <c r="TEY34" s="299" t="s">
        <v>185</v>
      </c>
      <c r="TEZ34" s="299" t="s">
        <v>185</v>
      </c>
      <c r="TFA34" s="299" t="s">
        <v>185</v>
      </c>
      <c r="TFB34" s="299" t="s">
        <v>185</v>
      </c>
      <c r="TFC34" s="299" t="s">
        <v>185</v>
      </c>
      <c r="TFD34" s="299" t="s">
        <v>185</v>
      </c>
      <c r="TFE34" s="299" t="s">
        <v>185</v>
      </c>
      <c r="TFF34" s="299" t="s">
        <v>185</v>
      </c>
      <c r="TFG34" s="299" t="s">
        <v>185</v>
      </c>
      <c r="TFH34" s="299" t="s">
        <v>185</v>
      </c>
      <c r="TFI34" s="299" t="s">
        <v>185</v>
      </c>
      <c r="TFJ34" s="299" t="s">
        <v>185</v>
      </c>
      <c r="TFK34" s="299" t="s">
        <v>185</v>
      </c>
      <c r="TFL34" s="299" t="s">
        <v>185</v>
      </c>
      <c r="TFM34" s="299" t="s">
        <v>185</v>
      </c>
      <c r="TFN34" s="299" t="s">
        <v>185</v>
      </c>
      <c r="TFO34" s="299" t="s">
        <v>185</v>
      </c>
      <c r="TFP34" s="299" t="s">
        <v>185</v>
      </c>
      <c r="TFQ34" s="299" t="s">
        <v>185</v>
      </c>
      <c r="TFR34" s="299" t="s">
        <v>185</v>
      </c>
      <c r="TFS34" s="299" t="s">
        <v>185</v>
      </c>
      <c r="TFT34" s="299" t="s">
        <v>185</v>
      </c>
      <c r="TFU34" s="299" t="s">
        <v>185</v>
      </c>
      <c r="TFV34" s="299" t="s">
        <v>185</v>
      </c>
      <c r="TFW34" s="299" t="s">
        <v>185</v>
      </c>
      <c r="TFX34" s="299" t="s">
        <v>185</v>
      </c>
      <c r="TFY34" s="299" t="s">
        <v>185</v>
      </c>
      <c r="TFZ34" s="299" t="s">
        <v>185</v>
      </c>
      <c r="TGA34" s="299" t="s">
        <v>185</v>
      </c>
      <c r="TGB34" s="299" t="s">
        <v>185</v>
      </c>
      <c r="TGC34" s="299" t="s">
        <v>185</v>
      </c>
      <c r="TGD34" s="299" t="s">
        <v>185</v>
      </c>
      <c r="TGE34" s="299" t="s">
        <v>185</v>
      </c>
      <c r="TGF34" s="299" t="s">
        <v>185</v>
      </c>
      <c r="TGG34" s="299" t="s">
        <v>185</v>
      </c>
      <c r="TGH34" s="299" t="s">
        <v>185</v>
      </c>
      <c r="TGI34" s="299" t="s">
        <v>185</v>
      </c>
      <c r="TGJ34" s="299" t="s">
        <v>185</v>
      </c>
      <c r="TGK34" s="299" t="s">
        <v>185</v>
      </c>
      <c r="TGL34" s="299" t="s">
        <v>185</v>
      </c>
      <c r="TGM34" s="299" t="s">
        <v>185</v>
      </c>
      <c r="TGN34" s="299" t="s">
        <v>185</v>
      </c>
      <c r="TGO34" s="299" t="s">
        <v>185</v>
      </c>
      <c r="TGP34" s="299" t="s">
        <v>185</v>
      </c>
      <c r="TGQ34" s="299" t="s">
        <v>185</v>
      </c>
      <c r="TGR34" s="299" t="s">
        <v>185</v>
      </c>
      <c r="TGS34" s="299" t="s">
        <v>185</v>
      </c>
      <c r="TGT34" s="299" t="s">
        <v>185</v>
      </c>
      <c r="TGU34" s="299" t="s">
        <v>185</v>
      </c>
      <c r="TGV34" s="299" t="s">
        <v>185</v>
      </c>
      <c r="TGW34" s="299" t="s">
        <v>185</v>
      </c>
      <c r="TGX34" s="299" t="s">
        <v>185</v>
      </c>
      <c r="TGY34" s="299" t="s">
        <v>185</v>
      </c>
      <c r="TGZ34" s="299" t="s">
        <v>185</v>
      </c>
      <c r="THA34" s="299" t="s">
        <v>185</v>
      </c>
      <c r="THB34" s="299" t="s">
        <v>185</v>
      </c>
      <c r="THC34" s="299" t="s">
        <v>185</v>
      </c>
      <c r="THD34" s="299" t="s">
        <v>185</v>
      </c>
      <c r="THE34" s="299" t="s">
        <v>185</v>
      </c>
      <c r="THF34" s="299" t="s">
        <v>185</v>
      </c>
      <c r="THG34" s="299" t="s">
        <v>185</v>
      </c>
      <c r="THH34" s="299" t="s">
        <v>185</v>
      </c>
      <c r="THI34" s="299" t="s">
        <v>185</v>
      </c>
      <c r="THJ34" s="299" t="s">
        <v>185</v>
      </c>
      <c r="THK34" s="299" t="s">
        <v>185</v>
      </c>
      <c r="THL34" s="299" t="s">
        <v>185</v>
      </c>
      <c r="THM34" s="299" t="s">
        <v>185</v>
      </c>
      <c r="THN34" s="299" t="s">
        <v>185</v>
      </c>
      <c r="THO34" s="299" t="s">
        <v>185</v>
      </c>
      <c r="THP34" s="299" t="s">
        <v>185</v>
      </c>
      <c r="THQ34" s="299" t="s">
        <v>185</v>
      </c>
      <c r="THR34" s="299" t="s">
        <v>185</v>
      </c>
      <c r="THS34" s="299" t="s">
        <v>185</v>
      </c>
      <c r="THT34" s="299" t="s">
        <v>185</v>
      </c>
      <c r="THU34" s="299" t="s">
        <v>185</v>
      </c>
      <c r="THV34" s="299" t="s">
        <v>185</v>
      </c>
      <c r="THW34" s="299" t="s">
        <v>185</v>
      </c>
      <c r="THX34" s="299" t="s">
        <v>185</v>
      </c>
      <c r="THY34" s="299" t="s">
        <v>185</v>
      </c>
      <c r="THZ34" s="299" t="s">
        <v>185</v>
      </c>
      <c r="TIA34" s="299" t="s">
        <v>185</v>
      </c>
      <c r="TIB34" s="299" t="s">
        <v>185</v>
      </c>
      <c r="TIC34" s="299" t="s">
        <v>185</v>
      </c>
      <c r="TID34" s="299" t="s">
        <v>185</v>
      </c>
      <c r="TIE34" s="299" t="s">
        <v>185</v>
      </c>
      <c r="TIF34" s="299" t="s">
        <v>185</v>
      </c>
      <c r="TIG34" s="299" t="s">
        <v>185</v>
      </c>
      <c r="TIH34" s="299" t="s">
        <v>185</v>
      </c>
      <c r="TII34" s="299" t="s">
        <v>185</v>
      </c>
      <c r="TIJ34" s="299" t="s">
        <v>185</v>
      </c>
      <c r="TIK34" s="299" t="s">
        <v>185</v>
      </c>
      <c r="TIL34" s="299" t="s">
        <v>185</v>
      </c>
      <c r="TIM34" s="299" t="s">
        <v>185</v>
      </c>
      <c r="TIN34" s="299" t="s">
        <v>185</v>
      </c>
      <c r="TIO34" s="299" t="s">
        <v>185</v>
      </c>
      <c r="TIP34" s="299" t="s">
        <v>185</v>
      </c>
      <c r="TIQ34" s="299" t="s">
        <v>185</v>
      </c>
      <c r="TIR34" s="299" t="s">
        <v>185</v>
      </c>
      <c r="TIS34" s="299" t="s">
        <v>185</v>
      </c>
      <c r="TIT34" s="299" t="s">
        <v>185</v>
      </c>
      <c r="TIU34" s="299" t="s">
        <v>185</v>
      </c>
      <c r="TIV34" s="299" t="s">
        <v>185</v>
      </c>
      <c r="TIW34" s="299" t="s">
        <v>185</v>
      </c>
      <c r="TIX34" s="299" t="s">
        <v>185</v>
      </c>
      <c r="TIY34" s="299" t="s">
        <v>185</v>
      </c>
      <c r="TIZ34" s="299" t="s">
        <v>185</v>
      </c>
      <c r="TJA34" s="299" t="s">
        <v>185</v>
      </c>
      <c r="TJB34" s="299" t="s">
        <v>185</v>
      </c>
      <c r="TJC34" s="299" t="s">
        <v>185</v>
      </c>
      <c r="TJD34" s="299" t="s">
        <v>185</v>
      </c>
      <c r="TJE34" s="299" t="s">
        <v>185</v>
      </c>
      <c r="TJF34" s="299" t="s">
        <v>185</v>
      </c>
      <c r="TJG34" s="299" t="s">
        <v>185</v>
      </c>
      <c r="TJH34" s="299" t="s">
        <v>185</v>
      </c>
      <c r="TJI34" s="299" t="s">
        <v>185</v>
      </c>
      <c r="TJJ34" s="299" t="s">
        <v>185</v>
      </c>
      <c r="TJK34" s="299" t="s">
        <v>185</v>
      </c>
      <c r="TJL34" s="299" t="s">
        <v>185</v>
      </c>
      <c r="TJM34" s="299" t="s">
        <v>185</v>
      </c>
      <c r="TJN34" s="299" t="s">
        <v>185</v>
      </c>
      <c r="TJO34" s="299" t="s">
        <v>185</v>
      </c>
      <c r="TJP34" s="299" t="s">
        <v>185</v>
      </c>
      <c r="TJQ34" s="299" t="s">
        <v>185</v>
      </c>
      <c r="TJR34" s="299" t="s">
        <v>185</v>
      </c>
      <c r="TJS34" s="299" t="s">
        <v>185</v>
      </c>
      <c r="TJT34" s="299" t="s">
        <v>185</v>
      </c>
      <c r="TJU34" s="299" t="s">
        <v>185</v>
      </c>
      <c r="TJV34" s="299" t="s">
        <v>185</v>
      </c>
      <c r="TJW34" s="299" t="s">
        <v>185</v>
      </c>
      <c r="TJX34" s="299" t="s">
        <v>185</v>
      </c>
      <c r="TJY34" s="299" t="s">
        <v>185</v>
      </c>
      <c r="TJZ34" s="299" t="s">
        <v>185</v>
      </c>
      <c r="TKA34" s="299" t="s">
        <v>185</v>
      </c>
      <c r="TKB34" s="299" t="s">
        <v>185</v>
      </c>
      <c r="TKC34" s="299" t="s">
        <v>185</v>
      </c>
      <c r="TKD34" s="299" t="s">
        <v>185</v>
      </c>
      <c r="TKE34" s="299" t="s">
        <v>185</v>
      </c>
      <c r="TKF34" s="299" t="s">
        <v>185</v>
      </c>
      <c r="TKG34" s="299" t="s">
        <v>185</v>
      </c>
      <c r="TKH34" s="299" t="s">
        <v>185</v>
      </c>
      <c r="TKI34" s="299" t="s">
        <v>185</v>
      </c>
      <c r="TKJ34" s="299" t="s">
        <v>185</v>
      </c>
      <c r="TKK34" s="299" t="s">
        <v>185</v>
      </c>
      <c r="TKL34" s="299" t="s">
        <v>185</v>
      </c>
      <c r="TKM34" s="299" t="s">
        <v>185</v>
      </c>
      <c r="TKN34" s="299" t="s">
        <v>185</v>
      </c>
      <c r="TKO34" s="299" t="s">
        <v>185</v>
      </c>
      <c r="TKP34" s="299" t="s">
        <v>185</v>
      </c>
      <c r="TKQ34" s="299" t="s">
        <v>185</v>
      </c>
      <c r="TKR34" s="299" t="s">
        <v>185</v>
      </c>
      <c r="TKS34" s="299" t="s">
        <v>185</v>
      </c>
      <c r="TKT34" s="299" t="s">
        <v>185</v>
      </c>
      <c r="TKU34" s="299" t="s">
        <v>185</v>
      </c>
      <c r="TKV34" s="299" t="s">
        <v>185</v>
      </c>
      <c r="TKW34" s="299" t="s">
        <v>185</v>
      </c>
      <c r="TKX34" s="299" t="s">
        <v>185</v>
      </c>
      <c r="TKY34" s="299" t="s">
        <v>185</v>
      </c>
      <c r="TKZ34" s="299" t="s">
        <v>185</v>
      </c>
      <c r="TLA34" s="299" t="s">
        <v>185</v>
      </c>
      <c r="TLB34" s="299" t="s">
        <v>185</v>
      </c>
      <c r="TLC34" s="299" t="s">
        <v>185</v>
      </c>
      <c r="TLD34" s="299" t="s">
        <v>185</v>
      </c>
      <c r="TLE34" s="299" t="s">
        <v>185</v>
      </c>
      <c r="TLF34" s="299" t="s">
        <v>185</v>
      </c>
      <c r="TLG34" s="299" t="s">
        <v>185</v>
      </c>
      <c r="TLH34" s="299" t="s">
        <v>185</v>
      </c>
      <c r="TLI34" s="299" t="s">
        <v>185</v>
      </c>
      <c r="TLJ34" s="299" t="s">
        <v>185</v>
      </c>
      <c r="TLK34" s="299" t="s">
        <v>185</v>
      </c>
      <c r="TLL34" s="299" t="s">
        <v>185</v>
      </c>
      <c r="TLM34" s="299" t="s">
        <v>185</v>
      </c>
      <c r="TLN34" s="299" t="s">
        <v>185</v>
      </c>
      <c r="TLO34" s="299" t="s">
        <v>185</v>
      </c>
      <c r="TLP34" s="299" t="s">
        <v>185</v>
      </c>
      <c r="TLQ34" s="299" t="s">
        <v>185</v>
      </c>
      <c r="TLR34" s="299" t="s">
        <v>185</v>
      </c>
      <c r="TLS34" s="299" t="s">
        <v>185</v>
      </c>
      <c r="TLT34" s="299" t="s">
        <v>185</v>
      </c>
      <c r="TLU34" s="299" t="s">
        <v>185</v>
      </c>
      <c r="TLV34" s="299" t="s">
        <v>185</v>
      </c>
      <c r="TLW34" s="299" t="s">
        <v>185</v>
      </c>
      <c r="TLX34" s="299" t="s">
        <v>185</v>
      </c>
      <c r="TLY34" s="299" t="s">
        <v>185</v>
      </c>
      <c r="TLZ34" s="299" t="s">
        <v>185</v>
      </c>
      <c r="TMA34" s="299" t="s">
        <v>185</v>
      </c>
      <c r="TMB34" s="299" t="s">
        <v>185</v>
      </c>
      <c r="TMC34" s="299" t="s">
        <v>185</v>
      </c>
      <c r="TMD34" s="299" t="s">
        <v>185</v>
      </c>
      <c r="TME34" s="299" t="s">
        <v>185</v>
      </c>
      <c r="TMF34" s="299" t="s">
        <v>185</v>
      </c>
      <c r="TMG34" s="299" t="s">
        <v>185</v>
      </c>
      <c r="TMH34" s="299" t="s">
        <v>185</v>
      </c>
      <c r="TMI34" s="299" t="s">
        <v>185</v>
      </c>
      <c r="TMJ34" s="299" t="s">
        <v>185</v>
      </c>
      <c r="TMK34" s="299" t="s">
        <v>185</v>
      </c>
      <c r="TML34" s="299" t="s">
        <v>185</v>
      </c>
      <c r="TMM34" s="299" t="s">
        <v>185</v>
      </c>
      <c r="TMN34" s="299" t="s">
        <v>185</v>
      </c>
      <c r="TMO34" s="299" t="s">
        <v>185</v>
      </c>
      <c r="TMP34" s="299" t="s">
        <v>185</v>
      </c>
      <c r="TMQ34" s="299" t="s">
        <v>185</v>
      </c>
      <c r="TMR34" s="299" t="s">
        <v>185</v>
      </c>
      <c r="TMS34" s="299" t="s">
        <v>185</v>
      </c>
      <c r="TMT34" s="299" t="s">
        <v>185</v>
      </c>
      <c r="TMU34" s="299" t="s">
        <v>185</v>
      </c>
      <c r="TMV34" s="299" t="s">
        <v>185</v>
      </c>
      <c r="TMW34" s="299" t="s">
        <v>185</v>
      </c>
      <c r="TMX34" s="299" t="s">
        <v>185</v>
      </c>
      <c r="TMY34" s="299" t="s">
        <v>185</v>
      </c>
      <c r="TMZ34" s="299" t="s">
        <v>185</v>
      </c>
      <c r="TNA34" s="299" t="s">
        <v>185</v>
      </c>
      <c r="TNB34" s="299" t="s">
        <v>185</v>
      </c>
      <c r="TNC34" s="299" t="s">
        <v>185</v>
      </c>
      <c r="TND34" s="299" t="s">
        <v>185</v>
      </c>
      <c r="TNE34" s="299" t="s">
        <v>185</v>
      </c>
      <c r="TNF34" s="299" t="s">
        <v>185</v>
      </c>
      <c r="TNG34" s="299" t="s">
        <v>185</v>
      </c>
      <c r="TNH34" s="299" t="s">
        <v>185</v>
      </c>
      <c r="TNI34" s="299" t="s">
        <v>185</v>
      </c>
      <c r="TNJ34" s="299" t="s">
        <v>185</v>
      </c>
      <c r="TNK34" s="299" t="s">
        <v>185</v>
      </c>
      <c r="TNL34" s="299" t="s">
        <v>185</v>
      </c>
      <c r="TNM34" s="299" t="s">
        <v>185</v>
      </c>
      <c r="TNN34" s="299" t="s">
        <v>185</v>
      </c>
      <c r="TNO34" s="299" t="s">
        <v>185</v>
      </c>
      <c r="TNP34" s="299" t="s">
        <v>185</v>
      </c>
      <c r="TNQ34" s="299" t="s">
        <v>185</v>
      </c>
      <c r="TNR34" s="299" t="s">
        <v>185</v>
      </c>
      <c r="TNS34" s="299" t="s">
        <v>185</v>
      </c>
      <c r="TNT34" s="299" t="s">
        <v>185</v>
      </c>
      <c r="TNU34" s="299" t="s">
        <v>185</v>
      </c>
      <c r="TNV34" s="299" t="s">
        <v>185</v>
      </c>
      <c r="TNW34" s="299" t="s">
        <v>185</v>
      </c>
      <c r="TNX34" s="299" t="s">
        <v>185</v>
      </c>
      <c r="TNY34" s="299" t="s">
        <v>185</v>
      </c>
      <c r="TNZ34" s="299" t="s">
        <v>185</v>
      </c>
      <c r="TOA34" s="299" t="s">
        <v>185</v>
      </c>
      <c r="TOB34" s="299" t="s">
        <v>185</v>
      </c>
      <c r="TOC34" s="299" t="s">
        <v>185</v>
      </c>
      <c r="TOD34" s="299" t="s">
        <v>185</v>
      </c>
      <c r="TOE34" s="299" t="s">
        <v>185</v>
      </c>
      <c r="TOF34" s="299" t="s">
        <v>185</v>
      </c>
      <c r="TOG34" s="299" t="s">
        <v>185</v>
      </c>
      <c r="TOH34" s="299" t="s">
        <v>185</v>
      </c>
      <c r="TOI34" s="299" t="s">
        <v>185</v>
      </c>
      <c r="TOJ34" s="299" t="s">
        <v>185</v>
      </c>
      <c r="TOK34" s="299" t="s">
        <v>185</v>
      </c>
      <c r="TOL34" s="299" t="s">
        <v>185</v>
      </c>
      <c r="TOM34" s="299" t="s">
        <v>185</v>
      </c>
      <c r="TON34" s="299" t="s">
        <v>185</v>
      </c>
      <c r="TOO34" s="299" t="s">
        <v>185</v>
      </c>
      <c r="TOP34" s="299" t="s">
        <v>185</v>
      </c>
      <c r="TOQ34" s="299" t="s">
        <v>185</v>
      </c>
      <c r="TOR34" s="299" t="s">
        <v>185</v>
      </c>
      <c r="TOS34" s="299" t="s">
        <v>185</v>
      </c>
      <c r="TOT34" s="299" t="s">
        <v>185</v>
      </c>
      <c r="TOU34" s="299" t="s">
        <v>185</v>
      </c>
      <c r="TOV34" s="299" t="s">
        <v>185</v>
      </c>
      <c r="TOW34" s="299" t="s">
        <v>185</v>
      </c>
      <c r="TOX34" s="299" t="s">
        <v>185</v>
      </c>
      <c r="TOY34" s="299" t="s">
        <v>185</v>
      </c>
      <c r="TOZ34" s="299" t="s">
        <v>185</v>
      </c>
      <c r="TPA34" s="299" t="s">
        <v>185</v>
      </c>
      <c r="TPB34" s="299" t="s">
        <v>185</v>
      </c>
      <c r="TPC34" s="299" t="s">
        <v>185</v>
      </c>
      <c r="TPD34" s="299" t="s">
        <v>185</v>
      </c>
      <c r="TPE34" s="299" t="s">
        <v>185</v>
      </c>
      <c r="TPF34" s="299" t="s">
        <v>185</v>
      </c>
      <c r="TPG34" s="299" t="s">
        <v>185</v>
      </c>
      <c r="TPH34" s="299" t="s">
        <v>185</v>
      </c>
      <c r="TPI34" s="299" t="s">
        <v>185</v>
      </c>
      <c r="TPJ34" s="299" t="s">
        <v>185</v>
      </c>
      <c r="TPK34" s="299" t="s">
        <v>185</v>
      </c>
      <c r="TPL34" s="299" t="s">
        <v>185</v>
      </c>
      <c r="TPM34" s="299" t="s">
        <v>185</v>
      </c>
      <c r="TPN34" s="299" t="s">
        <v>185</v>
      </c>
      <c r="TPO34" s="299" t="s">
        <v>185</v>
      </c>
      <c r="TPP34" s="299" t="s">
        <v>185</v>
      </c>
      <c r="TPQ34" s="299" t="s">
        <v>185</v>
      </c>
      <c r="TPR34" s="299" t="s">
        <v>185</v>
      </c>
      <c r="TPS34" s="299" t="s">
        <v>185</v>
      </c>
      <c r="TPT34" s="299" t="s">
        <v>185</v>
      </c>
      <c r="TPU34" s="299" t="s">
        <v>185</v>
      </c>
      <c r="TPV34" s="299" t="s">
        <v>185</v>
      </c>
      <c r="TPW34" s="299" t="s">
        <v>185</v>
      </c>
      <c r="TPX34" s="299" t="s">
        <v>185</v>
      </c>
      <c r="TPY34" s="299" t="s">
        <v>185</v>
      </c>
      <c r="TPZ34" s="299" t="s">
        <v>185</v>
      </c>
      <c r="TQA34" s="299" t="s">
        <v>185</v>
      </c>
      <c r="TQB34" s="299" t="s">
        <v>185</v>
      </c>
      <c r="TQC34" s="299" t="s">
        <v>185</v>
      </c>
      <c r="TQD34" s="299" t="s">
        <v>185</v>
      </c>
      <c r="TQE34" s="299" t="s">
        <v>185</v>
      </c>
      <c r="TQF34" s="299" t="s">
        <v>185</v>
      </c>
      <c r="TQG34" s="299" t="s">
        <v>185</v>
      </c>
      <c r="TQH34" s="299" t="s">
        <v>185</v>
      </c>
      <c r="TQI34" s="299" t="s">
        <v>185</v>
      </c>
      <c r="TQJ34" s="299" t="s">
        <v>185</v>
      </c>
      <c r="TQK34" s="299" t="s">
        <v>185</v>
      </c>
      <c r="TQL34" s="299" t="s">
        <v>185</v>
      </c>
      <c r="TQM34" s="299" t="s">
        <v>185</v>
      </c>
      <c r="TQN34" s="299" t="s">
        <v>185</v>
      </c>
      <c r="TQO34" s="299" t="s">
        <v>185</v>
      </c>
      <c r="TQP34" s="299" t="s">
        <v>185</v>
      </c>
      <c r="TQQ34" s="299" t="s">
        <v>185</v>
      </c>
      <c r="TQR34" s="299" t="s">
        <v>185</v>
      </c>
      <c r="TQS34" s="299" t="s">
        <v>185</v>
      </c>
      <c r="TQT34" s="299" t="s">
        <v>185</v>
      </c>
      <c r="TQU34" s="299" t="s">
        <v>185</v>
      </c>
      <c r="TQV34" s="299" t="s">
        <v>185</v>
      </c>
      <c r="TQW34" s="299" t="s">
        <v>185</v>
      </c>
      <c r="TQX34" s="299" t="s">
        <v>185</v>
      </c>
      <c r="TQY34" s="299" t="s">
        <v>185</v>
      </c>
      <c r="TQZ34" s="299" t="s">
        <v>185</v>
      </c>
      <c r="TRA34" s="299" t="s">
        <v>185</v>
      </c>
      <c r="TRB34" s="299" t="s">
        <v>185</v>
      </c>
      <c r="TRC34" s="299" t="s">
        <v>185</v>
      </c>
      <c r="TRD34" s="299" t="s">
        <v>185</v>
      </c>
      <c r="TRE34" s="299" t="s">
        <v>185</v>
      </c>
      <c r="TRF34" s="299" t="s">
        <v>185</v>
      </c>
      <c r="TRG34" s="299" t="s">
        <v>185</v>
      </c>
      <c r="TRH34" s="299" t="s">
        <v>185</v>
      </c>
      <c r="TRI34" s="299" t="s">
        <v>185</v>
      </c>
      <c r="TRJ34" s="299" t="s">
        <v>185</v>
      </c>
      <c r="TRK34" s="299" t="s">
        <v>185</v>
      </c>
      <c r="TRL34" s="299" t="s">
        <v>185</v>
      </c>
      <c r="TRM34" s="299" t="s">
        <v>185</v>
      </c>
      <c r="TRN34" s="299" t="s">
        <v>185</v>
      </c>
      <c r="TRO34" s="299" t="s">
        <v>185</v>
      </c>
      <c r="TRP34" s="299" t="s">
        <v>185</v>
      </c>
      <c r="TRQ34" s="299" t="s">
        <v>185</v>
      </c>
      <c r="TRR34" s="299" t="s">
        <v>185</v>
      </c>
      <c r="TRS34" s="299" t="s">
        <v>185</v>
      </c>
      <c r="TRT34" s="299" t="s">
        <v>185</v>
      </c>
      <c r="TRU34" s="299" t="s">
        <v>185</v>
      </c>
      <c r="TRV34" s="299" t="s">
        <v>185</v>
      </c>
      <c r="TRW34" s="299" t="s">
        <v>185</v>
      </c>
      <c r="TRX34" s="299" t="s">
        <v>185</v>
      </c>
      <c r="TRY34" s="299" t="s">
        <v>185</v>
      </c>
      <c r="TRZ34" s="299" t="s">
        <v>185</v>
      </c>
      <c r="TSA34" s="299" t="s">
        <v>185</v>
      </c>
      <c r="TSB34" s="299" t="s">
        <v>185</v>
      </c>
      <c r="TSC34" s="299" t="s">
        <v>185</v>
      </c>
      <c r="TSD34" s="299" t="s">
        <v>185</v>
      </c>
      <c r="TSE34" s="299" t="s">
        <v>185</v>
      </c>
      <c r="TSF34" s="299" t="s">
        <v>185</v>
      </c>
      <c r="TSG34" s="299" t="s">
        <v>185</v>
      </c>
      <c r="TSH34" s="299" t="s">
        <v>185</v>
      </c>
      <c r="TSI34" s="299" t="s">
        <v>185</v>
      </c>
      <c r="TSJ34" s="299" t="s">
        <v>185</v>
      </c>
      <c r="TSK34" s="299" t="s">
        <v>185</v>
      </c>
      <c r="TSL34" s="299" t="s">
        <v>185</v>
      </c>
      <c r="TSM34" s="299" t="s">
        <v>185</v>
      </c>
      <c r="TSN34" s="299" t="s">
        <v>185</v>
      </c>
      <c r="TSO34" s="299" t="s">
        <v>185</v>
      </c>
      <c r="TSP34" s="299" t="s">
        <v>185</v>
      </c>
      <c r="TSQ34" s="299" t="s">
        <v>185</v>
      </c>
      <c r="TSR34" s="299" t="s">
        <v>185</v>
      </c>
      <c r="TSS34" s="299" t="s">
        <v>185</v>
      </c>
      <c r="TST34" s="299" t="s">
        <v>185</v>
      </c>
      <c r="TSU34" s="299" t="s">
        <v>185</v>
      </c>
      <c r="TSV34" s="299" t="s">
        <v>185</v>
      </c>
      <c r="TSW34" s="299" t="s">
        <v>185</v>
      </c>
      <c r="TSX34" s="299" t="s">
        <v>185</v>
      </c>
      <c r="TSY34" s="299" t="s">
        <v>185</v>
      </c>
      <c r="TSZ34" s="299" t="s">
        <v>185</v>
      </c>
      <c r="TTA34" s="299" t="s">
        <v>185</v>
      </c>
      <c r="TTB34" s="299" t="s">
        <v>185</v>
      </c>
      <c r="TTC34" s="299" t="s">
        <v>185</v>
      </c>
      <c r="TTD34" s="299" t="s">
        <v>185</v>
      </c>
      <c r="TTE34" s="299" t="s">
        <v>185</v>
      </c>
      <c r="TTF34" s="299" t="s">
        <v>185</v>
      </c>
      <c r="TTG34" s="299" t="s">
        <v>185</v>
      </c>
      <c r="TTH34" s="299" t="s">
        <v>185</v>
      </c>
      <c r="TTI34" s="299" t="s">
        <v>185</v>
      </c>
      <c r="TTJ34" s="299" t="s">
        <v>185</v>
      </c>
      <c r="TTK34" s="299" t="s">
        <v>185</v>
      </c>
      <c r="TTL34" s="299" t="s">
        <v>185</v>
      </c>
      <c r="TTM34" s="299" t="s">
        <v>185</v>
      </c>
      <c r="TTN34" s="299" t="s">
        <v>185</v>
      </c>
      <c r="TTO34" s="299" t="s">
        <v>185</v>
      </c>
      <c r="TTP34" s="299" t="s">
        <v>185</v>
      </c>
      <c r="TTQ34" s="299" t="s">
        <v>185</v>
      </c>
      <c r="TTR34" s="299" t="s">
        <v>185</v>
      </c>
      <c r="TTS34" s="299" t="s">
        <v>185</v>
      </c>
      <c r="TTT34" s="299" t="s">
        <v>185</v>
      </c>
      <c r="TTU34" s="299" t="s">
        <v>185</v>
      </c>
      <c r="TTV34" s="299" t="s">
        <v>185</v>
      </c>
      <c r="TTW34" s="299" t="s">
        <v>185</v>
      </c>
      <c r="TTX34" s="299" t="s">
        <v>185</v>
      </c>
      <c r="TTY34" s="299" t="s">
        <v>185</v>
      </c>
      <c r="TTZ34" s="299" t="s">
        <v>185</v>
      </c>
      <c r="TUA34" s="299" t="s">
        <v>185</v>
      </c>
      <c r="TUB34" s="299" t="s">
        <v>185</v>
      </c>
      <c r="TUC34" s="299" t="s">
        <v>185</v>
      </c>
      <c r="TUD34" s="299" t="s">
        <v>185</v>
      </c>
      <c r="TUE34" s="299" t="s">
        <v>185</v>
      </c>
      <c r="TUF34" s="299" t="s">
        <v>185</v>
      </c>
      <c r="TUG34" s="299" t="s">
        <v>185</v>
      </c>
      <c r="TUH34" s="299" t="s">
        <v>185</v>
      </c>
      <c r="TUI34" s="299" t="s">
        <v>185</v>
      </c>
      <c r="TUJ34" s="299" t="s">
        <v>185</v>
      </c>
      <c r="TUK34" s="299" t="s">
        <v>185</v>
      </c>
      <c r="TUL34" s="299" t="s">
        <v>185</v>
      </c>
      <c r="TUM34" s="299" t="s">
        <v>185</v>
      </c>
      <c r="TUN34" s="299" t="s">
        <v>185</v>
      </c>
      <c r="TUO34" s="299" t="s">
        <v>185</v>
      </c>
      <c r="TUP34" s="299" t="s">
        <v>185</v>
      </c>
      <c r="TUQ34" s="299" t="s">
        <v>185</v>
      </c>
      <c r="TUR34" s="299" t="s">
        <v>185</v>
      </c>
      <c r="TUS34" s="299" t="s">
        <v>185</v>
      </c>
      <c r="TUT34" s="299" t="s">
        <v>185</v>
      </c>
      <c r="TUU34" s="299" t="s">
        <v>185</v>
      </c>
      <c r="TUV34" s="299" t="s">
        <v>185</v>
      </c>
      <c r="TUW34" s="299" t="s">
        <v>185</v>
      </c>
      <c r="TUX34" s="299" t="s">
        <v>185</v>
      </c>
      <c r="TUY34" s="299" t="s">
        <v>185</v>
      </c>
      <c r="TUZ34" s="299" t="s">
        <v>185</v>
      </c>
      <c r="TVA34" s="299" t="s">
        <v>185</v>
      </c>
      <c r="TVB34" s="299" t="s">
        <v>185</v>
      </c>
      <c r="TVC34" s="299" t="s">
        <v>185</v>
      </c>
      <c r="TVD34" s="299" t="s">
        <v>185</v>
      </c>
      <c r="TVE34" s="299" t="s">
        <v>185</v>
      </c>
      <c r="TVF34" s="299" t="s">
        <v>185</v>
      </c>
      <c r="TVG34" s="299" t="s">
        <v>185</v>
      </c>
      <c r="TVH34" s="299" t="s">
        <v>185</v>
      </c>
      <c r="TVI34" s="299" t="s">
        <v>185</v>
      </c>
      <c r="TVJ34" s="299" t="s">
        <v>185</v>
      </c>
      <c r="TVK34" s="299" t="s">
        <v>185</v>
      </c>
      <c r="TVL34" s="299" t="s">
        <v>185</v>
      </c>
      <c r="TVM34" s="299" t="s">
        <v>185</v>
      </c>
      <c r="TVN34" s="299" t="s">
        <v>185</v>
      </c>
      <c r="TVO34" s="299" t="s">
        <v>185</v>
      </c>
      <c r="TVP34" s="299" t="s">
        <v>185</v>
      </c>
      <c r="TVQ34" s="299" t="s">
        <v>185</v>
      </c>
      <c r="TVR34" s="299" t="s">
        <v>185</v>
      </c>
      <c r="TVS34" s="299" t="s">
        <v>185</v>
      </c>
      <c r="TVT34" s="299" t="s">
        <v>185</v>
      </c>
      <c r="TVU34" s="299" t="s">
        <v>185</v>
      </c>
      <c r="TVV34" s="299" t="s">
        <v>185</v>
      </c>
      <c r="TVW34" s="299" t="s">
        <v>185</v>
      </c>
      <c r="TVX34" s="299" t="s">
        <v>185</v>
      </c>
      <c r="TVY34" s="299" t="s">
        <v>185</v>
      </c>
      <c r="TVZ34" s="299" t="s">
        <v>185</v>
      </c>
      <c r="TWA34" s="299" t="s">
        <v>185</v>
      </c>
      <c r="TWB34" s="299" t="s">
        <v>185</v>
      </c>
      <c r="TWC34" s="299" t="s">
        <v>185</v>
      </c>
      <c r="TWD34" s="299" t="s">
        <v>185</v>
      </c>
      <c r="TWE34" s="299" t="s">
        <v>185</v>
      </c>
      <c r="TWF34" s="299" t="s">
        <v>185</v>
      </c>
      <c r="TWG34" s="299" t="s">
        <v>185</v>
      </c>
      <c r="TWH34" s="299" t="s">
        <v>185</v>
      </c>
      <c r="TWI34" s="299" t="s">
        <v>185</v>
      </c>
      <c r="TWJ34" s="299" t="s">
        <v>185</v>
      </c>
      <c r="TWK34" s="299" t="s">
        <v>185</v>
      </c>
      <c r="TWL34" s="299" t="s">
        <v>185</v>
      </c>
      <c r="TWM34" s="299" t="s">
        <v>185</v>
      </c>
      <c r="TWN34" s="299" t="s">
        <v>185</v>
      </c>
      <c r="TWO34" s="299" t="s">
        <v>185</v>
      </c>
      <c r="TWP34" s="299" t="s">
        <v>185</v>
      </c>
      <c r="TWQ34" s="299" t="s">
        <v>185</v>
      </c>
      <c r="TWR34" s="299" t="s">
        <v>185</v>
      </c>
      <c r="TWS34" s="299" t="s">
        <v>185</v>
      </c>
      <c r="TWT34" s="299" t="s">
        <v>185</v>
      </c>
      <c r="TWU34" s="299" t="s">
        <v>185</v>
      </c>
      <c r="TWV34" s="299" t="s">
        <v>185</v>
      </c>
      <c r="TWW34" s="299" t="s">
        <v>185</v>
      </c>
      <c r="TWX34" s="299" t="s">
        <v>185</v>
      </c>
      <c r="TWY34" s="299" t="s">
        <v>185</v>
      </c>
      <c r="TWZ34" s="299" t="s">
        <v>185</v>
      </c>
      <c r="TXA34" s="299" t="s">
        <v>185</v>
      </c>
      <c r="TXB34" s="299" t="s">
        <v>185</v>
      </c>
      <c r="TXC34" s="299" t="s">
        <v>185</v>
      </c>
      <c r="TXD34" s="299" t="s">
        <v>185</v>
      </c>
      <c r="TXE34" s="299" t="s">
        <v>185</v>
      </c>
      <c r="TXF34" s="299" t="s">
        <v>185</v>
      </c>
      <c r="TXG34" s="299" t="s">
        <v>185</v>
      </c>
      <c r="TXH34" s="299" t="s">
        <v>185</v>
      </c>
      <c r="TXI34" s="299" t="s">
        <v>185</v>
      </c>
      <c r="TXJ34" s="299" t="s">
        <v>185</v>
      </c>
      <c r="TXK34" s="299" t="s">
        <v>185</v>
      </c>
      <c r="TXL34" s="299" t="s">
        <v>185</v>
      </c>
      <c r="TXM34" s="299" t="s">
        <v>185</v>
      </c>
      <c r="TXN34" s="299" t="s">
        <v>185</v>
      </c>
      <c r="TXO34" s="299" t="s">
        <v>185</v>
      </c>
      <c r="TXP34" s="299" t="s">
        <v>185</v>
      </c>
      <c r="TXQ34" s="299" t="s">
        <v>185</v>
      </c>
      <c r="TXR34" s="299" t="s">
        <v>185</v>
      </c>
      <c r="TXS34" s="299" t="s">
        <v>185</v>
      </c>
      <c r="TXT34" s="299" t="s">
        <v>185</v>
      </c>
      <c r="TXU34" s="299" t="s">
        <v>185</v>
      </c>
      <c r="TXV34" s="299" t="s">
        <v>185</v>
      </c>
      <c r="TXW34" s="299" t="s">
        <v>185</v>
      </c>
      <c r="TXX34" s="299" t="s">
        <v>185</v>
      </c>
      <c r="TXY34" s="299" t="s">
        <v>185</v>
      </c>
      <c r="TXZ34" s="299" t="s">
        <v>185</v>
      </c>
      <c r="TYA34" s="299" t="s">
        <v>185</v>
      </c>
      <c r="TYB34" s="299" t="s">
        <v>185</v>
      </c>
      <c r="TYC34" s="299" t="s">
        <v>185</v>
      </c>
      <c r="TYD34" s="299" t="s">
        <v>185</v>
      </c>
      <c r="TYE34" s="299" t="s">
        <v>185</v>
      </c>
      <c r="TYF34" s="299" t="s">
        <v>185</v>
      </c>
      <c r="TYG34" s="299" t="s">
        <v>185</v>
      </c>
      <c r="TYH34" s="299" t="s">
        <v>185</v>
      </c>
      <c r="TYI34" s="299" t="s">
        <v>185</v>
      </c>
      <c r="TYJ34" s="299" t="s">
        <v>185</v>
      </c>
      <c r="TYK34" s="299" t="s">
        <v>185</v>
      </c>
      <c r="TYL34" s="299" t="s">
        <v>185</v>
      </c>
      <c r="TYM34" s="299" t="s">
        <v>185</v>
      </c>
      <c r="TYN34" s="299" t="s">
        <v>185</v>
      </c>
      <c r="TYO34" s="299" t="s">
        <v>185</v>
      </c>
      <c r="TYP34" s="299" t="s">
        <v>185</v>
      </c>
      <c r="TYQ34" s="299" t="s">
        <v>185</v>
      </c>
      <c r="TYR34" s="299" t="s">
        <v>185</v>
      </c>
      <c r="TYS34" s="299" t="s">
        <v>185</v>
      </c>
      <c r="TYT34" s="299" t="s">
        <v>185</v>
      </c>
      <c r="TYU34" s="299" t="s">
        <v>185</v>
      </c>
      <c r="TYV34" s="299" t="s">
        <v>185</v>
      </c>
      <c r="TYW34" s="299" t="s">
        <v>185</v>
      </c>
      <c r="TYX34" s="299" t="s">
        <v>185</v>
      </c>
      <c r="TYY34" s="299" t="s">
        <v>185</v>
      </c>
      <c r="TYZ34" s="299" t="s">
        <v>185</v>
      </c>
      <c r="TZA34" s="299" t="s">
        <v>185</v>
      </c>
      <c r="TZB34" s="299" t="s">
        <v>185</v>
      </c>
      <c r="TZC34" s="299" t="s">
        <v>185</v>
      </c>
      <c r="TZD34" s="299" t="s">
        <v>185</v>
      </c>
      <c r="TZE34" s="299" t="s">
        <v>185</v>
      </c>
      <c r="TZF34" s="299" t="s">
        <v>185</v>
      </c>
      <c r="TZG34" s="299" t="s">
        <v>185</v>
      </c>
      <c r="TZH34" s="299" t="s">
        <v>185</v>
      </c>
      <c r="TZI34" s="299" t="s">
        <v>185</v>
      </c>
      <c r="TZJ34" s="299" t="s">
        <v>185</v>
      </c>
      <c r="TZK34" s="299" t="s">
        <v>185</v>
      </c>
      <c r="TZL34" s="299" t="s">
        <v>185</v>
      </c>
      <c r="TZM34" s="299" t="s">
        <v>185</v>
      </c>
      <c r="TZN34" s="299" t="s">
        <v>185</v>
      </c>
      <c r="TZO34" s="299" t="s">
        <v>185</v>
      </c>
      <c r="TZP34" s="299" t="s">
        <v>185</v>
      </c>
      <c r="TZQ34" s="299" t="s">
        <v>185</v>
      </c>
      <c r="TZR34" s="299" t="s">
        <v>185</v>
      </c>
      <c r="TZS34" s="299" t="s">
        <v>185</v>
      </c>
      <c r="TZT34" s="299" t="s">
        <v>185</v>
      </c>
      <c r="TZU34" s="299" t="s">
        <v>185</v>
      </c>
      <c r="TZV34" s="299" t="s">
        <v>185</v>
      </c>
      <c r="TZW34" s="299" t="s">
        <v>185</v>
      </c>
      <c r="TZX34" s="299" t="s">
        <v>185</v>
      </c>
      <c r="TZY34" s="299" t="s">
        <v>185</v>
      </c>
      <c r="TZZ34" s="299" t="s">
        <v>185</v>
      </c>
      <c r="UAA34" s="299" t="s">
        <v>185</v>
      </c>
      <c r="UAB34" s="299" t="s">
        <v>185</v>
      </c>
      <c r="UAC34" s="299" t="s">
        <v>185</v>
      </c>
      <c r="UAD34" s="299" t="s">
        <v>185</v>
      </c>
      <c r="UAE34" s="299" t="s">
        <v>185</v>
      </c>
      <c r="UAF34" s="299" t="s">
        <v>185</v>
      </c>
      <c r="UAG34" s="299" t="s">
        <v>185</v>
      </c>
      <c r="UAH34" s="299" t="s">
        <v>185</v>
      </c>
      <c r="UAI34" s="299" t="s">
        <v>185</v>
      </c>
      <c r="UAJ34" s="299" t="s">
        <v>185</v>
      </c>
      <c r="UAK34" s="299" t="s">
        <v>185</v>
      </c>
      <c r="UAL34" s="299" t="s">
        <v>185</v>
      </c>
      <c r="UAM34" s="299" t="s">
        <v>185</v>
      </c>
      <c r="UAN34" s="299" t="s">
        <v>185</v>
      </c>
      <c r="UAO34" s="299" t="s">
        <v>185</v>
      </c>
      <c r="UAP34" s="299" t="s">
        <v>185</v>
      </c>
      <c r="UAQ34" s="299" t="s">
        <v>185</v>
      </c>
      <c r="UAR34" s="299" t="s">
        <v>185</v>
      </c>
      <c r="UAS34" s="299" t="s">
        <v>185</v>
      </c>
      <c r="UAT34" s="299" t="s">
        <v>185</v>
      </c>
      <c r="UAU34" s="299" t="s">
        <v>185</v>
      </c>
      <c r="UAV34" s="299" t="s">
        <v>185</v>
      </c>
      <c r="UAW34" s="299" t="s">
        <v>185</v>
      </c>
      <c r="UAX34" s="299" t="s">
        <v>185</v>
      </c>
      <c r="UAY34" s="299" t="s">
        <v>185</v>
      </c>
      <c r="UAZ34" s="299" t="s">
        <v>185</v>
      </c>
      <c r="UBA34" s="299" t="s">
        <v>185</v>
      </c>
      <c r="UBB34" s="299" t="s">
        <v>185</v>
      </c>
      <c r="UBC34" s="299" t="s">
        <v>185</v>
      </c>
      <c r="UBD34" s="299" t="s">
        <v>185</v>
      </c>
      <c r="UBE34" s="299" t="s">
        <v>185</v>
      </c>
      <c r="UBF34" s="299" t="s">
        <v>185</v>
      </c>
      <c r="UBG34" s="299" t="s">
        <v>185</v>
      </c>
      <c r="UBH34" s="299" t="s">
        <v>185</v>
      </c>
      <c r="UBI34" s="299" t="s">
        <v>185</v>
      </c>
      <c r="UBJ34" s="299" t="s">
        <v>185</v>
      </c>
      <c r="UBK34" s="299" t="s">
        <v>185</v>
      </c>
      <c r="UBL34" s="299" t="s">
        <v>185</v>
      </c>
      <c r="UBM34" s="299" t="s">
        <v>185</v>
      </c>
      <c r="UBN34" s="299" t="s">
        <v>185</v>
      </c>
      <c r="UBO34" s="299" t="s">
        <v>185</v>
      </c>
      <c r="UBP34" s="299" t="s">
        <v>185</v>
      </c>
      <c r="UBQ34" s="299" t="s">
        <v>185</v>
      </c>
      <c r="UBR34" s="299" t="s">
        <v>185</v>
      </c>
      <c r="UBS34" s="299" t="s">
        <v>185</v>
      </c>
      <c r="UBT34" s="299" t="s">
        <v>185</v>
      </c>
      <c r="UBU34" s="299" t="s">
        <v>185</v>
      </c>
      <c r="UBV34" s="299" t="s">
        <v>185</v>
      </c>
      <c r="UBW34" s="299" t="s">
        <v>185</v>
      </c>
      <c r="UBX34" s="299" t="s">
        <v>185</v>
      </c>
      <c r="UBY34" s="299" t="s">
        <v>185</v>
      </c>
      <c r="UBZ34" s="299" t="s">
        <v>185</v>
      </c>
      <c r="UCA34" s="299" t="s">
        <v>185</v>
      </c>
      <c r="UCB34" s="299" t="s">
        <v>185</v>
      </c>
      <c r="UCC34" s="299" t="s">
        <v>185</v>
      </c>
      <c r="UCD34" s="299" t="s">
        <v>185</v>
      </c>
      <c r="UCE34" s="299" t="s">
        <v>185</v>
      </c>
      <c r="UCF34" s="299" t="s">
        <v>185</v>
      </c>
      <c r="UCG34" s="299" t="s">
        <v>185</v>
      </c>
      <c r="UCH34" s="299" t="s">
        <v>185</v>
      </c>
      <c r="UCI34" s="299" t="s">
        <v>185</v>
      </c>
      <c r="UCJ34" s="299" t="s">
        <v>185</v>
      </c>
      <c r="UCK34" s="299" t="s">
        <v>185</v>
      </c>
      <c r="UCL34" s="299" t="s">
        <v>185</v>
      </c>
      <c r="UCM34" s="299" t="s">
        <v>185</v>
      </c>
      <c r="UCN34" s="299" t="s">
        <v>185</v>
      </c>
      <c r="UCO34" s="299" t="s">
        <v>185</v>
      </c>
      <c r="UCP34" s="299" t="s">
        <v>185</v>
      </c>
      <c r="UCQ34" s="299" t="s">
        <v>185</v>
      </c>
      <c r="UCR34" s="299" t="s">
        <v>185</v>
      </c>
      <c r="UCS34" s="299" t="s">
        <v>185</v>
      </c>
      <c r="UCT34" s="299" t="s">
        <v>185</v>
      </c>
      <c r="UCU34" s="299" t="s">
        <v>185</v>
      </c>
      <c r="UCV34" s="299" t="s">
        <v>185</v>
      </c>
      <c r="UCW34" s="299" t="s">
        <v>185</v>
      </c>
      <c r="UCX34" s="299" t="s">
        <v>185</v>
      </c>
      <c r="UCY34" s="299" t="s">
        <v>185</v>
      </c>
      <c r="UCZ34" s="299" t="s">
        <v>185</v>
      </c>
      <c r="UDA34" s="299" t="s">
        <v>185</v>
      </c>
      <c r="UDB34" s="299" t="s">
        <v>185</v>
      </c>
      <c r="UDC34" s="299" t="s">
        <v>185</v>
      </c>
      <c r="UDD34" s="299" t="s">
        <v>185</v>
      </c>
      <c r="UDE34" s="299" t="s">
        <v>185</v>
      </c>
      <c r="UDF34" s="299" t="s">
        <v>185</v>
      </c>
      <c r="UDG34" s="299" t="s">
        <v>185</v>
      </c>
      <c r="UDH34" s="299" t="s">
        <v>185</v>
      </c>
      <c r="UDI34" s="299" t="s">
        <v>185</v>
      </c>
      <c r="UDJ34" s="299" t="s">
        <v>185</v>
      </c>
      <c r="UDK34" s="299" t="s">
        <v>185</v>
      </c>
      <c r="UDL34" s="299" t="s">
        <v>185</v>
      </c>
      <c r="UDM34" s="299" t="s">
        <v>185</v>
      </c>
      <c r="UDN34" s="299" t="s">
        <v>185</v>
      </c>
      <c r="UDO34" s="299" t="s">
        <v>185</v>
      </c>
      <c r="UDP34" s="299" t="s">
        <v>185</v>
      </c>
      <c r="UDQ34" s="299" t="s">
        <v>185</v>
      </c>
      <c r="UDR34" s="299" t="s">
        <v>185</v>
      </c>
      <c r="UDS34" s="299" t="s">
        <v>185</v>
      </c>
      <c r="UDT34" s="299" t="s">
        <v>185</v>
      </c>
      <c r="UDU34" s="299" t="s">
        <v>185</v>
      </c>
      <c r="UDV34" s="299" t="s">
        <v>185</v>
      </c>
      <c r="UDW34" s="299" t="s">
        <v>185</v>
      </c>
      <c r="UDX34" s="299" t="s">
        <v>185</v>
      </c>
      <c r="UDY34" s="299" t="s">
        <v>185</v>
      </c>
      <c r="UDZ34" s="299" t="s">
        <v>185</v>
      </c>
      <c r="UEA34" s="299" t="s">
        <v>185</v>
      </c>
      <c r="UEB34" s="299" t="s">
        <v>185</v>
      </c>
      <c r="UEC34" s="299" t="s">
        <v>185</v>
      </c>
      <c r="UED34" s="299" t="s">
        <v>185</v>
      </c>
      <c r="UEE34" s="299" t="s">
        <v>185</v>
      </c>
      <c r="UEF34" s="299" t="s">
        <v>185</v>
      </c>
      <c r="UEG34" s="299" t="s">
        <v>185</v>
      </c>
      <c r="UEH34" s="299" t="s">
        <v>185</v>
      </c>
      <c r="UEI34" s="299" t="s">
        <v>185</v>
      </c>
      <c r="UEJ34" s="299" t="s">
        <v>185</v>
      </c>
      <c r="UEK34" s="299" t="s">
        <v>185</v>
      </c>
      <c r="UEL34" s="299" t="s">
        <v>185</v>
      </c>
      <c r="UEM34" s="299" t="s">
        <v>185</v>
      </c>
      <c r="UEN34" s="299" t="s">
        <v>185</v>
      </c>
      <c r="UEO34" s="299" t="s">
        <v>185</v>
      </c>
      <c r="UEP34" s="299" t="s">
        <v>185</v>
      </c>
      <c r="UEQ34" s="299" t="s">
        <v>185</v>
      </c>
      <c r="UER34" s="299" t="s">
        <v>185</v>
      </c>
      <c r="UES34" s="299" t="s">
        <v>185</v>
      </c>
      <c r="UET34" s="299" t="s">
        <v>185</v>
      </c>
      <c r="UEU34" s="299" t="s">
        <v>185</v>
      </c>
      <c r="UEV34" s="299" t="s">
        <v>185</v>
      </c>
      <c r="UEW34" s="299" t="s">
        <v>185</v>
      </c>
      <c r="UEX34" s="299" t="s">
        <v>185</v>
      </c>
      <c r="UEY34" s="299" t="s">
        <v>185</v>
      </c>
      <c r="UEZ34" s="299" t="s">
        <v>185</v>
      </c>
      <c r="UFA34" s="299" t="s">
        <v>185</v>
      </c>
      <c r="UFB34" s="299" t="s">
        <v>185</v>
      </c>
      <c r="UFC34" s="299" t="s">
        <v>185</v>
      </c>
      <c r="UFD34" s="299" t="s">
        <v>185</v>
      </c>
      <c r="UFE34" s="299" t="s">
        <v>185</v>
      </c>
      <c r="UFF34" s="299" t="s">
        <v>185</v>
      </c>
      <c r="UFG34" s="299" t="s">
        <v>185</v>
      </c>
      <c r="UFH34" s="299" t="s">
        <v>185</v>
      </c>
      <c r="UFI34" s="299" t="s">
        <v>185</v>
      </c>
      <c r="UFJ34" s="299" t="s">
        <v>185</v>
      </c>
      <c r="UFK34" s="299" t="s">
        <v>185</v>
      </c>
      <c r="UFL34" s="299" t="s">
        <v>185</v>
      </c>
      <c r="UFM34" s="299" t="s">
        <v>185</v>
      </c>
      <c r="UFN34" s="299" t="s">
        <v>185</v>
      </c>
      <c r="UFO34" s="299" t="s">
        <v>185</v>
      </c>
      <c r="UFP34" s="299" t="s">
        <v>185</v>
      </c>
      <c r="UFQ34" s="299" t="s">
        <v>185</v>
      </c>
      <c r="UFR34" s="299" t="s">
        <v>185</v>
      </c>
      <c r="UFS34" s="299" t="s">
        <v>185</v>
      </c>
      <c r="UFT34" s="299" t="s">
        <v>185</v>
      </c>
      <c r="UFU34" s="299" t="s">
        <v>185</v>
      </c>
      <c r="UFV34" s="299" t="s">
        <v>185</v>
      </c>
      <c r="UFW34" s="299" t="s">
        <v>185</v>
      </c>
      <c r="UFX34" s="299" t="s">
        <v>185</v>
      </c>
      <c r="UFY34" s="299" t="s">
        <v>185</v>
      </c>
      <c r="UFZ34" s="299" t="s">
        <v>185</v>
      </c>
      <c r="UGA34" s="299" t="s">
        <v>185</v>
      </c>
      <c r="UGB34" s="299" t="s">
        <v>185</v>
      </c>
      <c r="UGC34" s="299" t="s">
        <v>185</v>
      </c>
      <c r="UGD34" s="299" t="s">
        <v>185</v>
      </c>
      <c r="UGE34" s="299" t="s">
        <v>185</v>
      </c>
      <c r="UGF34" s="299" t="s">
        <v>185</v>
      </c>
      <c r="UGG34" s="299" t="s">
        <v>185</v>
      </c>
      <c r="UGH34" s="299" t="s">
        <v>185</v>
      </c>
      <c r="UGI34" s="299" t="s">
        <v>185</v>
      </c>
      <c r="UGJ34" s="299" t="s">
        <v>185</v>
      </c>
      <c r="UGK34" s="299" t="s">
        <v>185</v>
      </c>
      <c r="UGL34" s="299" t="s">
        <v>185</v>
      </c>
      <c r="UGM34" s="299" t="s">
        <v>185</v>
      </c>
      <c r="UGN34" s="299" t="s">
        <v>185</v>
      </c>
      <c r="UGO34" s="299" t="s">
        <v>185</v>
      </c>
      <c r="UGP34" s="299" t="s">
        <v>185</v>
      </c>
      <c r="UGQ34" s="299" t="s">
        <v>185</v>
      </c>
      <c r="UGR34" s="299" t="s">
        <v>185</v>
      </c>
      <c r="UGS34" s="299" t="s">
        <v>185</v>
      </c>
      <c r="UGT34" s="299" t="s">
        <v>185</v>
      </c>
      <c r="UGU34" s="299" t="s">
        <v>185</v>
      </c>
      <c r="UGV34" s="299" t="s">
        <v>185</v>
      </c>
      <c r="UGW34" s="299" t="s">
        <v>185</v>
      </c>
      <c r="UGX34" s="299" t="s">
        <v>185</v>
      </c>
      <c r="UGY34" s="299" t="s">
        <v>185</v>
      </c>
      <c r="UGZ34" s="299" t="s">
        <v>185</v>
      </c>
      <c r="UHA34" s="299" t="s">
        <v>185</v>
      </c>
      <c r="UHB34" s="299" t="s">
        <v>185</v>
      </c>
      <c r="UHC34" s="299" t="s">
        <v>185</v>
      </c>
      <c r="UHD34" s="299" t="s">
        <v>185</v>
      </c>
      <c r="UHE34" s="299" t="s">
        <v>185</v>
      </c>
      <c r="UHF34" s="299" t="s">
        <v>185</v>
      </c>
      <c r="UHG34" s="299" t="s">
        <v>185</v>
      </c>
      <c r="UHH34" s="299" t="s">
        <v>185</v>
      </c>
      <c r="UHI34" s="299" t="s">
        <v>185</v>
      </c>
      <c r="UHJ34" s="299" t="s">
        <v>185</v>
      </c>
      <c r="UHK34" s="299" t="s">
        <v>185</v>
      </c>
      <c r="UHL34" s="299" t="s">
        <v>185</v>
      </c>
      <c r="UHM34" s="299" t="s">
        <v>185</v>
      </c>
      <c r="UHN34" s="299" t="s">
        <v>185</v>
      </c>
      <c r="UHO34" s="299" t="s">
        <v>185</v>
      </c>
      <c r="UHP34" s="299" t="s">
        <v>185</v>
      </c>
      <c r="UHQ34" s="299" t="s">
        <v>185</v>
      </c>
      <c r="UHR34" s="299" t="s">
        <v>185</v>
      </c>
      <c r="UHS34" s="299" t="s">
        <v>185</v>
      </c>
      <c r="UHT34" s="299" t="s">
        <v>185</v>
      </c>
      <c r="UHU34" s="299" t="s">
        <v>185</v>
      </c>
      <c r="UHV34" s="299" t="s">
        <v>185</v>
      </c>
      <c r="UHW34" s="299" t="s">
        <v>185</v>
      </c>
      <c r="UHX34" s="299" t="s">
        <v>185</v>
      </c>
      <c r="UHY34" s="299" t="s">
        <v>185</v>
      </c>
      <c r="UHZ34" s="299" t="s">
        <v>185</v>
      </c>
      <c r="UIA34" s="299" t="s">
        <v>185</v>
      </c>
      <c r="UIB34" s="299" t="s">
        <v>185</v>
      </c>
      <c r="UIC34" s="299" t="s">
        <v>185</v>
      </c>
      <c r="UID34" s="299" t="s">
        <v>185</v>
      </c>
      <c r="UIE34" s="299" t="s">
        <v>185</v>
      </c>
      <c r="UIF34" s="299" t="s">
        <v>185</v>
      </c>
      <c r="UIG34" s="299" t="s">
        <v>185</v>
      </c>
      <c r="UIH34" s="299" t="s">
        <v>185</v>
      </c>
      <c r="UII34" s="299" t="s">
        <v>185</v>
      </c>
      <c r="UIJ34" s="299" t="s">
        <v>185</v>
      </c>
      <c r="UIK34" s="299" t="s">
        <v>185</v>
      </c>
      <c r="UIL34" s="299" t="s">
        <v>185</v>
      </c>
      <c r="UIM34" s="299" t="s">
        <v>185</v>
      </c>
      <c r="UIN34" s="299" t="s">
        <v>185</v>
      </c>
      <c r="UIO34" s="299" t="s">
        <v>185</v>
      </c>
      <c r="UIP34" s="299" t="s">
        <v>185</v>
      </c>
      <c r="UIQ34" s="299" t="s">
        <v>185</v>
      </c>
      <c r="UIR34" s="299" t="s">
        <v>185</v>
      </c>
      <c r="UIS34" s="299" t="s">
        <v>185</v>
      </c>
      <c r="UIT34" s="299" t="s">
        <v>185</v>
      </c>
      <c r="UIU34" s="299" t="s">
        <v>185</v>
      </c>
      <c r="UIV34" s="299" t="s">
        <v>185</v>
      </c>
      <c r="UIW34" s="299" t="s">
        <v>185</v>
      </c>
      <c r="UIX34" s="299" t="s">
        <v>185</v>
      </c>
      <c r="UIY34" s="299" t="s">
        <v>185</v>
      </c>
      <c r="UIZ34" s="299" t="s">
        <v>185</v>
      </c>
      <c r="UJA34" s="299" t="s">
        <v>185</v>
      </c>
      <c r="UJB34" s="299" t="s">
        <v>185</v>
      </c>
      <c r="UJC34" s="299" t="s">
        <v>185</v>
      </c>
      <c r="UJD34" s="299" t="s">
        <v>185</v>
      </c>
      <c r="UJE34" s="299" t="s">
        <v>185</v>
      </c>
      <c r="UJF34" s="299" t="s">
        <v>185</v>
      </c>
      <c r="UJG34" s="299" t="s">
        <v>185</v>
      </c>
      <c r="UJH34" s="299" t="s">
        <v>185</v>
      </c>
      <c r="UJI34" s="299" t="s">
        <v>185</v>
      </c>
      <c r="UJJ34" s="299" t="s">
        <v>185</v>
      </c>
      <c r="UJK34" s="299" t="s">
        <v>185</v>
      </c>
      <c r="UJL34" s="299" t="s">
        <v>185</v>
      </c>
      <c r="UJM34" s="299" t="s">
        <v>185</v>
      </c>
      <c r="UJN34" s="299" t="s">
        <v>185</v>
      </c>
      <c r="UJO34" s="299" t="s">
        <v>185</v>
      </c>
      <c r="UJP34" s="299" t="s">
        <v>185</v>
      </c>
      <c r="UJQ34" s="299" t="s">
        <v>185</v>
      </c>
      <c r="UJR34" s="299" t="s">
        <v>185</v>
      </c>
      <c r="UJS34" s="299" t="s">
        <v>185</v>
      </c>
      <c r="UJT34" s="299" t="s">
        <v>185</v>
      </c>
      <c r="UJU34" s="299" t="s">
        <v>185</v>
      </c>
      <c r="UJV34" s="299" t="s">
        <v>185</v>
      </c>
      <c r="UJW34" s="299" t="s">
        <v>185</v>
      </c>
      <c r="UJX34" s="299" t="s">
        <v>185</v>
      </c>
      <c r="UJY34" s="299" t="s">
        <v>185</v>
      </c>
      <c r="UJZ34" s="299" t="s">
        <v>185</v>
      </c>
      <c r="UKA34" s="299" t="s">
        <v>185</v>
      </c>
      <c r="UKB34" s="299" t="s">
        <v>185</v>
      </c>
      <c r="UKC34" s="299" t="s">
        <v>185</v>
      </c>
      <c r="UKD34" s="299" t="s">
        <v>185</v>
      </c>
      <c r="UKE34" s="299" t="s">
        <v>185</v>
      </c>
      <c r="UKF34" s="299" t="s">
        <v>185</v>
      </c>
      <c r="UKG34" s="299" t="s">
        <v>185</v>
      </c>
      <c r="UKH34" s="299" t="s">
        <v>185</v>
      </c>
      <c r="UKI34" s="299" t="s">
        <v>185</v>
      </c>
      <c r="UKJ34" s="299" t="s">
        <v>185</v>
      </c>
      <c r="UKK34" s="299" t="s">
        <v>185</v>
      </c>
      <c r="UKL34" s="299" t="s">
        <v>185</v>
      </c>
      <c r="UKM34" s="299" t="s">
        <v>185</v>
      </c>
      <c r="UKN34" s="299" t="s">
        <v>185</v>
      </c>
      <c r="UKO34" s="299" t="s">
        <v>185</v>
      </c>
      <c r="UKP34" s="299" t="s">
        <v>185</v>
      </c>
      <c r="UKQ34" s="299" t="s">
        <v>185</v>
      </c>
      <c r="UKR34" s="299" t="s">
        <v>185</v>
      </c>
      <c r="UKS34" s="299" t="s">
        <v>185</v>
      </c>
      <c r="UKT34" s="299" t="s">
        <v>185</v>
      </c>
      <c r="UKU34" s="299" t="s">
        <v>185</v>
      </c>
      <c r="UKV34" s="299" t="s">
        <v>185</v>
      </c>
      <c r="UKW34" s="299" t="s">
        <v>185</v>
      </c>
      <c r="UKX34" s="299" t="s">
        <v>185</v>
      </c>
      <c r="UKY34" s="299" t="s">
        <v>185</v>
      </c>
      <c r="UKZ34" s="299" t="s">
        <v>185</v>
      </c>
      <c r="ULA34" s="299" t="s">
        <v>185</v>
      </c>
      <c r="ULB34" s="299" t="s">
        <v>185</v>
      </c>
      <c r="ULC34" s="299" t="s">
        <v>185</v>
      </c>
      <c r="ULD34" s="299" t="s">
        <v>185</v>
      </c>
      <c r="ULE34" s="299" t="s">
        <v>185</v>
      </c>
      <c r="ULF34" s="299" t="s">
        <v>185</v>
      </c>
      <c r="ULG34" s="299" t="s">
        <v>185</v>
      </c>
      <c r="ULH34" s="299" t="s">
        <v>185</v>
      </c>
      <c r="ULI34" s="299" t="s">
        <v>185</v>
      </c>
      <c r="ULJ34" s="299" t="s">
        <v>185</v>
      </c>
      <c r="ULK34" s="299" t="s">
        <v>185</v>
      </c>
      <c r="ULL34" s="299" t="s">
        <v>185</v>
      </c>
      <c r="ULM34" s="299" t="s">
        <v>185</v>
      </c>
      <c r="ULN34" s="299" t="s">
        <v>185</v>
      </c>
      <c r="ULO34" s="299" t="s">
        <v>185</v>
      </c>
      <c r="ULP34" s="299" t="s">
        <v>185</v>
      </c>
      <c r="ULQ34" s="299" t="s">
        <v>185</v>
      </c>
      <c r="ULR34" s="299" t="s">
        <v>185</v>
      </c>
      <c r="ULS34" s="299" t="s">
        <v>185</v>
      </c>
      <c r="ULT34" s="299" t="s">
        <v>185</v>
      </c>
      <c r="ULU34" s="299" t="s">
        <v>185</v>
      </c>
      <c r="ULV34" s="299" t="s">
        <v>185</v>
      </c>
      <c r="ULW34" s="299" t="s">
        <v>185</v>
      </c>
      <c r="ULX34" s="299" t="s">
        <v>185</v>
      </c>
      <c r="ULY34" s="299" t="s">
        <v>185</v>
      </c>
      <c r="ULZ34" s="299" t="s">
        <v>185</v>
      </c>
      <c r="UMA34" s="299" t="s">
        <v>185</v>
      </c>
      <c r="UMB34" s="299" t="s">
        <v>185</v>
      </c>
      <c r="UMC34" s="299" t="s">
        <v>185</v>
      </c>
      <c r="UMD34" s="299" t="s">
        <v>185</v>
      </c>
      <c r="UME34" s="299" t="s">
        <v>185</v>
      </c>
      <c r="UMF34" s="299" t="s">
        <v>185</v>
      </c>
      <c r="UMG34" s="299" t="s">
        <v>185</v>
      </c>
      <c r="UMH34" s="299" t="s">
        <v>185</v>
      </c>
      <c r="UMI34" s="299" t="s">
        <v>185</v>
      </c>
      <c r="UMJ34" s="299" t="s">
        <v>185</v>
      </c>
      <c r="UMK34" s="299" t="s">
        <v>185</v>
      </c>
      <c r="UML34" s="299" t="s">
        <v>185</v>
      </c>
      <c r="UMM34" s="299" t="s">
        <v>185</v>
      </c>
      <c r="UMN34" s="299" t="s">
        <v>185</v>
      </c>
      <c r="UMO34" s="299" t="s">
        <v>185</v>
      </c>
      <c r="UMP34" s="299" t="s">
        <v>185</v>
      </c>
      <c r="UMQ34" s="299" t="s">
        <v>185</v>
      </c>
      <c r="UMR34" s="299" t="s">
        <v>185</v>
      </c>
      <c r="UMS34" s="299" t="s">
        <v>185</v>
      </c>
      <c r="UMT34" s="299" t="s">
        <v>185</v>
      </c>
      <c r="UMU34" s="299" t="s">
        <v>185</v>
      </c>
      <c r="UMV34" s="299" t="s">
        <v>185</v>
      </c>
      <c r="UMW34" s="299" t="s">
        <v>185</v>
      </c>
      <c r="UMX34" s="299" t="s">
        <v>185</v>
      </c>
      <c r="UMY34" s="299" t="s">
        <v>185</v>
      </c>
      <c r="UMZ34" s="299" t="s">
        <v>185</v>
      </c>
      <c r="UNA34" s="299" t="s">
        <v>185</v>
      </c>
      <c r="UNB34" s="299" t="s">
        <v>185</v>
      </c>
      <c r="UNC34" s="299" t="s">
        <v>185</v>
      </c>
      <c r="UND34" s="299" t="s">
        <v>185</v>
      </c>
      <c r="UNE34" s="299" t="s">
        <v>185</v>
      </c>
      <c r="UNF34" s="299" t="s">
        <v>185</v>
      </c>
      <c r="UNG34" s="299" t="s">
        <v>185</v>
      </c>
      <c r="UNH34" s="299" t="s">
        <v>185</v>
      </c>
      <c r="UNI34" s="299" t="s">
        <v>185</v>
      </c>
      <c r="UNJ34" s="299" t="s">
        <v>185</v>
      </c>
      <c r="UNK34" s="299" t="s">
        <v>185</v>
      </c>
      <c r="UNL34" s="299" t="s">
        <v>185</v>
      </c>
      <c r="UNM34" s="299" t="s">
        <v>185</v>
      </c>
      <c r="UNN34" s="299" t="s">
        <v>185</v>
      </c>
      <c r="UNO34" s="299" t="s">
        <v>185</v>
      </c>
      <c r="UNP34" s="299" t="s">
        <v>185</v>
      </c>
      <c r="UNQ34" s="299" t="s">
        <v>185</v>
      </c>
      <c r="UNR34" s="299" t="s">
        <v>185</v>
      </c>
      <c r="UNS34" s="299" t="s">
        <v>185</v>
      </c>
      <c r="UNT34" s="299" t="s">
        <v>185</v>
      </c>
      <c r="UNU34" s="299" t="s">
        <v>185</v>
      </c>
      <c r="UNV34" s="299" t="s">
        <v>185</v>
      </c>
      <c r="UNW34" s="299" t="s">
        <v>185</v>
      </c>
      <c r="UNX34" s="299" t="s">
        <v>185</v>
      </c>
      <c r="UNY34" s="299" t="s">
        <v>185</v>
      </c>
      <c r="UNZ34" s="299" t="s">
        <v>185</v>
      </c>
      <c r="UOA34" s="299" t="s">
        <v>185</v>
      </c>
      <c r="UOB34" s="299" t="s">
        <v>185</v>
      </c>
      <c r="UOC34" s="299" t="s">
        <v>185</v>
      </c>
      <c r="UOD34" s="299" t="s">
        <v>185</v>
      </c>
      <c r="UOE34" s="299" t="s">
        <v>185</v>
      </c>
      <c r="UOF34" s="299" t="s">
        <v>185</v>
      </c>
      <c r="UOG34" s="299" t="s">
        <v>185</v>
      </c>
      <c r="UOH34" s="299" t="s">
        <v>185</v>
      </c>
      <c r="UOI34" s="299" t="s">
        <v>185</v>
      </c>
      <c r="UOJ34" s="299" t="s">
        <v>185</v>
      </c>
      <c r="UOK34" s="299" t="s">
        <v>185</v>
      </c>
      <c r="UOL34" s="299" t="s">
        <v>185</v>
      </c>
      <c r="UOM34" s="299" t="s">
        <v>185</v>
      </c>
      <c r="UON34" s="299" t="s">
        <v>185</v>
      </c>
      <c r="UOO34" s="299" t="s">
        <v>185</v>
      </c>
      <c r="UOP34" s="299" t="s">
        <v>185</v>
      </c>
      <c r="UOQ34" s="299" t="s">
        <v>185</v>
      </c>
      <c r="UOR34" s="299" t="s">
        <v>185</v>
      </c>
      <c r="UOS34" s="299" t="s">
        <v>185</v>
      </c>
      <c r="UOT34" s="299" t="s">
        <v>185</v>
      </c>
      <c r="UOU34" s="299" t="s">
        <v>185</v>
      </c>
      <c r="UOV34" s="299" t="s">
        <v>185</v>
      </c>
      <c r="UOW34" s="299" t="s">
        <v>185</v>
      </c>
      <c r="UOX34" s="299" t="s">
        <v>185</v>
      </c>
      <c r="UOY34" s="299" t="s">
        <v>185</v>
      </c>
      <c r="UOZ34" s="299" t="s">
        <v>185</v>
      </c>
      <c r="UPA34" s="299" t="s">
        <v>185</v>
      </c>
      <c r="UPB34" s="299" t="s">
        <v>185</v>
      </c>
      <c r="UPC34" s="299" t="s">
        <v>185</v>
      </c>
      <c r="UPD34" s="299" t="s">
        <v>185</v>
      </c>
      <c r="UPE34" s="299" t="s">
        <v>185</v>
      </c>
      <c r="UPF34" s="299" t="s">
        <v>185</v>
      </c>
      <c r="UPG34" s="299" t="s">
        <v>185</v>
      </c>
      <c r="UPH34" s="299" t="s">
        <v>185</v>
      </c>
      <c r="UPI34" s="299" t="s">
        <v>185</v>
      </c>
      <c r="UPJ34" s="299" t="s">
        <v>185</v>
      </c>
      <c r="UPK34" s="299" t="s">
        <v>185</v>
      </c>
      <c r="UPL34" s="299" t="s">
        <v>185</v>
      </c>
      <c r="UPM34" s="299" t="s">
        <v>185</v>
      </c>
      <c r="UPN34" s="299" t="s">
        <v>185</v>
      </c>
      <c r="UPO34" s="299" t="s">
        <v>185</v>
      </c>
      <c r="UPP34" s="299" t="s">
        <v>185</v>
      </c>
      <c r="UPQ34" s="299" t="s">
        <v>185</v>
      </c>
      <c r="UPR34" s="299" t="s">
        <v>185</v>
      </c>
      <c r="UPS34" s="299" t="s">
        <v>185</v>
      </c>
      <c r="UPT34" s="299" t="s">
        <v>185</v>
      </c>
      <c r="UPU34" s="299" t="s">
        <v>185</v>
      </c>
      <c r="UPV34" s="299" t="s">
        <v>185</v>
      </c>
      <c r="UPW34" s="299" t="s">
        <v>185</v>
      </c>
      <c r="UPX34" s="299" t="s">
        <v>185</v>
      </c>
      <c r="UPY34" s="299" t="s">
        <v>185</v>
      </c>
      <c r="UPZ34" s="299" t="s">
        <v>185</v>
      </c>
      <c r="UQA34" s="299" t="s">
        <v>185</v>
      </c>
      <c r="UQB34" s="299" t="s">
        <v>185</v>
      </c>
      <c r="UQC34" s="299" t="s">
        <v>185</v>
      </c>
      <c r="UQD34" s="299" t="s">
        <v>185</v>
      </c>
      <c r="UQE34" s="299" t="s">
        <v>185</v>
      </c>
      <c r="UQF34" s="299" t="s">
        <v>185</v>
      </c>
      <c r="UQG34" s="299" t="s">
        <v>185</v>
      </c>
      <c r="UQH34" s="299" t="s">
        <v>185</v>
      </c>
      <c r="UQI34" s="299" t="s">
        <v>185</v>
      </c>
      <c r="UQJ34" s="299" t="s">
        <v>185</v>
      </c>
      <c r="UQK34" s="299" t="s">
        <v>185</v>
      </c>
      <c r="UQL34" s="299" t="s">
        <v>185</v>
      </c>
      <c r="UQM34" s="299" t="s">
        <v>185</v>
      </c>
      <c r="UQN34" s="299" t="s">
        <v>185</v>
      </c>
      <c r="UQO34" s="299" t="s">
        <v>185</v>
      </c>
      <c r="UQP34" s="299" t="s">
        <v>185</v>
      </c>
      <c r="UQQ34" s="299" t="s">
        <v>185</v>
      </c>
      <c r="UQR34" s="299" t="s">
        <v>185</v>
      </c>
      <c r="UQS34" s="299" t="s">
        <v>185</v>
      </c>
      <c r="UQT34" s="299" t="s">
        <v>185</v>
      </c>
      <c r="UQU34" s="299" t="s">
        <v>185</v>
      </c>
      <c r="UQV34" s="299" t="s">
        <v>185</v>
      </c>
      <c r="UQW34" s="299" t="s">
        <v>185</v>
      </c>
      <c r="UQX34" s="299" t="s">
        <v>185</v>
      </c>
      <c r="UQY34" s="299" t="s">
        <v>185</v>
      </c>
      <c r="UQZ34" s="299" t="s">
        <v>185</v>
      </c>
      <c r="URA34" s="299" t="s">
        <v>185</v>
      </c>
      <c r="URB34" s="299" t="s">
        <v>185</v>
      </c>
      <c r="URC34" s="299" t="s">
        <v>185</v>
      </c>
      <c r="URD34" s="299" t="s">
        <v>185</v>
      </c>
      <c r="URE34" s="299" t="s">
        <v>185</v>
      </c>
      <c r="URF34" s="299" t="s">
        <v>185</v>
      </c>
      <c r="URG34" s="299" t="s">
        <v>185</v>
      </c>
      <c r="URH34" s="299" t="s">
        <v>185</v>
      </c>
      <c r="URI34" s="299" t="s">
        <v>185</v>
      </c>
      <c r="URJ34" s="299" t="s">
        <v>185</v>
      </c>
      <c r="URK34" s="299" t="s">
        <v>185</v>
      </c>
      <c r="URL34" s="299" t="s">
        <v>185</v>
      </c>
      <c r="URM34" s="299" t="s">
        <v>185</v>
      </c>
      <c r="URN34" s="299" t="s">
        <v>185</v>
      </c>
      <c r="URO34" s="299" t="s">
        <v>185</v>
      </c>
      <c r="URP34" s="299" t="s">
        <v>185</v>
      </c>
      <c r="URQ34" s="299" t="s">
        <v>185</v>
      </c>
      <c r="URR34" s="299" t="s">
        <v>185</v>
      </c>
      <c r="URS34" s="299" t="s">
        <v>185</v>
      </c>
      <c r="URT34" s="299" t="s">
        <v>185</v>
      </c>
      <c r="URU34" s="299" t="s">
        <v>185</v>
      </c>
      <c r="URV34" s="299" t="s">
        <v>185</v>
      </c>
      <c r="URW34" s="299" t="s">
        <v>185</v>
      </c>
      <c r="URX34" s="299" t="s">
        <v>185</v>
      </c>
      <c r="URY34" s="299" t="s">
        <v>185</v>
      </c>
      <c r="URZ34" s="299" t="s">
        <v>185</v>
      </c>
      <c r="USA34" s="299" t="s">
        <v>185</v>
      </c>
      <c r="USB34" s="299" t="s">
        <v>185</v>
      </c>
      <c r="USC34" s="299" t="s">
        <v>185</v>
      </c>
      <c r="USD34" s="299" t="s">
        <v>185</v>
      </c>
      <c r="USE34" s="299" t="s">
        <v>185</v>
      </c>
      <c r="USF34" s="299" t="s">
        <v>185</v>
      </c>
      <c r="USG34" s="299" t="s">
        <v>185</v>
      </c>
      <c r="USH34" s="299" t="s">
        <v>185</v>
      </c>
      <c r="USI34" s="299" t="s">
        <v>185</v>
      </c>
      <c r="USJ34" s="299" t="s">
        <v>185</v>
      </c>
      <c r="USK34" s="299" t="s">
        <v>185</v>
      </c>
      <c r="USL34" s="299" t="s">
        <v>185</v>
      </c>
      <c r="USM34" s="299" t="s">
        <v>185</v>
      </c>
      <c r="USN34" s="299" t="s">
        <v>185</v>
      </c>
      <c r="USO34" s="299" t="s">
        <v>185</v>
      </c>
      <c r="USP34" s="299" t="s">
        <v>185</v>
      </c>
      <c r="USQ34" s="299" t="s">
        <v>185</v>
      </c>
      <c r="USR34" s="299" t="s">
        <v>185</v>
      </c>
      <c r="USS34" s="299" t="s">
        <v>185</v>
      </c>
      <c r="UST34" s="299" t="s">
        <v>185</v>
      </c>
      <c r="USU34" s="299" t="s">
        <v>185</v>
      </c>
      <c r="USV34" s="299" t="s">
        <v>185</v>
      </c>
      <c r="USW34" s="299" t="s">
        <v>185</v>
      </c>
      <c r="USX34" s="299" t="s">
        <v>185</v>
      </c>
      <c r="USY34" s="299" t="s">
        <v>185</v>
      </c>
      <c r="USZ34" s="299" t="s">
        <v>185</v>
      </c>
      <c r="UTA34" s="299" t="s">
        <v>185</v>
      </c>
      <c r="UTB34" s="299" t="s">
        <v>185</v>
      </c>
      <c r="UTC34" s="299" t="s">
        <v>185</v>
      </c>
      <c r="UTD34" s="299" t="s">
        <v>185</v>
      </c>
      <c r="UTE34" s="299" t="s">
        <v>185</v>
      </c>
      <c r="UTF34" s="299" t="s">
        <v>185</v>
      </c>
      <c r="UTG34" s="299" t="s">
        <v>185</v>
      </c>
      <c r="UTH34" s="299" t="s">
        <v>185</v>
      </c>
      <c r="UTI34" s="299" t="s">
        <v>185</v>
      </c>
      <c r="UTJ34" s="299" t="s">
        <v>185</v>
      </c>
      <c r="UTK34" s="299" t="s">
        <v>185</v>
      </c>
      <c r="UTL34" s="299" t="s">
        <v>185</v>
      </c>
      <c r="UTM34" s="299" t="s">
        <v>185</v>
      </c>
      <c r="UTN34" s="299" t="s">
        <v>185</v>
      </c>
      <c r="UTO34" s="299" t="s">
        <v>185</v>
      </c>
      <c r="UTP34" s="299" t="s">
        <v>185</v>
      </c>
      <c r="UTQ34" s="299" t="s">
        <v>185</v>
      </c>
      <c r="UTR34" s="299" t="s">
        <v>185</v>
      </c>
      <c r="UTS34" s="299" t="s">
        <v>185</v>
      </c>
      <c r="UTT34" s="299" t="s">
        <v>185</v>
      </c>
      <c r="UTU34" s="299" t="s">
        <v>185</v>
      </c>
      <c r="UTV34" s="299" t="s">
        <v>185</v>
      </c>
      <c r="UTW34" s="299" t="s">
        <v>185</v>
      </c>
      <c r="UTX34" s="299" t="s">
        <v>185</v>
      </c>
      <c r="UTY34" s="299" t="s">
        <v>185</v>
      </c>
      <c r="UTZ34" s="299" t="s">
        <v>185</v>
      </c>
      <c r="UUA34" s="299" t="s">
        <v>185</v>
      </c>
      <c r="UUB34" s="299" t="s">
        <v>185</v>
      </c>
      <c r="UUC34" s="299" t="s">
        <v>185</v>
      </c>
      <c r="UUD34" s="299" t="s">
        <v>185</v>
      </c>
      <c r="UUE34" s="299" t="s">
        <v>185</v>
      </c>
      <c r="UUF34" s="299" t="s">
        <v>185</v>
      </c>
      <c r="UUG34" s="299" t="s">
        <v>185</v>
      </c>
      <c r="UUH34" s="299" t="s">
        <v>185</v>
      </c>
      <c r="UUI34" s="299" t="s">
        <v>185</v>
      </c>
      <c r="UUJ34" s="299" t="s">
        <v>185</v>
      </c>
      <c r="UUK34" s="299" t="s">
        <v>185</v>
      </c>
      <c r="UUL34" s="299" t="s">
        <v>185</v>
      </c>
      <c r="UUM34" s="299" t="s">
        <v>185</v>
      </c>
      <c r="UUN34" s="299" t="s">
        <v>185</v>
      </c>
      <c r="UUO34" s="299" t="s">
        <v>185</v>
      </c>
      <c r="UUP34" s="299" t="s">
        <v>185</v>
      </c>
      <c r="UUQ34" s="299" t="s">
        <v>185</v>
      </c>
      <c r="UUR34" s="299" t="s">
        <v>185</v>
      </c>
      <c r="UUS34" s="299" t="s">
        <v>185</v>
      </c>
      <c r="UUT34" s="299" t="s">
        <v>185</v>
      </c>
      <c r="UUU34" s="299" t="s">
        <v>185</v>
      </c>
      <c r="UUV34" s="299" t="s">
        <v>185</v>
      </c>
      <c r="UUW34" s="299" t="s">
        <v>185</v>
      </c>
      <c r="UUX34" s="299" t="s">
        <v>185</v>
      </c>
      <c r="UUY34" s="299" t="s">
        <v>185</v>
      </c>
      <c r="UUZ34" s="299" t="s">
        <v>185</v>
      </c>
      <c r="UVA34" s="299" t="s">
        <v>185</v>
      </c>
      <c r="UVB34" s="299" t="s">
        <v>185</v>
      </c>
      <c r="UVC34" s="299" t="s">
        <v>185</v>
      </c>
      <c r="UVD34" s="299" t="s">
        <v>185</v>
      </c>
      <c r="UVE34" s="299" t="s">
        <v>185</v>
      </c>
      <c r="UVF34" s="299" t="s">
        <v>185</v>
      </c>
      <c r="UVG34" s="299" t="s">
        <v>185</v>
      </c>
      <c r="UVH34" s="299" t="s">
        <v>185</v>
      </c>
      <c r="UVI34" s="299" t="s">
        <v>185</v>
      </c>
      <c r="UVJ34" s="299" t="s">
        <v>185</v>
      </c>
      <c r="UVK34" s="299" t="s">
        <v>185</v>
      </c>
      <c r="UVL34" s="299" t="s">
        <v>185</v>
      </c>
      <c r="UVM34" s="299" t="s">
        <v>185</v>
      </c>
      <c r="UVN34" s="299" t="s">
        <v>185</v>
      </c>
      <c r="UVO34" s="299" t="s">
        <v>185</v>
      </c>
      <c r="UVP34" s="299" t="s">
        <v>185</v>
      </c>
      <c r="UVQ34" s="299" t="s">
        <v>185</v>
      </c>
      <c r="UVR34" s="299" t="s">
        <v>185</v>
      </c>
      <c r="UVS34" s="299" t="s">
        <v>185</v>
      </c>
      <c r="UVT34" s="299" t="s">
        <v>185</v>
      </c>
      <c r="UVU34" s="299" t="s">
        <v>185</v>
      </c>
      <c r="UVV34" s="299" t="s">
        <v>185</v>
      </c>
      <c r="UVW34" s="299" t="s">
        <v>185</v>
      </c>
      <c r="UVX34" s="299" t="s">
        <v>185</v>
      </c>
      <c r="UVY34" s="299" t="s">
        <v>185</v>
      </c>
      <c r="UVZ34" s="299" t="s">
        <v>185</v>
      </c>
      <c r="UWA34" s="299" t="s">
        <v>185</v>
      </c>
      <c r="UWB34" s="299" t="s">
        <v>185</v>
      </c>
      <c r="UWC34" s="299" t="s">
        <v>185</v>
      </c>
      <c r="UWD34" s="299" t="s">
        <v>185</v>
      </c>
      <c r="UWE34" s="299" t="s">
        <v>185</v>
      </c>
      <c r="UWF34" s="299" t="s">
        <v>185</v>
      </c>
      <c r="UWG34" s="299" t="s">
        <v>185</v>
      </c>
      <c r="UWH34" s="299" t="s">
        <v>185</v>
      </c>
      <c r="UWI34" s="299" t="s">
        <v>185</v>
      </c>
      <c r="UWJ34" s="299" t="s">
        <v>185</v>
      </c>
      <c r="UWK34" s="299" t="s">
        <v>185</v>
      </c>
      <c r="UWL34" s="299" t="s">
        <v>185</v>
      </c>
      <c r="UWM34" s="299" t="s">
        <v>185</v>
      </c>
      <c r="UWN34" s="299" t="s">
        <v>185</v>
      </c>
      <c r="UWO34" s="299" t="s">
        <v>185</v>
      </c>
      <c r="UWP34" s="299" t="s">
        <v>185</v>
      </c>
      <c r="UWQ34" s="299" t="s">
        <v>185</v>
      </c>
      <c r="UWR34" s="299" t="s">
        <v>185</v>
      </c>
      <c r="UWS34" s="299" t="s">
        <v>185</v>
      </c>
      <c r="UWT34" s="299" t="s">
        <v>185</v>
      </c>
      <c r="UWU34" s="299" t="s">
        <v>185</v>
      </c>
      <c r="UWV34" s="299" t="s">
        <v>185</v>
      </c>
      <c r="UWW34" s="299" t="s">
        <v>185</v>
      </c>
      <c r="UWX34" s="299" t="s">
        <v>185</v>
      </c>
      <c r="UWY34" s="299" t="s">
        <v>185</v>
      </c>
      <c r="UWZ34" s="299" t="s">
        <v>185</v>
      </c>
      <c r="UXA34" s="299" t="s">
        <v>185</v>
      </c>
      <c r="UXB34" s="299" t="s">
        <v>185</v>
      </c>
      <c r="UXC34" s="299" t="s">
        <v>185</v>
      </c>
      <c r="UXD34" s="299" t="s">
        <v>185</v>
      </c>
      <c r="UXE34" s="299" t="s">
        <v>185</v>
      </c>
      <c r="UXF34" s="299" t="s">
        <v>185</v>
      </c>
      <c r="UXG34" s="299" t="s">
        <v>185</v>
      </c>
      <c r="UXH34" s="299" t="s">
        <v>185</v>
      </c>
      <c r="UXI34" s="299" t="s">
        <v>185</v>
      </c>
      <c r="UXJ34" s="299" t="s">
        <v>185</v>
      </c>
      <c r="UXK34" s="299" t="s">
        <v>185</v>
      </c>
      <c r="UXL34" s="299" t="s">
        <v>185</v>
      </c>
      <c r="UXM34" s="299" t="s">
        <v>185</v>
      </c>
      <c r="UXN34" s="299" t="s">
        <v>185</v>
      </c>
      <c r="UXO34" s="299" t="s">
        <v>185</v>
      </c>
      <c r="UXP34" s="299" t="s">
        <v>185</v>
      </c>
      <c r="UXQ34" s="299" t="s">
        <v>185</v>
      </c>
      <c r="UXR34" s="299" t="s">
        <v>185</v>
      </c>
      <c r="UXS34" s="299" t="s">
        <v>185</v>
      </c>
      <c r="UXT34" s="299" t="s">
        <v>185</v>
      </c>
      <c r="UXU34" s="299" t="s">
        <v>185</v>
      </c>
      <c r="UXV34" s="299" t="s">
        <v>185</v>
      </c>
      <c r="UXW34" s="299" t="s">
        <v>185</v>
      </c>
      <c r="UXX34" s="299" t="s">
        <v>185</v>
      </c>
      <c r="UXY34" s="299" t="s">
        <v>185</v>
      </c>
      <c r="UXZ34" s="299" t="s">
        <v>185</v>
      </c>
      <c r="UYA34" s="299" t="s">
        <v>185</v>
      </c>
      <c r="UYB34" s="299" t="s">
        <v>185</v>
      </c>
      <c r="UYC34" s="299" t="s">
        <v>185</v>
      </c>
      <c r="UYD34" s="299" t="s">
        <v>185</v>
      </c>
      <c r="UYE34" s="299" t="s">
        <v>185</v>
      </c>
      <c r="UYF34" s="299" t="s">
        <v>185</v>
      </c>
      <c r="UYG34" s="299" t="s">
        <v>185</v>
      </c>
      <c r="UYH34" s="299" t="s">
        <v>185</v>
      </c>
      <c r="UYI34" s="299" t="s">
        <v>185</v>
      </c>
      <c r="UYJ34" s="299" t="s">
        <v>185</v>
      </c>
      <c r="UYK34" s="299" t="s">
        <v>185</v>
      </c>
      <c r="UYL34" s="299" t="s">
        <v>185</v>
      </c>
      <c r="UYM34" s="299" t="s">
        <v>185</v>
      </c>
      <c r="UYN34" s="299" t="s">
        <v>185</v>
      </c>
      <c r="UYO34" s="299" t="s">
        <v>185</v>
      </c>
      <c r="UYP34" s="299" t="s">
        <v>185</v>
      </c>
      <c r="UYQ34" s="299" t="s">
        <v>185</v>
      </c>
      <c r="UYR34" s="299" t="s">
        <v>185</v>
      </c>
      <c r="UYS34" s="299" t="s">
        <v>185</v>
      </c>
      <c r="UYT34" s="299" t="s">
        <v>185</v>
      </c>
      <c r="UYU34" s="299" t="s">
        <v>185</v>
      </c>
      <c r="UYV34" s="299" t="s">
        <v>185</v>
      </c>
      <c r="UYW34" s="299" t="s">
        <v>185</v>
      </c>
      <c r="UYX34" s="299" t="s">
        <v>185</v>
      </c>
      <c r="UYY34" s="299" t="s">
        <v>185</v>
      </c>
      <c r="UYZ34" s="299" t="s">
        <v>185</v>
      </c>
      <c r="UZA34" s="299" t="s">
        <v>185</v>
      </c>
      <c r="UZB34" s="299" t="s">
        <v>185</v>
      </c>
      <c r="UZC34" s="299" t="s">
        <v>185</v>
      </c>
      <c r="UZD34" s="299" t="s">
        <v>185</v>
      </c>
      <c r="UZE34" s="299" t="s">
        <v>185</v>
      </c>
      <c r="UZF34" s="299" t="s">
        <v>185</v>
      </c>
      <c r="UZG34" s="299" t="s">
        <v>185</v>
      </c>
      <c r="UZH34" s="299" t="s">
        <v>185</v>
      </c>
      <c r="UZI34" s="299" t="s">
        <v>185</v>
      </c>
      <c r="UZJ34" s="299" t="s">
        <v>185</v>
      </c>
      <c r="UZK34" s="299" t="s">
        <v>185</v>
      </c>
      <c r="UZL34" s="299" t="s">
        <v>185</v>
      </c>
      <c r="UZM34" s="299" t="s">
        <v>185</v>
      </c>
      <c r="UZN34" s="299" t="s">
        <v>185</v>
      </c>
      <c r="UZO34" s="299" t="s">
        <v>185</v>
      </c>
      <c r="UZP34" s="299" t="s">
        <v>185</v>
      </c>
      <c r="UZQ34" s="299" t="s">
        <v>185</v>
      </c>
      <c r="UZR34" s="299" t="s">
        <v>185</v>
      </c>
      <c r="UZS34" s="299" t="s">
        <v>185</v>
      </c>
      <c r="UZT34" s="299" t="s">
        <v>185</v>
      </c>
      <c r="UZU34" s="299" t="s">
        <v>185</v>
      </c>
      <c r="UZV34" s="299" t="s">
        <v>185</v>
      </c>
      <c r="UZW34" s="299" t="s">
        <v>185</v>
      </c>
      <c r="UZX34" s="299" t="s">
        <v>185</v>
      </c>
      <c r="UZY34" s="299" t="s">
        <v>185</v>
      </c>
      <c r="UZZ34" s="299" t="s">
        <v>185</v>
      </c>
      <c r="VAA34" s="299" t="s">
        <v>185</v>
      </c>
      <c r="VAB34" s="299" t="s">
        <v>185</v>
      </c>
      <c r="VAC34" s="299" t="s">
        <v>185</v>
      </c>
      <c r="VAD34" s="299" t="s">
        <v>185</v>
      </c>
      <c r="VAE34" s="299" t="s">
        <v>185</v>
      </c>
      <c r="VAF34" s="299" t="s">
        <v>185</v>
      </c>
      <c r="VAG34" s="299" t="s">
        <v>185</v>
      </c>
      <c r="VAH34" s="299" t="s">
        <v>185</v>
      </c>
      <c r="VAI34" s="299" t="s">
        <v>185</v>
      </c>
      <c r="VAJ34" s="299" t="s">
        <v>185</v>
      </c>
      <c r="VAK34" s="299" t="s">
        <v>185</v>
      </c>
      <c r="VAL34" s="299" t="s">
        <v>185</v>
      </c>
      <c r="VAM34" s="299" t="s">
        <v>185</v>
      </c>
      <c r="VAN34" s="299" t="s">
        <v>185</v>
      </c>
      <c r="VAO34" s="299" t="s">
        <v>185</v>
      </c>
      <c r="VAP34" s="299" t="s">
        <v>185</v>
      </c>
      <c r="VAQ34" s="299" t="s">
        <v>185</v>
      </c>
      <c r="VAR34" s="299" t="s">
        <v>185</v>
      </c>
      <c r="VAS34" s="299" t="s">
        <v>185</v>
      </c>
      <c r="VAT34" s="299" t="s">
        <v>185</v>
      </c>
      <c r="VAU34" s="299" t="s">
        <v>185</v>
      </c>
      <c r="VAV34" s="299" t="s">
        <v>185</v>
      </c>
      <c r="VAW34" s="299" t="s">
        <v>185</v>
      </c>
      <c r="VAX34" s="299" t="s">
        <v>185</v>
      </c>
      <c r="VAY34" s="299" t="s">
        <v>185</v>
      </c>
      <c r="VAZ34" s="299" t="s">
        <v>185</v>
      </c>
      <c r="VBA34" s="299" t="s">
        <v>185</v>
      </c>
      <c r="VBB34" s="299" t="s">
        <v>185</v>
      </c>
      <c r="VBC34" s="299" t="s">
        <v>185</v>
      </c>
      <c r="VBD34" s="299" t="s">
        <v>185</v>
      </c>
      <c r="VBE34" s="299" t="s">
        <v>185</v>
      </c>
      <c r="VBF34" s="299" t="s">
        <v>185</v>
      </c>
      <c r="VBG34" s="299" t="s">
        <v>185</v>
      </c>
      <c r="VBH34" s="299" t="s">
        <v>185</v>
      </c>
      <c r="VBI34" s="299" t="s">
        <v>185</v>
      </c>
      <c r="VBJ34" s="299" t="s">
        <v>185</v>
      </c>
      <c r="VBK34" s="299" t="s">
        <v>185</v>
      </c>
      <c r="VBL34" s="299" t="s">
        <v>185</v>
      </c>
      <c r="VBM34" s="299" t="s">
        <v>185</v>
      </c>
      <c r="VBN34" s="299" t="s">
        <v>185</v>
      </c>
      <c r="VBO34" s="299" t="s">
        <v>185</v>
      </c>
      <c r="VBP34" s="299" t="s">
        <v>185</v>
      </c>
      <c r="VBQ34" s="299" t="s">
        <v>185</v>
      </c>
      <c r="VBR34" s="299" t="s">
        <v>185</v>
      </c>
      <c r="VBS34" s="299" t="s">
        <v>185</v>
      </c>
      <c r="VBT34" s="299" t="s">
        <v>185</v>
      </c>
      <c r="VBU34" s="299" t="s">
        <v>185</v>
      </c>
      <c r="VBV34" s="299" t="s">
        <v>185</v>
      </c>
      <c r="VBW34" s="299" t="s">
        <v>185</v>
      </c>
      <c r="VBX34" s="299" t="s">
        <v>185</v>
      </c>
      <c r="VBY34" s="299" t="s">
        <v>185</v>
      </c>
      <c r="VBZ34" s="299" t="s">
        <v>185</v>
      </c>
      <c r="VCA34" s="299" t="s">
        <v>185</v>
      </c>
      <c r="VCB34" s="299" t="s">
        <v>185</v>
      </c>
      <c r="VCC34" s="299" t="s">
        <v>185</v>
      </c>
      <c r="VCD34" s="299" t="s">
        <v>185</v>
      </c>
      <c r="VCE34" s="299" t="s">
        <v>185</v>
      </c>
      <c r="VCF34" s="299" t="s">
        <v>185</v>
      </c>
      <c r="VCG34" s="299" t="s">
        <v>185</v>
      </c>
      <c r="VCH34" s="299" t="s">
        <v>185</v>
      </c>
      <c r="VCI34" s="299" t="s">
        <v>185</v>
      </c>
      <c r="VCJ34" s="299" t="s">
        <v>185</v>
      </c>
      <c r="VCK34" s="299" t="s">
        <v>185</v>
      </c>
      <c r="VCL34" s="299" t="s">
        <v>185</v>
      </c>
      <c r="VCM34" s="299" t="s">
        <v>185</v>
      </c>
      <c r="VCN34" s="299" t="s">
        <v>185</v>
      </c>
      <c r="VCO34" s="299" t="s">
        <v>185</v>
      </c>
      <c r="VCP34" s="299" t="s">
        <v>185</v>
      </c>
      <c r="VCQ34" s="299" t="s">
        <v>185</v>
      </c>
      <c r="VCR34" s="299" t="s">
        <v>185</v>
      </c>
      <c r="VCS34" s="299" t="s">
        <v>185</v>
      </c>
      <c r="VCT34" s="299" t="s">
        <v>185</v>
      </c>
      <c r="VCU34" s="299" t="s">
        <v>185</v>
      </c>
      <c r="VCV34" s="299" t="s">
        <v>185</v>
      </c>
      <c r="VCW34" s="299" t="s">
        <v>185</v>
      </c>
      <c r="VCX34" s="299" t="s">
        <v>185</v>
      </c>
      <c r="VCY34" s="299" t="s">
        <v>185</v>
      </c>
      <c r="VCZ34" s="299" t="s">
        <v>185</v>
      </c>
      <c r="VDA34" s="299" t="s">
        <v>185</v>
      </c>
      <c r="VDB34" s="299" t="s">
        <v>185</v>
      </c>
      <c r="VDC34" s="299" t="s">
        <v>185</v>
      </c>
      <c r="VDD34" s="299" t="s">
        <v>185</v>
      </c>
      <c r="VDE34" s="299" t="s">
        <v>185</v>
      </c>
      <c r="VDF34" s="299" t="s">
        <v>185</v>
      </c>
      <c r="VDG34" s="299" t="s">
        <v>185</v>
      </c>
      <c r="VDH34" s="299" t="s">
        <v>185</v>
      </c>
      <c r="VDI34" s="299" t="s">
        <v>185</v>
      </c>
      <c r="VDJ34" s="299" t="s">
        <v>185</v>
      </c>
      <c r="VDK34" s="299" t="s">
        <v>185</v>
      </c>
      <c r="VDL34" s="299" t="s">
        <v>185</v>
      </c>
      <c r="VDM34" s="299" t="s">
        <v>185</v>
      </c>
      <c r="VDN34" s="299" t="s">
        <v>185</v>
      </c>
      <c r="VDO34" s="299" t="s">
        <v>185</v>
      </c>
      <c r="VDP34" s="299" t="s">
        <v>185</v>
      </c>
      <c r="VDQ34" s="299" t="s">
        <v>185</v>
      </c>
      <c r="VDR34" s="299" t="s">
        <v>185</v>
      </c>
      <c r="VDS34" s="299" t="s">
        <v>185</v>
      </c>
      <c r="VDT34" s="299" t="s">
        <v>185</v>
      </c>
      <c r="VDU34" s="299" t="s">
        <v>185</v>
      </c>
      <c r="VDV34" s="299" t="s">
        <v>185</v>
      </c>
      <c r="VDW34" s="299" t="s">
        <v>185</v>
      </c>
      <c r="VDX34" s="299" t="s">
        <v>185</v>
      </c>
      <c r="VDY34" s="299" t="s">
        <v>185</v>
      </c>
      <c r="VDZ34" s="299" t="s">
        <v>185</v>
      </c>
      <c r="VEA34" s="299" t="s">
        <v>185</v>
      </c>
      <c r="VEB34" s="299" t="s">
        <v>185</v>
      </c>
      <c r="VEC34" s="299" t="s">
        <v>185</v>
      </c>
      <c r="VED34" s="299" t="s">
        <v>185</v>
      </c>
      <c r="VEE34" s="299" t="s">
        <v>185</v>
      </c>
      <c r="VEF34" s="299" t="s">
        <v>185</v>
      </c>
      <c r="VEG34" s="299" t="s">
        <v>185</v>
      </c>
      <c r="VEH34" s="299" t="s">
        <v>185</v>
      </c>
      <c r="VEI34" s="299" t="s">
        <v>185</v>
      </c>
      <c r="VEJ34" s="299" t="s">
        <v>185</v>
      </c>
      <c r="VEK34" s="299" t="s">
        <v>185</v>
      </c>
      <c r="VEL34" s="299" t="s">
        <v>185</v>
      </c>
      <c r="VEM34" s="299" t="s">
        <v>185</v>
      </c>
      <c r="VEN34" s="299" t="s">
        <v>185</v>
      </c>
      <c r="VEO34" s="299" t="s">
        <v>185</v>
      </c>
      <c r="VEP34" s="299" t="s">
        <v>185</v>
      </c>
      <c r="VEQ34" s="299" t="s">
        <v>185</v>
      </c>
      <c r="VER34" s="299" t="s">
        <v>185</v>
      </c>
      <c r="VES34" s="299" t="s">
        <v>185</v>
      </c>
      <c r="VET34" s="299" t="s">
        <v>185</v>
      </c>
      <c r="VEU34" s="299" t="s">
        <v>185</v>
      </c>
      <c r="VEV34" s="299" t="s">
        <v>185</v>
      </c>
      <c r="VEW34" s="299" t="s">
        <v>185</v>
      </c>
      <c r="VEX34" s="299" t="s">
        <v>185</v>
      </c>
      <c r="VEY34" s="299" t="s">
        <v>185</v>
      </c>
      <c r="VEZ34" s="299" t="s">
        <v>185</v>
      </c>
      <c r="VFA34" s="299" t="s">
        <v>185</v>
      </c>
      <c r="VFB34" s="299" t="s">
        <v>185</v>
      </c>
      <c r="VFC34" s="299" t="s">
        <v>185</v>
      </c>
      <c r="VFD34" s="299" t="s">
        <v>185</v>
      </c>
      <c r="VFE34" s="299" t="s">
        <v>185</v>
      </c>
      <c r="VFF34" s="299" t="s">
        <v>185</v>
      </c>
      <c r="VFG34" s="299" t="s">
        <v>185</v>
      </c>
      <c r="VFH34" s="299" t="s">
        <v>185</v>
      </c>
      <c r="VFI34" s="299" t="s">
        <v>185</v>
      </c>
      <c r="VFJ34" s="299" t="s">
        <v>185</v>
      </c>
      <c r="VFK34" s="299" t="s">
        <v>185</v>
      </c>
      <c r="VFL34" s="299" t="s">
        <v>185</v>
      </c>
      <c r="VFM34" s="299" t="s">
        <v>185</v>
      </c>
      <c r="VFN34" s="299" t="s">
        <v>185</v>
      </c>
      <c r="VFO34" s="299" t="s">
        <v>185</v>
      </c>
      <c r="VFP34" s="299" t="s">
        <v>185</v>
      </c>
      <c r="VFQ34" s="299" t="s">
        <v>185</v>
      </c>
      <c r="VFR34" s="299" t="s">
        <v>185</v>
      </c>
      <c r="VFS34" s="299" t="s">
        <v>185</v>
      </c>
      <c r="VFT34" s="299" t="s">
        <v>185</v>
      </c>
      <c r="VFU34" s="299" t="s">
        <v>185</v>
      </c>
      <c r="VFV34" s="299" t="s">
        <v>185</v>
      </c>
      <c r="VFW34" s="299" t="s">
        <v>185</v>
      </c>
      <c r="VFX34" s="299" t="s">
        <v>185</v>
      </c>
      <c r="VFY34" s="299" t="s">
        <v>185</v>
      </c>
      <c r="VFZ34" s="299" t="s">
        <v>185</v>
      </c>
      <c r="VGA34" s="299" t="s">
        <v>185</v>
      </c>
      <c r="VGB34" s="299" t="s">
        <v>185</v>
      </c>
      <c r="VGC34" s="299" t="s">
        <v>185</v>
      </c>
      <c r="VGD34" s="299" t="s">
        <v>185</v>
      </c>
      <c r="VGE34" s="299" t="s">
        <v>185</v>
      </c>
      <c r="VGF34" s="299" t="s">
        <v>185</v>
      </c>
      <c r="VGG34" s="299" t="s">
        <v>185</v>
      </c>
      <c r="VGH34" s="299" t="s">
        <v>185</v>
      </c>
      <c r="VGI34" s="299" t="s">
        <v>185</v>
      </c>
      <c r="VGJ34" s="299" t="s">
        <v>185</v>
      </c>
      <c r="VGK34" s="299" t="s">
        <v>185</v>
      </c>
      <c r="VGL34" s="299" t="s">
        <v>185</v>
      </c>
      <c r="VGM34" s="299" t="s">
        <v>185</v>
      </c>
      <c r="VGN34" s="299" t="s">
        <v>185</v>
      </c>
      <c r="VGO34" s="299" t="s">
        <v>185</v>
      </c>
      <c r="VGP34" s="299" t="s">
        <v>185</v>
      </c>
      <c r="VGQ34" s="299" t="s">
        <v>185</v>
      </c>
      <c r="VGR34" s="299" t="s">
        <v>185</v>
      </c>
      <c r="VGS34" s="299" t="s">
        <v>185</v>
      </c>
      <c r="VGT34" s="299" t="s">
        <v>185</v>
      </c>
      <c r="VGU34" s="299" t="s">
        <v>185</v>
      </c>
      <c r="VGV34" s="299" t="s">
        <v>185</v>
      </c>
      <c r="VGW34" s="299" t="s">
        <v>185</v>
      </c>
      <c r="VGX34" s="299" t="s">
        <v>185</v>
      </c>
      <c r="VGY34" s="299" t="s">
        <v>185</v>
      </c>
      <c r="VGZ34" s="299" t="s">
        <v>185</v>
      </c>
      <c r="VHA34" s="299" t="s">
        <v>185</v>
      </c>
      <c r="VHB34" s="299" t="s">
        <v>185</v>
      </c>
      <c r="VHC34" s="299" t="s">
        <v>185</v>
      </c>
      <c r="VHD34" s="299" t="s">
        <v>185</v>
      </c>
      <c r="VHE34" s="299" t="s">
        <v>185</v>
      </c>
      <c r="VHF34" s="299" t="s">
        <v>185</v>
      </c>
      <c r="VHG34" s="299" t="s">
        <v>185</v>
      </c>
      <c r="VHH34" s="299" t="s">
        <v>185</v>
      </c>
      <c r="VHI34" s="299" t="s">
        <v>185</v>
      </c>
      <c r="VHJ34" s="299" t="s">
        <v>185</v>
      </c>
      <c r="VHK34" s="299" t="s">
        <v>185</v>
      </c>
      <c r="VHL34" s="299" t="s">
        <v>185</v>
      </c>
      <c r="VHM34" s="299" t="s">
        <v>185</v>
      </c>
      <c r="VHN34" s="299" t="s">
        <v>185</v>
      </c>
      <c r="VHO34" s="299" t="s">
        <v>185</v>
      </c>
      <c r="VHP34" s="299" t="s">
        <v>185</v>
      </c>
      <c r="VHQ34" s="299" t="s">
        <v>185</v>
      </c>
      <c r="VHR34" s="299" t="s">
        <v>185</v>
      </c>
      <c r="VHS34" s="299" t="s">
        <v>185</v>
      </c>
      <c r="VHT34" s="299" t="s">
        <v>185</v>
      </c>
      <c r="VHU34" s="299" t="s">
        <v>185</v>
      </c>
      <c r="VHV34" s="299" t="s">
        <v>185</v>
      </c>
      <c r="VHW34" s="299" t="s">
        <v>185</v>
      </c>
      <c r="VHX34" s="299" t="s">
        <v>185</v>
      </c>
      <c r="VHY34" s="299" t="s">
        <v>185</v>
      </c>
      <c r="VHZ34" s="299" t="s">
        <v>185</v>
      </c>
      <c r="VIA34" s="299" t="s">
        <v>185</v>
      </c>
      <c r="VIB34" s="299" t="s">
        <v>185</v>
      </c>
      <c r="VIC34" s="299" t="s">
        <v>185</v>
      </c>
      <c r="VID34" s="299" t="s">
        <v>185</v>
      </c>
      <c r="VIE34" s="299" t="s">
        <v>185</v>
      </c>
      <c r="VIF34" s="299" t="s">
        <v>185</v>
      </c>
      <c r="VIG34" s="299" t="s">
        <v>185</v>
      </c>
      <c r="VIH34" s="299" t="s">
        <v>185</v>
      </c>
      <c r="VII34" s="299" t="s">
        <v>185</v>
      </c>
      <c r="VIJ34" s="299" t="s">
        <v>185</v>
      </c>
      <c r="VIK34" s="299" t="s">
        <v>185</v>
      </c>
      <c r="VIL34" s="299" t="s">
        <v>185</v>
      </c>
      <c r="VIM34" s="299" t="s">
        <v>185</v>
      </c>
      <c r="VIN34" s="299" t="s">
        <v>185</v>
      </c>
      <c r="VIO34" s="299" t="s">
        <v>185</v>
      </c>
      <c r="VIP34" s="299" t="s">
        <v>185</v>
      </c>
      <c r="VIQ34" s="299" t="s">
        <v>185</v>
      </c>
      <c r="VIR34" s="299" t="s">
        <v>185</v>
      </c>
      <c r="VIS34" s="299" t="s">
        <v>185</v>
      </c>
      <c r="VIT34" s="299" t="s">
        <v>185</v>
      </c>
      <c r="VIU34" s="299" t="s">
        <v>185</v>
      </c>
      <c r="VIV34" s="299" t="s">
        <v>185</v>
      </c>
      <c r="VIW34" s="299" t="s">
        <v>185</v>
      </c>
      <c r="VIX34" s="299" t="s">
        <v>185</v>
      </c>
      <c r="VIY34" s="299" t="s">
        <v>185</v>
      </c>
      <c r="VIZ34" s="299" t="s">
        <v>185</v>
      </c>
      <c r="VJA34" s="299" t="s">
        <v>185</v>
      </c>
      <c r="VJB34" s="299" t="s">
        <v>185</v>
      </c>
      <c r="VJC34" s="299" t="s">
        <v>185</v>
      </c>
      <c r="VJD34" s="299" t="s">
        <v>185</v>
      </c>
      <c r="VJE34" s="299" t="s">
        <v>185</v>
      </c>
      <c r="VJF34" s="299" t="s">
        <v>185</v>
      </c>
      <c r="VJG34" s="299" t="s">
        <v>185</v>
      </c>
      <c r="VJH34" s="299" t="s">
        <v>185</v>
      </c>
      <c r="VJI34" s="299" t="s">
        <v>185</v>
      </c>
      <c r="VJJ34" s="299" t="s">
        <v>185</v>
      </c>
      <c r="VJK34" s="299" t="s">
        <v>185</v>
      </c>
      <c r="VJL34" s="299" t="s">
        <v>185</v>
      </c>
      <c r="VJM34" s="299" t="s">
        <v>185</v>
      </c>
      <c r="VJN34" s="299" t="s">
        <v>185</v>
      </c>
      <c r="VJO34" s="299" t="s">
        <v>185</v>
      </c>
      <c r="VJP34" s="299" t="s">
        <v>185</v>
      </c>
      <c r="VJQ34" s="299" t="s">
        <v>185</v>
      </c>
      <c r="VJR34" s="299" t="s">
        <v>185</v>
      </c>
      <c r="VJS34" s="299" t="s">
        <v>185</v>
      </c>
      <c r="VJT34" s="299" t="s">
        <v>185</v>
      </c>
      <c r="VJU34" s="299" t="s">
        <v>185</v>
      </c>
      <c r="VJV34" s="299" t="s">
        <v>185</v>
      </c>
      <c r="VJW34" s="299" t="s">
        <v>185</v>
      </c>
      <c r="VJX34" s="299" t="s">
        <v>185</v>
      </c>
      <c r="VJY34" s="299" t="s">
        <v>185</v>
      </c>
      <c r="VJZ34" s="299" t="s">
        <v>185</v>
      </c>
      <c r="VKA34" s="299" t="s">
        <v>185</v>
      </c>
      <c r="VKB34" s="299" t="s">
        <v>185</v>
      </c>
      <c r="VKC34" s="299" t="s">
        <v>185</v>
      </c>
      <c r="VKD34" s="299" t="s">
        <v>185</v>
      </c>
      <c r="VKE34" s="299" t="s">
        <v>185</v>
      </c>
      <c r="VKF34" s="299" t="s">
        <v>185</v>
      </c>
      <c r="VKG34" s="299" t="s">
        <v>185</v>
      </c>
      <c r="VKH34" s="299" t="s">
        <v>185</v>
      </c>
      <c r="VKI34" s="299" t="s">
        <v>185</v>
      </c>
      <c r="VKJ34" s="299" t="s">
        <v>185</v>
      </c>
      <c r="VKK34" s="299" t="s">
        <v>185</v>
      </c>
      <c r="VKL34" s="299" t="s">
        <v>185</v>
      </c>
      <c r="VKM34" s="299" t="s">
        <v>185</v>
      </c>
      <c r="VKN34" s="299" t="s">
        <v>185</v>
      </c>
      <c r="VKO34" s="299" t="s">
        <v>185</v>
      </c>
      <c r="VKP34" s="299" t="s">
        <v>185</v>
      </c>
      <c r="VKQ34" s="299" t="s">
        <v>185</v>
      </c>
      <c r="VKR34" s="299" t="s">
        <v>185</v>
      </c>
      <c r="VKS34" s="299" t="s">
        <v>185</v>
      </c>
      <c r="VKT34" s="299" t="s">
        <v>185</v>
      </c>
      <c r="VKU34" s="299" t="s">
        <v>185</v>
      </c>
      <c r="VKV34" s="299" t="s">
        <v>185</v>
      </c>
      <c r="VKW34" s="299" t="s">
        <v>185</v>
      </c>
      <c r="VKX34" s="299" t="s">
        <v>185</v>
      </c>
      <c r="VKY34" s="299" t="s">
        <v>185</v>
      </c>
      <c r="VKZ34" s="299" t="s">
        <v>185</v>
      </c>
      <c r="VLA34" s="299" t="s">
        <v>185</v>
      </c>
      <c r="VLB34" s="299" t="s">
        <v>185</v>
      </c>
      <c r="VLC34" s="299" t="s">
        <v>185</v>
      </c>
      <c r="VLD34" s="299" t="s">
        <v>185</v>
      </c>
      <c r="VLE34" s="299" t="s">
        <v>185</v>
      </c>
      <c r="VLF34" s="299" t="s">
        <v>185</v>
      </c>
      <c r="VLG34" s="299" t="s">
        <v>185</v>
      </c>
      <c r="VLH34" s="299" t="s">
        <v>185</v>
      </c>
      <c r="VLI34" s="299" t="s">
        <v>185</v>
      </c>
      <c r="VLJ34" s="299" t="s">
        <v>185</v>
      </c>
      <c r="VLK34" s="299" t="s">
        <v>185</v>
      </c>
      <c r="VLL34" s="299" t="s">
        <v>185</v>
      </c>
      <c r="VLM34" s="299" t="s">
        <v>185</v>
      </c>
      <c r="VLN34" s="299" t="s">
        <v>185</v>
      </c>
      <c r="VLO34" s="299" t="s">
        <v>185</v>
      </c>
      <c r="VLP34" s="299" t="s">
        <v>185</v>
      </c>
      <c r="VLQ34" s="299" t="s">
        <v>185</v>
      </c>
      <c r="VLR34" s="299" t="s">
        <v>185</v>
      </c>
      <c r="VLS34" s="299" t="s">
        <v>185</v>
      </c>
      <c r="VLT34" s="299" t="s">
        <v>185</v>
      </c>
      <c r="VLU34" s="299" t="s">
        <v>185</v>
      </c>
      <c r="VLV34" s="299" t="s">
        <v>185</v>
      </c>
      <c r="VLW34" s="299" t="s">
        <v>185</v>
      </c>
      <c r="VLX34" s="299" t="s">
        <v>185</v>
      </c>
      <c r="VLY34" s="299" t="s">
        <v>185</v>
      </c>
      <c r="VLZ34" s="299" t="s">
        <v>185</v>
      </c>
      <c r="VMA34" s="299" t="s">
        <v>185</v>
      </c>
      <c r="VMB34" s="299" t="s">
        <v>185</v>
      </c>
      <c r="VMC34" s="299" t="s">
        <v>185</v>
      </c>
      <c r="VMD34" s="299" t="s">
        <v>185</v>
      </c>
      <c r="VME34" s="299" t="s">
        <v>185</v>
      </c>
      <c r="VMF34" s="299" t="s">
        <v>185</v>
      </c>
      <c r="VMG34" s="299" t="s">
        <v>185</v>
      </c>
      <c r="VMH34" s="299" t="s">
        <v>185</v>
      </c>
      <c r="VMI34" s="299" t="s">
        <v>185</v>
      </c>
      <c r="VMJ34" s="299" t="s">
        <v>185</v>
      </c>
      <c r="VMK34" s="299" t="s">
        <v>185</v>
      </c>
      <c r="VML34" s="299" t="s">
        <v>185</v>
      </c>
      <c r="VMM34" s="299" t="s">
        <v>185</v>
      </c>
      <c r="VMN34" s="299" t="s">
        <v>185</v>
      </c>
      <c r="VMO34" s="299" t="s">
        <v>185</v>
      </c>
      <c r="VMP34" s="299" t="s">
        <v>185</v>
      </c>
      <c r="VMQ34" s="299" t="s">
        <v>185</v>
      </c>
      <c r="VMR34" s="299" t="s">
        <v>185</v>
      </c>
      <c r="VMS34" s="299" t="s">
        <v>185</v>
      </c>
      <c r="VMT34" s="299" t="s">
        <v>185</v>
      </c>
      <c r="VMU34" s="299" t="s">
        <v>185</v>
      </c>
      <c r="VMV34" s="299" t="s">
        <v>185</v>
      </c>
      <c r="VMW34" s="299" t="s">
        <v>185</v>
      </c>
      <c r="VMX34" s="299" t="s">
        <v>185</v>
      </c>
      <c r="VMY34" s="299" t="s">
        <v>185</v>
      </c>
      <c r="VMZ34" s="299" t="s">
        <v>185</v>
      </c>
      <c r="VNA34" s="299" t="s">
        <v>185</v>
      </c>
      <c r="VNB34" s="299" t="s">
        <v>185</v>
      </c>
      <c r="VNC34" s="299" t="s">
        <v>185</v>
      </c>
      <c r="VND34" s="299" t="s">
        <v>185</v>
      </c>
      <c r="VNE34" s="299" t="s">
        <v>185</v>
      </c>
      <c r="VNF34" s="299" t="s">
        <v>185</v>
      </c>
      <c r="VNG34" s="299" t="s">
        <v>185</v>
      </c>
      <c r="VNH34" s="299" t="s">
        <v>185</v>
      </c>
      <c r="VNI34" s="299" t="s">
        <v>185</v>
      </c>
      <c r="VNJ34" s="299" t="s">
        <v>185</v>
      </c>
      <c r="VNK34" s="299" t="s">
        <v>185</v>
      </c>
      <c r="VNL34" s="299" t="s">
        <v>185</v>
      </c>
      <c r="VNM34" s="299" t="s">
        <v>185</v>
      </c>
      <c r="VNN34" s="299" t="s">
        <v>185</v>
      </c>
      <c r="VNO34" s="299" t="s">
        <v>185</v>
      </c>
      <c r="VNP34" s="299" t="s">
        <v>185</v>
      </c>
      <c r="VNQ34" s="299" t="s">
        <v>185</v>
      </c>
      <c r="VNR34" s="299" t="s">
        <v>185</v>
      </c>
      <c r="VNS34" s="299" t="s">
        <v>185</v>
      </c>
      <c r="VNT34" s="299" t="s">
        <v>185</v>
      </c>
      <c r="VNU34" s="299" t="s">
        <v>185</v>
      </c>
      <c r="VNV34" s="299" t="s">
        <v>185</v>
      </c>
      <c r="VNW34" s="299" t="s">
        <v>185</v>
      </c>
      <c r="VNX34" s="299" t="s">
        <v>185</v>
      </c>
      <c r="VNY34" s="299" t="s">
        <v>185</v>
      </c>
      <c r="VNZ34" s="299" t="s">
        <v>185</v>
      </c>
      <c r="VOA34" s="299" t="s">
        <v>185</v>
      </c>
      <c r="VOB34" s="299" t="s">
        <v>185</v>
      </c>
      <c r="VOC34" s="299" t="s">
        <v>185</v>
      </c>
      <c r="VOD34" s="299" t="s">
        <v>185</v>
      </c>
      <c r="VOE34" s="299" t="s">
        <v>185</v>
      </c>
      <c r="VOF34" s="299" t="s">
        <v>185</v>
      </c>
      <c r="VOG34" s="299" t="s">
        <v>185</v>
      </c>
      <c r="VOH34" s="299" t="s">
        <v>185</v>
      </c>
      <c r="VOI34" s="299" t="s">
        <v>185</v>
      </c>
      <c r="VOJ34" s="299" t="s">
        <v>185</v>
      </c>
      <c r="VOK34" s="299" t="s">
        <v>185</v>
      </c>
      <c r="VOL34" s="299" t="s">
        <v>185</v>
      </c>
      <c r="VOM34" s="299" t="s">
        <v>185</v>
      </c>
      <c r="VON34" s="299" t="s">
        <v>185</v>
      </c>
      <c r="VOO34" s="299" t="s">
        <v>185</v>
      </c>
      <c r="VOP34" s="299" t="s">
        <v>185</v>
      </c>
      <c r="VOQ34" s="299" t="s">
        <v>185</v>
      </c>
      <c r="VOR34" s="299" t="s">
        <v>185</v>
      </c>
      <c r="VOS34" s="299" t="s">
        <v>185</v>
      </c>
      <c r="VOT34" s="299" t="s">
        <v>185</v>
      </c>
      <c r="VOU34" s="299" t="s">
        <v>185</v>
      </c>
      <c r="VOV34" s="299" t="s">
        <v>185</v>
      </c>
      <c r="VOW34" s="299" t="s">
        <v>185</v>
      </c>
      <c r="VOX34" s="299" t="s">
        <v>185</v>
      </c>
      <c r="VOY34" s="299" t="s">
        <v>185</v>
      </c>
      <c r="VOZ34" s="299" t="s">
        <v>185</v>
      </c>
      <c r="VPA34" s="299" t="s">
        <v>185</v>
      </c>
      <c r="VPB34" s="299" t="s">
        <v>185</v>
      </c>
      <c r="VPC34" s="299" t="s">
        <v>185</v>
      </c>
      <c r="VPD34" s="299" t="s">
        <v>185</v>
      </c>
      <c r="VPE34" s="299" t="s">
        <v>185</v>
      </c>
      <c r="VPF34" s="299" t="s">
        <v>185</v>
      </c>
      <c r="VPG34" s="299" t="s">
        <v>185</v>
      </c>
      <c r="VPH34" s="299" t="s">
        <v>185</v>
      </c>
      <c r="VPI34" s="299" t="s">
        <v>185</v>
      </c>
      <c r="VPJ34" s="299" t="s">
        <v>185</v>
      </c>
      <c r="VPK34" s="299" t="s">
        <v>185</v>
      </c>
      <c r="VPL34" s="299" t="s">
        <v>185</v>
      </c>
      <c r="VPM34" s="299" t="s">
        <v>185</v>
      </c>
      <c r="VPN34" s="299" t="s">
        <v>185</v>
      </c>
      <c r="VPO34" s="299" t="s">
        <v>185</v>
      </c>
      <c r="VPP34" s="299" t="s">
        <v>185</v>
      </c>
      <c r="VPQ34" s="299" t="s">
        <v>185</v>
      </c>
      <c r="VPR34" s="299" t="s">
        <v>185</v>
      </c>
      <c r="VPS34" s="299" t="s">
        <v>185</v>
      </c>
      <c r="VPT34" s="299" t="s">
        <v>185</v>
      </c>
      <c r="VPU34" s="299" t="s">
        <v>185</v>
      </c>
      <c r="VPV34" s="299" t="s">
        <v>185</v>
      </c>
      <c r="VPW34" s="299" t="s">
        <v>185</v>
      </c>
      <c r="VPX34" s="299" t="s">
        <v>185</v>
      </c>
      <c r="VPY34" s="299" t="s">
        <v>185</v>
      </c>
      <c r="VPZ34" s="299" t="s">
        <v>185</v>
      </c>
      <c r="VQA34" s="299" t="s">
        <v>185</v>
      </c>
      <c r="VQB34" s="299" t="s">
        <v>185</v>
      </c>
      <c r="VQC34" s="299" t="s">
        <v>185</v>
      </c>
      <c r="VQD34" s="299" t="s">
        <v>185</v>
      </c>
      <c r="VQE34" s="299" t="s">
        <v>185</v>
      </c>
      <c r="VQF34" s="299" t="s">
        <v>185</v>
      </c>
      <c r="VQG34" s="299" t="s">
        <v>185</v>
      </c>
      <c r="VQH34" s="299" t="s">
        <v>185</v>
      </c>
      <c r="VQI34" s="299" t="s">
        <v>185</v>
      </c>
      <c r="VQJ34" s="299" t="s">
        <v>185</v>
      </c>
      <c r="VQK34" s="299" t="s">
        <v>185</v>
      </c>
      <c r="VQL34" s="299" t="s">
        <v>185</v>
      </c>
      <c r="VQM34" s="299" t="s">
        <v>185</v>
      </c>
      <c r="VQN34" s="299" t="s">
        <v>185</v>
      </c>
      <c r="VQO34" s="299" t="s">
        <v>185</v>
      </c>
      <c r="VQP34" s="299" t="s">
        <v>185</v>
      </c>
      <c r="VQQ34" s="299" t="s">
        <v>185</v>
      </c>
      <c r="VQR34" s="299" t="s">
        <v>185</v>
      </c>
      <c r="VQS34" s="299" t="s">
        <v>185</v>
      </c>
      <c r="VQT34" s="299" t="s">
        <v>185</v>
      </c>
      <c r="VQU34" s="299" t="s">
        <v>185</v>
      </c>
      <c r="VQV34" s="299" t="s">
        <v>185</v>
      </c>
      <c r="VQW34" s="299" t="s">
        <v>185</v>
      </c>
      <c r="VQX34" s="299" t="s">
        <v>185</v>
      </c>
      <c r="VQY34" s="299" t="s">
        <v>185</v>
      </c>
      <c r="VQZ34" s="299" t="s">
        <v>185</v>
      </c>
      <c r="VRA34" s="299" t="s">
        <v>185</v>
      </c>
      <c r="VRB34" s="299" t="s">
        <v>185</v>
      </c>
      <c r="VRC34" s="299" t="s">
        <v>185</v>
      </c>
      <c r="VRD34" s="299" t="s">
        <v>185</v>
      </c>
      <c r="VRE34" s="299" t="s">
        <v>185</v>
      </c>
      <c r="VRF34" s="299" t="s">
        <v>185</v>
      </c>
      <c r="VRG34" s="299" t="s">
        <v>185</v>
      </c>
      <c r="VRH34" s="299" t="s">
        <v>185</v>
      </c>
      <c r="VRI34" s="299" t="s">
        <v>185</v>
      </c>
      <c r="VRJ34" s="299" t="s">
        <v>185</v>
      </c>
      <c r="VRK34" s="299" t="s">
        <v>185</v>
      </c>
      <c r="VRL34" s="299" t="s">
        <v>185</v>
      </c>
      <c r="VRM34" s="299" t="s">
        <v>185</v>
      </c>
      <c r="VRN34" s="299" t="s">
        <v>185</v>
      </c>
      <c r="VRO34" s="299" t="s">
        <v>185</v>
      </c>
      <c r="VRP34" s="299" t="s">
        <v>185</v>
      </c>
      <c r="VRQ34" s="299" t="s">
        <v>185</v>
      </c>
      <c r="VRR34" s="299" t="s">
        <v>185</v>
      </c>
      <c r="VRS34" s="299" t="s">
        <v>185</v>
      </c>
      <c r="VRT34" s="299" t="s">
        <v>185</v>
      </c>
      <c r="VRU34" s="299" t="s">
        <v>185</v>
      </c>
      <c r="VRV34" s="299" t="s">
        <v>185</v>
      </c>
      <c r="VRW34" s="299" t="s">
        <v>185</v>
      </c>
      <c r="VRX34" s="299" t="s">
        <v>185</v>
      </c>
      <c r="VRY34" s="299" t="s">
        <v>185</v>
      </c>
      <c r="VRZ34" s="299" t="s">
        <v>185</v>
      </c>
      <c r="VSA34" s="299" t="s">
        <v>185</v>
      </c>
      <c r="VSB34" s="299" t="s">
        <v>185</v>
      </c>
      <c r="VSC34" s="299" t="s">
        <v>185</v>
      </c>
      <c r="VSD34" s="299" t="s">
        <v>185</v>
      </c>
      <c r="VSE34" s="299" t="s">
        <v>185</v>
      </c>
      <c r="VSF34" s="299" t="s">
        <v>185</v>
      </c>
      <c r="VSG34" s="299" t="s">
        <v>185</v>
      </c>
      <c r="VSH34" s="299" t="s">
        <v>185</v>
      </c>
      <c r="VSI34" s="299" t="s">
        <v>185</v>
      </c>
      <c r="VSJ34" s="299" t="s">
        <v>185</v>
      </c>
      <c r="VSK34" s="299" t="s">
        <v>185</v>
      </c>
      <c r="VSL34" s="299" t="s">
        <v>185</v>
      </c>
      <c r="VSM34" s="299" t="s">
        <v>185</v>
      </c>
      <c r="VSN34" s="299" t="s">
        <v>185</v>
      </c>
      <c r="VSO34" s="299" t="s">
        <v>185</v>
      </c>
      <c r="VSP34" s="299" t="s">
        <v>185</v>
      </c>
      <c r="VSQ34" s="299" t="s">
        <v>185</v>
      </c>
      <c r="VSR34" s="299" t="s">
        <v>185</v>
      </c>
      <c r="VSS34" s="299" t="s">
        <v>185</v>
      </c>
      <c r="VST34" s="299" t="s">
        <v>185</v>
      </c>
      <c r="VSU34" s="299" t="s">
        <v>185</v>
      </c>
      <c r="VSV34" s="299" t="s">
        <v>185</v>
      </c>
      <c r="VSW34" s="299" t="s">
        <v>185</v>
      </c>
      <c r="VSX34" s="299" t="s">
        <v>185</v>
      </c>
      <c r="VSY34" s="299" t="s">
        <v>185</v>
      </c>
      <c r="VSZ34" s="299" t="s">
        <v>185</v>
      </c>
      <c r="VTA34" s="299" t="s">
        <v>185</v>
      </c>
      <c r="VTB34" s="299" t="s">
        <v>185</v>
      </c>
      <c r="VTC34" s="299" t="s">
        <v>185</v>
      </c>
      <c r="VTD34" s="299" t="s">
        <v>185</v>
      </c>
      <c r="VTE34" s="299" t="s">
        <v>185</v>
      </c>
      <c r="VTF34" s="299" t="s">
        <v>185</v>
      </c>
      <c r="VTG34" s="299" t="s">
        <v>185</v>
      </c>
      <c r="VTH34" s="299" t="s">
        <v>185</v>
      </c>
      <c r="VTI34" s="299" t="s">
        <v>185</v>
      </c>
      <c r="VTJ34" s="299" t="s">
        <v>185</v>
      </c>
      <c r="VTK34" s="299" t="s">
        <v>185</v>
      </c>
      <c r="VTL34" s="299" t="s">
        <v>185</v>
      </c>
      <c r="VTM34" s="299" t="s">
        <v>185</v>
      </c>
      <c r="VTN34" s="299" t="s">
        <v>185</v>
      </c>
      <c r="VTO34" s="299" t="s">
        <v>185</v>
      </c>
      <c r="VTP34" s="299" t="s">
        <v>185</v>
      </c>
      <c r="VTQ34" s="299" t="s">
        <v>185</v>
      </c>
      <c r="VTR34" s="299" t="s">
        <v>185</v>
      </c>
      <c r="VTS34" s="299" t="s">
        <v>185</v>
      </c>
      <c r="VTT34" s="299" t="s">
        <v>185</v>
      </c>
      <c r="VTU34" s="299" t="s">
        <v>185</v>
      </c>
      <c r="VTV34" s="299" t="s">
        <v>185</v>
      </c>
      <c r="VTW34" s="299" t="s">
        <v>185</v>
      </c>
      <c r="VTX34" s="299" t="s">
        <v>185</v>
      </c>
      <c r="VTY34" s="299" t="s">
        <v>185</v>
      </c>
      <c r="VTZ34" s="299" t="s">
        <v>185</v>
      </c>
      <c r="VUA34" s="299" t="s">
        <v>185</v>
      </c>
      <c r="VUB34" s="299" t="s">
        <v>185</v>
      </c>
      <c r="VUC34" s="299" t="s">
        <v>185</v>
      </c>
      <c r="VUD34" s="299" t="s">
        <v>185</v>
      </c>
      <c r="VUE34" s="299" t="s">
        <v>185</v>
      </c>
      <c r="VUF34" s="299" t="s">
        <v>185</v>
      </c>
      <c r="VUG34" s="299" t="s">
        <v>185</v>
      </c>
      <c r="VUH34" s="299" t="s">
        <v>185</v>
      </c>
      <c r="VUI34" s="299" t="s">
        <v>185</v>
      </c>
      <c r="VUJ34" s="299" t="s">
        <v>185</v>
      </c>
      <c r="VUK34" s="299" t="s">
        <v>185</v>
      </c>
      <c r="VUL34" s="299" t="s">
        <v>185</v>
      </c>
      <c r="VUM34" s="299" t="s">
        <v>185</v>
      </c>
      <c r="VUN34" s="299" t="s">
        <v>185</v>
      </c>
      <c r="VUO34" s="299" t="s">
        <v>185</v>
      </c>
      <c r="VUP34" s="299" t="s">
        <v>185</v>
      </c>
      <c r="VUQ34" s="299" t="s">
        <v>185</v>
      </c>
      <c r="VUR34" s="299" t="s">
        <v>185</v>
      </c>
      <c r="VUS34" s="299" t="s">
        <v>185</v>
      </c>
      <c r="VUT34" s="299" t="s">
        <v>185</v>
      </c>
      <c r="VUU34" s="299" t="s">
        <v>185</v>
      </c>
      <c r="VUV34" s="299" t="s">
        <v>185</v>
      </c>
      <c r="VUW34" s="299" t="s">
        <v>185</v>
      </c>
      <c r="VUX34" s="299" t="s">
        <v>185</v>
      </c>
      <c r="VUY34" s="299" t="s">
        <v>185</v>
      </c>
      <c r="VUZ34" s="299" t="s">
        <v>185</v>
      </c>
      <c r="VVA34" s="299" t="s">
        <v>185</v>
      </c>
      <c r="VVB34" s="299" t="s">
        <v>185</v>
      </c>
      <c r="VVC34" s="299" t="s">
        <v>185</v>
      </c>
      <c r="VVD34" s="299" t="s">
        <v>185</v>
      </c>
      <c r="VVE34" s="299" t="s">
        <v>185</v>
      </c>
      <c r="VVF34" s="299" t="s">
        <v>185</v>
      </c>
      <c r="VVG34" s="299" t="s">
        <v>185</v>
      </c>
      <c r="VVH34" s="299" t="s">
        <v>185</v>
      </c>
      <c r="VVI34" s="299" t="s">
        <v>185</v>
      </c>
      <c r="VVJ34" s="299" t="s">
        <v>185</v>
      </c>
      <c r="VVK34" s="299" t="s">
        <v>185</v>
      </c>
      <c r="VVL34" s="299" t="s">
        <v>185</v>
      </c>
      <c r="VVM34" s="299" t="s">
        <v>185</v>
      </c>
      <c r="VVN34" s="299" t="s">
        <v>185</v>
      </c>
      <c r="VVO34" s="299" t="s">
        <v>185</v>
      </c>
      <c r="VVP34" s="299" t="s">
        <v>185</v>
      </c>
      <c r="VVQ34" s="299" t="s">
        <v>185</v>
      </c>
      <c r="VVR34" s="299" t="s">
        <v>185</v>
      </c>
      <c r="VVS34" s="299" t="s">
        <v>185</v>
      </c>
      <c r="VVT34" s="299" t="s">
        <v>185</v>
      </c>
      <c r="VVU34" s="299" t="s">
        <v>185</v>
      </c>
      <c r="VVV34" s="299" t="s">
        <v>185</v>
      </c>
      <c r="VVW34" s="299" t="s">
        <v>185</v>
      </c>
      <c r="VVX34" s="299" t="s">
        <v>185</v>
      </c>
      <c r="VVY34" s="299" t="s">
        <v>185</v>
      </c>
      <c r="VVZ34" s="299" t="s">
        <v>185</v>
      </c>
      <c r="VWA34" s="299" t="s">
        <v>185</v>
      </c>
      <c r="VWB34" s="299" t="s">
        <v>185</v>
      </c>
      <c r="VWC34" s="299" t="s">
        <v>185</v>
      </c>
      <c r="VWD34" s="299" t="s">
        <v>185</v>
      </c>
      <c r="VWE34" s="299" t="s">
        <v>185</v>
      </c>
      <c r="VWF34" s="299" t="s">
        <v>185</v>
      </c>
      <c r="VWG34" s="299" t="s">
        <v>185</v>
      </c>
      <c r="VWH34" s="299" t="s">
        <v>185</v>
      </c>
      <c r="VWI34" s="299" t="s">
        <v>185</v>
      </c>
      <c r="VWJ34" s="299" t="s">
        <v>185</v>
      </c>
      <c r="VWK34" s="299" t="s">
        <v>185</v>
      </c>
      <c r="VWL34" s="299" t="s">
        <v>185</v>
      </c>
      <c r="VWM34" s="299" t="s">
        <v>185</v>
      </c>
      <c r="VWN34" s="299" t="s">
        <v>185</v>
      </c>
      <c r="VWO34" s="299" t="s">
        <v>185</v>
      </c>
      <c r="VWP34" s="299" t="s">
        <v>185</v>
      </c>
      <c r="VWQ34" s="299" t="s">
        <v>185</v>
      </c>
      <c r="VWR34" s="299" t="s">
        <v>185</v>
      </c>
      <c r="VWS34" s="299" t="s">
        <v>185</v>
      </c>
      <c r="VWT34" s="299" t="s">
        <v>185</v>
      </c>
      <c r="VWU34" s="299" t="s">
        <v>185</v>
      </c>
      <c r="VWV34" s="299" t="s">
        <v>185</v>
      </c>
      <c r="VWW34" s="299" t="s">
        <v>185</v>
      </c>
      <c r="VWX34" s="299" t="s">
        <v>185</v>
      </c>
      <c r="VWY34" s="299" t="s">
        <v>185</v>
      </c>
      <c r="VWZ34" s="299" t="s">
        <v>185</v>
      </c>
      <c r="VXA34" s="299" t="s">
        <v>185</v>
      </c>
      <c r="VXB34" s="299" t="s">
        <v>185</v>
      </c>
      <c r="VXC34" s="299" t="s">
        <v>185</v>
      </c>
      <c r="VXD34" s="299" t="s">
        <v>185</v>
      </c>
      <c r="VXE34" s="299" t="s">
        <v>185</v>
      </c>
      <c r="VXF34" s="299" t="s">
        <v>185</v>
      </c>
      <c r="VXG34" s="299" t="s">
        <v>185</v>
      </c>
      <c r="VXH34" s="299" t="s">
        <v>185</v>
      </c>
      <c r="VXI34" s="299" t="s">
        <v>185</v>
      </c>
      <c r="VXJ34" s="299" t="s">
        <v>185</v>
      </c>
      <c r="VXK34" s="299" t="s">
        <v>185</v>
      </c>
      <c r="VXL34" s="299" t="s">
        <v>185</v>
      </c>
      <c r="VXM34" s="299" t="s">
        <v>185</v>
      </c>
      <c r="VXN34" s="299" t="s">
        <v>185</v>
      </c>
      <c r="VXO34" s="299" t="s">
        <v>185</v>
      </c>
      <c r="VXP34" s="299" t="s">
        <v>185</v>
      </c>
      <c r="VXQ34" s="299" t="s">
        <v>185</v>
      </c>
      <c r="VXR34" s="299" t="s">
        <v>185</v>
      </c>
      <c r="VXS34" s="299" t="s">
        <v>185</v>
      </c>
      <c r="VXT34" s="299" t="s">
        <v>185</v>
      </c>
      <c r="VXU34" s="299" t="s">
        <v>185</v>
      </c>
      <c r="VXV34" s="299" t="s">
        <v>185</v>
      </c>
      <c r="VXW34" s="299" t="s">
        <v>185</v>
      </c>
      <c r="VXX34" s="299" t="s">
        <v>185</v>
      </c>
      <c r="VXY34" s="299" t="s">
        <v>185</v>
      </c>
      <c r="VXZ34" s="299" t="s">
        <v>185</v>
      </c>
      <c r="VYA34" s="299" t="s">
        <v>185</v>
      </c>
      <c r="VYB34" s="299" t="s">
        <v>185</v>
      </c>
      <c r="VYC34" s="299" t="s">
        <v>185</v>
      </c>
      <c r="VYD34" s="299" t="s">
        <v>185</v>
      </c>
      <c r="VYE34" s="299" t="s">
        <v>185</v>
      </c>
      <c r="VYF34" s="299" t="s">
        <v>185</v>
      </c>
      <c r="VYG34" s="299" t="s">
        <v>185</v>
      </c>
      <c r="VYH34" s="299" t="s">
        <v>185</v>
      </c>
      <c r="VYI34" s="299" t="s">
        <v>185</v>
      </c>
      <c r="VYJ34" s="299" t="s">
        <v>185</v>
      </c>
      <c r="VYK34" s="299" t="s">
        <v>185</v>
      </c>
      <c r="VYL34" s="299" t="s">
        <v>185</v>
      </c>
      <c r="VYM34" s="299" t="s">
        <v>185</v>
      </c>
      <c r="VYN34" s="299" t="s">
        <v>185</v>
      </c>
      <c r="VYO34" s="299" t="s">
        <v>185</v>
      </c>
      <c r="VYP34" s="299" t="s">
        <v>185</v>
      </c>
      <c r="VYQ34" s="299" t="s">
        <v>185</v>
      </c>
      <c r="VYR34" s="299" t="s">
        <v>185</v>
      </c>
      <c r="VYS34" s="299" t="s">
        <v>185</v>
      </c>
      <c r="VYT34" s="299" t="s">
        <v>185</v>
      </c>
      <c r="VYU34" s="299" t="s">
        <v>185</v>
      </c>
      <c r="VYV34" s="299" t="s">
        <v>185</v>
      </c>
      <c r="VYW34" s="299" t="s">
        <v>185</v>
      </c>
      <c r="VYX34" s="299" t="s">
        <v>185</v>
      </c>
      <c r="VYY34" s="299" t="s">
        <v>185</v>
      </c>
      <c r="VYZ34" s="299" t="s">
        <v>185</v>
      </c>
      <c r="VZA34" s="299" t="s">
        <v>185</v>
      </c>
      <c r="VZB34" s="299" t="s">
        <v>185</v>
      </c>
      <c r="VZC34" s="299" t="s">
        <v>185</v>
      </c>
      <c r="VZD34" s="299" t="s">
        <v>185</v>
      </c>
      <c r="VZE34" s="299" t="s">
        <v>185</v>
      </c>
      <c r="VZF34" s="299" t="s">
        <v>185</v>
      </c>
      <c r="VZG34" s="299" t="s">
        <v>185</v>
      </c>
      <c r="VZH34" s="299" t="s">
        <v>185</v>
      </c>
      <c r="VZI34" s="299" t="s">
        <v>185</v>
      </c>
      <c r="VZJ34" s="299" t="s">
        <v>185</v>
      </c>
      <c r="VZK34" s="299" t="s">
        <v>185</v>
      </c>
      <c r="VZL34" s="299" t="s">
        <v>185</v>
      </c>
      <c r="VZM34" s="299" t="s">
        <v>185</v>
      </c>
      <c r="VZN34" s="299" t="s">
        <v>185</v>
      </c>
      <c r="VZO34" s="299" t="s">
        <v>185</v>
      </c>
      <c r="VZP34" s="299" t="s">
        <v>185</v>
      </c>
      <c r="VZQ34" s="299" t="s">
        <v>185</v>
      </c>
      <c r="VZR34" s="299" t="s">
        <v>185</v>
      </c>
      <c r="VZS34" s="299" t="s">
        <v>185</v>
      </c>
      <c r="VZT34" s="299" t="s">
        <v>185</v>
      </c>
      <c r="VZU34" s="299" t="s">
        <v>185</v>
      </c>
      <c r="VZV34" s="299" t="s">
        <v>185</v>
      </c>
      <c r="VZW34" s="299" t="s">
        <v>185</v>
      </c>
      <c r="VZX34" s="299" t="s">
        <v>185</v>
      </c>
      <c r="VZY34" s="299" t="s">
        <v>185</v>
      </c>
      <c r="VZZ34" s="299" t="s">
        <v>185</v>
      </c>
      <c r="WAA34" s="299" t="s">
        <v>185</v>
      </c>
      <c r="WAB34" s="299" t="s">
        <v>185</v>
      </c>
      <c r="WAC34" s="299" t="s">
        <v>185</v>
      </c>
      <c r="WAD34" s="299" t="s">
        <v>185</v>
      </c>
      <c r="WAE34" s="299" t="s">
        <v>185</v>
      </c>
      <c r="WAF34" s="299" t="s">
        <v>185</v>
      </c>
      <c r="WAG34" s="299" t="s">
        <v>185</v>
      </c>
      <c r="WAH34" s="299" t="s">
        <v>185</v>
      </c>
      <c r="WAI34" s="299" t="s">
        <v>185</v>
      </c>
      <c r="WAJ34" s="299" t="s">
        <v>185</v>
      </c>
      <c r="WAK34" s="299" t="s">
        <v>185</v>
      </c>
      <c r="WAL34" s="299" t="s">
        <v>185</v>
      </c>
      <c r="WAM34" s="299" t="s">
        <v>185</v>
      </c>
      <c r="WAN34" s="299" t="s">
        <v>185</v>
      </c>
      <c r="WAO34" s="299" t="s">
        <v>185</v>
      </c>
      <c r="WAP34" s="299" t="s">
        <v>185</v>
      </c>
      <c r="WAQ34" s="299" t="s">
        <v>185</v>
      </c>
      <c r="WAR34" s="299" t="s">
        <v>185</v>
      </c>
      <c r="WAS34" s="299" t="s">
        <v>185</v>
      </c>
      <c r="WAT34" s="299" t="s">
        <v>185</v>
      </c>
      <c r="WAU34" s="299" t="s">
        <v>185</v>
      </c>
      <c r="WAV34" s="299" t="s">
        <v>185</v>
      </c>
      <c r="WAW34" s="299" t="s">
        <v>185</v>
      </c>
      <c r="WAX34" s="299" t="s">
        <v>185</v>
      </c>
      <c r="WAY34" s="299" t="s">
        <v>185</v>
      </c>
      <c r="WAZ34" s="299" t="s">
        <v>185</v>
      </c>
      <c r="WBA34" s="299" t="s">
        <v>185</v>
      </c>
      <c r="WBB34" s="299" t="s">
        <v>185</v>
      </c>
      <c r="WBC34" s="299" t="s">
        <v>185</v>
      </c>
      <c r="WBD34" s="299" t="s">
        <v>185</v>
      </c>
      <c r="WBE34" s="299" t="s">
        <v>185</v>
      </c>
      <c r="WBF34" s="299" t="s">
        <v>185</v>
      </c>
      <c r="WBG34" s="299" t="s">
        <v>185</v>
      </c>
      <c r="WBH34" s="299" t="s">
        <v>185</v>
      </c>
      <c r="WBI34" s="299" t="s">
        <v>185</v>
      </c>
      <c r="WBJ34" s="299" t="s">
        <v>185</v>
      </c>
      <c r="WBK34" s="299" t="s">
        <v>185</v>
      </c>
      <c r="WBL34" s="299" t="s">
        <v>185</v>
      </c>
      <c r="WBM34" s="299" t="s">
        <v>185</v>
      </c>
      <c r="WBN34" s="299" t="s">
        <v>185</v>
      </c>
      <c r="WBO34" s="299" t="s">
        <v>185</v>
      </c>
      <c r="WBP34" s="299" t="s">
        <v>185</v>
      </c>
      <c r="WBQ34" s="299" t="s">
        <v>185</v>
      </c>
      <c r="WBR34" s="299" t="s">
        <v>185</v>
      </c>
      <c r="WBS34" s="299" t="s">
        <v>185</v>
      </c>
      <c r="WBT34" s="299" t="s">
        <v>185</v>
      </c>
      <c r="WBU34" s="299" t="s">
        <v>185</v>
      </c>
      <c r="WBV34" s="299" t="s">
        <v>185</v>
      </c>
      <c r="WBW34" s="299" t="s">
        <v>185</v>
      </c>
      <c r="WBX34" s="299" t="s">
        <v>185</v>
      </c>
      <c r="WBY34" s="299" t="s">
        <v>185</v>
      </c>
      <c r="WBZ34" s="299" t="s">
        <v>185</v>
      </c>
      <c r="WCA34" s="299" t="s">
        <v>185</v>
      </c>
      <c r="WCB34" s="299" t="s">
        <v>185</v>
      </c>
      <c r="WCC34" s="299" t="s">
        <v>185</v>
      </c>
      <c r="WCD34" s="299" t="s">
        <v>185</v>
      </c>
      <c r="WCE34" s="299" t="s">
        <v>185</v>
      </c>
      <c r="WCF34" s="299" t="s">
        <v>185</v>
      </c>
      <c r="WCG34" s="299" t="s">
        <v>185</v>
      </c>
      <c r="WCH34" s="299" t="s">
        <v>185</v>
      </c>
      <c r="WCI34" s="299" t="s">
        <v>185</v>
      </c>
      <c r="WCJ34" s="299" t="s">
        <v>185</v>
      </c>
      <c r="WCK34" s="299" t="s">
        <v>185</v>
      </c>
      <c r="WCL34" s="299" t="s">
        <v>185</v>
      </c>
      <c r="WCM34" s="299" t="s">
        <v>185</v>
      </c>
      <c r="WCN34" s="299" t="s">
        <v>185</v>
      </c>
      <c r="WCO34" s="299" t="s">
        <v>185</v>
      </c>
      <c r="WCP34" s="299" t="s">
        <v>185</v>
      </c>
      <c r="WCQ34" s="299" t="s">
        <v>185</v>
      </c>
      <c r="WCR34" s="299" t="s">
        <v>185</v>
      </c>
      <c r="WCS34" s="299" t="s">
        <v>185</v>
      </c>
      <c r="WCT34" s="299" t="s">
        <v>185</v>
      </c>
      <c r="WCU34" s="299" t="s">
        <v>185</v>
      </c>
      <c r="WCV34" s="299" t="s">
        <v>185</v>
      </c>
      <c r="WCW34" s="299" t="s">
        <v>185</v>
      </c>
      <c r="WCX34" s="299" t="s">
        <v>185</v>
      </c>
      <c r="WCY34" s="299" t="s">
        <v>185</v>
      </c>
      <c r="WCZ34" s="299" t="s">
        <v>185</v>
      </c>
      <c r="WDA34" s="299" t="s">
        <v>185</v>
      </c>
      <c r="WDB34" s="299" t="s">
        <v>185</v>
      </c>
      <c r="WDC34" s="299" t="s">
        <v>185</v>
      </c>
      <c r="WDD34" s="299" t="s">
        <v>185</v>
      </c>
      <c r="WDE34" s="299" t="s">
        <v>185</v>
      </c>
      <c r="WDF34" s="299" t="s">
        <v>185</v>
      </c>
      <c r="WDG34" s="299" t="s">
        <v>185</v>
      </c>
      <c r="WDH34" s="299" t="s">
        <v>185</v>
      </c>
      <c r="WDI34" s="299" t="s">
        <v>185</v>
      </c>
      <c r="WDJ34" s="299" t="s">
        <v>185</v>
      </c>
      <c r="WDK34" s="299" t="s">
        <v>185</v>
      </c>
      <c r="WDL34" s="299" t="s">
        <v>185</v>
      </c>
      <c r="WDM34" s="299" t="s">
        <v>185</v>
      </c>
      <c r="WDN34" s="299" t="s">
        <v>185</v>
      </c>
      <c r="WDO34" s="299" t="s">
        <v>185</v>
      </c>
      <c r="WDP34" s="299" t="s">
        <v>185</v>
      </c>
      <c r="WDQ34" s="299" t="s">
        <v>185</v>
      </c>
      <c r="WDR34" s="299" t="s">
        <v>185</v>
      </c>
      <c r="WDS34" s="299" t="s">
        <v>185</v>
      </c>
      <c r="WDT34" s="299" t="s">
        <v>185</v>
      </c>
      <c r="WDU34" s="299" t="s">
        <v>185</v>
      </c>
      <c r="WDV34" s="299" t="s">
        <v>185</v>
      </c>
      <c r="WDW34" s="299" t="s">
        <v>185</v>
      </c>
      <c r="WDX34" s="299" t="s">
        <v>185</v>
      </c>
      <c r="WDY34" s="299" t="s">
        <v>185</v>
      </c>
      <c r="WDZ34" s="299" t="s">
        <v>185</v>
      </c>
      <c r="WEA34" s="299" t="s">
        <v>185</v>
      </c>
      <c r="WEB34" s="299" t="s">
        <v>185</v>
      </c>
      <c r="WEC34" s="299" t="s">
        <v>185</v>
      </c>
      <c r="WED34" s="299" t="s">
        <v>185</v>
      </c>
      <c r="WEE34" s="299" t="s">
        <v>185</v>
      </c>
      <c r="WEF34" s="299" t="s">
        <v>185</v>
      </c>
      <c r="WEG34" s="299" t="s">
        <v>185</v>
      </c>
      <c r="WEH34" s="299" t="s">
        <v>185</v>
      </c>
      <c r="WEI34" s="299" t="s">
        <v>185</v>
      </c>
      <c r="WEJ34" s="299" t="s">
        <v>185</v>
      </c>
      <c r="WEK34" s="299" t="s">
        <v>185</v>
      </c>
      <c r="WEL34" s="299" t="s">
        <v>185</v>
      </c>
      <c r="WEM34" s="299" t="s">
        <v>185</v>
      </c>
      <c r="WEN34" s="299" t="s">
        <v>185</v>
      </c>
      <c r="WEO34" s="299" t="s">
        <v>185</v>
      </c>
      <c r="WEP34" s="299" t="s">
        <v>185</v>
      </c>
      <c r="WEQ34" s="299" t="s">
        <v>185</v>
      </c>
      <c r="WER34" s="299" t="s">
        <v>185</v>
      </c>
      <c r="WES34" s="299" t="s">
        <v>185</v>
      </c>
      <c r="WET34" s="299" t="s">
        <v>185</v>
      </c>
      <c r="WEU34" s="299" t="s">
        <v>185</v>
      </c>
      <c r="WEV34" s="299" t="s">
        <v>185</v>
      </c>
      <c r="WEW34" s="299" t="s">
        <v>185</v>
      </c>
      <c r="WEX34" s="299" t="s">
        <v>185</v>
      </c>
      <c r="WEY34" s="299" t="s">
        <v>185</v>
      </c>
      <c r="WEZ34" s="299" t="s">
        <v>185</v>
      </c>
      <c r="WFA34" s="299" t="s">
        <v>185</v>
      </c>
      <c r="WFB34" s="299" t="s">
        <v>185</v>
      </c>
      <c r="WFC34" s="299" t="s">
        <v>185</v>
      </c>
      <c r="WFD34" s="299" t="s">
        <v>185</v>
      </c>
      <c r="WFE34" s="299" t="s">
        <v>185</v>
      </c>
      <c r="WFF34" s="299" t="s">
        <v>185</v>
      </c>
      <c r="WFG34" s="299" t="s">
        <v>185</v>
      </c>
      <c r="WFH34" s="299" t="s">
        <v>185</v>
      </c>
      <c r="WFI34" s="299" t="s">
        <v>185</v>
      </c>
      <c r="WFJ34" s="299" t="s">
        <v>185</v>
      </c>
      <c r="WFK34" s="299" t="s">
        <v>185</v>
      </c>
      <c r="WFL34" s="299" t="s">
        <v>185</v>
      </c>
      <c r="WFM34" s="299" t="s">
        <v>185</v>
      </c>
      <c r="WFN34" s="299" t="s">
        <v>185</v>
      </c>
      <c r="WFO34" s="299" t="s">
        <v>185</v>
      </c>
      <c r="WFP34" s="299" t="s">
        <v>185</v>
      </c>
      <c r="WFQ34" s="299" t="s">
        <v>185</v>
      </c>
      <c r="WFR34" s="299" t="s">
        <v>185</v>
      </c>
      <c r="WFS34" s="299" t="s">
        <v>185</v>
      </c>
      <c r="WFT34" s="299" t="s">
        <v>185</v>
      </c>
      <c r="WFU34" s="299" t="s">
        <v>185</v>
      </c>
      <c r="WFV34" s="299" t="s">
        <v>185</v>
      </c>
      <c r="WFW34" s="299" t="s">
        <v>185</v>
      </c>
      <c r="WFX34" s="299" t="s">
        <v>185</v>
      </c>
      <c r="WFY34" s="299" t="s">
        <v>185</v>
      </c>
      <c r="WFZ34" s="299" t="s">
        <v>185</v>
      </c>
      <c r="WGA34" s="299" t="s">
        <v>185</v>
      </c>
      <c r="WGB34" s="299" t="s">
        <v>185</v>
      </c>
      <c r="WGC34" s="299" t="s">
        <v>185</v>
      </c>
      <c r="WGD34" s="299" t="s">
        <v>185</v>
      </c>
      <c r="WGE34" s="299" t="s">
        <v>185</v>
      </c>
      <c r="WGF34" s="299" t="s">
        <v>185</v>
      </c>
      <c r="WGG34" s="299" t="s">
        <v>185</v>
      </c>
      <c r="WGH34" s="299" t="s">
        <v>185</v>
      </c>
      <c r="WGI34" s="299" t="s">
        <v>185</v>
      </c>
      <c r="WGJ34" s="299" t="s">
        <v>185</v>
      </c>
      <c r="WGK34" s="299" t="s">
        <v>185</v>
      </c>
      <c r="WGL34" s="299" t="s">
        <v>185</v>
      </c>
      <c r="WGM34" s="299" t="s">
        <v>185</v>
      </c>
      <c r="WGN34" s="299" t="s">
        <v>185</v>
      </c>
      <c r="WGO34" s="299" t="s">
        <v>185</v>
      </c>
      <c r="WGP34" s="299" t="s">
        <v>185</v>
      </c>
      <c r="WGQ34" s="299" t="s">
        <v>185</v>
      </c>
      <c r="WGR34" s="299" t="s">
        <v>185</v>
      </c>
      <c r="WGS34" s="299" t="s">
        <v>185</v>
      </c>
      <c r="WGT34" s="299" t="s">
        <v>185</v>
      </c>
      <c r="WGU34" s="299" t="s">
        <v>185</v>
      </c>
      <c r="WGV34" s="299" t="s">
        <v>185</v>
      </c>
      <c r="WGW34" s="299" t="s">
        <v>185</v>
      </c>
      <c r="WGX34" s="299" t="s">
        <v>185</v>
      </c>
      <c r="WGY34" s="299" t="s">
        <v>185</v>
      </c>
      <c r="WGZ34" s="299" t="s">
        <v>185</v>
      </c>
      <c r="WHA34" s="299" t="s">
        <v>185</v>
      </c>
      <c r="WHB34" s="299" t="s">
        <v>185</v>
      </c>
      <c r="WHC34" s="299" t="s">
        <v>185</v>
      </c>
      <c r="WHD34" s="299" t="s">
        <v>185</v>
      </c>
      <c r="WHE34" s="299" t="s">
        <v>185</v>
      </c>
      <c r="WHF34" s="299" t="s">
        <v>185</v>
      </c>
      <c r="WHG34" s="299" t="s">
        <v>185</v>
      </c>
      <c r="WHH34" s="299" t="s">
        <v>185</v>
      </c>
      <c r="WHI34" s="299" t="s">
        <v>185</v>
      </c>
      <c r="WHJ34" s="299" t="s">
        <v>185</v>
      </c>
      <c r="WHK34" s="299" t="s">
        <v>185</v>
      </c>
      <c r="WHL34" s="299" t="s">
        <v>185</v>
      </c>
      <c r="WHM34" s="299" t="s">
        <v>185</v>
      </c>
      <c r="WHN34" s="299" t="s">
        <v>185</v>
      </c>
      <c r="WHO34" s="299" t="s">
        <v>185</v>
      </c>
      <c r="WHP34" s="299" t="s">
        <v>185</v>
      </c>
      <c r="WHQ34" s="299" t="s">
        <v>185</v>
      </c>
      <c r="WHR34" s="299" t="s">
        <v>185</v>
      </c>
      <c r="WHS34" s="299" t="s">
        <v>185</v>
      </c>
      <c r="WHT34" s="299" t="s">
        <v>185</v>
      </c>
      <c r="WHU34" s="299" t="s">
        <v>185</v>
      </c>
      <c r="WHV34" s="299" t="s">
        <v>185</v>
      </c>
      <c r="WHW34" s="299" t="s">
        <v>185</v>
      </c>
      <c r="WHX34" s="299" t="s">
        <v>185</v>
      </c>
      <c r="WHY34" s="299" t="s">
        <v>185</v>
      </c>
      <c r="WHZ34" s="299" t="s">
        <v>185</v>
      </c>
      <c r="WIA34" s="299" t="s">
        <v>185</v>
      </c>
      <c r="WIB34" s="299" t="s">
        <v>185</v>
      </c>
      <c r="WIC34" s="299" t="s">
        <v>185</v>
      </c>
      <c r="WID34" s="299" t="s">
        <v>185</v>
      </c>
      <c r="WIE34" s="299" t="s">
        <v>185</v>
      </c>
      <c r="WIF34" s="299" t="s">
        <v>185</v>
      </c>
      <c r="WIG34" s="299" t="s">
        <v>185</v>
      </c>
      <c r="WIH34" s="299" t="s">
        <v>185</v>
      </c>
      <c r="WII34" s="299" t="s">
        <v>185</v>
      </c>
      <c r="WIJ34" s="299" t="s">
        <v>185</v>
      </c>
      <c r="WIK34" s="299" t="s">
        <v>185</v>
      </c>
      <c r="WIL34" s="299" t="s">
        <v>185</v>
      </c>
      <c r="WIM34" s="299" t="s">
        <v>185</v>
      </c>
      <c r="WIN34" s="299" t="s">
        <v>185</v>
      </c>
      <c r="WIO34" s="299" t="s">
        <v>185</v>
      </c>
      <c r="WIP34" s="299" t="s">
        <v>185</v>
      </c>
      <c r="WIQ34" s="299" t="s">
        <v>185</v>
      </c>
      <c r="WIR34" s="299" t="s">
        <v>185</v>
      </c>
      <c r="WIS34" s="299" t="s">
        <v>185</v>
      </c>
      <c r="WIT34" s="299" t="s">
        <v>185</v>
      </c>
      <c r="WIU34" s="299" t="s">
        <v>185</v>
      </c>
      <c r="WIV34" s="299" t="s">
        <v>185</v>
      </c>
      <c r="WIW34" s="299" t="s">
        <v>185</v>
      </c>
      <c r="WIX34" s="299" t="s">
        <v>185</v>
      </c>
      <c r="WIY34" s="299" t="s">
        <v>185</v>
      </c>
      <c r="WIZ34" s="299" t="s">
        <v>185</v>
      </c>
      <c r="WJA34" s="299" t="s">
        <v>185</v>
      </c>
      <c r="WJB34" s="299" t="s">
        <v>185</v>
      </c>
      <c r="WJC34" s="299" t="s">
        <v>185</v>
      </c>
      <c r="WJD34" s="299" t="s">
        <v>185</v>
      </c>
      <c r="WJE34" s="299" t="s">
        <v>185</v>
      </c>
      <c r="WJF34" s="299" t="s">
        <v>185</v>
      </c>
      <c r="WJG34" s="299" t="s">
        <v>185</v>
      </c>
      <c r="WJH34" s="299" t="s">
        <v>185</v>
      </c>
      <c r="WJI34" s="299" t="s">
        <v>185</v>
      </c>
      <c r="WJJ34" s="299" t="s">
        <v>185</v>
      </c>
      <c r="WJK34" s="299" t="s">
        <v>185</v>
      </c>
      <c r="WJL34" s="299" t="s">
        <v>185</v>
      </c>
      <c r="WJM34" s="299" t="s">
        <v>185</v>
      </c>
      <c r="WJN34" s="299" t="s">
        <v>185</v>
      </c>
      <c r="WJO34" s="299" t="s">
        <v>185</v>
      </c>
      <c r="WJP34" s="299" t="s">
        <v>185</v>
      </c>
      <c r="WJQ34" s="299" t="s">
        <v>185</v>
      </c>
      <c r="WJR34" s="299" t="s">
        <v>185</v>
      </c>
      <c r="WJS34" s="299" t="s">
        <v>185</v>
      </c>
      <c r="WJT34" s="299" t="s">
        <v>185</v>
      </c>
      <c r="WJU34" s="299" t="s">
        <v>185</v>
      </c>
      <c r="WJV34" s="299" t="s">
        <v>185</v>
      </c>
      <c r="WJW34" s="299" t="s">
        <v>185</v>
      </c>
      <c r="WJX34" s="299" t="s">
        <v>185</v>
      </c>
      <c r="WJY34" s="299" t="s">
        <v>185</v>
      </c>
      <c r="WJZ34" s="299" t="s">
        <v>185</v>
      </c>
      <c r="WKA34" s="299" t="s">
        <v>185</v>
      </c>
      <c r="WKB34" s="299" t="s">
        <v>185</v>
      </c>
      <c r="WKC34" s="299" t="s">
        <v>185</v>
      </c>
      <c r="WKD34" s="299" t="s">
        <v>185</v>
      </c>
      <c r="WKE34" s="299" t="s">
        <v>185</v>
      </c>
      <c r="WKF34" s="299" t="s">
        <v>185</v>
      </c>
      <c r="WKG34" s="299" t="s">
        <v>185</v>
      </c>
      <c r="WKH34" s="299" t="s">
        <v>185</v>
      </c>
      <c r="WKI34" s="299" t="s">
        <v>185</v>
      </c>
      <c r="WKJ34" s="299" t="s">
        <v>185</v>
      </c>
      <c r="WKK34" s="299" t="s">
        <v>185</v>
      </c>
      <c r="WKL34" s="299" t="s">
        <v>185</v>
      </c>
      <c r="WKM34" s="299" t="s">
        <v>185</v>
      </c>
      <c r="WKN34" s="299" t="s">
        <v>185</v>
      </c>
      <c r="WKO34" s="299" t="s">
        <v>185</v>
      </c>
      <c r="WKP34" s="299" t="s">
        <v>185</v>
      </c>
      <c r="WKQ34" s="299" t="s">
        <v>185</v>
      </c>
      <c r="WKR34" s="299" t="s">
        <v>185</v>
      </c>
      <c r="WKS34" s="299" t="s">
        <v>185</v>
      </c>
      <c r="WKT34" s="299" t="s">
        <v>185</v>
      </c>
      <c r="WKU34" s="299" t="s">
        <v>185</v>
      </c>
      <c r="WKV34" s="299" t="s">
        <v>185</v>
      </c>
      <c r="WKW34" s="299" t="s">
        <v>185</v>
      </c>
      <c r="WKX34" s="299" t="s">
        <v>185</v>
      </c>
      <c r="WKY34" s="299" t="s">
        <v>185</v>
      </c>
      <c r="WKZ34" s="299" t="s">
        <v>185</v>
      </c>
      <c r="WLA34" s="299" t="s">
        <v>185</v>
      </c>
      <c r="WLB34" s="299" t="s">
        <v>185</v>
      </c>
      <c r="WLC34" s="299" t="s">
        <v>185</v>
      </c>
      <c r="WLD34" s="299" t="s">
        <v>185</v>
      </c>
      <c r="WLE34" s="299" t="s">
        <v>185</v>
      </c>
      <c r="WLF34" s="299" t="s">
        <v>185</v>
      </c>
      <c r="WLG34" s="299" t="s">
        <v>185</v>
      </c>
      <c r="WLH34" s="299" t="s">
        <v>185</v>
      </c>
      <c r="WLI34" s="299" t="s">
        <v>185</v>
      </c>
      <c r="WLJ34" s="299" t="s">
        <v>185</v>
      </c>
      <c r="WLK34" s="299" t="s">
        <v>185</v>
      </c>
      <c r="WLL34" s="299" t="s">
        <v>185</v>
      </c>
      <c r="WLM34" s="299" t="s">
        <v>185</v>
      </c>
      <c r="WLN34" s="299" t="s">
        <v>185</v>
      </c>
      <c r="WLO34" s="299" t="s">
        <v>185</v>
      </c>
      <c r="WLP34" s="299" t="s">
        <v>185</v>
      </c>
      <c r="WLQ34" s="299" t="s">
        <v>185</v>
      </c>
      <c r="WLR34" s="299" t="s">
        <v>185</v>
      </c>
      <c r="WLS34" s="299" t="s">
        <v>185</v>
      </c>
      <c r="WLT34" s="299" t="s">
        <v>185</v>
      </c>
      <c r="WLU34" s="299" t="s">
        <v>185</v>
      </c>
      <c r="WLV34" s="299" t="s">
        <v>185</v>
      </c>
      <c r="WLW34" s="299" t="s">
        <v>185</v>
      </c>
      <c r="WLX34" s="299" t="s">
        <v>185</v>
      </c>
      <c r="WLY34" s="299" t="s">
        <v>185</v>
      </c>
      <c r="WLZ34" s="299" t="s">
        <v>185</v>
      </c>
      <c r="WMA34" s="299" t="s">
        <v>185</v>
      </c>
      <c r="WMB34" s="299" t="s">
        <v>185</v>
      </c>
      <c r="WMC34" s="299" t="s">
        <v>185</v>
      </c>
      <c r="WMD34" s="299" t="s">
        <v>185</v>
      </c>
      <c r="WME34" s="299" t="s">
        <v>185</v>
      </c>
      <c r="WMF34" s="299" t="s">
        <v>185</v>
      </c>
      <c r="WMG34" s="299" t="s">
        <v>185</v>
      </c>
      <c r="WMH34" s="299" t="s">
        <v>185</v>
      </c>
      <c r="WMI34" s="299" t="s">
        <v>185</v>
      </c>
      <c r="WMJ34" s="299" t="s">
        <v>185</v>
      </c>
      <c r="WMK34" s="299" t="s">
        <v>185</v>
      </c>
      <c r="WML34" s="299" t="s">
        <v>185</v>
      </c>
      <c r="WMM34" s="299" t="s">
        <v>185</v>
      </c>
      <c r="WMN34" s="299" t="s">
        <v>185</v>
      </c>
      <c r="WMO34" s="299" t="s">
        <v>185</v>
      </c>
      <c r="WMP34" s="299" t="s">
        <v>185</v>
      </c>
      <c r="WMQ34" s="299" t="s">
        <v>185</v>
      </c>
      <c r="WMR34" s="299" t="s">
        <v>185</v>
      </c>
      <c r="WMS34" s="299" t="s">
        <v>185</v>
      </c>
      <c r="WMT34" s="299" t="s">
        <v>185</v>
      </c>
      <c r="WMU34" s="299" t="s">
        <v>185</v>
      </c>
      <c r="WMV34" s="299" t="s">
        <v>185</v>
      </c>
      <c r="WMW34" s="299" t="s">
        <v>185</v>
      </c>
      <c r="WMX34" s="299" t="s">
        <v>185</v>
      </c>
      <c r="WMY34" s="299" t="s">
        <v>185</v>
      </c>
      <c r="WMZ34" s="299" t="s">
        <v>185</v>
      </c>
      <c r="WNA34" s="299" t="s">
        <v>185</v>
      </c>
      <c r="WNB34" s="299" t="s">
        <v>185</v>
      </c>
      <c r="WNC34" s="299" t="s">
        <v>185</v>
      </c>
      <c r="WND34" s="299" t="s">
        <v>185</v>
      </c>
      <c r="WNE34" s="299" t="s">
        <v>185</v>
      </c>
      <c r="WNF34" s="299" t="s">
        <v>185</v>
      </c>
      <c r="WNG34" s="299" t="s">
        <v>185</v>
      </c>
      <c r="WNH34" s="299" t="s">
        <v>185</v>
      </c>
      <c r="WNI34" s="299" t="s">
        <v>185</v>
      </c>
      <c r="WNJ34" s="299" t="s">
        <v>185</v>
      </c>
      <c r="WNK34" s="299" t="s">
        <v>185</v>
      </c>
      <c r="WNL34" s="299" t="s">
        <v>185</v>
      </c>
      <c r="WNM34" s="299" t="s">
        <v>185</v>
      </c>
      <c r="WNN34" s="299" t="s">
        <v>185</v>
      </c>
      <c r="WNO34" s="299" t="s">
        <v>185</v>
      </c>
      <c r="WNP34" s="299" t="s">
        <v>185</v>
      </c>
      <c r="WNQ34" s="299" t="s">
        <v>185</v>
      </c>
      <c r="WNR34" s="299" t="s">
        <v>185</v>
      </c>
      <c r="WNS34" s="299" t="s">
        <v>185</v>
      </c>
      <c r="WNT34" s="299" t="s">
        <v>185</v>
      </c>
      <c r="WNU34" s="299" t="s">
        <v>185</v>
      </c>
      <c r="WNV34" s="299" t="s">
        <v>185</v>
      </c>
      <c r="WNW34" s="299" t="s">
        <v>185</v>
      </c>
      <c r="WNX34" s="299" t="s">
        <v>185</v>
      </c>
      <c r="WNY34" s="299" t="s">
        <v>185</v>
      </c>
      <c r="WNZ34" s="299" t="s">
        <v>185</v>
      </c>
      <c r="WOA34" s="299" t="s">
        <v>185</v>
      </c>
      <c r="WOB34" s="299" t="s">
        <v>185</v>
      </c>
      <c r="WOC34" s="299" t="s">
        <v>185</v>
      </c>
      <c r="WOD34" s="299" t="s">
        <v>185</v>
      </c>
      <c r="WOE34" s="299" t="s">
        <v>185</v>
      </c>
      <c r="WOF34" s="299" t="s">
        <v>185</v>
      </c>
      <c r="WOG34" s="299" t="s">
        <v>185</v>
      </c>
      <c r="WOH34" s="299" t="s">
        <v>185</v>
      </c>
      <c r="WOI34" s="299" t="s">
        <v>185</v>
      </c>
      <c r="WOJ34" s="299" t="s">
        <v>185</v>
      </c>
      <c r="WOK34" s="299" t="s">
        <v>185</v>
      </c>
      <c r="WOL34" s="299" t="s">
        <v>185</v>
      </c>
      <c r="WOM34" s="299" t="s">
        <v>185</v>
      </c>
      <c r="WON34" s="299" t="s">
        <v>185</v>
      </c>
      <c r="WOO34" s="299" t="s">
        <v>185</v>
      </c>
      <c r="WOP34" s="299" t="s">
        <v>185</v>
      </c>
      <c r="WOQ34" s="299" t="s">
        <v>185</v>
      </c>
      <c r="WOR34" s="299" t="s">
        <v>185</v>
      </c>
      <c r="WOS34" s="299" t="s">
        <v>185</v>
      </c>
      <c r="WOT34" s="299" t="s">
        <v>185</v>
      </c>
      <c r="WOU34" s="299" t="s">
        <v>185</v>
      </c>
      <c r="WOV34" s="299" t="s">
        <v>185</v>
      </c>
      <c r="WOW34" s="299" t="s">
        <v>185</v>
      </c>
      <c r="WOX34" s="299" t="s">
        <v>185</v>
      </c>
      <c r="WOY34" s="299" t="s">
        <v>185</v>
      </c>
      <c r="WOZ34" s="299" t="s">
        <v>185</v>
      </c>
      <c r="WPA34" s="299" t="s">
        <v>185</v>
      </c>
      <c r="WPB34" s="299" t="s">
        <v>185</v>
      </c>
      <c r="WPC34" s="299" t="s">
        <v>185</v>
      </c>
      <c r="WPD34" s="299" t="s">
        <v>185</v>
      </c>
      <c r="WPE34" s="299" t="s">
        <v>185</v>
      </c>
      <c r="WPF34" s="299" t="s">
        <v>185</v>
      </c>
      <c r="WPG34" s="299" t="s">
        <v>185</v>
      </c>
      <c r="WPH34" s="299" t="s">
        <v>185</v>
      </c>
      <c r="WPI34" s="299" t="s">
        <v>185</v>
      </c>
      <c r="WPJ34" s="299" t="s">
        <v>185</v>
      </c>
      <c r="WPK34" s="299" t="s">
        <v>185</v>
      </c>
      <c r="WPL34" s="299" t="s">
        <v>185</v>
      </c>
      <c r="WPM34" s="299" t="s">
        <v>185</v>
      </c>
      <c r="WPN34" s="299" t="s">
        <v>185</v>
      </c>
      <c r="WPO34" s="299" t="s">
        <v>185</v>
      </c>
      <c r="WPP34" s="299" t="s">
        <v>185</v>
      </c>
      <c r="WPQ34" s="299" t="s">
        <v>185</v>
      </c>
      <c r="WPR34" s="299" t="s">
        <v>185</v>
      </c>
      <c r="WPS34" s="299" t="s">
        <v>185</v>
      </c>
      <c r="WPT34" s="299" t="s">
        <v>185</v>
      </c>
      <c r="WPU34" s="299" t="s">
        <v>185</v>
      </c>
      <c r="WPV34" s="299" t="s">
        <v>185</v>
      </c>
      <c r="WPW34" s="299" t="s">
        <v>185</v>
      </c>
      <c r="WPX34" s="299" t="s">
        <v>185</v>
      </c>
      <c r="WPY34" s="299" t="s">
        <v>185</v>
      </c>
      <c r="WPZ34" s="299" t="s">
        <v>185</v>
      </c>
      <c r="WQA34" s="299" t="s">
        <v>185</v>
      </c>
      <c r="WQB34" s="299" t="s">
        <v>185</v>
      </c>
      <c r="WQC34" s="299" t="s">
        <v>185</v>
      </c>
      <c r="WQD34" s="299" t="s">
        <v>185</v>
      </c>
      <c r="WQE34" s="299" t="s">
        <v>185</v>
      </c>
      <c r="WQF34" s="299" t="s">
        <v>185</v>
      </c>
      <c r="WQG34" s="299" t="s">
        <v>185</v>
      </c>
      <c r="WQH34" s="299" t="s">
        <v>185</v>
      </c>
      <c r="WQI34" s="299" t="s">
        <v>185</v>
      </c>
      <c r="WQJ34" s="299" t="s">
        <v>185</v>
      </c>
      <c r="WQK34" s="299" t="s">
        <v>185</v>
      </c>
      <c r="WQL34" s="299" t="s">
        <v>185</v>
      </c>
      <c r="WQM34" s="299" t="s">
        <v>185</v>
      </c>
      <c r="WQN34" s="299" t="s">
        <v>185</v>
      </c>
      <c r="WQO34" s="299" t="s">
        <v>185</v>
      </c>
      <c r="WQP34" s="299" t="s">
        <v>185</v>
      </c>
      <c r="WQQ34" s="299" t="s">
        <v>185</v>
      </c>
      <c r="WQR34" s="299" t="s">
        <v>185</v>
      </c>
      <c r="WQS34" s="299" t="s">
        <v>185</v>
      </c>
      <c r="WQT34" s="299" t="s">
        <v>185</v>
      </c>
      <c r="WQU34" s="299" t="s">
        <v>185</v>
      </c>
      <c r="WQV34" s="299" t="s">
        <v>185</v>
      </c>
      <c r="WQW34" s="299" t="s">
        <v>185</v>
      </c>
      <c r="WQX34" s="299" t="s">
        <v>185</v>
      </c>
      <c r="WQY34" s="299" t="s">
        <v>185</v>
      </c>
      <c r="WQZ34" s="299" t="s">
        <v>185</v>
      </c>
      <c r="WRA34" s="299" t="s">
        <v>185</v>
      </c>
      <c r="WRB34" s="299" t="s">
        <v>185</v>
      </c>
      <c r="WRC34" s="299" t="s">
        <v>185</v>
      </c>
      <c r="WRD34" s="299" t="s">
        <v>185</v>
      </c>
      <c r="WRE34" s="299" t="s">
        <v>185</v>
      </c>
      <c r="WRF34" s="299" t="s">
        <v>185</v>
      </c>
      <c r="WRG34" s="299" t="s">
        <v>185</v>
      </c>
      <c r="WRH34" s="299" t="s">
        <v>185</v>
      </c>
      <c r="WRI34" s="299" t="s">
        <v>185</v>
      </c>
      <c r="WRJ34" s="299" t="s">
        <v>185</v>
      </c>
      <c r="WRK34" s="299" t="s">
        <v>185</v>
      </c>
      <c r="WRL34" s="299" t="s">
        <v>185</v>
      </c>
      <c r="WRM34" s="299" t="s">
        <v>185</v>
      </c>
      <c r="WRN34" s="299" t="s">
        <v>185</v>
      </c>
      <c r="WRO34" s="299" t="s">
        <v>185</v>
      </c>
      <c r="WRP34" s="299" t="s">
        <v>185</v>
      </c>
      <c r="WRQ34" s="299" t="s">
        <v>185</v>
      </c>
      <c r="WRR34" s="299" t="s">
        <v>185</v>
      </c>
      <c r="WRS34" s="299" t="s">
        <v>185</v>
      </c>
      <c r="WRT34" s="299" t="s">
        <v>185</v>
      </c>
      <c r="WRU34" s="299" t="s">
        <v>185</v>
      </c>
      <c r="WRV34" s="299" t="s">
        <v>185</v>
      </c>
      <c r="WRW34" s="299" t="s">
        <v>185</v>
      </c>
      <c r="WRX34" s="299" t="s">
        <v>185</v>
      </c>
      <c r="WRY34" s="299" t="s">
        <v>185</v>
      </c>
      <c r="WRZ34" s="299" t="s">
        <v>185</v>
      </c>
      <c r="WSA34" s="299" t="s">
        <v>185</v>
      </c>
      <c r="WSB34" s="299" t="s">
        <v>185</v>
      </c>
      <c r="WSC34" s="299" t="s">
        <v>185</v>
      </c>
      <c r="WSD34" s="299" t="s">
        <v>185</v>
      </c>
      <c r="WSE34" s="299" t="s">
        <v>185</v>
      </c>
      <c r="WSF34" s="299" t="s">
        <v>185</v>
      </c>
      <c r="WSG34" s="299" t="s">
        <v>185</v>
      </c>
      <c r="WSH34" s="299" t="s">
        <v>185</v>
      </c>
      <c r="WSI34" s="299" t="s">
        <v>185</v>
      </c>
      <c r="WSJ34" s="299" t="s">
        <v>185</v>
      </c>
      <c r="WSK34" s="299" t="s">
        <v>185</v>
      </c>
      <c r="WSL34" s="299" t="s">
        <v>185</v>
      </c>
      <c r="WSM34" s="299" t="s">
        <v>185</v>
      </c>
      <c r="WSN34" s="299" t="s">
        <v>185</v>
      </c>
      <c r="WSO34" s="299" t="s">
        <v>185</v>
      </c>
      <c r="WSP34" s="299" t="s">
        <v>185</v>
      </c>
      <c r="WSQ34" s="299" t="s">
        <v>185</v>
      </c>
      <c r="WSR34" s="299" t="s">
        <v>185</v>
      </c>
      <c r="WSS34" s="299" t="s">
        <v>185</v>
      </c>
      <c r="WST34" s="299" t="s">
        <v>185</v>
      </c>
      <c r="WSU34" s="299" t="s">
        <v>185</v>
      </c>
      <c r="WSV34" s="299" t="s">
        <v>185</v>
      </c>
      <c r="WSW34" s="299" t="s">
        <v>185</v>
      </c>
      <c r="WSX34" s="299" t="s">
        <v>185</v>
      </c>
      <c r="WSY34" s="299" t="s">
        <v>185</v>
      </c>
      <c r="WSZ34" s="299" t="s">
        <v>185</v>
      </c>
      <c r="WTA34" s="299" t="s">
        <v>185</v>
      </c>
      <c r="WTB34" s="299" t="s">
        <v>185</v>
      </c>
      <c r="WTC34" s="299" t="s">
        <v>185</v>
      </c>
      <c r="WTD34" s="299" t="s">
        <v>185</v>
      </c>
      <c r="WTE34" s="299" t="s">
        <v>185</v>
      </c>
      <c r="WTF34" s="299" t="s">
        <v>185</v>
      </c>
      <c r="WTG34" s="299" t="s">
        <v>185</v>
      </c>
      <c r="WTH34" s="299" t="s">
        <v>185</v>
      </c>
      <c r="WTI34" s="299" t="s">
        <v>185</v>
      </c>
      <c r="WTJ34" s="299" t="s">
        <v>185</v>
      </c>
      <c r="WTK34" s="299" t="s">
        <v>185</v>
      </c>
      <c r="WTL34" s="299" t="s">
        <v>185</v>
      </c>
      <c r="WTM34" s="299" t="s">
        <v>185</v>
      </c>
      <c r="WTN34" s="299" t="s">
        <v>185</v>
      </c>
      <c r="WTO34" s="299" t="s">
        <v>185</v>
      </c>
      <c r="WTP34" s="299" t="s">
        <v>185</v>
      </c>
      <c r="WTQ34" s="299" t="s">
        <v>185</v>
      </c>
      <c r="WTR34" s="299" t="s">
        <v>185</v>
      </c>
      <c r="WTS34" s="299" t="s">
        <v>185</v>
      </c>
      <c r="WTT34" s="299" t="s">
        <v>185</v>
      </c>
      <c r="WTU34" s="299" t="s">
        <v>185</v>
      </c>
      <c r="WTV34" s="299" t="s">
        <v>185</v>
      </c>
      <c r="WTW34" s="299" t="s">
        <v>185</v>
      </c>
      <c r="WTX34" s="299" t="s">
        <v>185</v>
      </c>
      <c r="WTY34" s="299" t="s">
        <v>185</v>
      </c>
      <c r="WTZ34" s="299" t="s">
        <v>185</v>
      </c>
      <c r="WUA34" s="299" t="s">
        <v>185</v>
      </c>
      <c r="WUB34" s="299" t="s">
        <v>185</v>
      </c>
      <c r="WUC34" s="299" t="s">
        <v>185</v>
      </c>
      <c r="WUD34" s="299" t="s">
        <v>185</v>
      </c>
      <c r="WUE34" s="299" t="s">
        <v>185</v>
      </c>
      <c r="WUF34" s="299" t="s">
        <v>185</v>
      </c>
      <c r="WUG34" s="299" t="s">
        <v>185</v>
      </c>
      <c r="WUH34" s="299" t="s">
        <v>185</v>
      </c>
      <c r="WUI34" s="299" t="s">
        <v>185</v>
      </c>
      <c r="WUJ34" s="299" t="s">
        <v>185</v>
      </c>
      <c r="WUK34" s="299" t="s">
        <v>185</v>
      </c>
      <c r="WUL34" s="299" t="s">
        <v>185</v>
      </c>
      <c r="WUM34" s="299" t="s">
        <v>185</v>
      </c>
      <c r="WUN34" s="299" t="s">
        <v>185</v>
      </c>
      <c r="WUO34" s="299" t="s">
        <v>185</v>
      </c>
      <c r="WUP34" s="299" t="s">
        <v>185</v>
      </c>
      <c r="WUQ34" s="299" t="s">
        <v>185</v>
      </c>
      <c r="WUR34" s="299" t="s">
        <v>185</v>
      </c>
      <c r="WUS34" s="299" t="s">
        <v>185</v>
      </c>
      <c r="WUT34" s="299" t="s">
        <v>185</v>
      </c>
      <c r="WUU34" s="299" t="s">
        <v>185</v>
      </c>
      <c r="WUV34" s="299" t="s">
        <v>185</v>
      </c>
      <c r="WUW34" s="299" t="s">
        <v>185</v>
      </c>
      <c r="WUX34" s="299" t="s">
        <v>185</v>
      </c>
      <c r="WUY34" s="299" t="s">
        <v>185</v>
      </c>
      <c r="WUZ34" s="299" t="s">
        <v>185</v>
      </c>
      <c r="WVA34" s="299" t="s">
        <v>185</v>
      </c>
      <c r="WVB34" s="299" t="s">
        <v>185</v>
      </c>
      <c r="WVC34" s="299" t="s">
        <v>185</v>
      </c>
      <c r="WVD34" s="299" t="s">
        <v>185</v>
      </c>
      <c r="WVE34" s="299" t="s">
        <v>185</v>
      </c>
      <c r="WVF34" s="299" t="s">
        <v>185</v>
      </c>
      <c r="WVG34" s="299" t="s">
        <v>185</v>
      </c>
      <c r="WVH34" s="299" t="s">
        <v>185</v>
      </c>
      <c r="WVI34" s="299" t="s">
        <v>185</v>
      </c>
      <c r="WVJ34" s="299" t="s">
        <v>185</v>
      </c>
      <c r="WVK34" s="299" t="s">
        <v>185</v>
      </c>
      <c r="WVL34" s="299" t="s">
        <v>185</v>
      </c>
      <c r="WVM34" s="299" t="s">
        <v>185</v>
      </c>
      <c r="WVN34" s="299" t="s">
        <v>185</v>
      </c>
      <c r="WVO34" s="299" t="s">
        <v>185</v>
      </c>
      <c r="WVP34" s="299" t="s">
        <v>185</v>
      </c>
      <c r="WVQ34" s="299" t="s">
        <v>185</v>
      </c>
      <c r="WVR34" s="299" t="s">
        <v>185</v>
      </c>
      <c r="WVS34" s="299" t="s">
        <v>185</v>
      </c>
      <c r="WVT34" s="299" t="s">
        <v>185</v>
      </c>
      <c r="WVU34" s="299" t="s">
        <v>185</v>
      </c>
      <c r="WVV34" s="299" t="s">
        <v>185</v>
      </c>
      <c r="WVW34" s="299" t="s">
        <v>185</v>
      </c>
      <c r="WVX34" s="299" t="s">
        <v>185</v>
      </c>
      <c r="WVY34" s="299" t="s">
        <v>185</v>
      </c>
      <c r="WVZ34" s="299" t="s">
        <v>185</v>
      </c>
      <c r="WWA34" s="299" t="s">
        <v>185</v>
      </c>
      <c r="WWB34" s="299" t="s">
        <v>185</v>
      </c>
      <c r="WWC34" s="299" t="s">
        <v>185</v>
      </c>
      <c r="WWD34" s="299" t="s">
        <v>185</v>
      </c>
      <c r="WWE34" s="299" t="s">
        <v>185</v>
      </c>
      <c r="WWF34" s="299" t="s">
        <v>185</v>
      </c>
      <c r="WWG34" s="299" t="s">
        <v>185</v>
      </c>
      <c r="WWH34" s="299" t="s">
        <v>185</v>
      </c>
      <c r="WWI34" s="299" t="s">
        <v>185</v>
      </c>
      <c r="WWJ34" s="299" t="s">
        <v>185</v>
      </c>
      <c r="WWK34" s="299" t="s">
        <v>185</v>
      </c>
      <c r="WWL34" s="299" t="s">
        <v>185</v>
      </c>
      <c r="WWM34" s="299" t="s">
        <v>185</v>
      </c>
      <c r="WWN34" s="299" t="s">
        <v>185</v>
      </c>
      <c r="WWO34" s="299" t="s">
        <v>185</v>
      </c>
      <c r="WWP34" s="299" t="s">
        <v>185</v>
      </c>
      <c r="WWQ34" s="299" t="s">
        <v>185</v>
      </c>
      <c r="WWR34" s="299" t="s">
        <v>185</v>
      </c>
      <c r="WWS34" s="299" t="s">
        <v>185</v>
      </c>
      <c r="WWT34" s="299" t="s">
        <v>185</v>
      </c>
      <c r="WWU34" s="299" t="s">
        <v>185</v>
      </c>
      <c r="WWV34" s="299" t="s">
        <v>185</v>
      </c>
      <c r="WWW34" s="299" t="s">
        <v>185</v>
      </c>
      <c r="WWX34" s="299" t="s">
        <v>185</v>
      </c>
      <c r="WWY34" s="299" t="s">
        <v>185</v>
      </c>
      <c r="WWZ34" s="299" t="s">
        <v>185</v>
      </c>
      <c r="WXA34" s="299" t="s">
        <v>185</v>
      </c>
      <c r="WXB34" s="299" t="s">
        <v>185</v>
      </c>
      <c r="WXC34" s="299" t="s">
        <v>185</v>
      </c>
      <c r="WXD34" s="299" t="s">
        <v>185</v>
      </c>
      <c r="WXE34" s="299" t="s">
        <v>185</v>
      </c>
      <c r="WXF34" s="299" t="s">
        <v>185</v>
      </c>
      <c r="WXG34" s="299" t="s">
        <v>185</v>
      </c>
      <c r="WXH34" s="299" t="s">
        <v>185</v>
      </c>
      <c r="WXI34" s="299" t="s">
        <v>185</v>
      </c>
      <c r="WXJ34" s="299" t="s">
        <v>185</v>
      </c>
      <c r="WXK34" s="299" t="s">
        <v>185</v>
      </c>
      <c r="WXL34" s="299" t="s">
        <v>185</v>
      </c>
      <c r="WXM34" s="299" t="s">
        <v>185</v>
      </c>
      <c r="WXN34" s="299" t="s">
        <v>185</v>
      </c>
      <c r="WXO34" s="299" t="s">
        <v>185</v>
      </c>
      <c r="WXP34" s="299" t="s">
        <v>185</v>
      </c>
      <c r="WXQ34" s="299" t="s">
        <v>185</v>
      </c>
      <c r="WXR34" s="299" t="s">
        <v>185</v>
      </c>
      <c r="WXS34" s="299" t="s">
        <v>185</v>
      </c>
      <c r="WXT34" s="299" t="s">
        <v>185</v>
      </c>
      <c r="WXU34" s="299" t="s">
        <v>185</v>
      </c>
      <c r="WXV34" s="299" t="s">
        <v>185</v>
      </c>
      <c r="WXW34" s="299" t="s">
        <v>185</v>
      </c>
      <c r="WXX34" s="299" t="s">
        <v>185</v>
      </c>
      <c r="WXY34" s="299" t="s">
        <v>185</v>
      </c>
      <c r="WXZ34" s="299" t="s">
        <v>185</v>
      </c>
      <c r="WYA34" s="299" t="s">
        <v>185</v>
      </c>
      <c r="WYB34" s="299" t="s">
        <v>185</v>
      </c>
      <c r="WYC34" s="299" t="s">
        <v>185</v>
      </c>
      <c r="WYD34" s="299" t="s">
        <v>185</v>
      </c>
      <c r="WYE34" s="299" t="s">
        <v>185</v>
      </c>
      <c r="WYF34" s="299" t="s">
        <v>185</v>
      </c>
      <c r="WYG34" s="299" t="s">
        <v>185</v>
      </c>
      <c r="WYH34" s="299" t="s">
        <v>185</v>
      </c>
      <c r="WYI34" s="299" t="s">
        <v>185</v>
      </c>
      <c r="WYJ34" s="299" t="s">
        <v>185</v>
      </c>
      <c r="WYK34" s="299" t="s">
        <v>185</v>
      </c>
      <c r="WYL34" s="299" t="s">
        <v>185</v>
      </c>
      <c r="WYM34" s="299" t="s">
        <v>185</v>
      </c>
      <c r="WYN34" s="299" t="s">
        <v>185</v>
      </c>
      <c r="WYO34" s="299" t="s">
        <v>185</v>
      </c>
      <c r="WYP34" s="299" t="s">
        <v>185</v>
      </c>
      <c r="WYQ34" s="299" t="s">
        <v>185</v>
      </c>
      <c r="WYR34" s="299" t="s">
        <v>185</v>
      </c>
      <c r="WYS34" s="299" t="s">
        <v>185</v>
      </c>
      <c r="WYT34" s="299" t="s">
        <v>185</v>
      </c>
      <c r="WYU34" s="299" t="s">
        <v>185</v>
      </c>
      <c r="WYV34" s="299" t="s">
        <v>185</v>
      </c>
      <c r="WYW34" s="299" t="s">
        <v>185</v>
      </c>
      <c r="WYX34" s="299" t="s">
        <v>185</v>
      </c>
      <c r="WYY34" s="299" t="s">
        <v>185</v>
      </c>
      <c r="WYZ34" s="299" t="s">
        <v>185</v>
      </c>
      <c r="WZA34" s="299" t="s">
        <v>185</v>
      </c>
      <c r="WZB34" s="299" t="s">
        <v>185</v>
      </c>
      <c r="WZC34" s="299" t="s">
        <v>185</v>
      </c>
      <c r="WZD34" s="299" t="s">
        <v>185</v>
      </c>
      <c r="WZE34" s="299" t="s">
        <v>185</v>
      </c>
      <c r="WZF34" s="299" t="s">
        <v>185</v>
      </c>
      <c r="WZG34" s="299" t="s">
        <v>185</v>
      </c>
      <c r="WZH34" s="299" t="s">
        <v>185</v>
      </c>
      <c r="WZI34" s="299" t="s">
        <v>185</v>
      </c>
      <c r="WZJ34" s="299" t="s">
        <v>185</v>
      </c>
      <c r="WZK34" s="299" t="s">
        <v>185</v>
      </c>
      <c r="WZL34" s="299" t="s">
        <v>185</v>
      </c>
      <c r="WZM34" s="299" t="s">
        <v>185</v>
      </c>
      <c r="WZN34" s="299" t="s">
        <v>185</v>
      </c>
      <c r="WZO34" s="299" t="s">
        <v>185</v>
      </c>
      <c r="WZP34" s="299" t="s">
        <v>185</v>
      </c>
      <c r="WZQ34" s="299" t="s">
        <v>185</v>
      </c>
      <c r="WZR34" s="299" t="s">
        <v>185</v>
      </c>
      <c r="WZS34" s="299" t="s">
        <v>185</v>
      </c>
      <c r="WZT34" s="299" t="s">
        <v>185</v>
      </c>
      <c r="WZU34" s="299" t="s">
        <v>185</v>
      </c>
      <c r="WZV34" s="299" t="s">
        <v>185</v>
      </c>
      <c r="WZW34" s="299" t="s">
        <v>185</v>
      </c>
      <c r="WZX34" s="299" t="s">
        <v>185</v>
      </c>
      <c r="WZY34" s="299" t="s">
        <v>185</v>
      </c>
      <c r="WZZ34" s="299" t="s">
        <v>185</v>
      </c>
      <c r="XAA34" s="299" t="s">
        <v>185</v>
      </c>
      <c r="XAB34" s="299" t="s">
        <v>185</v>
      </c>
      <c r="XAC34" s="299" t="s">
        <v>185</v>
      </c>
      <c r="XAD34" s="299" t="s">
        <v>185</v>
      </c>
      <c r="XAE34" s="299" t="s">
        <v>185</v>
      </c>
      <c r="XAF34" s="299" t="s">
        <v>185</v>
      </c>
      <c r="XAG34" s="299" t="s">
        <v>185</v>
      </c>
      <c r="XAH34" s="299" t="s">
        <v>185</v>
      </c>
      <c r="XAI34" s="299" t="s">
        <v>185</v>
      </c>
      <c r="XAJ34" s="299" t="s">
        <v>185</v>
      </c>
      <c r="XAK34" s="299" t="s">
        <v>185</v>
      </c>
      <c r="XAL34" s="299" t="s">
        <v>185</v>
      </c>
      <c r="XAM34" s="299" t="s">
        <v>185</v>
      </c>
      <c r="XAN34" s="299" t="s">
        <v>185</v>
      </c>
      <c r="XAO34" s="299" t="s">
        <v>185</v>
      </c>
      <c r="XAP34" s="299" t="s">
        <v>185</v>
      </c>
      <c r="XAQ34" s="299" t="s">
        <v>185</v>
      </c>
      <c r="XAR34" s="299" t="s">
        <v>185</v>
      </c>
      <c r="XAS34" s="299" t="s">
        <v>185</v>
      </c>
      <c r="XAT34" s="299" t="s">
        <v>185</v>
      </c>
      <c r="XAU34" s="299" t="s">
        <v>185</v>
      </c>
      <c r="XAV34" s="299" t="s">
        <v>185</v>
      </c>
      <c r="XAW34" s="299" t="s">
        <v>185</v>
      </c>
      <c r="XAX34" s="299" t="s">
        <v>185</v>
      </c>
      <c r="XAY34" s="299" t="s">
        <v>185</v>
      </c>
      <c r="XAZ34" s="299" t="s">
        <v>185</v>
      </c>
      <c r="XBA34" s="299" t="s">
        <v>185</v>
      </c>
      <c r="XBB34" s="299" t="s">
        <v>185</v>
      </c>
      <c r="XBC34" s="299" t="s">
        <v>185</v>
      </c>
      <c r="XBD34" s="299" t="s">
        <v>185</v>
      </c>
      <c r="XBE34" s="299" t="s">
        <v>185</v>
      </c>
      <c r="XBF34" s="299" t="s">
        <v>185</v>
      </c>
      <c r="XBG34" s="299" t="s">
        <v>185</v>
      </c>
      <c r="XBH34" s="299" t="s">
        <v>185</v>
      </c>
      <c r="XBI34" s="299" t="s">
        <v>185</v>
      </c>
      <c r="XBJ34" s="299" t="s">
        <v>185</v>
      </c>
      <c r="XBK34" s="299" t="s">
        <v>185</v>
      </c>
      <c r="XBL34" s="299" t="s">
        <v>185</v>
      </c>
      <c r="XBM34" s="299" t="s">
        <v>185</v>
      </c>
      <c r="XBN34" s="299" t="s">
        <v>185</v>
      </c>
      <c r="XBO34" s="299" t="s">
        <v>185</v>
      </c>
      <c r="XBP34" s="299" t="s">
        <v>185</v>
      </c>
      <c r="XBQ34" s="299" t="s">
        <v>185</v>
      </c>
      <c r="XBR34" s="299" t="s">
        <v>185</v>
      </c>
      <c r="XBS34" s="299" t="s">
        <v>185</v>
      </c>
      <c r="XBT34" s="299" t="s">
        <v>185</v>
      </c>
      <c r="XBU34" s="299" t="s">
        <v>185</v>
      </c>
      <c r="XBV34" s="299" t="s">
        <v>185</v>
      </c>
      <c r="XBW34" s="299" t="s">
        <v>185</v>
      </c>
      <c r="XBX34" s="299" t="s">
        <v>185</v>
      </c>
      <c r="XBY34" s="299" t="s">
        <v>185</v>
      </c>
      <c r="XBZ34" s="299" t="s">
        <v>185</v>
      </c>
      <c r="XCA34" s="299" t="s">
        <v>185</v>
      </c>
      <c r="XCB34" s="299" t="s">
        <v>185</v>
      </c>
      <c r="XCC34" s="299" t="s">
        <v>185</v>
      </c>
      <c r="XCD34" s="299" t="s">
        <v>185</v>
      </c>
      <c r="XCE34" s="299" t="s">
        <v>185</v>
      </c>
      <c r="XCF34" s="299" t="s">
        <v>185</v>
      </c>
      <c r="XCG34" s="299" t="s">
        <v>185</v>
      </c>
      <c r="XCH34" s="299" t="s">
        <v>185</v>
      </c>
      <c r="XCI34" s="299" t="s">
        <v>185</v>
      </c>
      <c r="XCJ34" s="299" t="s">
        <v>185</v>
      </c>
      <c r="XCK34" s="299" t="s">
        <v>185</v>
      </c>
      <c r="XCL34" s="299" t="s">
        <v>185</v>
      </c>
      <c r="XCM34" s="299" t="s">
        <v>185</v>
      </c>
      <c r="XCN34" s="299" t="s">
        <v>185</v>
      </c>
      <c r="XCO34" s="299" t="s">
        <v>185</v>
      </c>
      <c r="XCP34" s="299" t="s">
        <v>185</v>
      </c>
      <c r="XCQ34" s="299" t="s">
        <v>185</v>
      </c>
      <c r="XCR34" s="299" t="s">
        <v>185</v>
      </c>
      <c r="XCS34" s="299" t="s">
        <v>185</v>
      </c>
      <c r="XCT34" s="299" t="s">
        <v>185</v>
      </c>
      <c r="XCU34" s="299" t="s">
        <v>185</v>
      </c>
      <c r="XCV34" s="299" t="s">
        <v>185</v>
      </c>
      <c r="XCW34" s="299" t="s">
        <v>185</v>
      </c>
      <c r="XCX34" s="299" t="s">
        <v>185</v>
      </c>
      <c r="XCY34" s="299" t="s">
        <v>185</v>
      </c>
      <c r="XCZ34" s="299" t="s">
        <v>185</v>
      </c>
      <c r="XDA34" s="299" t="s">
        <v>185</v>
      </c>
      <c r="XDB34" s="299" t="s">
        <v>185</v>
      </c>
      <c r="XDC34" s="299" t="s">
        <v>185</v>
      </c>
      <c r="XDD34" s="299" t="s">
        <v>185</v>
      </c>
      <c r="XDE34" s="299" t="s">
        <v>185</v>
      </c>
      <c r="XDF34" s="299" t="s">
        <v>185</v>
      </c>
      <c r="XDG34" s="299" t="s">
        <v>185</v>
      </c>
      <c r="XDH34" s="299" t="s">
        <v>185</v>
      </c>
      <c r="XDI34" s="299" t="s">
        <v>185</v>
      </c>
      <c r="XDJ34" s="299" t="s">
        <v>185</v>
      </c>
      <c r="XDK34" s="299" t="s">
        <v>185</v>
      </c>
      <c r="XDL34" s="299" t="s">
        <v>185</v>
      </c>
      <c r="XDM34" s="299" t="s">
        <v>185</v>
      </c>
      <c r="XDN34" s="299" t="s">
        <v>185</v>
      </c>
      <c r="XDO34" s="299" t="s">
        <v>185</v>
      </c>
      <c r="XDP34" s="299" t="s">
        <v>185</v>
      </c>
      <c r="XDQ34" s="299" t="s">
        <v>185</v>
      </c>
      <c r="XDR34" s="299" t="s">
        <v>185</v>
      </c>
      <c r="XDS34" s="299" t="s">
        <v>185</v>
      </c>
      <c r="XDT34" s="299" t="s">
        <v>185</v>
      </c>
      <c r="XDU34" s="299" t="s">
        <v>185</v>
      </c>
      <c r="XDV34" s="299" t="s">
        <v>185</v>
      </c>
      <c r="XDW34" s="299" t="s">
        <v>185</v>
      </c>
      <c r="XDX34" s="299" t="s">
        <v>185</v>
      </c>
      <c r="XDY34" s="299" t="s">
        <v>185</v>
      </c>
    </row>
    <row r="35" spans="1:16353" s="299" customFormat="1" ht="48" customHeight="1" x14ac:dyDescent="0.2">
      <c r="A35" s="244" t="s">
        <v>346</v>
      </c>
      <c r="B35" s="243">
        <v>43591</v>
      </c>
      <c r="C35" s="243">
        <v>43776</v>
      </c>
      <c r="D35" s="243" t="s">
        <v>173</v>
      </c>
      <c r="E35" s="238" t="s">
        <v>107</v>
      </c>
      <c r="F35" s="243">
        <v>43591</v>
      </c>
      <c r="G35" s="243" t="s">
        <v>269</v>
      </c>
      <c r="H35" s="271">
        <v>803.72810200000004</v>
      </c>
      <c r="I35" s="271">
        <v>185</v>
      </c>
      <c r="J35" s="245" t="s">
        <v>795</v>
      </c>
      <c r="K35" s="298"/>
      <c r="L35" s="53"/>
    </row>
    <row r="36" spans="1:16353" s="193" customFormat="1" ht="48" customHeight="1" x14ac:dyDescent="0.2">
      <c r="A36" s="244" t="s">
        <v>186</v>
      </c>
      <c r="B36" s="243">
        <v>43668</v>
      </c>
      <c r="C36" s="243">
        <v>43850</v>
      </c>
      <c r="D36" s="243" t="s">
        <v>173</v>
      </c>
      <c r="E36" s="244" t="s">
        <v>107</v>
      </c>
      <c r="F36" s="243">
        <v>43668</v>
      </c>
      <c r="G36" s="243" t="s">
        <v>269</v>
      </c>
      <c r="H36" s="271">
        <v>1000</v>
      </c>
      <c r="I36" s="271">
        <v>182</v>
      </c>
      <c r="J36" s="308" t="s">
        <v>796</v>
      </c>
      <c r="K36" s="180"/>
      <c r="L36" s="30"/>
    </row>
    <row r="37" spans="1:16353" s="299" customFormat="1" ht="48" customHeight="1" x14ac:dyDescent="0.2">
      <c r="A37" s="244" t="s">
        <v>186</v>
      </c>
      <c r="B37" s="243">
        <v>43691</v>
      </c>
      <c r="C37" s="243">
        <v>43873</v>
      </c>
      <c r="D37" s="243" t="s">
        <v>173</v>
      </c>
      <c r="E37" s="244" t="s">
        <v>107</v>
      </c>
      <c r="F37" s="243">
        <v>43691</v>
      </c>
      <c r="G37" s="243" t="s">
        <v>269</v>
      </c>
      <c r="H37" s="271">
        <v>1250</v>
      </c>
      <c r="I37" s="271">
        <v>182</v>
      </c>
      <c r="J37" s="245" t="s">
        <v>796</v>
      </c>
      <c r="K37" s="298"/>
      <c r="L37" s="53"/>
    </row>
    <row r="38" spans="1:16353" s="299" customFormat="1" ht="48" customHeight="1" x14ac:dyDescent="0.2">
      <c r="A38" s="305" t="s">
        <v>465</v>
      </c>
      <c r="B38" s="306">
        <v>43679</v>
      </c>
      <c r="C38" s="306">
        <v>43770</v>
      </c>
      <c r="D38" s="306" t="s">
        <v>173</v>
      </c>
      <c r="E38" s="305" t="s">
        <v>107</v>
      </c>
      <c r="F38" s="306">
        <v>43679</v>
      </c>
      <c r="G38" s="306" t="s">
        <v>269</v>
      </c>
      <c r="H38" s="309">
        <v>4700</v>
      </c>
      <c r="I38" s="309">
        <v>91</v>
      </c>
      <c r="J38" s="308" t="s">
        <v>867</v>
      </c>
      <c r="K38" s="298"/>
      <c r="L38" s="53"/>
    </row>
    <row r="39" spans="1:16353" s="299" customFormat="1" ht="48" customHeight="1" x14ac:dyDescent="0.2">
      <c r="A39" s="305" t="s">
        <v>466</v>
      </c>
      <c r="B39" s="306">
        <v>43703</v>
      </c>
      <c r="C39" s="306">
        <v>44067</v>
      </c>
      <c r="D39" s="306" t="s">
        <v>173</v>
      </c>
      <c r="E39" s="305" t="s">
        <v>107</v>
      </c>
      <c r="F39" s="306">
        <v>43703</v>
      </c>
      <c r="G39" s="306" t="s">
        <v>9</v>
      </c>
      <c r="H39" s="309">
        <v>83.192026999999996</v>
      </c>
      <c r="I39" s="309">
        <v>364</v>
      </c>
      <c r="J39" s="308" t="s">
        <v>797</v>
      </c>
      <c r="K39" s="298"/>
      <c r="L39" s="53"/>
    </row>
    <row r="40" spans="1:16353" s="299" customFormat="1" ht="48" customHeight="1" x14ac:dyDescent="0.2">
      <c r="A40" s="305" t="s">
        <v>405</v>
      </c>
      <c r="B40" s="306">
        <v>43721</v>
      </c>
      <c r="C40" s="306">
        <v>43903</v>
      </c>
      <c r="D40" s="306" t="s">
        <v>173</v>
      </c>
      <c r="E40" s="305" t="s">
        <v>107</v>
      </c>
      <c r="F40" s="306">
        <v>43721</v>
      </c>
      <c r="G40" s="306" t="s">
        <v>9</v>
      </c>
      <c r="H40" s="309">
        <v>35000</v>
      </c>
      <c r="I40" s="309">
        <v>182</v>
      </c>
      <c r="J40" s="308" t="s">
        <v>798</v>
      </c>
      <c r="K40" s="298"/>
      <c r="L40" s="53"/>
    </row>
    <row r="41" spans="1:16353" s="299" customFormat="1" ht="48" customHeight="1" x14ac:dyDescent="0.2">
      <c r="A41" s="305" t="s">
        <v>405</v>
      </c>
      <c r="B41" s="306">
        <v>43721</v>
      </c>
      <c r="C41" s="306">
        <v>43903</v>
      </c>
      <c r="D41" s="306" t="s">
        <v>105</v>
      </c>
      <c r="E41" s="305" t="s">
        <v>107</v>
      </c>
      <c r="F41" s="306">
        <v>43721</v>
      </c>
      <c r="G41" s="306" t="s">
        <v>21</v>
      </c>
      <c r="H41" s="309">
        <v>275</v>
      </c>
      <c r="I41" s="309">
        <v>182</v>
      </c>
      <c r="J41" s="308" t="s">
        <v>798</v>
      </c>
      <c r="K41" s="298"/>
      <c r="L41" s="53"/>
    </row>
    <row r="42" spans="1:16353" s="299" customFormat="1" ht="48" customHeight="1" x14ac:dyDescent="0.2">
      <c r="A42" s="305" t="s">
        <v>518</v>
      </c>
      <c r="B42" s="306">
        <v>43724</v>
      </c>
      <c r="C42" s="306">
        <v>43906</v>
      </c>
      <c r="D42" s="306" t="s">
        <v>173</v>
      </c>
      <c r="E42" s="305" t="s">
        <v>107</v>
      </c>
      <c r="F42" s="306">
        <v>43724</v>
      </c>
      <c r="G42" s="306" t="s">
        <v>9</v>
      </c>
      <c r="H42" s="309">
        <v>4110</v>
      </c>
      <c r="I42" s="309">
        <v>182</v>
      </c>
      <c r="J42" s="308" t="s">
        <v>799</v>
      </c>
      <c r="K42" s="298"/>
      <c r="L42" s="53"/>
    </row>
    <row r="43" spans="1:16353" s="299" customFormat="1" ht="48" customHeight="1" x14ac:dyDescent="0.2">
      <c r="A43" s="305" t="s">
        <v>405</v>
      </c>
      <c r="B43" s="306">
        <v>43745</v>
      </c>
      <c r="C43" s="306">
        <v>43922</v>
      </c>
      <c r="D43" s="306" t="s">
        <v>173</v>
      </c>
      <c r="E43" s="305" t="s">
        <v>107</v>
      </c>
      <c r="F43" s="306">
        <v>43745</v>
      </c>
      <c r="G43" s="306" t="s">
        <v>9</v>
      </c>
      <c r="H43" s="309">
        <v>12000</v>
      </c>
      <c r="I43" s="309">
        <v>177</v>
      </c>
      <c r="J43" s="308" t="s">
        <v>800</v>
      </c>
      <c r="K43" s="298"/>
      <c r="L43" s="53"/>
    </row>
    <row r="44" spans="1:16353" s="299" customFormat="1" ht="48" customHeight="1" x14ac:dyDescent="0.2">
      <c r="A44" s="305" t="s">
        <v>405</v>
      </c>
      <c r="B44" s="306">
        <v>43745</v>
      </c>
      <c r="C44" s="306">
        <v>43922</v>
      </c>
      <c r="D44" s="305" t="s">
        <v>105</v>
      </c>
      <c r="E44" s="305" t="s">
        <v>107</v>
      </c>
      <c r="F44" s="306">
        <v>43745</v>
      </c>
      <c r="G44" s="305" t="s">
        <v>21</v>
      </c>
      <c r="H44" s="309">
        <v>57.133952999999998</v>
      </c>
      <c r="I44" s="309">
        <v>177</v>
      </c>
      <c r="J44" s="308" t="s">
        <v>800</v>
      </c>
      <c r="K44" s="298"/>
      <c r="L44" s="53"/>
    </row>
    <row r="45" spans="1:16353" s="299" customFormat="1" ht="48" customHeight="1" x14ac:dyDescent="0.2">
      <c r="A45" s="305" t="s">
        <v>560</v>
      </c>
      <c r="B45" s="306">
        <v>43756</v>
      </c>
      <c r="C45" s="306">
        <v>43936</v>
      </c>
      <c r="D45" s="305" t="s">
        <v>105</v>
      </c>
      <c r="E45" s="305" t="s">
        <v>107</v>
      </c>
      <c r="F45" s="306">
        <v>43761</v>
      </c>
      <c r="G45" s="305" t="s">
        <v>21</v>
      </c>
      <c r="H45" s="309">
        <v>4.1891360000000004</v>
      </c>
      <c r="I45" s="309">
        <v>175</v>
      </c>
      <c r="J45" s="308" t="s">
        <v>801</v>
      </c>
      <c r="K45" s="298"/>
      <c r="L45" s="53"/>
    </row>
    <row r="46" spans="1:16353" s="299" customFormat="1" ht="48" customHeight="1" x14ac:dyDescent="0.2">
      <c r="A46" s="305" t="s">
        <v>186</v>
      </c>
      <c r="B46" s="306">
        <v>43756</v>
      </c>
      <c r="C46" s="306">
        <v>43936</v>
      </c>
      <c r="D46" s="306" t="s">
        <v>173</v>
      </c>
      <c r="E46" s="305" t="s">
        <v>107</v>
      </c>
      <c r="F46" s="306">
        <v>43762</v>
      </c>
      <c r="G46" s="305" t="s">
        <v>9</v>
      </c>
      <c r="H46" s="309">
        <v>1931.509591</v>
      </c>
      <c r="I46" s="309">
        <v>174</v>
      </c>
      <c r="J46" s="308" t="s">
        <v>801</v>
      </c>
      <c r="K46" s="298"/>
      <c r="L46" s="53"/>
    </row>
    <row r="47" spans="1:16353" s="299" customFormat="1" ht="48" customHeight="1" x14ac:dyDescent="0.2">
      <c r="A47" s="305" t="s">
        <v>560</v>
      </c>
      <c r="B47" s="306">
        <v>43756</v>
      </c>
      <c r="C47" s="306">
        <v>43936</v>
      </c>
      <c r="D47" s="306" t="s">
        <v>173</v>
      </c>
      <c r="E47" s="305" t="s">
        <v>107</v>
      </c>
      <c r="F47" s="306">
        <v>43760</v>
      </c>
      <c r="G47" s="305" t="s">
        <v>9</v>
      </c>
      <c r="H47" s="309">
        <v>1373.0055990000001</v>
      </c>
      <c r="I47" s="309">
        <v>176</v>
      </c>
      <c r="J47" s="308" t="s">
        <v>801</v>
      </c>
      <c r="K47" s="298"/>
      <c r="L47" s="53"/>
    </row>
    <row r="48" spans="1:16353" s="299" customFormat="1" ht="48" customHeight="1" x14ac:dyDescent="0.2">
      <c r="A48" s="305" t="s">
        <v>561</v>
      </c>
      <c r="B48" s="306">
        <v>43756</v>
      </c>
      <c r="C48" s="306">
        <v>43936</v>
      </c>
      <c r="D48" s="306" t="s">
        <v>173</v>
      </c>
      <c r="E48" s="305" t="s">
        <v>107</v>
      </c>
      <c r="F48" s="306">
        <v>43766</v>
      </c>
      <c r="G48" s="305" t="s">
        <v>9</v>
      </c>
      <c r="H48" s="309">
        <v>941.78655400000002</v>
      </c>
      <c r="I48" s="309">
        <v>170</v>
      </c>
      <c r="J48" s="308" t="s">
        <v>801</v>
      </c>
      <c r="K48" s="298"/>
      <c r="L48" s="53"/>
    </row>
    <row r="49" spans="1:12" s="299" customFormat="1" ht="48" customHeight="1" x14ac:dyDescent="0.2">
      <c r="A49" s="305" t="s">
        <v>561</v>
      </c>
      <c r="B49" s="306">
        <v>43756</v>
      </c>
      <c r="C49" s="306">
        <v>43936</v>
      </c>
      <c r="D49" s="306" t="s">
        <v>173</v>
      </c>
      <c r="E49" s="305" t="s">
        <v>107</v>
      </c>
      <c r="F49" s="306">
        <v>43767</v>
      </c>
      <c r="G49" s="305" t="s">
        <v>9</v>
      </c>
      <c r="H49" s="309">
        <v>618.66876200000002</v>
      </c>
      <c r="I49" s="309">
        <v>169</v>
      </c>
      <c r="J49" s="308" t="s">
        <v>801</v>
      </c>
      <c r="K49" s="298"/>
      <c r="L49" s="53"/>
    </row>
    <row r="50" spans="1:12" s="299" customFormat="1" ht="48" customHeight="1" x14ac:dyDescent="0.2">
      <c r="A50" s="305" t="s">
        <v>405</v>
      </c>
      <c r="B50" s="306">
        <v>43760</v>
      </c>
      <c r="C50" s="306">
        <v>43938</v>
      </c>
      <c r="D50" s="306" t="s">
        <v>173</v>
      </c>
      <c r="E50" s="305" t="s">
        <v>107</v>
      </c>
      <c r="F50" s="306">
        <v>43760</v>
      </c>
      <c r="G50" s="306" t="s">
        <v>9</v>
      </c>
      <c r="H50" s="309">
        <v>2000</v>
      </c>
      <c r="I50" s="309">
        <v>178</v>
      </c>
      <c r="J50" s="308" t="s">
        <v>802</v>
      </c>
      <c r="K50" s="298"/>
      <c r="L50" s="53"/>
    </row>
    <row r="51" spans="1:12" s="299" customFormat="1" ht="48" customHeight="1" x14ac:dyDescent="0.2">
      <c r="A51" s="305" t="s">
        <v>405</v>
      </c>
      <c r="B51" s="306">
        <v>43760</v>
      </c>
      <c r="C51" s="306">
        <v>43938</v>
      </c>
      <c r="D51" s="305" t="s">
        <v>105</v>
      </c>
      <c r="E51" s="305" t="s">
        <v>107</v>
      </c>
      <c r="F51" s="306">
        <v>43760</v>
      </c>
      <c r="G51" s="305" t="s">
        <v>21</v>
      </c>
      <c r="H51" s="309">
        <v>175.593537</v>
      </c>
      <c r="I51" s="309">
        <v>178</v>
      </c>
      <c r="J51" s="308" t="s">
        <v>802</v>
      </c>
      <c r="K51" s="298"/>
      <c r="L51" s="53"/>
    </row>
    <row r="52" spans="1:12" s="299" customFormat="1" ht="48" customHeight="1" x14ac:dyDescent="0.2">
      <c r="A52" s="305" t="s">
        <v>405</v>
      </c>
      <c r="B52" s="306">
        <v>43773</v>
      </c>
      <c r="C52" s="306">
        <v>43951</v>
      </c>
      <c r="D52" s="305" t="s">
        <v>173</v>
      </c>
      <c r="E52" s="305" t="s">
        <v>107</v>
      </c>
      <c r="F52" s="306">
        <v>43773</v>
      </c>
      <c r="G52" s="305" t="s">
        <v>9</v>
      </c>
      <c r="H52" s="309">
        <v>4000</v>
      </c>
      <c r="I52" s="309">
        <v>178</v>
      </c>
      <c r="J52" s="308" t="s">
        <v>878</v>
      </c>
      <c r="K52" s="298"/>
      <c r="L52" s="53"/>
    </row>
    <row r="53" spans="1:12" s="299" customFormat="1" ht="48" customHeight="1" x14ac:dyDescent="0.2">
      <c r="A53" s="305" t="s">
        <v>405</v>
      </c>
      <c r="B53" s="306">
        <v>43773</v>
      </c>
      <c r="C53" s="306">
        <v>43951</v>
      </c>
      <c r="D53" s="305" t="s">
        <v>105</v>
      </c>
      <c r="E53" s="305" t="s">
        <v>107</v>
      </c>
      <c r="F53" s="306">
        <v>43773</v>
      </c>
      <c r="G53" s="305" t="s">
        <v>21</v>
      </c>
      <c r="H53" s="309">
        <v>120.525741</v>
      </c>
      <c r="I53" s="309">
        <v>178</v>
      </c>
      <c r="J53" s="308" t="s">
        <v>878</v>
      </c>
      <c r="K53" s="298"/>
      <c r="L53" s="53"/>
    </row>
    <row r="54" spans="1:12" s="299" customFormat="1" ht="48" customHeight="1" x14ac:dyDescent="0.2">
      <c r="A54" s="305" t="s">
        <v>465</v>
      </c>
      <c r="B54" s="306">
        <v>43756</v>
      </c>
      <c r="C54" s="306">
        <v>43936</v>
      </c>
      <c r="D54" s="305" t="s">
        <v>173</v>
      </c>
      <c r="E54" s="305" t="s">
        <v>107</v>
      </c>
      <c r="F54" s="306">
        <v>43774</v>
      </c>
      <c r="G54" s="305" t="s">
        <v>9</v>
      </c>
      <c r="H54" s="309">
        <v>4576.0138200000001</v>
      </c>
      <c r="I54" s="309">
        <v>162</v>
      </c>
      <c r="J54" s="308" t="s">
        <v>868</v>
      </c>
      <c r="K54" s="298"/>
      <c r="L54" s="53"/>
    </row>
    <row r="55" spans="1:12" s="299" customFormat="1" ht="48" customHeight="1" x14ac:dyDescent="0.2">
      <c r="A55" s="305" t="s">
        <v>346</v>
      </c>
      <c r="B55" s="306">
        <v>43776</v>
      </c>
      <c r="C55" s="306">
        <v>43956</v>
      </c>
      <c r="D55" s="305" t="s">
        <v>173</v>
      </c>
      <c r="E55" s="305" t="s">
        <v>107</v>
      </c>
      <c r="F55" s="306">
        <v>43776</v>
      </c>
      <c r="G55" s="305" t="s">
        <v>9</v>
      </c>
      <c r="H55" s="309">
        <v>1020.7262909999999</v>
      </c>
      <c r="I55" s="309">
        <v>180</v>
      </c>
      <c r="J55" s="308" t="s">
        <v>804</v>
      </c>
      <c r="K55" s="298"/>
      <c r="L55" s="53"/>
    </row>
    <row r="56" spans="1:12" s="299" customFormat="1" ht="48" customHeight="1" x14ac:dyDescent="0.2">
      <c r="A56" s="305" t="s">
        <v>640</v>
      </c>
      <c r="B56" s="306">
        <v>43756</v>
      </c>
      <c r="C56" s="306">
        <v>43936</v>
      </c>
      <c r="D56" s="305" t="s">
        <v>105</v>
      </c>
      <c r="E56" s="305" t="s">
        <v>107</v>
      </c>
      <c r="F56" s="306">
        <v>43781</v>
      </c>
      <c r="G56" s="305" t="s">
        <v>21</v>
      </c>
      <c r="H56" s="309">
        <v>4.0598349999999996</v>
      </c>
      <c r="I56" s="309">
        <v>155</v>
      </c>
      <c r="J56" s="308" t="s">
        <v>803</v>
      </c>
      <c r="K56" s="298"/>
      <c r="L56" s="53"/>
    </row>
    <row r="57" spans="1:12" s="299" customFormat="1" ht="48" customHeight="1" x14ac:dyDescent="0.2">
      <c r="A57" s="305" t="s">
        <v>660</v>
      </c>
      <c r="B57" s="306">
        <v>43756</v>
      </c>
      <c r="C57" s="306">
        <v>43936</v>
      </c>
      <c r="D57" s="305" t="s">
        <v>105</v>
      </c>
      <c r="E57" s="305" t="s">
        <v>107</v>
      </c>
      <c r="F57" s="306">
        <v>43782</v>
      </c>
      <c r="G57" s="305" t="s">
        <v>21</v>
      </c>
      <c r="H57" s="309">
        <v>35.516849000000001</v>
      </c>
      <c r="I57" s="309">
        <v>154</v>
      </c>
      <c r="J57" s="308" t="s">
        <v>803</v>
      </c>
      <c r="K57" s="298"/>
      <c r="L57" s="53"/>
    </row>
    <row r="58" spans="1:12" s="299" customFormat="1" ht="48" customHeight="1" x14ac:dyDescent="0.2">
      <c r="A58" s="305" t="s">
        <v>661</v>
      </c>
      <c r="B58" s="306">
        <v>43756</v>
      </c>
      <c r="C58" s="306">
        <v>43936</v>
      </c>
      <c r="D58" s="305" t="s">
        <v>173</v>
      </c>
      <c r="E58" s="305" t="s">
        <v>107</v>
      </c>
      <c r="F58" s="306">
        <v>43791</v>
      </c>
      <c r="G58" s="305" t="s">
        <v>9</v>
      </c>
      <c r="H58" s="309">
        <v>450.73405100000002</v>
      </c>
      <c r="I58" s="309">
        <v>145</v>
      </c>
      <c r="J58" s="308" t="s">
        <v>869</v>
      </c>
      <c r="K58" s="298"/>
      <c r="L58" s="53"/>
    </row>
    <row r="59" spans="1:12" s="299" customFormat="1" ht="48" customHeight="1" x14ac:dyDescent="0.2">
      <c r="A59" s="305" t="s">
        <v>662</v>
      </c>
      <c r="B59" s="306">
        <v>43776</v>
      </c>
      <c r="C59" s="306">
        <v>43956</v>
      </c>
      <c r="D59" s="305" t="s">
        <v>173</v>
      </c>
      <c r="E59" s="305" t="s">
        <v>107</v>
      </c>
      <c r="F59" s="306">
        <v>43791</v>
      </c>
      <c r="G59" s="305" t="s">
        <v>9</v>
      </c>
      <c r="H59" s="309">
        <v>1065.3384040000001</v>
      </c>
      <c r="I59" s="309">
        <v>165</v>
      </c>
      <c r="J59" s="308" t="s">
        <v>804</v>
      </c>
      <c r="K59" s="298"/>
      <c r="L59" s="53"/>
    </row>
    <row r="60" spans="1:12" s="299" customFormat="1" ht="48" customHeight="1" x14ac:dyDescent="0.2">
      <c r="A60" s="305" t="s">
        <v>663</v>
      </c>
      <c r="B60" s="306">
        <v>43776</v>
      </c>
      <c r="C60" s="306">
        <v>43956</v>
      </c>
      <c r="D60" s="305" t="s">
        <v>173</v>
      </c>
      <c r="E60" s="305" t="s">
        <v>107</v>
      </c>
      <c r="F60" s="306">
        <v>43789</v>
      </c>
      <c r="G60" s="305" t="s">
        <v>9</v>
      </c>
      <c r="H60" s="309">
        <v>1374.9099550000001</v>
      </c>
      <c r="I60" s="309">
        <v>167</v>
      </c>
      <c r="J60" s="308" t="s">
        <v>828</v>
      </c>
      <c r="K60" s="298"/>
      <c r="L60" s="53"/>
    </row>
    <row r="61" spans="1:12" s="299" customFormat="1" ht="48" customHeight="1" x14ac:dyDescent="0.2">
      <c r="A61" s="305" t="s">
        <v>663</v>
      </c>
      <c r="B61" s="306">
        <v>43776</v>
      </c>
      <c r="C61" s="306">
        <v>43956</v>
      </c>
      <c r="D61" s="305" t="s">
        <v>173</v>
      </c>
      <c r="E61" s="305" t="s">
        <v>107</v>
      </c>
      <c r="F61" s="306">
        <v>43791</v>
      </c>
      <c r="G61" s="305" t="s">
        <v>9</v>
      </c>
      <c r="H61" s="309">
        <v>979.69993099999999</v>
      </c>
      <c r="I61" s="309">
        <v>165</v>
      </c>
      <c r="J61" s="308" t="s">
        <v>828</v>
      </c>
      <c r="K61" s="298"/>
      <c r="L61" s="53"/>
    </row>
    <row r="62" spans="1:12" s="299" customFormat="1" ht="48" customHeight="1" x14ac:dyDescent="0.2">
      <c r="A62" s="305" t="s">
        <v>664</v>
      </c>
      <c r="B62" s="306">
        <v>43776</v>
      </c>
      <c r="C62" s="306">
        <v>43956</v>
      </c>
      <c r="D62" s="305" t="s">
        <v>173</v>
      </c>
      <c r="E62" s="305" t="s">
        <v>107</v>
      </c>
      <c r="F62" s="306">
        <v>43791</v>
      </c>
      <c r="G62" s="305" t="s">
        <v>9</v>
      </c>
      <c r="H62" s="309">
        <v>1422.373883</v>
      </c>
      <c r="I62" s="309">
        <v>165</v>
      </c>
      <c r="J62" s="308" t="s">
        <v>828</v>
      </c>
      <c r="K62" s="298"/>
      <c r="L62" s="53"/>
    </row>
    <row r="63" spans="1:12" s="299" customFormat="1" ht="48" customHeight="1" x14ac:dyDescent="0.2">
      <c r="A63" s="305" t="s">
        <v>665</v>
      </c>
      <c r="B63" s="306">
        <v>43776</v>
      </c>
      <c r="C63" s="306">
        <v>43956</v>
      </c>
      <c r="D63" s="305" t="s">
        <v>173</v>
      </c>
      <c r="E63" s="305" t="s">
        <v>107</v>
      </c>
      <c r="F63" s="306">
        <v>43794</v>
      </c>
      <c r="G63" s="305" t="s">
        <v>9</v>
      </c>
      <c r="H63" s="309">
        <v>636.65095899999994</v>
      </c>
      <c r="I63" s="309">
        <v>162</v>
      </c>
      <c r="J63" s="308" t="s">
        <v>829</v>
      </c>
      <c r="K63" s="298"/>
      <c r="L63" s="53"/>
    </row>
    <row r="64" spans="1:12" s="299" customFormat="1" ht="48" customHeight="1" x14ac:dyDescent="0.2">
      <c r="A64" s="305" t="s">
        <v>666</v>
      </c>
      <c r="B64" s="306">
        <v>43776</v>
      </c>
      <c r="C64" s="306">
        <v>43956</v>
      </c>
      <c r="D64" s="305" t="s">
        <v>173</v>
      </c>
      <c r="E64" s="305" t="s">
        <v>107</v>
      </c>
      <c r="F64" s="306">
        <v>43794</v>
      </c>
      <c r="G64" s="305" t="s">
        <v>9</v>
      </c>
      <c r="H64" s="309">
        <v>158.46715399999999</v>
      </c>
      <c r="I64" s="309">
        <v>162</v>
      </c>
      <c r="J64" s="308" t="s">
        <v>870</v>
      </c>
      <c r="K64" s="298"/>
      <c r="L64" s="53"/>
    </row>
    <row r="65" spans="1:12" s="299" customFormat="1" ht="48" customHeight="1" x14ac:dyDescent="0.2">
      <c r="A65" s="305" t="s">
        <v>667</v>
      </c>
      <c r="B65" s="306">
        <v>43776</v>
      </c>
      <c r="C65" s="306">
        <v>43956</v>
      </c>
      <c r="D65" s="305" t="s">
        <v>173</v>
      </c>
      <c r="E65" s="305" t="s">
        <v>107</v>
      </c>
      <c r="F65" s="306">
        <v>43794</v>
      </c>
      <c r="G65" s="305" t="s">
        <v>9</v>
      </c>
      <c r="H65" s="309">
        <v>358.93782099999999</v>
      </c>
      <c r="I65" s="309">
        <v>162</v>
      </c>
      <c r="J65" s="308" t="s">
        <v>829</v>
      </c>
      <c r="K65" s="298"/>
      <c r="L65" s="53"/>
    </row>
    <row r="66" spans="1:12" s="299" customFormat="1" ht="48" customHeight="1" x14ac:dyDescent="0.2">
      <c r="A66" s="305" t="s">
        <v>668</v>
      </c>
      <c r="B66" s="306">
        <v>43776</v>
      </c>
      <c r="C66" s="306">
        <v>43956</v>
      </c>
      <c r="D66" s="305" t="s">
        <v>173</v>
      </c>
      <c r="E66" s="305" t="s">
        <v>107</v>
      </c>
      <c r="F66" s="306">
        <v>43794</v>
      </c>
      <c r="G66" s="305" t="s">
        <v>9</v>
      </c>
      <c r="H66" s="309">
        <v>88.118437</v>
      </c>
      <c r="I66" s="309">
        <v>162</v>
      </c>
      <c r="J66" s="308" t="s">
        <v>829</v>
      </c>
      <c r="K66" s="298"/>
      <c r="L66" s="53"/>
    </row>
    <row r="67" spans="1:12" s="299" customFormat="1" ht="48" customHeight="1" x14ac:dyDescent="0.2">
      <c r="A67" s="305" t="s">
        <v>466</v>
      </c>
      <c r="B67" s="306">
        <v>43776</v>
      </c>
      <c r="C67" s="306">
        <v>43956</v>
      </c>
      <c r="D67" s="305" t="s">
        <v>173</v>
      </c>
      <c r="E67" s="305" t="s">
        <v>107</v>
      </c>
      <c r="F67" s="306">
        <v>43794</v>
      </c>
      <c r="G67" s="305" t="s">
        <v>9</v>
      </c>
      <c r="H67" s="309">
        <v>164.71835999999999</v>
      </c>
      <c r="I67" s="309">
        <v>162</v>
      </c>
      <c r="J67" s="308" t="s">
        <v>829</v>
      </c>
      <c r="K67" s="298"/>
      <c r="L67" s="53"/>
    </row>
    <row r="68" spans="1:12" s="299" customFormat="1" ht="48" customHeight="1" x14ac:dyDescent="0.2">
      <c r="A68" s="305" t="s">
        <v>466</v>
      </c>
      <c r="B68" s="306">
        <v>43776</v>
      </c>
      <c r="C68" s="306">
        <v>43956</v>
      </c>
      <c r="D68" s="305" t="s">
        <v>173</v>
      </c>
      <c r="E68" s="305" t="s">
        <v>107</v>
      </c>
      <c r="F68" s="306">
        <v>43798</v>
      </c>
      <c r="G68" s="305" t="s">
        <v>9</v>
      </c>
      <c r="H68" s="309">
        <v>57.659149999999997</v>
      </c>
      <c r="I68" s="309">
        <v>158</v>
      </c>
      <c r="J68" s="308" t="s">
        <v>871</v>
      </c>
      <c r="K68" s="298"/>
      <c r="L68" s="53"/>
    </row>
    <row r="69" spans="1:12" s="299" customFormat="1" ht="48" customHeight="1" x14ac:dyDescent="0.2">
      <c r="A69" s="305" t="s">
        <v>662</v>
      </c>
      <c r="B69" s="306">
        <v>43776</v>
      </c>
      <c r="C69" s="306">
        <v>43956</v>
      </c>
      <c r="D69" s="305" t="s">
        <v>173</v>
      </c>
      <c r="E69" s="305" t="s">
        <v>107</v>
      </c>
      <c r="F69" s="306">
        <v>43796</v>
      </c>
      <c r="G69" s="305" t="s">
        <v>9</v>
      </c>
      <c r="H69" s="309">
        <v>141.48381699999999</v>
      </c>
      <c r="I69" s="309">
        <v>160</v>
      </c>
      <c r="J69" s="308" t="s">
        <v>829</v>
      </c>
      <c r="K69" s="298"/>
      <c r="L69" s="53"/>
    </row>
    <row r="70" spans="1:12" s="299" customFormat="1" ht="48" customHeight="1" x14ac:dyDescent="0.2">
      <c r="A70" s="305" t="s">
        <v>405</v>
      </c>
      <c r="B70" s="306">
        <v>43798</v>
      </c>
      <c r="C70" s="306">
        <v>43978</v>
      </c>
      <c r="D70" s="305" t="s">
        <v>105</v>
      </c>
      <c r="E70" s="305" t="s">
        <v>107</v>
      </c>
      <c r="F70" s="306">
        <v>43798</v>
      </c>
      <c r="G70" s="305" t="s">
        <v>21</v>
      </c>
      <c r="H70" s="309">
        <v>228.67834300000001</v>
      </c>
      <c r="I70" s="309">
        <v>180</v>
      </c>
      <c r="J70" s="308" t="s">
        <v>830</v>
      </c>
      <c r="K70" s="298"/>
      <c r="L70" s="53"/>
    </row>
    <row r="71" spans="1:12" s="299" customFormat="1" ht="48" customHeight="1" x14ac:dyDescent="0.2">
      <c r="A71" s="305" t="s">
        <v>405</v>
      </c>
      <c r="B71" s="306">
        <v>43798</v>
      </c>
      <c r="C71" s="306">
        <v>43978</v>
      </c>
      <c r="D71" s="305" t="s">
        <v>173</v>
      </c>
      <c r="E71" s="305" t="s">
        <v>107</v>
      </c>
      <c r="F71" s="306">
        <v>43798</v>
      </c>
      <c r="G71" s="305" t="s">
        <v>9</v>
      </c>
      <c r="H71" s="309">
        <v>5000</v>
      </c>
      <c r="I71" s="309">
        <v>180</v>
      </c>
      <c r="J71" s="308" t="s">
        <v>830</v>
      </c>
      <c r="K71" s="298"/>
      <c r="L71" s="53"/>
    </row>
    <row r="72" spans="1:12" s="299" customFormat="1" ht="48" customHeight="1" x14ac:dyDescent="0.2">
      <c r="A72" s="305" t="s">
        <v>669</v>
      </c>
      <c r="B72" s="306">
        <v>43776</v>
      </c>
      <c r="C72" s="306">
        <v>43956</v>
      </c>
      <c r="D72" s="305" t="s">
        <v>173</v>
      </c>
      <c r="E72" s="305" t="s">
        <v>107</v>
      </c>
      <c r="F72" s="306">
        <v>43798</v>
      </c>
      <c r="G72" s="305" t="s">
        <v>9</v>
      </c>
      <c r="H72" s="309">
        <v>4856.2095760000002</v>
      </c>
      <c r="I72" s="309">
        <v>158</v>
      </c>
      <c r="J72" s="308" t="s">
        <v>829</v>
      </c>
      <c r="K72" s="298"/>
      <c r="L72" s="53"/>
    </row>
    <row r="73" spans="1:12" s="299" customFormat="1" ht="48" customHeight="1" x14ac:dyDescent="0.2">
      <c r="A73" s="305" t="s">
        <v>660</v>
      </c>
      <c r="B73" s="306">
        <v>43756</v>
      </c>
      <c r="C73" s="306">
        <v>43936</v>
      </c>
      <c r="D73" s="305" t="s">
        <v>105</v>
      </c>
      <c r="E73" s="305" t="s">
        <v>107</v>
      </c>
      <c r="F73" s="306">
        <v>43801</v>
      </c>
      <c r="G73" s="305" t="s">
        <v>21</v>
      </c>
      <c r="H73" s="309">
        <v>5.8084530000000001</v>
      </c>
      <c r="I73" s="309">
        <v>135</v>
      </c>
      <c r="J73" s="308" t="s">
        <v>872</v>
      </c>
      <c r="K73" s="298"/>
      <c r="L73" s="53"/>
    </row>
    <row r="74" spans="1:12" s="299" customFormat="1" ht="48" customHeight="1" x14ac:dyDescent="0.2">
      <c r="A74" s="305" t="s">
        <v>712</v>
      </c>
      <c r="B74" s="306">
        <v>43756</v>
      </c>
      <c r="C74" s="306">
        <v>43936</v>
      </c>
      <c r="D74" s="305" t="s">
        <v>105</v>
      </c>
      <c r="E74" s="305" t="s">
        <v>107</v>
      </c>
      <c r="F74" s="306">
        <v>43805</v>
      </c>
      <c r="G74" s="305" t="s">
        <v>21</v>
      </c>
      <c r="H74" s="309">
        <v>16.024048000000001</v>
      </c>
      <c r="I74" s="309">
        <v>131</v>
      </c>
      <c r="J74" s="308" t="s">
        <v>803</v>
      </c>
      <c r="K74" s="298"/>
      <c r="L74" s="53"/>
    </row>
    <row r="75" spans="1:12" s="299" customFormat="1" ht="48" customHeight="1" x14ac:dyDescent="0.2">
      <c r="A75" s="305" t="s">
        <v>712</v>
      </c>
      <c r="B75" s="306">
        <v>43756</v>
      </c>
      <c r="C75" s="306">
        <v>43936</v>
      </c>
      <c r="D75" s="305" t="s">
        <v>105</v>
      </c>
      <c r="E75" s="305" t="s">
        <v>107</v>
      </c>
      <c r="F75" s="306">
        <v>43805</v>
      </c>
      <c r="G75" s="305" t="s">
        <v>21</v>
      </c>
      <c r="H75" s="309">
        <v>5.6567100000000003</v>
      </c>
      <c r="I75" s="309">
        <v>131</v>
      </c>
      <c r="J75" s="308" t="s">
        <v>803</v>
      </c>
      <c r="K75" s="298"/>
      <c r="L75" s="53"/>
    </row>
    <row r="76" spans="1:12" s="299" customFormat="1" ht="48" customHeight="1" x14ac:dyDescent="0.2">
      <c r="A76" s="305" t="s">
        <v>712</v>
      </c>
      <c r="B76" s="306">
        <v>43756</v>
      </c>
      <c r="C76" s="306">
        <v>43936</v>
      </c>
      <c r="D76" s="305" t="s">
        <v>105</v>
      </c>
      <c r="E76" s="305" t="s">
        <v>107</v>
      </c>
      <c r="F76" s="306">
        <v>43805</v>
      </c>
      <c r="G76" s="305" t="s">
        <v>21</v>
      </c>
      <c r="H76" s="309">
        <v>2.4776449999999999</v>
      </c>
      <c r="I76" s="309">
        <v>131</v>
      </c>
      <c r="J76" s="308" t="s">
        <v>803</v>
      </c>
      <c r="K76" s="298"/>
      <c r="L76" s="53"/>
    </row>
    <row r="77" spans="1:12" s="299" customFormat="1" ht="48" customHeight="1" x14ac:dyDescent="0.2">
      <c r="A77" s="305" t="s">
        <v>405</v>
      </c>
      <c r="B77" s="306">
        <v>43798</v>
      </c>
      <c r="C77" s="306">
        <v>43978</v>
      </c>
      <c r="D77" s="305" t="s">
        <v>173</v>
      </c>
      <c r="E77" s="305" t="s">
        <v>107</v>
      </c>
      <c r="F77" s="306">
        <v>43801</v>
      </c>
      <c r="G77" s="305" t="s">
        <v>21</v>
      </c>
      <c r="H77" s="309">
        <v>155.819872</v>
      </c>
      <c r="I77" s="309">
        <v>177</v>
      </c>
      <c r="J77" s="308" t="s">
        <v>879</v>
      </c>
      <c r="K77" s="298"/>
      <c r="L77" s="53"/>
    </row>
    <row r="78" spans="1:12" s="299" customFormat="1" ht="48" customHeight="1" x14ac:dyDescent="0.2">
      <c r="A78" s="305" t="s">
        <v>905</v>
      </c>
      <c r="B78" s="306">
        <v>43756</v>
      </c>
      <c r="C78" s="306">
        <v>43936</v>
      </c>
      <c r="D78" s="305" t="s">
        <v>105</v>
      </c>
      <c r="E78" s="305" t="s">
        <v>107</v>
      </c>
      <c r="F78" s="306">
        <v>43812</v>
      </c>
      <c r="G78" s="305" t="s">
        <v>21</v>
      </c>
      <c r="H78" s="309">
        <v>19.572362999999999</v>
      </c>
      <c r="I78" s="309">
        <v>124</v>
      </c>
      <c r="J78" s="308" t="s">
        <v>803</v>
      </c>
      <c r="K78" s="298"/>
      <c r="L78" s="53"/>
    </row>
    <row r="79" spans="1:12" s="299" customFormat="1" ht="48" customHeight="1" x14ac:dyDescent="0.2">
      <c r="A79" s="305" t="s">
        <v>905</v>
      </c>
      <c r="B79" s="306">
        <v>43776</v>
      </c>
      <c r="C79" s="306">
        <v>43956</v>
      </c>
      <c r="D79" s="305" t="s">
        <v>173</v>
      </c>
      <c r="E79" s="305" t="s">
        <v>107</v>
      </c>
      <c r="F79" s="306">
        <v>43812</v>
      </c>
      <c r="G79" s="305" t="s">
        <v>9</v>
      </c>
      <c r="H79" s="309">
        <v>236.93782300000001</v>
      </c>
      <c r="I79" s="309">
        <v>144</v>
      </c>
      <c r="J79" s="308" t="s">
        <v>804</v>
      </c>
      <c r="K79" s="298"/>
      <c r="L79" s="53"/>
    </row>
    <row r="80" spans="1:12" s="299" customFormat="1" ht="48" customHeight="1" x14ac:dyDescent="0.2">
      <c r="A80" s="305" t="s">
        <v>905</v>
      </c>
      <c r="B80" s="306">
        <v>43776</v>
      </c>
      <c r="C80" s="306">
        <v>43956</v>
      </c>
      <c r="D80" s="305" t="s">
        <v>173</v>
      </c>
      <c r="E80" s="305" t="s">
        <v>107</v>
      </c>
      <c r="F80" s="306">
        <v>43816</v>
      </c>
      <c r="G80" s="305" t="s">
        <v>9</v>
      </c>
      <c r="H80" s="309">
        <v>87.476185999999998</v>
      </c>
      <c r="I80" s="309">
        <v>140</v>
      </c>
      <c r="J80" s="308" t="s">
        <v>804</v>
      </c>
      <c r="K80" s="298"/>
      <c r="L80" s="53"/>
    </row>
    <row r="81" spans="1:12" s="299" customFormat="1" ht="48" customHeight="1" x14ac:dyDescent="0.2">
      <c r="A81" s="305" t="s">
        <v>663</v>
      </c>
      <c r="B81" s="306">
        <v>43776</v>
      </c>
      <c r="C81" s="306">
        <v>43956</v>
      </c>
      <c r="D81" s="305" t="s">
        <v>173</v>
      </c>
      <c r="E81" s="305" t="s">
        <v>107</v>
      </c>
      <c r="F81" s="306">
        <v>43826</v>
      </c>
      <c r="G81" s="305" t="s">
        <v>9</v>
      </c>
      <c r="H81" s="309">
        <v>1551.235328</v>
      </c>
      <c r="I81" s="309">
        <v>130</v>
      </c>
      <c r="J81" s="308" t="s">
        <v>804</v>
      </c>
      <c r="K81" s="298"/>
      <c r="L81" s="53"/>
    </row>
    <row r="82" spans="1:12" s="299" customFormat="1" ht="48" customHeight="1" x14ac:dyDescent="0.2">
      <c r="A82" s="305" t="s">
        <v>405</v>
      </c>
      <c r="B82" s="306">
        <v>43825</v>
      </c>
      <c r="C82" s="306">
        <v>44005</v>
      </c>
      <c r="D82" s="305" t="s">
        <v>714</v>
      </c>
      <c r="E82" s="305" t="s">
        <v>107</v>
      </c>
      <c r="F82" s="306">
        <v>43825</v>
      </c>
      <c r="G82" s="305" t="s">
        <v>9</v>
      </c>
      <c r="H82" s="309">
        <v>76323.532130000007</v>
      </c>
      <c r="I82" s="309">
        <v>180</v>
      </c>
      <c r="J82" s="308" t="s">
        <v>805</v>
      </c>
      <c r="K82" s="298"/>
      <c r="L82" s="53"/>
    </row>
    <row r="83" spans="1:12" s="299" customFormat="1" ht="72" customHeight="1" x14ac:dyDescent="0.2">
      <c r="A83" s="305" t="s">
        <v>718</v>
      </c>
      <c r="B83" s="306">
        <v>43829</v>
      </c>
      <c r="C83" s="306">
        <v>47482</v>
      </c>
      <c r="D83" s="305" t="s">
        <v>729</v>
      </c>
      <c r="E83" s="305" t="s">
        <v>107</v>
      </c>
      <c r="F83" s="306">
        <v>43829</v>
      </c>
      <c r="G83" s="305" t="s">
        <v>21</v>
      </c>
      <c r="H83" s="309">
        <v>1326.5758290000001</v>
      </c>
      <c r="I83" s="309">
        <v>3653</v>
      </c>
      <c r="J83" s="308" t="s">
        <v>806</v>
      </c>
      <c r="K83" s="298"/>
      <c r="L83" s="53"/>
    </row>
    <row r="84" spans="1:12" s="299" customFormat="1" ht="48" customHeight="1" x14ac:dyDescent="0.2">
      <c r="A84" s="86"/>
      <c r="B84" s="87"/>
      <c r="C84" s="87"/>
      <c r="D84" s="86"/>
      <c r="E84" s="86"/>
      <c r="F84" s="87"/>
      <c r="G84" s="86"/>
      <c r="H84" s="90"/>
      <c r="I84" s="164"/>
      <c r="J84" s="235"/>
      <c r="K84" s="298"/>
      <c r="L84" s="53"/>
    </row>
    <row r="85" spans="1:12" s="194" customFormat="1" ht="78" customHeight="1" x14ac:dyDescent="0.2">
      <c r="A85" s="196" t="s">
        <v>713</v>
      </c>
      <c r="B85" s="180"/>
      <c r="C85" s="180"/>
      <c r="D85" s="180"/>
      <c r="E85" s="180"/>
      <c r="F85" s="180"/>
      <c r="G85" s="180"/>
      <c r="H85" s="185"/>
      <c r="I85" s="186"/>
      <c r="J85" s="180"/>
      <c r="K85" s="188"/>
      <c r="L85" s="179"/>
    </row>
    <row r="86" spans="1:12" s="194" customFormat="1" ht="78" customHeight="1" x14ac:dyDescent="0.2">
      <c r="A86" s="418" t="s">
        <v>39</v>
      </c>
      <c r="B86" s="418" t="s">
        <v>6</v>
      </c>
      <c r="C86" s="418" t="s">
        <v>53</v>
      </c>
      <c r="D86" s="418" t="s">
        <v>15</v>
      </c>
      <c r="E86" s="418" t="s">
        <v>13</v>
      </c>
      <c r="F86" s="418" t="s">
        <v>54</v>
      </c>
      <c r="G86" s="418" t="s">
        <v>42</v>
      </c>
      <c r="H86" s="80" t="s">
        <v>55</v>
      </c>
      <c r="I86" s="81" t="s">
        <v>56</v>
      </c>
      <c r="J86" s="418" t="s">
        <v>3</v>
      </c>
      <c r="K86" s="188"/>
      <c r="L86" s="179"/>
    </row>
    <row r="87" spans="1:12" s="194" customFormat="1" ht="51.75" customHeight="1" x14ac:dyDescent="0.2">
      <c r="A87" s="244" t="s">
        <v>715</v>
      </c>
      <c r="B87" s="243">
        <v>43822</v>
      </c>
      <c r="C87" s="243">
        <v>44004</v>
      </c>
      <c r="D87" s="244" t="s">
        <v>714</v>
      </c>
      <c r="E87" s="244" t="s">
        <v>107</v>
      </c>
      <c r="F87" s="243">
        <v>43822</v>
      </c>
      <c r="G87" s="244" t="s">
        <v>9</v>
      </c>
      <c r="H87" s="271">
        <v>18846.195052999999</v>
      </c>
      <c r="I87" s="271">
        <v>182</v>
      </c>
      <c r="J87" s="245" t="s">
        <v>807</v>
      </c>
      <c r="K87" s="188"/>
      <c r="L87" s="179"/>
    </row>
    <row r="88" spans="1:12" s="194" customFormat="1" ht="53.25" customHeight="1" x14ac:dyDescent="0.2">
      <c r="A88" s="244" t="s">
        <v>716</v>
      </c>
      <c r="B88" s="243">
        <v>43822</v>
      </c>
      <c r="C88" s="243">
        <v>44004</v>
      </c>
      <c r="D88" s="244" t="s">
        <v>714</v>
      </c>
      <c r="E88" s="244" t="s">
        <v>107</v>
      </c>
      <c r="F88" s="243">
        <v>43829</v>
      </c>
      <c r="G88" s="244" t="s">
        <v>9</v>
      </c>
      <c r="H88" s="271">
        <v>5762.4419550000002</v>
      </c>
      <c r="I88" s="271">
        <v>175</v>
      </c>
      <c r="J88" s="308" t="s">
        <v>808</v>
      </c>
      <c r="K88" s="188"/>
      <c r="L88" s="179"/>
    </row>
    <row r="89" spans="1:12" s="194" customFormat="1" ht="61.5" customHeight="1" x14ac:dyDescent="0.2">
      <c r="A89" s="244" t="s">
        <v>717</v>
      </c>
      <c r="B89" s="243">
        <v>43829</v>
      </c>
      <c r="C89" s="243">
        <v>43924</v>
      </c>
      <c r="D89" s="244" t="s">
        <v>714</v>
      </c>
      <c r="E89" s="244" t="s">
        <v>107</v>
      </c>
      <c r="F89" s="243">
        <v>43829</v>
      </c>
      <c r="G89" s="244" t="s">
        <v>9</v>
      </c>
      <c r="H89" s="271">
        <v>12406.99692</v>
      </c>
      <c r="I89" s="271">
        <v>95</v>
      </c>
      <c r="J89" s="245" t="s">
        <v>808</v>
      </c>
      <c r="K89" s="188"/>
      <c r="L89" s="179"/>
    </row>
    <row r="90" spans="1:12" s="299" customFormat="1" ht="48" customHeight="1" x14ac:dyDescent="0.2">
      <c r="A90" s="415"/>
      <c r="B90" s="301"/>
      <c r="C90" s="301"/>
      <c r="D90" s="300"/>
      <c r="E90" s="300"/>
      <c r="F90" s="301"/>
      <c r="G90" s="300"/>
      <c r="H90" s="302"/>
      <c r="I90" s="416"/>
      <c r="J90" s="417"/>
      <c r="K90" s="298"/>
      <c r="L90" s="53"/>
    </row>
    <row r="91" spans="1:12" ht="50.25" customHeight="1" x14ac:dyDescent="0.2">
      <c r="A91" s="500" t="s">
        <v>791</v>
      </c>
      <c r="B91" s="501"/>
      <c r="C91" s="501"/>
      <c r="D91" s="501"/>
      <c r="E91" s="501"/>
      <c r="F91" s="501"/>
      <c r="G91" s="501"/>
      <c r="H91" s="501"/>
      <c r="I91" s="501"/>
      <c r="J91" s="502"/>
    </row>
    <row r="92" spans="1:12" ht="21.75" customHeight="1" x14ac:dyDescent="0.2">
      <c r="A92" s="330"/>
      <c r="G92" s="15"/>
      <c r="H92" s="16"/>
      <c r="I92" s="181"/>
    </row>
    <row r="93" spans="1:12" ht="33.75" customHeight="1" x14ac:dyDescent="0.2">
      <c r="A93" s="196" t="s">
        <v>57</v>
      </c>
      <c r="L93" s="178"/>
    </row>
    <row r="94" spans="1:12" ht="33.75" customHeight="1" x14ac:dyDescent="0.2">
      <c r="A94" s="196"/>
      <c r="K94" s="30"/>
      <c r="L94" s="178"/>
    </row>
    <row r="95" spans="1:12" ht="57" customHeight="1" x14ac:dyDescent="0.2">
      <c r="A95" s="79" t="s">
        <v>39</v>
      </c>
      <c r="B95" s="79" t="s">
        <v>6</v>
      </c>
      <c r="C95" s="79" t="s">
        <v>53</v>
      </c>
      <c r="D95" s="79" t="s">
        <v>15</v>
      </c>
      <c r="E95" s="79" t="s">
        <v>13</v>
      </c>
      <c r="F95" s="79" t="s">
        <v>54</v>
      </c>
      <c r="G95" s="79" t="s">
        <v>42</v>
      </c>
      <c r="H95" s="80" t="s">
        <v>55</v>
      </c>
      <c r="I95" s="81" t="s">
        <v>56</v>
      </c>
      <c r="J95" s="81" t="s">
        <v>3</v>
      </c>
      <c r="K95" s="201"/>
      <c r="L95" s="178"/>
    </row>
    <row r="96" spans="1:12" ht="33.75" customHeight="1" x14ac:dyDescent="0.2">
      <c r="A96" s="152" t="s">
        <v>831</v>
      </c>
      <c r="B96" s="153">
        <v>43476</v>
      </c>
      <c r="C96" s="153">
        <v>43693</v>
      </c>
      <c r="D96" s="152" t="s">
        <v>105</v>
      </c>
      <c r="E96" s="152" t="s">
        <v>107</v>
      </c>
      <c r="F96" s="153">
        <v>43476</v>
      </c>
      <c r="G96" s="152" t="s">
        <v>21</v>
      </c>
      <c r="H96" s="271">
        <v>949.99999000000003</v>
      </c>
      <c r="I96" s="154">
        <v>217</v>
      </c>
      <c r="J96" s="155" t="s">
        <v>880</v>
      </c>
      <c r="K96" s="201"/>
      <c r="L96" s="178"/>
    </row>
    <row r="97" spans="1:12" ht="33.75" customHeight="1" x14ac:dyDescent="0.2">
      <c r="A97" s="152" t="s">
        <v>832</v>
      </c>
      <c r="B97" s="153">
        <v>43488</v>
      </c>
      <c r="C97" s="153">
        <v>43626</v>
      </c>
      <c r="D97" s="152" t="s">
        <v>105</v>
      </c>
      <c r="E97" s="152" t="s">
        <v>107</v>
      </c>
      <c r="F97" s="153">
        <v>43488</v>
      </c>
      <c r="G97" s="152" t="s">
        <v>21</v>
      </c>
      <c r="H97" s="271">
        <v>500</v>
      </c>
      <c r="I97" s="154">
        <v>138</v>
      </c>
      <c r="J97" s="155" t="s">
        <v>881</v>
      </c>
      <c r="K97" s="201"/>
      <c r="L97" s="178"/>
    </row>
    <row r="98" spans="1:12" ht="33.75" customHeight="1" x14ac:dyDescent="0.2">
      <c r="A98" s="152" t="s">
        <v>833</v>
      </c>
      <c r="B98" s="153">
        <v>43490</v>
      </c>
      <c r="C98" s="153">
        <v>43707</v>
      </c>
      <c r="D98" s="152" t="s">
        <v>105</v>
      </c>
      <c r="E98" s="152" t="s">
        <v>107</v>
      </c>
      <c r="F98" s="153">
        <v>43490</v>
      </c>
      <c r="G98" s="152" t="s">
        <v>21</v>
      </c>
      <c r="H98" s="271">
        <v>1050</v>
      </c>
      <c r="I98" s="154">
        <v>217</v>
      </c>
      <c r="J98" s="155" t="s">
        <v>809</v>
      </c>
      <c r="K98" s="201"/>
      <c r="L98" s="178"/>
    </row>
    <row r="99" spans="1:12" s="194" customFormat="1" ht="38.25" customHeight="1" x14ac:dyDescent="0.2">
      <c r="A99" s="246" t="s">
        <v>834</v>
      </c>
      <c r="B99" s="243">
        <v>43504</v>
      </c>
      <c r="C99" s="243">
        <v>43721</v>
      </c>
      <c r="D99" s="244" t="s">
        <v>105</v>
      </c>
      <c r="E99" s="244" t="s">
        <v>107</v>
      </c>
      <c r="F99" s="243">
        <v>43504</v>
      </c>
      <c r="G99" s="242" t="s">
        <v>21</v>
      </c>
      <c r="H99" s="271">
        <v>1100</v>
      </c>
      <c r="I99" s="242">
        <v>217</v>
      </c>
      <c r="J99" s="245" t="s">
        <v>882</v>
      </c>
      <c r="K99" s="201"/>
      <c r="L99" s="179"/>
    </row>
    <row r="100" spans="1:12" ht="42" customHeight="1" x14ac:dyDescent="0.2">
      <c r="A100" s="246" t="s">
        <v>835</v>
      </c>
      <c r="B100" s="243">
        <v>43518</v>
      </c>
      <c r="C100" s="243">
        <v>43735</v>
      </c>
      <c r="D100" s="244" t="s">
        <v>105</v>
      </c>
      <c r="E100" s="244" t="s">
        <v>107</v>
      </c>
      <c r="F100" s="243">
        <v>43518</v>
      </c>
      <c r="G100" s="242" t="s">
        <v>21</v>
      </c>
      <c r="H100" s="271">
        <v>950</v>
      </c>
      <c r="I100" s="242">
        <v>217</v>
      </c>
      <c r="J100" s="245" t="s">
        <v>883</v>
      </c>
      <c r="K100" s="201"/>
    </row>
    <row r="101" spans="1:12" ht="50.25" customHeight="1" x14ac:dyDescent="0.2">
      <c r="A101" s="246" t="s">
        <v>835</v>
      </c>
      <c r="B101" s="243">
        <v>43518</v>
      </c>
      <c r="C101" s="243">
        <v>43735</v>
      </c>
      <c r="D101" s="244" t="s">
        <v>105</v>
      </c>
      <c r="E101" s="244" t="s">
        <v>107</v>
      </c>
      <c r="F101" s="243">
        <v>43522</v>
      </c>
      <c r="G101" s="242" t="s">
        <v>21</v>
      </c>
      <c r="H101" s="271">
        <v>123.15018199544301</v>
      </c>
      <c r="I101" s="242">
        <v>213</v>
      </c>
      <c r="J101" s="245" t="s">
        <v>810</v>
      </c>
      <c r="K101" s="202"/>
    </row>
    <row r="102" spans="1:12" ht="48" customHeight="1" x14ac:dyDescent="0.2">
      <c r="A102" s="244" t="s">
        <v>836</v>
      </c>
      <c r="B102" s="243">
        <v>43539</v>
      </c>
      <c r="C102" s="243">
        <v>43749</v>
      </c>
      <c r="D102" s="244" t="s">
        <v>105</v>
      </c>
      <c r="E102" s="244" t="s">
        <v>107</v>
      </c>
      <c r="F102" s="243">
        <v>43539</v>
      </c>
      <c r="G102" s="242" t="s">
        <v>21</v>
      </c>
      <c r="H102" s="271">
        <v>853.72533499999997</v>
      </c>
      <c r="I102" s="242">
        <v>210</v>
      </c>
      <c r="J102" s="245" t="s">
        <v>873</v>
      </c>
    </row>
    <row r="103" spans="1:12" ht="48" customHeight="1" x14ac:dyDescent="0.2">
      <c r="A103" s="246" t="s">
        <v>837</v>
      </c>
      <c r="B103" s="243">
        <v>43553</v>
      </c>
      <c r="C103" s="243">
        <v>43763</v>
      </c>
      <c r="D103" s="244" t="s">
        <v>105</v>
      </c>
      <c r="E103" s="244" t="s">
        <v>107</v>
      </c>
      <c r="F103" s="243">
        <v>43553</v>
      </c>
      <c r="G103" s="242" t="s">
        <v>21</v>
      </c>
      <c r="H103" s="271">
        <v>600</v>
      </c>
      <c r="I103" s="242">
        <v>210</v>
      </c>
      <c r="J103" s="245" t="s">
        <v>884</v>
      </c>
    </row>
    <row r="104" spans="1:12" ht="48" customHeight="1" x14ac:dyDescent="0.2">
      <c r="A104" s="300" t="s">
        <v>838</v>
      </c>
      <c r="B104" s="243">
        <v>43448</v>
      </c>
      <c r="C104" s="301">
        <v>43644</v>
      </c>
      <c r="D104" s="244" t="s">
        <v>105</v>
      </c>
      <c r="E104" s="244" t="s">
        <v>107</v>
      </c>
      <c r="F104" s="243">
        <v>43553</v>
      </c>
      <c r="G104" s="302" t="s">
        <v>21</v>
      </c>
      <c r="H104" s="271">
        <v>142.53290999999999</v>
      </c>
      <c r="I104" s="242">
        <v>91</v>
      </c>
      <c r="J104" s="245" t="s">
        <v>874</v>
      </c>
    </row>
    <row r="105" spans="1:12" ht="48" customHeight="1" x14ac:dyDescent="0.2">
      <c r="A105" s="244" t="s">
        <v>839</v>
      </c>
      <c r="B105" s="243">
        <v>43567</v>
      </c>
      <c r="C105" s="243">
        <v>43784</v>
      </c>
      <c r="D105" s="244" t="s">
        <v>105</v>
      </c>
      <c r="E105" s="244" t="s">
        <v>107</v>
      </c>
      <c r="F105" s="243">
        <v>43567</v>
      </c>
      <c r="G105" s="242" t="s">
        <v>21</v>
      </c>
      <c r="H105" s="271">
        <v>700</v>
      </c>
      <c r="I105" s="242">
        <v>217</v>
      </c>
      <c r="J105" s="245" t="s">
        <v>885</v>
      </c>
    </row>
    <row r="106" spans="1:12" ht="48" customHeight="1" x14ac:dyDescent="0.2">
      <c r="A106" s="244" t="s">
        <v>840</v>
      </c>
      <c r="B106" s="243">
        <v>43581</v>
      </c>
      <c r="C106" s="243">
        <v>43798</v>
      </c>
      <c r="D106" s="244" t="s">
        <v>105</v>
      </c>
      <c r="E106" s="244" t="s">
        <v>107</v>
      </c>
      <c r="F106" s="243">
        <v>43581</v>
      </c>
      <c r="G106" s="242" t="s">
        <v>21</v>
      </c>
      <c r="H106" s="271">
        <v>750</v>
      </c>
      <c r="I106" s="242">
        <v>217</v>
      </c>
      <c r="J106" s="245" t="s">
        <v>886</v>
      </c>
    </row>
    <row r="107" spans="1:12" ht="48" customHeight="1" x14ac:dyDescent="0.2">
      <c r="A107" s="244" t="s">
        <v>841</v>
      </c>
      <c r="B107" s="243">
        <v>43595</v>
      </c>
      <c r="C107" s="243">
        <v>43665</v>
      </c>
      <c r="D107" s="244" t="s">
        <v>105</v>
      </c>
      <c r="E107" s="244" t="s">
        <v>107</v>
      </c>
      <c r="F107" s="243">
        <v>43595</v>
      </c>
      <c r="G107" s="242" t="s">
        <v>21</v>
      </c>
      <c r="H107" s="271">
        <v>987.69251899999995</v>
      </c>
      <c r="I107" s="242">
        <v>70</v>
      </c>
      <c r="J107" s="245" t="s">
        <v>887</v>
      </c>
    </row>
    <row r="108" spans="1:12" ht="48" customHeight="1" x14ac:dyDescent="0.2">
      <c r="A108" s="244" t="s">
        <v>842</v>
      </c>
      <c r="B108" s="243">
        <v>43287</v>
      </c>
      <c r="C108" s="243">
        <v>43672</v>
      </c>
      <c r="D108" s="244" t="s">
        <v>105</v>
      </c>
      <c r="E108" s="244" t="s">
        <v>107</v>
      </c>
      <c r="F108" s="243">
        <v>43609</v>
      </c>
      <c r="G108" s="242" t="s">
        <v>21</v>
      </c>
      <c r="H108" s="271">
        <v>600</v>
      </c>
      <c r="I108" s="242">
        <v>63</v>
      </c>
      <c r="J108" s="245" t="s">
        <v>888</v>
      </c>
    </row>
    <row r="109" spans="1:12" ht="48" customHeight="1" x14ac:dyDescent="0.2">
      <c r="A109" s="244" t="s">
        <v>843</v>
      </c>
      <c r="B109" s="243">
        <v>43609</v>
      </c>
      <c r="C109" s="243">
        <v>43819</v>
      </c>
      <c r="D109" s="244" t="s">
        <v>105</v>
      </c>
      <c r="E109" s="244" t="s">
        <v>107</v>
      </c>
      <c r="F109" s="243">
        <v>43609</v>
      </c>
      <c r="G109" s="242" t="s">
        <v>21</v>
      </c>
      <c r="H109" s="271">
        <v>300</v>
      </c>
      <c r="I109" s="242">
        <v>210</v>
      </c>
      <c r="J109" s="245" t="s">
        <v>889</v>
      </c>
    </row>
    <row r="110" spans="1:12" ht="48" customHeight="1" x14ac:dyDescent="0.2">
      <c r="A110" s="244" t="s">
        <v>397</v>
      </c>
      <c r="B110" s="243">
        <v>43630</v>
      </c>
      <c r="C110" s="243">
        <v>43847</v>
      </c>
      <c r="D110" s="244" t="s">
        <v>105</v>
      </c>
      <c r="E110" s="244" t="s">
        <v>107</v>
      </c>
      <c r="F110" s="243">
        <v>43630</v>
      </c>
      <c r="G110" s="242" t="s">
        <v>21</v>
      </c>
      <c r="H110" s="309">
        <v>850</v>
      </c>
      <c r="I110" s="242">
        <v>217</v>
      </c>
      <c r="J110" s="245" t="s">
        <v>890</v>
      </c>
    </row>
    <row r="111" spans="1:12" ht="48" customHeight="1" x14ac:dyDescent="0.2">
      <c r="A111" s="244" t="s">
        <v>844</v>
      </c>
      <c r="B111" s="243">
        <v>43518</v>
      </c>
      <c r="C111" s="243">
        <v>43735</v>
      </c>
      <c r="D111" s="244" t="s">
        <v>105</v>
      </c>
      <c r="E111" s="244" t="s">
        <v>107</v>
      </c>
      <c r="F111" s="243">
        <v>43630</v>
      </c>
      <c r="G111" s="242" t="s">
        <v>21</v>
      </c>
      <c r="H111" s="309">
        <v>600</v>
      </c>
      <c r="I111" s="242">
        <v>105</v>
      </c>
      <c r="J111" s="245" t="s">
        <v>890</v>
      </c>
    </row>
    <row r="112" spans="1:12" ht="48" customHeight="1" x14ac:dyDescent="0.2">
      <c r="A112" s="244" t="s">
        <v>845</v>
      </c>
      <c r="B112" s="243">
        <v>43553</v>
      </c>
      <c r="C112" s="243">
        <v>43763</v>
      </c>
      <c r="D112" s="244" t="s">
        <v>105</v>
      </c>
      <c r="E112" s="244" t="s">
        <v>107</v>
      </c>
      <c r="F112" s="243">
        <v>43626</v>
      </c>
      <c r="G112" s="242" t="s">
        <v>21</v>
      </c>
      <c r="H112" s="309">
        <v>406.68</v>
      </c>
      <c r="I112" s="242">
        <v>137</v>
      </c>
      <c r="J112" s="245" t="s">
        <v>891</v>
      </c>
    </row>
    <row r="113" spans="1:12" ht="48" customHeight="1" x14ac:dyDescent="0.2">
      <c r="A113" s="244" t="s">
        <v>846</v>
      </c>
      <c r="B113" s="243">
        <v>43539</v>
      </c>
      <c r="C113" s="243">
        <v>43749</v>
      </c>
      <c r="D113" s="244" t="s">
        <v>105</v>
      </c>
      <c r="E113" s="244" t="s">
        <v>107</v>
      </c>
      <c r="F113" s="301">
        <v>43644</v>
      </c>
      <c r="G113" s="242" t="s">
        <v>21</v>
      </c>
      <c r="H113" s="309">
        <v>648.63</v>
      </c>
      <c r="I113" s="242">
        <v>105</v>
      </c>
      <c r="J113" s="245" t="s">
        <v>876</v>
      </c>
    </row>
    <row r="114" spans="1:12" ht="43.5" customHeight="1" x14ac:dyDescent="0.2">
      <c r="A114" s="244" t="s">
        <v>398</v>
      </c>
      <c r="B114" s="243">
        <v>43644</v>
      </c>
      <c r="C114" s="243">
        <v>43861</v>
      </c>
      <c r="D114" s="244" t="s">
        <v>105</v>
      </c>
      <c r="E114" s="244" t="s">
        <v>107</v>
      </c>
      <c r="F114" s="301">
        <v>43644</v>
      </c>
      <c r="G114" s="242" t="s">
        <v>21</v>
      </c>
      <c r="H114" s="309">
        <v>667</v>
      </c>
      <c r="I114" s="242">
        <v>217</v>
      </c>
      <c r="J114" s="245" t="s">
        <v>876</v>
      </c>
    </row>
    <row r="115" spans="1:12" ht="43.5" customHeight="1" x14ac:dyDescent="0.2">
      <c r="A115" s="305" t="s">
        <v>847</v>
      </c>
      <c r="B115" s="306">
        <v>43293</v>
      </c>
      <c r="C115" s="306">
        <v>43672</v>
      </c>
      <c r="D115" s="305" t="s">
        <v>105</v>
      </c>
      <c r="E115" s="305" t="s">
        <v>107</v>
      </c>
      <c r="F115" s="328">
        <v>43649</v>
      </c>
      <c r="G115" s="307" t="s">
        <v>21</v>
      </c>
      <c r="H115" s="309">
        <v>400.35271</v>
      </c>
      <c r="I115" s="307">
        <v>23</v>
      </c>
      <c r="J115" s="308" t="s">
        <v>892</v>
      </c>
    </row>
    <row r="116" spans="1:12" ht="43.5" customHeight="1" x14ac:dyDescent="0.2">
      <c r="A116" s="305" t="s">
        <v>848</v>
      </c>
      <c r="B116" s="306">
        <v>43490</v>
      </c>
      <c r="C116" s="306">
        <v>43707</v>
      </c>
      <c r="D116" s="305" t="s">
        <v>105</v>
      </c>
      <c r="E116" s="305" t="s">
        <v>107</v>
      </c>
      <c r="F116" s="328">
        <v>43649</v>
      </c>
      <c r="G116" s="307" t="s">
        <v>21</v>
      </c>
      <c r="H116" s="309">
        <v>552.14105300000006</v>
      </c>
      <c r="I116" s="307">
        <v>58</v>
      </c>
      <c r="J116" s="308" t="s">
        <v>811</v>
      </c>
    </row>
    <row r="117" spans="1:12" ht="43.5" customHeight="1" x14ac:dyDescent="0.2">
      <c r="A117" s="305" t="s">
        <v>849</v>
      </c>
      <c r="B117" s="306">
        <v>43553</v>
      </c>
      <c r="C117" s="306">
        <v>43763</v>
      </c>
      <c r="D117" s="305" t="s">
        <v>105</v>
      </c>
      <c r="E117" s="305" t="s">
        <v>107</v>
      </c>
      <c r="F117" s="328">
        <v>43665</v>
      </c>
      <c r="G117" s="307" t="s">
        <v>21</v>
      </c>
      <c r="H117" s="309">
        <v>622.73184100000003</v>
      </c>
      <c r="I117" s="307">
        <v>98</v>
      </c>
      <c r="J117" s="308" t="s">
        <v>893</v>
      </c>
      <c r="K117" s="304"/>
    </row>
    <row r="118" spans="1:12" ht="43.5" customHeight="1" x14ac:dyDescent="0.2">
      <c r="A118" s="305" t="s">
        <v>438</v>
      </c>
      <c r="B118" s="306">
        <v>43665</v>
      </c>
      <c r="C118" s="306">
        <v>43875</v>
      </c>
      <c r="D118" s="305" t="s">
        <v>105</v>
      </c>
      <c r="E118" s="305" t="s">
        <v>107</v>
      </c>
      <c r="F118" s="328">
        <v>43665</v>
      </c>
      <c r="G118" s="307" t="s">
        <v>21</v>
      </c>
      <c r="H118" s="309">
        <v>277.26816000000002</v>
      </c>
      <c r="I118" s="307">
        <v>210</v>
      </c>
      <c r="J118" s="308" t="s">
        <v>893</v>
      </c>
    </row>
    <row r="119" spans="1:12" s="297" customFormat="1" ht="43.5" customHeight="1" x14ac:dyDescent="0.2">
      <c r="A119" s="305" t="s">
        <v>449</v>
      </c>
      <c r="B119" s="306">
        <v>43672</v>
      </c>
      <c r="C119" s="306">
        <v>43889</v>
      </c>
      <c r="D119" s="305" t="s">
        <v>105</v>
      </c>
      <c r="E119" s="305" t="s">
        <v>107</v>
      </c>
      <c r="F119" s="328">
        <v>43672</v>
      </c>
      <c r="G119" s="307" t="s">
        <v>21</v>
      </c>
      <c r="H119" s="309">
        <v>998.41236400000003</v>
      </c>
      <c r="I119" s="307">
        <v>217</v>
      </c>
      <c r="J119" s="308" t="s">
        <v>894</v>
      </c>
      <c r="K119" s="180"/>
      <c r="L119" s="180"/>
    </row>
    <row r="120" spans="1:12" s="194" customFormat="1" ht="48" customHeight="1" x14ac:dyDescent="0.2">
      <c r="A120" s="305" t="s">
        <v>850</v>
      </c>
      <c r="B120" s="306">
        <v>43567</v>
      </c>
      <c r="C120" s="306">
        <v>43784</v>
      </c>
      <c r="D120" s="305" t="s">
        <v>105</v>
      </c>
      <c r="E120" s="305" t="s">
        <v>107</v>
      </c>
      <c r="F120" s="328">
        <v>43672</v>
      </c>
      <c r="G120" s="307" t="s">
        <v>21</v>
      </c>
      <c r="H120" s="309">
        <v>589.47907599999996</v>
      </c>
      <c r="I120" s="307">
        <v>112</v>
      </c>
      <c r="J120" s="308" t="s">
        <v>895</v>
      </c>
      <c r="K120" s="188"/>
      <c r="L120" s="179"/>
    </row>
    <row r="121" spans="1:12" s="194" customFormat="1" ht="49" customHeight="1" x14ac:dyDescent="0.2">
      <c r="A121" s="305" t="s">
        <v>851</v>
      </c>
      <c r="B121" s="306">
        <v>43581</v>
      </c>
      <c r="C121" s="306">
        <v>43798</v>
      </c>
      <c r="D121" s="305" t="s">
        <v>105</v>
      </c>
      <c r="E121" s="305" t="s">
        <v>107</v>
      </c>
      <c r="F121" s="328">
        <v>43693</v>
      </c>
      <c r="G121" s="307" t="s">
        <v>21</v>
      </c>
      <c r="H121" s="309">
        <v>409.19220300000001</v>
      </c>
      <c r="I121" s="307">
        <v>105</v>
      </c>
      <c r="J121" s="308" t="s">
        <v>896</v>
      </c>
      <c r="K121" s="188"/>
      <c r="L121" s="179"/>
    </row>
    <row r="122" spans="1:12" s="194" customFormat="1" ht="78" customHeight="1" x14ac:dyDescent="0.2">
      <c r="A122" s="86"/>
      <c r="B122" s="87"/>
      <c r="C122" s="87"/>
      <c r="D122" s="86"/>
      <c r="E122" s="86"/>
      <c r="F122" s="87"/>
      <c r="G122" s="90"/>
      <c r="H122" s="90"/>
      <c r="I122" s="90"/>
      <c r="J122" s="235"/>
      <c r="K122" s="188"/>
      <c r="L122" s="179"/>
    </row>
    <row r="123" spans="1:12" s="194" customFormat="1" ht="78" customHeight="1" x14ac:dyDescent="0.2">
      <c r="A123" s="196" t="s">
        <v>308</v>
      </c>
      <c r="B123" s="180"/>
      <c r="C123" s="180"/>
      <c r="D123" s="180"/>
      <c r="E123" s="180"/>
      <c r="F123" s="180"/>
      <c r="G123" s="180"/>
      <c r="H123" s="185"/>
      <c r="I123" s="186"/>
      <c r="J123" s="180"/>
      <c r="K123" s="188"/>
      <c r="L123" s="179"/>
    </row>
    <row r="124" spans="1:12" s="194" customFormat="1" ht="78" customHeight="1" x14ac:dyDescent="0.2">
      <c r="A124" s="79" t="s">
        <v>39</v>
      </c>
      <c r="B124" s="79" t="s">
        <v>6</v>
      </c>
      <c r="C124" s="79" t="s">
        <v>53</v>
      </c>
      <c r="D124" s="79" t="s">
        <v>15</v>
      </c>
      <c r="E124" s="79" t="s">
        <v>13</v>
      </c>
      <c r="F124" s="79" t="s">
        <v>54</v>
      </c>
      <c r="G124" s="79" t="s">
        <v>42</v>
      </c>
      <c r="H124" s="80" t="s">
        <v>55</v>
      </c>
      <c r="I124" s="81" t="s">
        <v>56</v>
      </c>
      <c r="J124" s="79" t="s">
        <v>3</v>
      </c>
      <c r="K124" s="188"/>
      <c r="L124" s="179"/>
    </row>
    <row r="125" spans="1:12" ht="48" customHeight="1" x14ac:dyDescent="0.2">
      <c r="A125" s="152" t="s">
        <v>852</v>
      </c>
      <c r="B125" s="85">
        <v>43392</v>
      </c>
      <c r="C125" s="158">
        <v>43585</v>
      </c>
      <c r="D125" s="159" t="s">
        <v>180</v>
      </c>
      <c r="E125" s="160" t="s">
        <v>107</v>
      </c>
      <c r="F125" s="85">
        <v>43496</v>
      </c>
      <c r="G125" s="160" t="s">
        <v>9</v>
      </c>
      <c r="H125" s="491">
        <v>25000</v>
      </c>
      <c r="I125" s="154">
        <v>89</v>
      </c>
      <c r="J125" s="155" t="s">
        <v>875</v>
      </c>
      <c r="K125" s="188"/>
      <c r="L125" s="179"/>
    </row>
    <row r="126" spans="1:12" ht="48" customHeight="1" x14ac:dyDescent="0.2">
      <c r="A126" s="152" t="s">
        <v>178</v>
      </c>
      <c r="B126" s="85">
        <v>43496</v>
      </c>
      <c r="C126" s="158">
        <v>44043</v>
      </c>
      <c r="D126" s="159" t="s">
        <v>181</v>
      </c>
      <c r="E126" s="160" t="s">
        <v>107</v>
      </c>
      <c r="F126" s="85">
        <v>43496</v>
      </c>
      <c r="G126" s="160" t="s">
        <v>9</v>
      </c>
      <c r="H126" s="491">
        <v>25000</v>
      </c>
      <c r="I126" s="154">
        <v>547</v>
      </c>
      <c r="J126" s="155" t="s">
        <v>875</v>
      </c>
    </row>
    <row r="127" spans="1:12" ht="48" customHeight="1" x14ac:dyDescent="0.2">
      <c r="A127" s="152" t="s">
        <v>853</v>
      </c>
      <c r="B127" s="229">
        <v>43403</v>
      </c>
      <c r="C127" s="158">
        <v>43616</v>
      </c>
      <c r="D127" s="231" t="s">
        <v>263</v>
      </c>
      <c r="E127" s="160" t="s">
        <v>107</v>
      </c>
      <c r="F127" s="85">
        <v>43518</v>
      </c>
      <c r="G127" s="160" t="s">
        <v>9</v>
      </c>
      <c r="H127" s="491">
        <v>22230.904319000001</v>
      </c>
      <c r="I127" s="154">
        <v>98</v>
      </c>
      <c r="J127" s="232" t="s">
        <v>897</v>
      </c>
    </row>
    <row r="128" spans="1:12" ht="48" customHeight="1" x14ac:dyDescent="0.2">
      <c r="A128" s="152" t="s">
        <v>241</v>
      </c>
      <c r="B128" s="229">
        <v>43518</v>
      </c>
      <c r="C128" s="158">
        <v>43889</v>
      </c>
      <c r="D128" s="231" t="s">
        <v>264</v>
      </c>
      <c r="E128" s="160" t="s">
        <v>107</v>
      </c>
      <c r="F128" s="85">
        <v>43518</v>
      </c>
      <c r="G128" s="160" t="s">
        <v>9</v>
      </c>
      <c r="H128" s="491">
        <v>7935.6211160000003</v>
      </c>
      <c r="I128" s="154">
        <v>371</v>
      </c>
      <c r="J128" s="245" t="s">
        <v>883</v>
      </c>
    </row>
    <row r="129" spans="1:12" ht="48" customHeight="1" x14ac:dyDescent="0.2">
      <c r="A129" s="152" t="s">
        <v>262</v>
      </c>
      <c r="B129" s="229">
        <v>43518</v>
      </c>
      <c r="C129" s="158">
        <v>43889</v>
      </c>
      <c r="D129" s="230" t="s">
        <v>264</v>
      </c>
      <c r="E129" s="160" t="s">
        <v>107</v>
      </c>
      <c r="F129" s="85">
        <v>43524</v>
      </c>
      <c r="G129" s="160" t="s">
        <v>9</v>
      </c>
      <c r="H129" s="491">
        <v>3786.6366840000001</v>
      </c>
      <c r="I129" s="154">
        <v>365</v>
      </c>
      <c r="J129" s="245" t="s">
        <v>814</v>
      </c>
    </row>
    <row r="130" spans="1:12" ht="48" customHeight="1" x14ac:dyDescent="0.2">
      <c r="A130" s="152" t="s">
        <v>854</v>
      </c>
      <c r="B130" s="229">
        <v>43524</v>
      </c>
      <c r="C130" s="158">
        <v>43595</v>
      </c>
      <c r="D130" s="231" t="s">
        <v>265</v>
      </c>
      <c r="E130" s="160" t="s">
        <v>107</v>
      </c>
      <c r="F130" s="85">
        <v>43524</v>
      </c>
      <c r="G130" s="160" t="s">
        <v>9</v>
      </c>
      <c r="H130" s="491">
        <v>35000</v>
      </c>
      <c r="I130" s="228">
        <v>71</v>
      </c>
      <c r="J130" s="245" t="s">
        <v>814</v>
      </c>
    </row>
    <row r="131" spans="1:12" ht="48" customHeight="1" x14ac:dyDescent="0.2">
      <c r="A131" s="244" t="s">
        <v>855</v>
      </c>
      <c r="B131" s="243">
        <v>43462</v>
      </c>
      <c r="C131" s="243">
        <v>43644</v>
      </c>
      <c r="D131" s="244" t="s">
        <v>276</v>
      </c>
      <c r="E131" s="244" t="s">
        <v>107</v>
      </c>
      <c r="F131" s="243">
        <v>43553</v>
      </c>
      <c r="G131" s="243" t="s">
        <v>269</v>
      </c>
      <c r="H131" s="271">
        <v>36189.774152629994</v>
      </c>
      <c r="I131" s="242">
        <v>91</v>
      </c>
      <c r="J131" s="245" t="s">
        <v>898</v>
      </c>
    </row>
    <row r="132" spans="1:12" ht="48" customHeight="1" x14ac:dyDescent="0.2">
      <c r="A132" s="305" t="s">
        <v>856</v>
      </c>
      <c r="B132" s="306">
        <v>43567</v>
      </c>
      <c r="C132" s="306">
        <v>43677</v>
      </c>
      <c r="D132" s="305" t="s">
        <v>458</v>
      </c>
      <c r="E132" s="305" t="s">
        <v>107</v>
      </c>
      <c r="F132" s="306">
        <v>43567</v>
      </c>
      <c r="G132" s="306" t="s">
        <v>269</v>
      </c>
      <c r="H132" s="309">
        <v>43700</v>
      </c>
      <c r="I132" s="307">
        <v>110</v>
      </c>
      <c r="J132" s="308" t="s">
        <v>885</v>
      </c>
    </row>
    <row r="133" spans="1:12" ht="48" customHeight="1" x14ac:dyDescent="0.2">
      <c r="A133" s="305" t="s">
        <v>857</v>
      </c>
      <c r="B133" s="306">
        <v>43585</v>
      </c>
      <c r="C133" s="306">
        <v>43665</v>
      </c>
      <c r="D133" s="305" t="s">
        <v>275</v>
      </c>
      <c r="E133" s="305" t="s">
        <v>107</v>
      </c>
      <c r="F133" s="306">
        <v>43585</v>
      </c>
      <c r="G133" s="306" t="s">
        <v>269</v>
      </c>
      <c r="H133" s="309">
        <v>70154.240000000005</v>
      </c>
      <c r="I133" s="307">
        <v>80</v>
      </c>
      <c r="J133" s="308" t="s">
        <v>812</v>
      </c>
    </row>
    <row r="134" spans="1:12" ht="43.5" customHeight="1" x14ac:dyDescent="0.2">
      <c r="A134" s="305" t="s">
        <v>855</v>
      </c>
      <c r="B134" s="306">
        <v>43462</v>
      </c>
      <c r="C134" s="306">
        <v>43644</v>
      </c>
      <c r="D134" s="305" t="s">
        <v>105</v>
      </c>
      <c r="E134" s="305" t="s">
        <v>107</v>
      </c>
      <c r="F134" s="306">
        <v>43595</v>
      </c>
      <c r="G134" s="306" t="s">
        <v>269</v>
      </c>
      <c r="H134" s="309">
        <v>39442.726421500003</v>
      </c>
      <c r="I134" s="307">
        <v>49</v>
      </c>
      <c r="J134" s="308" t="s">
        <v>887</v>
      </c>
    </row>
    <row r="135" spans="1:12" ht="43.5" customHeight="1" x14ac:dyDescent="0.2">
      <c r="A135" s="305" t="s">
        <v>362</v>
      </c>
      <c r="B135" s="306">
        <v>43616</v>
      </c>
      <c r="C135" s="306">
        <v>43707</v>
      </c>
      <c r="D135" s="305" t="s">
        <v>105</v>
      </c>
      <c r="E135" s="305" t="s">
        <v>107</v>
      </c>
      <c r="F135" s="306">
        <v>43616</v>
      </c>
      <c r="G135" s="306" t="s">
        <v>269</v>
      </c>
      <c r="H135" s="309">
        <v>52079.550153999997</v>
      </c>
      <c r="I135" s="309">
        <v>91</v>
      </c>
      <c r="J135" s="308" t="s">
        <v>363</v>
      </c>
    </row>
    <row r="136" spans="1:12" ht="43.5" customHeight="1" x14ac:dyDescent="0.2">
      <c r="A136" s="305" t="s">
        <v>364</v>
      </c>
      <c r="B136" s="306">
        <v>43518</v>
      </c>
      <c r="C136" s="306">
        <v>43889</v>
      </c>
      <c r="D136" s="305" t="s">
        <v>105</v>
      </c>
      <c r="E136" s="305" t="s">
        <v>107</v>
      </c>
      <c r="F136" s="306">
        <v>43616</v>
      </c>
      <c r="G136" s="306" t="s">
        <v>269</v>
      </c>
      <c r="H136" s="309">
        <v>13013.269653339999</v>
      </c>
      <c r="I136" s="309">
        <v>273</v>
      </c>
      <c r="J136" s="308" t="s">
        <v>813</v>
      </c>
    </row>
    <row r="137" spans="1:12" s="531" customFormat="1" ht="46" customHeight="1" x14ac:dyDescent="0.2">
      <c r="A137" s="305" t="s">
        <v>858</v>
      </c>
      <c r="B137" s="306">
        <v>43364</v>
      </c>
      <c r="C137" s="306">
        <v>43738</v>
      </c>
      <c r="D137" s="305" t="s">
        <v>399</v>
      </c>
      <c r="E137" s="305" t="s">
        <v>107</v>
      </c>
      <c r="F137" s="306">
        <v>43637</v>
      </c>
      <c r="G137" s="306" t="s">
        <v>269</v>
      </c>
      <c r="H137" s="309">
        <v>5145.7097080100002</v>
      </c>
      <c r="I137" s="309">
        <v>101</v>
      </c>
      <c r="J137" s="308" t="s">
        <v>899</v>
      </c>
      <c r="K137" s="331"/>
      <c r="L137" s="331"/>
    </row>
    <row r="138" spans="1:12" s="531" customFormat="1" ht="46" customHeight="1" x14ac:dyDescent="0.2">
      <c r="A138" s="305" t="s">
        <v>859</v>
      </c>
      <c r="B138" s="306">
        <v>43567</v>
      </c>
      <c r="C138" s="306">
        <v>43677</v>
      </c>
      <c r="D138" s="305" t="s">
        <v>400</v>
      </c>
      <c r="E138" s="305" t="s">
        <v>107</v>
      </c>
      <c r="F138" s="306">
        <v>43637</v>
      </c>
      <c r="G138" s="306" t="s">
        <v>269</v>
      </c>
      <c r="H138" s="309">
        <v>4964.8840939799993</v>
      </c>
      <c r="I138" s="309">
        <v>40</v>
      </c>
      <c r="J138" s="308" t="s">
        <v>899</v>
      </c>
      <c r="K138" s="331"/>
      <c r="L138" s="331"/>
    </row>
    <row r="139" spans="1:12" s="531" customFormat="1" ht="46" customHeight="1" x14ac:dyDescent="0.2">
      <c r="A139" s="305" t="s">
        <v>401</v>
      </c>
      <c r="B139" s="306">
        <v>43644</v>
      </c>
      <c r="C139" s="306">
        <v>43721</v>
      </c>
      <c r="D139" s="305" t="s">
        <v>402</v>
      </c>
      <c r="E139" s="305" t="s">
        <v>107</v>
      </c>
      <c r="F139" s="306">
        <v>43644</v>
      </c>
      <c r="G139" s="306" t="s">
        <v>269</v>
      </c>
      <c r="H139" s="309">
        <v>69612</v>
      </c>
      <c r="I139" s="309">
        <v>77</v>
      </c>
      <c r="J139" s="308" t="s">
        <v>876</v>
      </c>
      <c r="K139" s="331"/>
      <c r="L139" s="331"/>
    </row>
    <row r="140" spans="1:12" s="531" customFormat="1" ht="46" customHeight="1" x14ac:dyDescent="0.2">
      <c r="A140" s="305" t="s">
        <v>403</v>
      </c>
      <c r="B140" s="306">
        <v>43496</v>
      </c>
      <c r="C140" s="306">
        <v>44043</v>
      </c>
      <c r="D140" s="305" t="s">
        <v>404</v>
      </c>
      <c r="E140" s="305" t="s">
        <v>107</v>
      </c>
      <c r="F140" s="306">
        <v>43644</v>
      </c>
      <c r="G140" s="306" t="s">
        <v>269</v>
      </c>
      <c r="H140" s="309">
        <v>26777.963937599998</v>
      </c>
      <c r="I140" s="309">
        <v>399</v>
      </c>
      <c r="J140" s="308" t="s">
        <v>876</v>
      </c>
      <c r="K140" s="90"/>
      <c r="L140" s="331"/>
    </row>
    <row r="141" spans="1:12" s="531" customFormat="1" ht="46" customHeight="1" x14ac:dyDescent="0.2">
      <c r="A141" s="305" t="s">
        <v>860</v>
      </c>
      <c r="B141" s="306">
        <v>43567</v>
      </c>
      <c r="C141" s="306">
        <v>43677</v>
      </c>
      <c r="D141" s="305" t="s">
        <v>400</v>
      </c>
      <c r="E141" s="305" t="s">
        <v>107</v>
      </c>
      <c r="F141" s="306">
        <v>43651</v>
      </c>
      <c r="G141" s="306" t="s">
        <v>269</v>
      </c>
      <c r="H141" s="309">
        <v>3594.8079935000001</v>
      </c>
      <c r="I141" s="309">
        <v>26</v>
      </c>
      <c r="J141" s="308" t="s">
        <v>900</v>
      </c>
      <c r="K141" s="532"/>
      <c r="L141" s="331"/>
    </row>
    <row r="142" spans="1:12" s="531" customFormat="1" ht="46" customHeight="1" x14ac:dyDescent="0.2">
      <c r="A142" s="305" t="s">
        <v>861</v>
      </c>
      <c r="B142" s="306">
        <v>43585</v>
      </c>
      <c r="C142" s="306">
        <v>43665</v>
      </c>
      <c r="D142" s="305" t="s">
        <v>275</v>
      </c>
      <c r="E142" s="305" t="s">
        <v>107</v>
      </c>
      <c r="F142" s="306">
        <v>43651</v>
      </c>
      <c r="G142" s="306" t="s">
        <v>269</v>
      </c>
      <c r="H142" s="309">
        <v>9939.8060924900001</v>
      </c>
      <c r="I142" s="309">
        <v>14</v>
      </c>
      <c r="J142" s="308" t="s">
        <v>877</v>
      </c>
      <c r="K142" s="533"/>
      <c r="L142" s="331"/>
    </row>
    <row r="143" spans="1:12" s="531" customFormat="1" ht="46" customHeight="1" x14ac:dyDescent="0.2">
      <c r="A143" s="305" t="s">
        <v>440</v>
      </c>
      <c r="B143" s="306">
        <v>43665</v>
      </c>
      <c r="C143" s="306">
        <v>43980</v>
      </c>
      <c r="D143" s="305" t="s">
        <v>441</v>
      </c>
      <c r="E143" s="305" t="s">
        <v>107</v>
      </c>
      <c r="F143" s="306">
        <v>43665</v>
      </c>
      <c r="G143" s="306" t="s">
        <v>269</v>
      </c>
      <c r="H143" s="309">
        <v>35237.749163</v>
      </c>
      <c r="I143" s="309">
        <v>315</v>
      </c>
      <c r="J143" s="308" t="s">
        <v>893</v>
      </c>
      <c r="K143" s="533"/>
      <c r="L143" s="331"/>
    </row>
    <row r="144" spans="1:12" s="531" customFormat="1" ht="46" customHeight="1" x14ac:dyDescent="0.2">
      <c r="A144" s="305" t="s">
        <v>439</v>
      </c>
      <c r="B144" s="306">
        <v>43665</v>
      </c>
      <c r="C144" s="306">
        <v>43749</v>
      </c>
      <c r="D144" s="305" t="s">
        <v>400</v>
      </c>
      <c r="E144" s="305" t="s">
        <v>107</v>
      </c>
      <c r="F144" s="306">
        <v>43665</v>
      </c>
      <c r="G144" s="306" t="s">
        <v>269</v>
      </c>
      <c r="H144" s="309">
        <v>62000</v>
      </c>
      <c r="I144" s="309">
        <v>84</v>
      </c>
      <c r="J144" s="308" t="s">
        <v>901</v>
      </c>
      <c r="K144" s="533"/>
      <c r="L144" s="331"/>
    </row>
    <row r="145" spans="1:12" s="531" customFormat="1" ht="46" customHeight="1" x14ac:dyDescent="0.2">
      <c r="A145" s="305" t="s">
        <v>443</v>
      </c>
      <c r="B145" s="306">
        <v>43665</v>
      </c>
      <c r="C145" s="306">
        <v>43980</v>
      </c>
      <c r="D145" s="305" t="s">
        <v>400</v>
      </c>
      <c r="E145" s="305" t="s">
        <v>107</v>
      </c>
      <c r="F145" s="306">
        <v>43677</v>
      </c>
      <c r="G145" s="306" t="s">
        <v>269</v>
      </c>
      <c r="H145" s="309">
        <v>10146.33</v>
      </c>
      <c r="I145" s="309">
        <v>303</v>
      </c>
      <c r="J145" s="308" t="s">
        <v>902</v>
      </c>
      <c r="K145" s="331"/>
      <c r="L145" s="331"/>
    </row>
    <row r="146" spans="1:12" s="531" customFormat="1" ht="46" customHeight="1" x14ac:dyDescent="0.2">
      <c r="A146" s="305" t="s">
        <v>444</v>
      </c>
      <c r="B146" s="306">
        <v>43677</v>
      </c>
      <c r="C146" s="306">
        <v>43784</v>
      </c>
      <c r="D146" s="305" t="s">
        <v>402</v>
      </c>
      <c r="E146" s="305" t="s">
        <v>107</v>
      </c>
      <c r="F146" s="306">
        <v>43677</v>
      </c>
      <c r="G146" s="306" t="s">
        <v>269</v>
      </c>
      <c r="H146" s="309">
        <v>45249.66</v>
      </c>
      <c r="I146" s="309">
        <v>107</v>
      </c>
      <c r="J146" s="308" t="s">
        <v>902</v>
      </c>
      <c r="K146" s="331"/>
      <c r="L146" s="331"/>
    </row>
    <row r="147" spans="1:12" ht="30" customHeight="1" x14ac:dyDescent="0.2">
      <c r="A147" s="187"/>
      <c r="B147" s="187"/>
      <c r="C147" s="187"/>
      <c r="D147" s="187"/>
      <c r="E147" s="187"/>
      <c r="F147" s="187"/>
      <c r="G147" s="187"/>
      <c r="H147" s="303"/>
      <c r="I147" s="187"/>
      <c r="J147" s="187"/>
    </row>
    <row r="149" spans="1:12" ht="30.75" customHeight="1" x14ac:dyDescent="0.2">
      <c r="A149" s="196" t="s">
        <v>266</v>
      </c>
    </row>
    <row r="150" spans="1:12" ht="31.5" customHeight="1" x14ac:dyDescent="0.2">
      <c r="A150" s="214" t="s">
        <v>39</v>
      </c>
      <c r="B150" s="214" t="s">
        <v>6</v>
      </c>
      <c r="C150" s="214" t="s">
        <v>53</v>
      </c>
      <c r="D150" s="214" t="s">
        <v>15</v>
      </c>
      <c r="E150" s="214" t="s">
        <v>13</v>
      </c>
      <c r="F150" s="214" t="s">
        <v>54</v>
      </c>
      <c r="G150" s="214" t="s">
        <v>42</v>
      </c>
      <c r="H150" s="80" t="s">
        <v>55</v>
      </c>
      <c r="I150" s="81" t="s">
        <v>56</v>
      </c>
      <c r="J150" s="214" t="s">
        <v>3</v>
      </c>
    </row>
    <row r="151" spans="1:12" x14ac:dyDescent="0.2">
      <c r="A151" s="305" t="s">
        <v>862</v>
      </c>
      <c r="B151" s="306">
        <v>43518</v>
      </c>
      <c r="C151" s="306">
        <v>43616</v>
      </c>
      <c r="D151" s="305" t="s">
        <v>105</v>
      </c>
      <c r="E151" s="305" t="s">
        <v>107</v>
      </c>
      <c r="F151" s="306">
        <v>43518</v>
      </c>
      <c r="G151" s="306" t="s">
        <v>269</v>
      </c>
      <c r="H151" s="309">
        <v>15000</v>
      </c>
      <c r="I151" s="309">
        <v>98</v>
      </c>
      <c r="J151" s="308" t="s">
        <v>883</v>
      </c>
    </row>
    <row r="152" spans="1:12" x14ac:dyDescent="0.2">
      <c r="A152" s="305" t="s">
        <v>863</v>
      </c>
      <c r="B152" s="306">
        <v>43524</v>
      </c>
      <c r="C152" s="306">
        <v>43707</v>
      </c>
      <c r="D152" s="305" t="s">
        <v>105</v>
      </c>
      <c r="E152" s="305" t="s">
        <v>107</v>
      </c>
      <c r="F152" s="306">
        <v>43524</v>
      </c>
      <c r="G152" s="306" t="s">
        <v>269</v>
      </c>
      <c r="H152" s="309">
        <v>5172</v>
      </c>
      <c r="I152" s="309">
        <v>183</v>
      </c>
      <c r="J152" s="308" t="s">
        <v>814</v>
      </c>
    </row>
    <row r="153" spans="1:12" x14ac:dyDescent="0.2">
      <c r="A153" s="305" t="s">
        <v>864</v>
      </c>
      <c r="B153" s="306">
        <v>43553</v>
      </c>
      <c r="C153" s="306">
        <v>43738</v>
      </c>
      <c r="D153" s="305" t="s">
        <v>105</v>
      </c>
      <c r="E153" s="305" t="s">
        <v>107</v>
      </c>
      <c r="F153" s="306">
        <v>43553</v>
      </c>
      <c r="G153" s="306" t="s">
        <v>269</v>
      </c>
      <c r="H153" s="309">
        <v>44745</v>
      </c>
      <c r="I153" s="309">
        <v>185</v>
      </c>
      <c r="J153" s="308" t="s">
        <v>884</v>
      </c>
    </row>
    <row r="154" spans="1:12" x14ac:dyDescent="0.2">
      <c r="A154" s="305" t="s">
        <v>865</v>
      </c>
      <c r="B154" s="306">
        <v>43524</v>
      </c>
      <c r="C154" s="306">
        <v>43707</v>
      </c>
      <c r="D154" s="305" t="s">
        <v>105</v>
      </c>
      <c r="E154" s="305" t="s">
        <v>107</v>
      </c>
      <c r="F154" s="306">
        <v>43585</v>
      </c>
      <c r="G154" s="306" t="s">
        <v>269</v>
      </c>
      <c r="H154" s="309">
        <v>887</v>
      </c>
      <c r="I154" s="309">
        <v>122</v>
      </c>
      <c r="J154" s="308" t="s">
        <v>812</v>
      </c>
    </row>
    <row r="155" spans="1:12" x14ac:dyDescent="0.2">
      <c r="A155" s="305" t="s">
        <v>865</v>
      </c>
      <c r="B155" s="306">
        <v>43524</v>
      </c>
      <c r="C155" s="306">
        <v>43707</v>
      </c>
      <c r="D155" s="305" t="s">
        <v>105</v>
      </c>
      <c r="E155" s="305" t="s">
        <v>107</v>
      </c>
      <c r="F155" s="306">
        <v>43616</v>
      </c>
      <c r="G155" s="306" t="s">
        <v>269</v>
      </c>
      <c r="H155" s="309">
        <v>2509</v>
      </c>
      <c r="I155" s="309">
        <v>91</v>
      </c>
      <c r="J155" s="308" t="s">
        <v>814</v>
      </c>
    </row>
    <row r="157" spans="1:12" x14ac:dyDescent="0.2">
      <c r="A157" s="196" t="s">
        <v>350</v>
      </c>
    </row>
    <row r="158" spans="1:12" ht="31.5" customHeight="1" x14ac:dyDescent="0.2">
      <c r="A158" s="484" t="s">
        <v>39</v>
      </c>
      <c r="B158" s="484" t="s">
        <v>6</v>
      </c>
      <c r="C158" s="484" t="s">
        <v>53</v>
      </c>
      <c r="D158" s="484" t="s">
        <v>15</v>
      </c>
      <c r="E158" s="484" t="s">
        <v>13</v>
      </c>
      <c r="F158" s="484" t="s">
        <v>54</v>
      </c>
      <c r="G158" s="484" t="s">
        <v>42</v>
      </c>
      <c r="H158" s="80" t="s">
        <v>55</v>
      </c>
      <c r="I158" s="81" t="s">
        <v>56</v>
      </c>
      <c r="J158" s="484" t="s">
        <v>3</v>
      </c>
    </row>
    <row r="159" spans="1:12" ht="32" x14ac:dyDescent="0.2">
      <c r="A159" s="305" t="s">
        <v>351</v>
      </c>
      <c r="B159" s="306">
        <v>43608</v>
      </c>
      <c r="C159" s="306">
        <v>43712</v>
      </c>
      <c r="D159" s="310" t="s">
        <v>352</v>
      </c>
      <c r="E159" s="305" t="s">
        <v>107</v>
      </c>
      <c r="F159" s="306">
        <v>43608</v>
      </c>
      <c r="G159" s="307" t="s">
        <v>21</v>
      </c>
      <c r="H159" s="309">
        <v>325.15135299999997</v>
      </c>
      <c r="I159" s="309">
        <v>104</v>
      </c>
      <c r="J159" s="308" t="s">
        <v>903</v>
      </c>
    </row>
    <row r="160" spans="1:12" ht="32" x14ac:dyDescent="0.2">
      <c r="A160" s="305" t="s">
        <v>353</v>
      </c>
      <c r="B160" s="306">
        <v>43608</v>
      </c>
      <c r="C160" s="306">
        <v>43741</v>
      </c>
      <c r="D160" s="310" t="s">
        <v>352</v>
      </c>
      <c r="E160" s="305" t="s">
        <v>107</v>
      </c>
      <c r="F160" s="306">
        <v>43608</v>
      </c>
      <c r="G160" s="307" t="s">
        <v>21</v>
      </c>
      <c r="H160" s="309">
        <v>290.598929</v>
      </c>
      <c r="I160" s="309">
        <v>133</v>
      </c>
      <c r="J160" s="308" t="s">
        <v>815</v>
      </c>
    </row>
    <row r="161" spans="1:16" ht="32" x14ac:dyDescent="0.2">
      <c r="A161" s="305" t="s">
        <v>354</v>
      </c>
      <c r="B161" s="306">
        <v>43608</v>
      </c>
      <c r="C161" s="306">
        <v>43774</v>
      </c>
      <c r="D161" s="310" t="s">
        <v>352</v>
      </c>
      <c r="E161" s="305" t="s">
        <v>107</v>
      </c>
      <c r="F161" s="306">
        <v>43608</v>
      </c>
      <c r="G161" s="307" t="s">
        <v>21</v>
      </c>
      <c r="H161" s="309">
        <v>242.31238200000001</v>
      </c>
      <c r="I161" s="309">
        <v>166</v>
      </c>
      <c r="J161" s="308" t="s">
        <v>815</v>
      </c>
    </row>
    <row r="162" spans="1:16" ht="32" x14ac:dyDescent="0.2">
      <c r="A162" s="305" t="s">
        <v>355</v>
      </c>
      <c r="B162" s="306">
        <v>43608</v>
      </c>
      <c r="C162" s="306">
        <v>43803</v>
      </c>
      <c r="D162" s="310" t="s">
        <v>352</v>
      </c>
      <c r="E162" s="305" t="s">
        <v>107</v>
      </c>
      <c r="F162" s="306">
        <v>43608</v>
      </c>
      <c r="G162" s="307" t="s">
        <v>21</v>
      </c>
      <c r="H162" s="309">
        <v>344.14584200000002</v>
      </c>
      <c r="I162" s="309">
        <v>195</v>
      </c>
      <c r="J162" s="308" t="s">
        <v>815</v>
      </c>
    </row>
    <row r="163" spans="1:16" ht="32" x14ac:dyDescent="0.2">
      <c r="A163" s="305" t="s">
        <v>351</v>
      </c>
      <c r="B163" s="306">
        <v>43608</v>
      </c>
      <c r="C163" s="306">
        <v>43712</v>
      </c>
      <c r="D163" s="310" t="s">
        <v>352</v>
      </c>
      <c r="E163" s="305" t="s">
        <v>107</v>
      </c>
      <c r="F163" s="306">
        <v>43637</v>
      </c>
      <c r="G163" s="307" t="s">
        <v>21</v>
      </c>
      <c r="H163" s="271">
        <v>5.4831349999999999</v>
      </c>
      <c r="I163" s="309">
        <v>75</v>
      </c>
      <c r="J163" s="308" t="s">
        <v>815</v>
      </c>
    </row>
    <row r="164" spans="1:16" ht="32" x14ac:dyDescent="0.2">
      <c r="A164" s="305" t="s">
        <v>353</v>
      </c>
      <c r="B164" s="306">
        <v>43608</v>
      </c>
      <c r="C164" s="306">
        <v>43741</v>
      </c>
      <c r="D164" s="310" t="s">
        <v>352</v>
      </c>
      <c r="E164" s="305" t="s">
        <v>107</v>
      </c>
      <c r="F164" s="306">
        <v>43637</v>
      </c>
      <c r="G164" s="307" t="s">
        <v>21</v>
      </c>
      <c r="H164" s="271">
        <v>148.89685699999998</v>
      </c>
      <c r="I164" s="309">
        <v>104</v>
      </c>
      <c r="J164" s="308" t="s">
        <v>815</v>
      </c>
    </row>
    <row r="165" spans="1:16" ht="32" x14ac:dyDescent="0.2">
      <c r="A165" s="305" t="s">
        <v>355</v>
      </c>
      <c r="B165" s="306">
        <v>43608</v>
      </c>
      <c r="C165" s="306">
        <v>43803</v>
      </c>
      <c r="D165" s="310" t="s">
        <v>352</v>
      </c>
      <c r="E165" s="305" t="s">
        <v>107</v>
      </c>
      <c r="F165" s="306">
        <v>43637</v>
      </c>
      <c r="G165" s="307" t="s">
        <v>21</v>
      </c>
      <c r="H165" s="271">
        <v>82.259176999999994</v>
      </c>
      <c r="I165" s="309">
        <v>166</v>
      </c>
      <c r="J165" s="308" t="s">
        <v>815</v>
      </c>
    </row>
    <row r="170" spans="1:16" x14ac:dyDescent="0.2">
      <c r="A170" s="196" t="s">
        <v>633</v>
      </c>
    </row>
    <row r="171" spans="1:16" ht="32" x14ac:dyDescent="0.2">
      <c r="A171" s="412" t="s">
        <v>39</v>
      </c>
      <c r="B171" s="412" t="s">
        <v>6</v>
      </c>
      <c r="C171" s="412" t="s">
        <v>53</v>
      </c>
      <c r="D171" s="412" t="s">
        <v>15</v>
      </c>
      <c r="E171" s="412" t="s">
        <v>13</v>
      </c>
      <c r="F171" s="412" t="s">
        <v>54</v>
      </c>
      <c r="G171" s="412" t="s">
        <v>42</v>
      </c>
      <c r="H171" s="80" t="s">
        <v>55</v>
      </c>
      <c r="I171" s="81" t="s">
        <v>636</v>
      </c>
      <c r="J171" s="412" t="s">
        <v>637</v>
      </c>
      <c r="K171" s="412" t="s">
        <v>638</v>
      </c>
      <c r="L171" s="412" t="s">
        <v>3</v>
      </c>
    </row>
    <row r="172" spans="1:16" ht="82" customHeight="1" x14ac:dyDescent="0.2">
      <c r="A172" s="305" t="s">
        <v>634</v>
      </c>
      <c r="B172" s="306">
        <v>43759</v>
      </c>
      <c r="C172" s="306">
        <v>43946</v>
      </c>
      <c r="D172" s="305" t="s">
        <v>635</v>
      </c>
      <c r="E172" s="305" t="s">
        <v>107</v>
      </c>
      <c r="F172" s="328">
        <v>43763</v>
      </c>
      <c r="G172" s="307" t="s">
        <v>9</v>
      </c>
      <c r="H172" s="309">
        <v>30000</v>
      </c>
      <c r="I172" s="309">
        <v>30000</v>
      </c>
      <c r="J172" s="307">
        <v>100</v>
      </c>
      <c r="K172" s="307">
        <v>0.5</v>
      </c>
      <c r="L172" s="308" t="s">
        <v>816</v>
      </c>
      <c r="M172" s="194"/>
      <c r="N172" s="194"/>
      <c r="O172" s="194"/>
      <c r="P172" s="194"/>
    </row>
    <row r="174" spans="1:16" x14ac:dyDescent="0.2">
      <c r="A174" s="180" t="s">
        <v>187</v>
      </c>
    </row>
  </sheetData>
  <mergeCells count="21">
    <mergeCell ref="L6:L8"/>
    <mergeCell ref="H16:I16"/>
    <mergeCell ref="A9:A11"/>
    <mergeCell ref="C9:C11"/>
    <mergeCell ref="B9:B11"/>
    <mergeCell ref="D9:D11"/>
    <mergeCell ref="E9:E11"/>
    <mergeCell ref="F9:F11"/>
    <mergeCell ref="J9:J11"/>
    <mergeCell ref="K9:K11"/>
    <mergeCell ref="L9:L11"/>
    <mergeCell ref="A5:A8"/>
    <mergeCell ref="B5:B8"/>
    <mergeCell ref="C5:C8"/>
    <mergeCell ref="A91:J91"/>
    <mergeCell ref="K6:K8"/>
    <mergeCell ref="D5:D8"/>
    <mergeCell ref="H3:I3"/>
    <mergeCell ref="E5:E8"/>
    <mergeCell ref="F5:F8"/>
    <mergeCell ref="J6:J8"/>
  </mergeCells>
  <conditionalFormatting sqref="C110">
    <cfRule type="timePeriod" dxfId="0" priority="1" timePeriod="lastMonth">
      <formula>AND(MONTH(C110)=MONTH(EDATE(TODAY(),0-1)),YEAR(C110)=YEAR(EDATE(TODAY(),0-1)))</formula>
    </cfRule>
  </conditionalFormatting>
  <pageMargins left="0.7" right="0.7" top="0.75" bottom="0.75" header="0.3" footer="0.3"/>
  <pageSetup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zoomScale="55" zoomScaleNormal="55" workbookViewId="0">
      <selection activeCell="J23" sqref="J23"/>
    </sheetView>
  </sheetViews>
  <sheetFormatPr baseColWidth="10" defaultColWidth="13" defaultRowHeight="16" x14ac:dyDescent="0.2"/>
  <cols>
    <col min="1" max="1" width="53.1640625" style="180" customWidth="1"/>
    <col min="2" max="2" width="17.5" style="180" customWidth="1"/>
    <col min="3" max="3" width="20.83203125" style="180" customWidth="1"/>
    <col min="4" max="4" width="86.5" style="180" customWidth="1"/>
    <col min="5" max="5" width="66.5" style="180" customWidth="1"/>
    <col min="6" max="6" width="21" style="180" customWidth="1"/>
    <col min="7" max="7" width="29.1640625" style="180" customWidth="1"/>
    <col min="8" max="8" width="20.5" style="185" customWidth="1"/>
    <col min="9" max="9" width="24" style="186" customWidth="1"/>
    <col min="10" max="10" width="38.5" style="180" customWidth="1"/>
    <col min="11" max="11" width="27.83203125" style="180" bestFit="1" customWidth="1"/>
    <col min="12" max="12" width="33.5" style="180" customWidth="1"/>
    <col min="13" max="13" width="28.83203125" style="270" customWidth="1"/>
    <col min="14" max="14" width="21.5" style="187" customWidth="1"/>
    <col min="15" max="16" width="13" style="187" customWidth="1"/>
    <col min="17" max="17" width="18.83203125" style="187" bestFit="1" customWidth="1"/>
    <col min="18" max="18" width="19.5" style="187" bestFit="1" customWidth="1"/>
    <col min="19" max="245" width="13" style="187" customWidth="1"/>
    <col min="246" max="16384" width="13" style="187"/>
  </cols>
  <sheetData>
    <row r="1" spans="1:14" ht="49.5" customHeight="1" x14ac:dyDescent="0.2">
      <c r="A1" s="184" t="s">
        <v>789</v>
      </c>
    </row>
    <row r="2" spans="1:14" ht="43.5" customHeight="1" x14ac:dyDescent="0.2">
      <c r="A2" s="188" t="s">
        <v>37</v>
      </c>
    </row>
    <row r="3" spans="1:14" ht="26.25" customHeight="1" x14ac:dyDescent="0.2">
      <c r="A3" s="189"/>
      <c r="B3" s="190"/>
      <c r="C3" s="191"/>
      <c r="D3" s="190"/>
      <c r="E3" s="190"/>
      <c r="F3" s="192"/>
      <c r="G3" s="190"/>
      <c r="H3" s="499" t="s">
        <v>38</v>
      </c>
      <c r="I3" s="499"/>
      <c r="J3" s="190"/>
      <c r="K3" s="190"/>
      <c r="L3" s="190"/>
    </row>
    <row r="4" spans="1:14" s="193" customFormat="1" ht="78" customHeight="1" x14ac:dyDescent="0.2">
      <c r="A4" s="274" t="s">
        <v>39</v>
      </c>
      <c r="B4" s="274" t="s">
        <v>6</v>
      </c>
      <c r="C4" s="274" t="s">
        <v>40</v>
      </c>
      <c r="D4" s="274" t="s">
        <v>41</v>
      </c>
      <c r="E4" s="274" t="s">
        <v>13</v>
      </c>
      <c r="F4" s="274" t="s">
        <v>42</v>
      </c>
      <c r="G4" s="274" t="s">
        <v>43</v>
      </c>
      <c r="H4" s="80" t="s">
        <v>44</v>
      </c>
      <c r="I4" s="81" t="s">
        <v>45</v>
      </c>
      <c r="J4" s="274" t="s">
        <v>46</v>
      </c>
      <c r="K4" s="274" t="s">
        <v>47</v>
      </c>
      <c r="L4" s="274" t="s">
        <v>3</v>
      </c>
      <c r="M4" s="270"/>
    </row>
    <row r="5" spans="1:14" s="194" customFormat="1" ht="54.75" customHeight="1" x14ac:dyDescent="0.2">
      <c r="A5" s="275" t="s">
        <v>174</v>
      </c>
      <c r="B5" s="277">
        <v>41766</v>
      </c>
      <c r="C5" s="278">
        <v>45419</v>
      </c>
      <c r="D5" s="279" t="s">
        <v>175</v>
      </c>
      <c r="E5" s="95" t="s">
        <v>176</v>
      </c>
      <c r="F5" s="276" t="s">
        <v>21</v>
      </c>
      <c r="G5" s="475">
        <v>43565</v>
      </c>
      <c r="H5" s="485">
        <v>239.04434900000001</v>
      </c>
      <c r="I5" s="325">
        <v>222.31124457000001</v>
      </c>
      <c r="J5" s="481">
        <v>0.93</v>
      </c>
      <c r="K5" s="481">
        <v>2.5760000000000001</v>
      </c>
      <c r="L5" s="307" t="s">
        <v>817</v>
      </c>
      <c r="M5" s="203"/>
      <c r="N5" s="14"/>
    </row>
    <row r="6" spans="1:14" s="194" customFormat="1" ht="72" customHeight="1" x14ac:dyDescent="0.2">
      <c r="A6" s="282" t="s">
        <v>366</v>
      </c>
      <c r="B6" s="284">
        <v>37986</v>
      </c>
      <c r="C6" s="283">
        <v>48944</v>
      </c>
      <c r="D6" s="285" t="s">
        <v>367</v>
      </c>
      <c r="E6" s="95" t="s">
        <v>373</v>
      </c>
      <c r="F6" s="286" t="s">
        <v>21</v>
      </c>
      <c r="G6" s="474">
        <v>43565</v>
      </c>
      <c r="H6" s="486">
        <v>92.649702000000005</v>
      </c>
      <c r="I6" s="486">
        <v>95.216830713252691</v>
      </c>
      <c r="J6" s="479">
        <v>1.02770790038</v>
      </c>
      <c r="K6" s="482">
        <v>9.9722222222222232</v>
      </c>
      <c r="L6" s="483" t="s">
        <v>818</v>
      </c>
      <c r="M6" s="203"/>
      <c r="N6" s="14"/>
    </row>
    <row r="7" spans="1:14" s="194" customFormat="1" ht="72" customHeight="1" x14ac:dyDescent="0.2">
      <c r="A7" s="526" t="s">
        <v>337</v>
      </c>
      <c r="B7" s="528">
        <v>43523</v>
      </c>
      <c r="C7" s="527">
        <v>44375</v>
      </c>
      <c r="D7" s="526" t="s">
        <v>371</v>
      </c>
      <c r="E7" s="508" t="s">
        <v>372</v>
      </c>
      <c r="F7" s="526" t="s">
        <v>21</v>
      </c>
      <c r="G7" s="476">
        <v>43565</v>
      </c>
      <c r="H7" s="487">
        <v>1146.319168</v>
      </c>
      <c r="I7" s="488">
        <v>1146.319168</v>
      </c>
      <c r="J7" s="477">
        <v>1</v>
      </c>
      <c r="K7" s="478">
        <v>1.1332956831956951</v>
      </c>
      <c r="L7" s="523" t="s">
        <v>819</v>
      </c>
      <c r="M7" s="203"/>
      <c r="N7" s="14"/>
    </row>
    <row r="8" spans="1:14" s="194" customFormat="1" ht="72" customHeight="1" x14ac:dyDescent="0.2">
      <c r="A8" s="526"/>
      <c r="B8" s="529"/>
      <c r="C8" s="527"/>
      <c r="D8" s="526"/>
      <c r="E8" s="508"/>
      <c r="F8" s="526"/>
      <c r="G8" s="283">
        <v>43566</v>
      </c>
      <c r="H8" s="489">
        <v>263.83734099999998</v>
      </c>
      <c r="I8" s="485">
        <v>263.83734099999998</v>
      </c>
      <c r="J8" s="477">
        <v>1</v>
      </c>
      <c r="K8" s="478">
        <v>1.1305179054179171</v>
      </c>
      <c r="L8" s="524"/>
      <c r="M8" s="203"/>
      <c r="N8" s="14"/>
    </row>
    <row r="9" spans="1:14" s="194" customFormat="1" ht="72" customHeight="1" x14ac:dyDescent="0.2">
      <c r="A9" s="526"/>
      <c r="B9" s="529"/>
      <c r="C9" s="527"/>
      <c r="D9" s="526"/>
      <c r="E9" s="508"/>
      <c r="F9" s="526"/>
      <c r="G9" s="283">
        <v>43571</v>
      </c>
      <c r="H9" s="489">
        <v>88.509142999999995</v>
      </c>
      <c r="I9" s="485">
        <v>88.509142999999995</v>
      </c>
      <c r="J9" s="477">
        <v>1</v>
      </c>
      <c r="K9" s="478">
        <v>1.0025792163070351</v>
      </c>
      <c r="L9" s="524"/>
      <c r="M9" s="203"/>
      <c r="N9" s="14"/>
    </row>
    <row r="10" spans="1:14" s="194" customFormat="1" ht="72" customHeight="1" x14ac:dyDescent="0.2">
      <c r="A10" s="526"/>
      <c r="B10" s="529"/>
      <c r="C10" s="527"/>
      <c r="D10" s="526"/>
      <c r="E10" s="508"/>
      <c r="F10" s="526"/>
      <c r="G10" s="283">
        <v>43658</v>
      </c>
      <c r="H10" s="489">
        <v>16.577655</v>
      </c>
      <c r="I10" s="485">
        <v>16.577655</v>
      </c>
      <c r="J10" s="477">
        <v>1</v>
      </c>
      <c r="K10" s="480">
        <v>1.0025792163070351</v>
      </c>
      <c r="L10" s="524"/>
      <c r="M10" s="203"/>
      <c r="N10" s="14"/>
    </row>
    <row r="11" spans="1:14" s="194" customFormat="1" ht="72" customHeight="1" x14ac:dyDescent="0.2">
      <c r="A11" s="526"/>
      <c r="B11" s="529"/>
      <c r="C11" s="527"/>
      <c r="D11" s="526"/>
      <c r="E11" s="508"/>
      <c r="F11" s="526"/>
      <c r="G11" s="283">
        <v>43661</v>
      </c>
      <c r="H11" s="489">
        <v>58.13561</v>
      </c>
      <c r="I11" s="485">
        <v>58.13561</v>
      </c>
      <c r="J11" s="477">
        <v>1</v>
      </c>
      <c r="K11" s="480">
        <v>0.99424588297370164</v>
      </c>
      <c r="L11" s="524"/>
      <c r="M11" s="203"/>
      <c r="N11" s="14"/>
    </row>
    <row r="12" spans="1:14" s="194" customFormat="1" ht="72" customHeight="1" x14ac:dyDescent="0.2">
      <c r="A12" s="526"/>
      <c r="B12" s="529"/>
      <c r="C12" s="527"/>
      <c r="D12" s="526"/>
      <c r="E12" s="508"/>
      <c r="F12" s="526"/>
      <c r="G12" s="283">
        <v>43670</v>
      </c>
      <c r="H12" s="489">
        <v>0.71781700000000004</v>
      </c>
      <c r="I12" s="485">
        <v>0.71781700000000004</v>
      </c>
      <c r="J12" s="477">
        <v>1</v>
      </c>
      <c r="K12" s="480">
        <v>0.96924588297370151</v>
      </c>
      <c r="L12" s="524"/>
      <c r="M12" s="203"/>
    </row>
    <row r="13" spans="1:14" s="194" customFormat="1" ht="72" customHeight="1" x14ac:dyDescent="0.2">
      <c r="A13" s="526"/>
      <c r="B13" s="529"/>
      <c r="C13" s="527"/>
      <c r="D13" s="526"/>
      <c r="E13" s="508"/>
      <c r="F13" s="526"/>
      <c r="G13" s="283">
        <v>43682</v>
      </c>
      <c r="H13" s="489">
        <v>2.9694340000000001</v>
      </c>
      <c r="I13" s="485">
        <v>2.9694340000000001</v>
      </c>
      <c r="J13" s="477">
        <v>1</v>
      </c>
      <c r="K13" s="480">
        <v>0.96924588297370151</v>
      </c>
      <c r="L13" s="524"/>
      <c r="M13" s="203"/>
    </row>
    <row r="14" spans="1:14" s="194" customFormat="1" ht="72" customHeight="1" x14ac:dyDescent="0.2">
      <c r="A14" s="526"/>
      <c r="B14" s="530"/>
      <c r="C14" s="527"/>
      <c r="D14" s="526"/>
      <c r="E14" s="513"/>
      <c r="F14" s="526"/>
      <c r="G14" s="283">
        <v>43805</v>
      </c>
      <c r="H14" s="489">
        <v>5.1814479999999996</v>
      </c>
      <c r="I14" s="485">
        <v>5.1814479999999996</v>
      </c>
      <c r="J14" s="477">
        <v>1</v>
      </c>
      <c r="K14" s="480">
        <v>0.93993204966604416</v>
      </c>
      <c r="L14" s="525"/>
      <c r="M14" s="203"/>
    </row>
    <row r="15" spans="1:14" ht="21.75" customHeight="1" x14ac:dyDescent="0.2">
      <c r="A15" s="187"/>
      <c r="B15" s="187"/>
      <c r="C15" s="187"/>
      <c r="D15" s="187"/>
      <c r="E15" s="187"/>
      <c r="F15" s="187"/>
      <c r="G15" s="182" t="s">
        <v>184</v>
      </c>
      <c r="H15" s="490">
        <v>1913.9416670000001</v>
      </c>
      <c r="I15" s="490">
        <v>1899.7756912832529</v>
      </c>
      <c r="J15" s="187"/>
      <c r="L15" s="185"/>
    </row>
    <row r="16" spans="1:14" ht="21.75" customHeight="1" x14ac:dyDescent="0.2">
      <c r="A16" s="187"/>
      <c r="B16" s="187"/>
      <c r="C16" s="187"/>
      <c r="D16" s="187"/>
      <c r="E16" s="187"/>
      <c r="F16" s="187"/>
      <c r="G16" s="15"/>
      <c r="H16" s="16"/>
      <c r="I16" s="16"/>
      <c r="J16" s="187"/>
      <c r="L16" s="185"/>
    </row>
    <row r="17" spans="1:14" x14ac:dyDescent="0.2">
      <c r="A17" s="187"/>
      <c r="B17" s="187"/>
      <c r="C17" s="187"/>
      <c r="D17" s="187"/>
      <c r="E17" s="187"/>
      <c r="F17" s="187"/>
      <c r="G17" s="15"/>
      <c r="H17" s="16"/>
      <c r="I17" s="16"/>
      <c r="J17" s="187"/>
      <c r="L17" s="185"/>
    </row>
    <row r="18" spans="1:14" x14ac:dyDescent="0.2">
      <c r="L18" s="185"/>
    </row>
    <row r="21" spans="1:14" ht="32" x14ac:dyDescent="0.2">
      <c r="A21" s="335" t="s">
        <v>52</v>
      </c>
      <c r="B21" s="335" t="s">
        <v>6</v>
      </c>
      <c r="C21" s="335" t="s">
        <v>53</v>
      </c>
      <c r="D21" s="335" t="s">
        <v>15</v>
      </c>
      <c r="E21" s="335" t="s">
        <v>13</v>
      </c>
      <c r="F21" s="335" t="s">
        <v>54</v>
      </c>
      <c r="G21" s="335" t="s">
        <v>42</v>
      </c>
      <c r="H21" s="80" t="s">
        <v>55</v>
      </c>
      <c r="I21" s="81" t="s">
        <v>56</v>
      </c>
      <c r="J21" s="81" t="s">
        <v>3</v>
      </c>
      <c r="L21" s="270"/>
      <c r="M21" s="187"/>
    </row>
    <row r="22" spans="1:14" x14ac:dyDescent="0.2">
      <c r="A22" s="244" t="s">
        <v>467</v>
      </c>
      <c r="B22" s="243">
        <v>43693</v>
      </c>
      <c r="C22" s="243">
        <v>45593</v>
      </c>
      <c r="D22" s="243" t="s">
        <v>468</v>
      </c>
      <c r="E22" s="244" t="s">
        <v>471</v>
      </c>
      <c r="F22" s="243">
        <v>43693</v>
      </c>
      <c r="G22" s="243" t="s">
        <v>21</v>
      </c>
      <c r="H22" s="271">
        <v>1023.362922</v>
      </c>
      <c r="I22" s="271">
        <v>1900</v>
      </c>
      <c r="J22" s="245" t="s">
        <v>820</v>
      </c>
      <c r="L22" s="270"/>
      <c r="M22" s="187"/>
    </row>
    <row r="26" spans="1:14" ht="32" x14ac:dyDescent="0.2">
      <c r="A26" s="422" t="s">
        <v>52</v>
      </c>
      <c r="B26" s="422" t="s">
        <v>6</v>
      </c>
      <c r="C26" s="422" t="s">
        <v>53</v>
      </c>
      <c r="D26" s="422" t="s">
        <v>15</v>
      </c>
      <c r="E26" s="422" t="s">
        <v>13</v>
      </c>
      <c r="F26" s="422" t="s">
        <v>54</v>
      </c>
      <c r="G26" s="422" t="s">
        <v>42</v>
      </c>
      <c r="H26" s="80" t="s">
        <v>55</v>
      </c>
      <c r="I26" s="81" t="s">
        <v>56</v>
      </c>
      <c r="J26" s="81" t="s">
        <v>3</v>
      </c>
      <c r="N26" s="270"/>
    </row>
    <row r="27" spans="1:14" ht="39" customHeight="1" x14ac:dyDescent="0.2">
      <c r="A27" s="244" t="s">
        <v>764</v>
      </c>
      <c r="B27" s="243">
        <v>43766</v>
      </c>
      <c r="C27" s="243">
        <v>43902</v>
      </c>
      <c r="D27" s="243" t="s">
        <v>468</v>
      </c>
      <c r="E27" s="244" t="s">
        <v>107</v>
      </c>
      <c r="F27" s="243">
        <v>43812</v>
      </c>
      <c r="G27" s="243" t="s">
        <v>9</v>
      </c>
      <c r="H27" s="271">
        <v>13000</v>
      </c>
      <c r="I27" s="271">
        <v>90</v>
      </c>
      <c r="J27" s="245" t="s">
        <v>765</v>
      </c>
      <c r="N27" s="270"/>
    </row>
    <row r="28" spans="1:14" ht="39" customHeight="1" x14ac:dyDescent="0.2">
      <c r="A28" s="244" t="s">
        <v>764</v>
      </c>
      <c r="B28" s="243">
        <v>43766</v>
      </c>
      <c r="C28" s="243">
        <v>43902</v>
      </c>
      <c r="D28" s="243" t="s">
        <v>468</v>
      </c>
      <c r="E28" s="244" t="s">
        <v>107</v>
      </c>
      <c r="F28" s="243">
        <v>43815</v>
      </c>
      <c r="G28" s="243" t="s">
        <v>9</v>
      </c>
      <c r="H28" s="271">
        <v>13000</v>
      </c>
      <c r="I28" s="271">
        <v>87</v>
      </c>
      <c r="J28" s="245" t="s">
        <v>765</v>
      </c>
      <c r="N28" s="270"/>
    </row>
    <row r="29" spans="1:14" ht="39" customHeight="1" x14ac:dyDescent="0.2">
      <c r="A29" s="244" t="s">
        <v>764</v>
      </c>
      <c r="B29" s="243">
        <v>43766</v>
      </c>
      <c r="C29" s="243">
        <v>43902</v>
      </c>
      <c r="D29" s="243" t="s">
        <v>468</v>
      </c>
      <c r="E29" s="244" t="s">
        <v>107</v>
      </c>
      <c r="F29" s="243">
        <v>43819</v>
      </c>
      <c r="G29" s="243" t="s">
        <v>9</v>
      </c>
      <c r="H29" s="271">
        <v>26000</v>
      </c>
      <c r="I29" s="271">
        <v>83</v>
      </c>
      <c r="J29" s="245" t="s">
        <v>765</v>
      </c>
      <c r="N29" s="270"/>
    </row>
    <row r="30" spans="1:14" ht="39" customHeight="1" x14ac:dyDescent="0.2">
      <c r="A30" s="244" t="s">
        <v>764</v>
      </c>
      <c r="B30" s="243">
        <v>43766</v>
      </c>
      <c r="C30" s="243">
        <v>43902</v>
      </c>
      <c r="D30" s="243" t="s">
        <v>468</v>
      </c>
      <c r="E30" s="244" t="s">
        <v>107</v>
      </c>
      <c r="F30" s="243">
        <v>43822</v>
      </c>
      <c r="G30" s="243" t="s">
        <v>9</v>
      </c>
      <c r="H30" s="271">
        <v>13000</v>
      </c>
      <c r="I30" s="271">
        <v>80</v>
      </c>
      <c r="J30" s="245" t="s">
        <v>765</v>
      </c>
      <c r="N30" s="270"/>
    </row>
    <row r="31" spans="1:14" ht="43" customHeight="1" x14ac:dyDescent="0.2">
      <c r="A31" s="244" t="s">
        <v>766</v>
      </c>
      <c r="B31" s="243">
        <v>43766</v>
      </c>
      <c r="C31" s="243">
        <v>43902</v>
      </c>
      <c r="D31" s="243" t="s">
        <v>468</v>
      </c>
      <c r="E31" s="244" t="s">
        <v>107</v>
      </c>
      <c r="F31" s="243">
        <v>43812</v>
      </c>
      <c r="G31" s="243" t="s">
        <v>9</v>
      </c>
      <c r="H31" s="271">
        <v>4200</v>
      </c>
      <c r="I31" s="271">
        <v>90</v>
      </c>
      <c r="J31" s="245" t="s">
        <v>765</v>
      </c>
      <c r="N31" s="270"/>
    </row>
    <row r="32" spans="1:14" ht="40" customHeight="1" x14ac:dyDescent="0.2">
      <c r="A32" s="244" t="s">
        <v>790</v>
      </c>
      <c r="B32" s="243">
        <v>43829</v>
      </c>
      <c r="C32" s="243">
        <v>43902</v>
      </c>
      <c r="D32" s="243" t="s">
        <v>468</v>
      </c>
      <c r="E32" s="244" t="s">
        <v>107</v>
      </c>
      <c r="F32" s="243">
        <v>43829</v>
      </c>
      <c r="G32" s="243" t="s">
        <v>9</v>
      </c>
      <c r="H32" s="271">
        <v>8100</v>
      </c>
      <c r="I32" s="271">
        <v>73</v>
      </c>
      <c r="J32" s="245" t="s">
        <v>765</v>
      </c>
      <c r="N32" s="270"/>
    </row>
    <row r="33" spans="1:14" ht="43" customHeight="1" x14ac:dyDescent="0.2">
      <c r="A33" s="86"/>
      <c r="B33" s="87"/>
      <c r="C33" s="87"/>
      <c r="D33" s="87"/>
      <c r="E33" s="86"/>
      <c r="F33" s="87"/>
      <c r="G33" s="87"/>
      <c r="H33" s="90"/>
      <c r="I33" s="164"/>
      <c r="J33" s="235"/>
      <c r="N33" s="270"/>
    </row>
    <row r="34" spans="1:14" ht="43" customHeight="1" x14ac:dyDescent="0.2">
      <c r="A34" s="86"/>
      <c r="B34" s="87"/>
      <c r="C34" s="87"/>
      <c r="D34" s="87"/>
      <c r="E34" s="86"/>
      <c r="F34" s="87"/>
      <c r="G34" s="87"/>
      <c r="H34" s="90"/>
      <c r="I34" s="164"/>
      <c r="J34" s="235"/>
      <c r="N34" s="270"/>
    </row>
  </sheetData>
  <mergeCells count="8">
    <mergeCell ref="L7:L14"/>
    <mergeCell ref="H3:I3"/>
    <mergeCell ref="A7:A14"/>
    <mergeCell ref="C7:C14"/>
    <mergeCell ref="D7:D14"/>
    <mergeCell ref="E7:E14"/>
    <mergeCell ref="F7:F14"/>
    <mergeCell ref="B7:B14"/>
  </mergeCell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13</vt:i4>
      </vt:variant>
    </vt:vector>
  </HeadingPairs>
  <TitlesOfParts>
    <vt:vector size="13" baseType="lpstr">
      <vt:lpstr>giros (2)</vt:lpstr>
      <vt:lpstr>Hoja3</vt:lpstr>
      <vt:lpstr>SIGADE</vt:lpstr>
      <vt:lpstr>Infoleg</vt:lpstr>
      <vt:lpstr>Licitaciones</vt:lpstr>
      <vt:lpstr>VIDA PROMEDIO</vt:lpstr>
      <vt:lpstr>NUEVOS Coloc 2019</vt:lpstr>
      <vt:lpstr>Colocaciones</vt:lpstr>
      <vt:lpstr>Otras Operaciones</vt:lpstr>
      <vt:lpstr>Decreto 596 y N Comp</vt:lpstr>
      <vt:lpstr>TASAS</vt:lpstr>
      <vt:lpstr>Hoja1</vt:lpstr>
      <vt:lpstr>Decreto 596 y N Comp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Eugenia  Carrasco Lucas</dc:creator>
  <cp:lastModifiedBy>Usuario de Microsoft Office</cp:lastModifiedBy>
  <cp:lastPrinted>2020-03-04T15:36:08Z</cp:lastPrinted>
  <dcterms:created xsi:type="dcterms:W3CDTF">2018-10-10T19:41:03Z</dcterms:created>
  <dcterms:modified xsi:type="dcterms:W3CDTF">2020-07-03T19:01:21Z</dcterms:modified>
</cp:coreProperties>
</file>