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315" activeTab="0"/>
  </bookViews>
  <sheets>
    <sheet name="Gasto Educativo" sheetId="1" r:id="rId1"/>
    <sheet name="Indicadores" sheetId="2" r:id="rId2"/>
  </sheets>
  <definedNames>
    <definedName name="_xlnm.Print_Area" localSheetId="0">'Gasto Educativo'!$B$1:$O$71</definedName>
  </definedNames>
  <calcPr fullCalcOnLoad="1"/>
</workbook>
</file>

<file path=xl/sharedStrings.xml><?xml version="1.0" encoding="utf-8"?>
<sst xmlns="http://schemas.openxmlformats.org/spreadsheetml/2006/main" count="67" uniqueCount="47">
  <si>
    <t>PROVINCIA DE CHUBUT</t>
  </si>
  <si>
    <t>Año</t>
  </si>
  <si>
    <t>Total</t>
  </si>
  <si>
    <t>Erogaciones Corrientes</t>
  </si>
  <si>
    <t>Erogaciones de Capital</t>
  </si>
  <si>
    <t>Personal</t>
  </si>
  <si>
    <t>Bienes y Servicios     No Personales</t>
  </si>
  <si>
    <t>Transferencias</t>
  </si>
  <si>
    <t>Educ. Priv.</t>
  </si>
  <si>
    <t>Otras</t>
  </si>
  <si>
    <t>Niveles Educativos</t>
  </si>
  <si>
    <t>Sin discriminar</t>
  </si>
  <si>
    <t>Total Gestión Privada**</t>
  </si>
  <si>
    <t xml:space="preserve">  - Datos provisorios sujetos a revisión.</t>
  </si>
  <si>
    <t>GASTO EN EDUCACIÓN</t>
  </si>
  <si>
    <t xml:space="preserve">  - No se incluyen las erogaciones correspondientes a la función Cultura.</t>
  </si>
  <si>
    <t xml:space="preserve"> - A partir de 2005 se incluye, en el caso de las provincias que lo informan, el gasto en infraestructura escolar de otros organismos.</t>
  </si>
  <si>
    <t>Inicial</t>
  </si>
  <si>
    <t>n/d</t>
  </si>
  <si>
    <t>Incial + Primario</t>
  </si>
  <si>
    <t>Secundario</t>
  </si>
  <si>
    <t xml:space="preserve">  - Se incluyen las Transferencias No Monetarias efectuadas en el marco del Programa Conectar Igualdad.</t>
  </si>
  <si>
    <t>Primario</t>
  </si>
  <si>
    <t>Gasto Educativo (2)/Gasto Público</t>
  </si>
  <si>
    <t>Gasto Educativo (2)/Ingresos Corrientes</t>
  </si>
  <si>
    <t>Gasto Público en Educ. por alumno de gestión estatal ($) (1)</t>
  </si>
  <si>
    <t>Gasto Público en Educ. (2) por alumno de gestión estatal / Ingresos Corrientes per cápita</t>
  </si>
  <si>
    <r>
      <rPr>
        <sz val="10"/>
        <rFont val="Arial"/>
        <family val="2"/>
      </rP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En el Gasto Público en Educación por alumno se descuentan los montos transferidos a la educación de gestión privada. Información de Matrícula 2017 proveniente del Relevamiento Anual. Datos Provisorios.
(2) Sólo se incluyen las transferencias no automáticas (TNA) del Gobierno Nacional destinadas a cuentas de los gobiernos jurisdiccionales, es decir, no se ncluyen TNA destinadas a escuelas, a personas y aquellas efectivizadas a través de la entrega de bienes.</t>
    </r>
  </si>
  <si>
    <t xml:space="preserve">  - Se incluyen a partir del año 2005 los montos transferidos en concepto de infraestructura en el marco del  Ex ¨Programa Nacional 700 Escuelas¨ y Ex "Más Escuelas" a cargo del Ministerio de Educación de la Nación  y del Ministerio del Interior.</t>
  </si>
  <si>
    <t>Superior No Universitario*</t>
  </si>
  <si>
    <t>Fuente: CGECSE/UGA/Ministerio de Educación de la Nación (ME)  en base a ejecuciones presupuestarias provinciales, Dirección de Contabilidad y Finanzas, Dirección de Presupuesto y Dirección General de la Unidad de Financiamiento Internacional/SsCA/ME; Secretaría de Información y Evaluación Educativa/ME; INDEC y Dirección Nacional de Asuntos Provinciales/Ministerio de Economía de la Nación.</t>
  </si>
  <si>
    <t>* En el caso del gasto en personal, aquellas partidas que no fueron informadas por nivel educativo, se reasignaron a partir de la masa salarial (estimada por esta Coordinación) según nivel con objetivo de disponer de una apertura mínima (Inicial, Primario, Secundario, Superior) comparable entre todas las jurisdicciones.</t>
  </si>
  <si>
    <t>** En el tipo de Educación Común la partida presupuestaria consigna en el Nivel Primario, los tres ciclos de la Educación General Básica ó bien los primeros 7 años/grados de escolaridad, y en el Nivel Secundario, los años restantes.</t>
  </si>
  <si>
    <t>*** El nivel Superior incluye a los Institutos de Formación Docente y de Formación Profesional</t>
  </si>
  <si>
    <t>**** La información no se presenta desagregada por nivel educativo porque gran parte de las jurisdicciones no informa la diferenciación por nivel de ese tipo de gasto.</t>
  </si>
  <si>
    <t>***** En el año 2019, el gasto educativo de la provincia se incrementó significativamente. Se efectuó la consulta correspondiente a la provincia pero no se obtuvo respuesta.</t>
  </si>
  <si>
    <t>Aclaraciones referidas al gasto en educación identificado en la Provincia:</t>
  </si>
  <si>
    <t xml:space="preserve">  - Incluye aquellos gastos financiados con Transferencias No Automáticas del Ministerio de Educación de la Nación, incluso las transferencias directas a escuelas y a personas (becas):</t>
  </si>
  <si>
    <t xml:space="preserve"> - Se incluyen los gastos en infraestructura financiados con el Fondo Federal Solidario durante su período de vigencia</t>
  </si>
  <si>
    <t xml:space="preserve">  - No incluye el gasto ejecutado por las jurisdicciones en concepto de servicio alimentario.</t>
  </si>
  <si>
    <t>- A partir de 2019 incluye las becas PROGRESAR (para años anteriores, a la fecha no se dispone de la distribución por jurisdicción)</t>
  </si>
  <si>
    <t xml:space="preserve">- Se incluyen compras centralizadas realizadas por el Gobierno Nacional </t>
  </si>
  <si>
    <t>2019*****</t>
  </si>
  <si>
    <t>Indicadores del Gasto Educativo. Años 2001-2020</t>
  </si>
  <si>
    <t>Gasto en Educación clasificado por Nivel Educativo (estimado). Años 2001-2021*</t>
  </si>
  <si>
    <t>Gasto en Educación clasificado por objeto del gasto. Años 2001-2021</t>
  </si>
  <si>
    <t>Fuente: CGECSE/SEIE/ME en base a ejecuciones presupuestarias provinciales, Dirección de Contabilidad y Finanzas, Dirección de Presupuesto y Dirección General de la Unidad de Financiamiento Internacional/SsCA/ME; Secretaría de Información y Evaluación Educativa/ME y Ministerio del Interior.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</si>
</sst>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0.0%"/>
    <numFmt numFmtId="180" formatCode="&quot;$&quot;\ #,##0.0"/>
    <numFmt numFmtId="181" formatCode="#,##0.0"/>
    <numFmt numFmtId="182" formatCode="&quot;$&quot;\ #,##0"/>
    <numFmt numFmtId="183" formatCode="[$-2C0A]dddd\,\ d\ &quot;de&quot;\ mmmm\ &quot;de&quot;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1"/>
      </left>
      <right style="medium"/>
      <top style="thin"/>
      <bottom style="thin"/>
    </border>
    <border>
      <left style="thin">
        <color theme="1"/>
      </left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9" fontId="0" fillId="0" borderId="0" xfId="54" applyFont="1" applyAlignment="1">
      <alignment vertical="center"/>
    </xf>
    <xf numFmtId="9" fontId="0" fillId="0" borderId="0" xfId="54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9" fontId="0" fillId="0" borderId="0" xfId="54" applyFont="1" applyBorder="1" applyAlignment="1">
      <alignment horizontal="center" vertical="center"/>
    </xf>
    <xf numFmtId="179" fontId="0" fillId="0" borderId="0" xfId="54" applyNumberFormat="1" applyFont="1" applyBorder="1" applyAlignment="1">
      <alignment vertical="center"/>
    </xf>
    <xf numFmtId="179" fontId="6" fillId="0" borderId="0" xfId="54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0" fillId="0" borderId="0" xfId="54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9" fontId="0" fillId="0" borderId="0" xfId="54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52" applyFont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4" borderId="16" xfId="52" applyFill="1" applyBorder="1" applyAlignment="1">
      <alignment vertical="center" wrapText="1"/>
      <protection/>
    </xf>
    <xf numFmtId="179" fontId="0" fillId="0" borderId="17" xfId="0" applyNumberFormat="1" applyFont="1" applyBorder="1" applyAlignment="1">
      <alignment horizontal="right" vertical="center"/>
    </xf>
    <xf numFmtId="179" fontId="0" fillId="0" borderId="18" xfId="0" applyNumberFormat="1" applyFont="1" applyBorder="1" applyAlignment="1">
      <alignment horizontal="right" vertical="center"/>
    </xf>
    <xf numFmtId="0" fontId="0" fillId="0" borderId="19" xfId="52" applyBorder="1" applyAlignment="1">
      <alignment vertical="center" wrapText="1"/>
      <protection/>
    </xf>
    <xf numFmtId="0" fontId="0" fillId="0" borderId="0" xfId="0" applyFont="1" applyAlignment="1">
      <alignment horizontal="right" vertical="center"/>
    </xf>
    <xf numFmtId="0" fontId="0" fillId="34" borderId="16" xfId="52" applyFill="1" applyBorder="1" applyAlignment="1">
      <alignment horizontal="left" vertical="center" wrapText="1"/>
      <protection/>
    </xf>
    <xf numFmtId="182" fontId="0" fillId="0" borderId="17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0" fontId="0" fillId="0" borderId="19" xfId="52" applyBorder="1" applyAlignment="1">
      <alignment wrapText="1"/>
      <protection/>
    </xf>
    <xf numFmtId="0" fontId="0" fillId="34" borderId="20" xfId="52" applyFill="1" applyBorder="1" applyAlignment="1">
      <alignment vertical="center" wrapText="1"/>
      <protection/>
    </xf>
    <xf numFmtId="177" fontId="0" fillId="0" borderId="21" xfId="47" applyFont="1" applyFill="1" applyBorder="1" applyAlignment="1">
      <alignment vertical="center"/>
    </xf>
    <xf numFmtId="177" fontId="0" fillId="0" borderId="22" xfId="47" applyFont="1" applyFill="1" applyBorder="1" applyAlignment="1">
      <alignment vertical="center"/>
    </xf>
    <xf numFmtId="4" fontId="0" fillId="0" borderId="0" xfId="54" applyNumberFormat="1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179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177" fontId="0" fillId="0" borderId="28" xfId="47" applyFont="1" applyFill="1" applyBorder="1" applyAlignment="1">
      <alignment vertical="center"/>
    </xf>
    <xf numFmtId="0" fontId="0" fillId="4" borderId="17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9" fontId="0" fillId="0" borderId="0" xfId="54" applyFont="1" applyBorder="1" applyAlignment="1">
      <alignment horizontal="center" vertical="center"/>
    </xf>
    <xf numFmtId="9" fontId="0" fillId="0" borderId="0" xfId="54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 quotePrefix="1">
      <alignment horizontal="left" vertical="center"/>
    </xf>
    <xf numFmtId="49" fontId="49" fillId="0" borderId="0" xfId="0" applyNumberFormat="1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0" fillId="0" borderId="0" xfId="0" applyAlignment="1">
      <alignment/>
    </xf>
    <xf numFmtId="49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Alignment="1">
      <alignment horizontal="left" vertical="center" wrapText="1"/>
    </xf>
    <xf numFmtId="3" fontId="0" fillId="4" borderId="10" xfId="0" applyNumberFormat="1" applyFont="1" applyFill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7" fillId="0" borderId="0" xfId="52" applyFont="1" applyAlignment="1" quotePrefix="1">
      <alignment horizontal="left" vertical="center" wrapText="1"/>
      <protection/>
    </xf>
    <xf numFmtId="0" fontId="7" fillId="0" borderId="0" xfId="52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30" fillId="0" borderId="31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8"/>
  <sheetViews>
    <sheetView showGridLines="0" tabSelected="1" zoomScale="90" zoomScaleNormal="90" zoomScalePageLayoutView="0" workbookViewId="0" topLeftCell="A1">
      <selection activeCell="B1" sqref="B1:D1"/>
    </sheetView>
  </sheetViews>
  <sheetFormatPr defaultColWidth="11.421875" defaultRowHeight="12.75"/>
  <cols>
    <col min="1" max="1" width="3.8515625" style="1" customWidth="1"/>
    <col min="2" max="3" width="14.7109375" style="1" customWidth="1"/>
    <col min="4" max="5" width="18.8515625" style="1" customWidth="1"/>
    <col min="6" max="6" width="19.00390625" style="1" customWidth="1"/>
    <col min="7" max="7" width="17.00390625" style="1" customWidth="1"/>
    <col min="8" max="8" width="17.140625" style="1" customWidth="1"/>
    <col min="9" max="9" width="17.00390625" style="1" customWidth="1"/>
    <col min="10" max="12" width="17.140625" style="1" customWidth="1"/>
    <col min="13" max="13" width="11.421875" style="1" customWidth="1"/>
    <col min="14" max="14" width="14.8515625" style="1" bestFit="1" customWidth="1"/>
    <col min="15" max="16384" width="11.421875" style="1" customWidth="1"/>
  </cols>
  <sheetData>
    <row r="1" spans="2:6" ht="16.5" customHeight="1">
      <c r="B1" s="100" t="s">
        <v>0</v>
      </c>
      <c r="C1" s="100"/>
      <c r="D1" s="100"/>
      <c r="E1" s="19"/>
      <c r="F1" s="2"/>
    </row>
    <row r="2" ht="12.75" customHeight="1"/>
    <row r="3" ht="15">
      <c r="B3" s="23" t="s">
        <v>14</v>
      </c>
    </row>
    <row r="4" ht="5.25" customHeight="1">
      <c r="B4" s="3"/>
    </row>
    <row r="5" spans="2:10" ht="12" customHeight="1">
      <c r="B5" s="60" t="s">
        <v>45</v>
      </c>
      <c r="G5" s="4"/>
      <c r="H5" s="5"/>
      <c r="I5" s="5"/>
      <c r="J5" s="5"/>
    </row>
    <row r="6" ht="6.75" customHeight="1"/>
    <row r="7" spans="2:9" ht="15.75" customHeight="1">
      <c r="B7" s="91" t="s">
        <v>1</v>
      </c>
      <c r="C7" s="86" t="s">
        <v>2</v>
      </c>
      <c r="D7" s="89" t="s">
        <v>3</v>
      </c>
      <c r="E7" s="89"/>
      <c r="F7" s="89"/>
      <c r="G7" s="89"/>
      <c r="H7" s="89"/>
      <c r="I7" s="90" t="s">
        <v>4</v>
      </c>
    </row>
    <row r="8" spans="2:9" ht="13.5" customHeight="1">
      <c r="B8" s="92"/>
      <c r="C8" s="87"/>
      <c r="D8" s="90" t="s">
        <v>5</v>
      </c>
      <c r="E8" s="90" t="s">
        <v>6</v>
      </c>
      <c r="F8" s="89" t="s">
        <v>7</v>
      </c>
      <c r="G8" s="89"/>
      <c r="H8" s="89"/>
      <c r="I8" s="90"/>
    </row>
    <row r="9" spans="2:9" ht="16.5" customHeight="1">
      <c r="B9" s="93"/>
      <c r="C9" s="88"/>
      <c r="D9" s="90"/>
      <c r="E9" s="90"/>
      <c r="F9" s="59" t="s">
        <v>2</v>
      </c>
      <c r="G9" s="59" t="s">
        <v>8</v>
      </c>
      <c r="H9" s="59" t="s">
        <v>9</v>
      </c>
      <c r="I9" s="90"/>
    </row>
    <row r="10" spans="2:12" ht="17.25" customHeight="1">
      <c r="B10" s="72">
        <v>2001</v>
      </c>
      <c r="C10" s="6">
        <f aca="true" t="shared" si="0" ref="C10:C22">D10+E10+F10+I10</f>
        <v>147882709.32000002</v>
      </c>
      <c r="D10" s="6">
        <v>137470922.42048842</v>
      </c>
      <c r="E10" s="6">
        <v>3158331.8299999996</v>
      </c>
      <c r="F10" s="6">
        <f aca="true" t="shared" si="1" ref="F10:F29">+G10+H10</f>
        <v>6865246.989511564</v>
      </c>
      <c r="G10" s="7">
        <v>6150696.699511564</v>
      </c>
      <c r="H10" s="7">
        <v>714550.29</v>
      </c>
      <c r="I10" s="6">
        <v>388208.07999999996</v>
      </c>
      <c r="J10" s="8"/>
      <c r="K10" s="29"/>
      <c r="L10" s="29"/>
    </row>
    <row r="11" spans="2:12" ht="17.25" customHeight="1">
      <c r="B11" s="72">
        <v>2002</v>
      </c>
      <c r="C11" s="6">
        <f t="shared" si="0"/>
        <v>163569400.23999998</v>
      </c>
      <c r="D11" s="6">
        <v>151814927.94</v>
      </c>
      <c r="E11" s="6">
        <v>3422870.5399999996</v>
      </c>
      <c r="F11" s="6">
        <f t="shared" si="1"/>
        <v>7326637.54</v>
      </c>
      <c r="G11" s="7">
        <v>6584037.54</v>
      </c>
      <c r="H11" s="7">
        <v>742600</v>
      </c>
      <c r="I11" s="6">
        <v>1004964.2200000001</v>
      </c>
      <c r="J11" s="8"/>
      <c r="K11" s="29"/>
      <c r="L11" s="29"/>
    </row>
    <row r="12" spans="2:15" ht="17.25" customHeight="1">
      <c r="B12" s="72">
        <v>2003</v>
      </c>
      <c r="C12" s="6">
        <f t="shared" si="0"/>
        <v>233849426.31</v>
      </c>
      <c r="D12" s="6">
        <v>213104448.96</v>
      </c>
      <c r="E12" s="6">
        <v>9647360.88</v>
      </c>
      <c r="F12" s="6">
        <f t="shared" si="1"/>
        <v>11077714.57</v>
      </c>
      <c r="G12" s="7">
        <v>8921379</v>
      </c>
      <c r="H12" s="7">
        <v>2156335.5700000003</v>
      </c>
      <c r="I12" s="6">
        <v>19901.9</v>
      </c>
      <c r="J12" s="8"/>
      <c r="K12" s="29"/>
      <c r="L12" s="29"/>
      <c r="M12" s="2"/>
      <c r="N12" s="2"/>
      <c r="O12" s="2"/>
    </row>
    <row r="13" spans="2:12" ht="17.25" customHeight="1">
      <c r="B13" s="72">
        <v>2004</v>
      </c>
      <c r="C13" s="6">
        <f t="shared" si="0"/>
        <v>308734612.59999996</v>
      </c>
      <c r="D13" s="6">
        <v>280643543.51</v>
      </c>
      <c r="E13" s="6">
        <v>11739621.64</v>
      </c>
      <c r="F13" s="6">
        <f t="shared" si="1"/>
        <v>14291766.45</v>
      </c>
      <c r="G13" s="7">
        <v>11373166.45</v>
      </c>
      <c r="H13" s="7">
        <v>2918600</v>
      </c>
      <c r="I13" s="6">
        <v>2059681</v>
      </c>
      <c r="J13" s="8"/>
      <c r="K13" s="29"/>
      <c r="L13" s="29"/>
    </row>
    <row r="14" spans="2:12" ht="17.25" customHeight="1">
      <c r="B14" s="72">
        <v>2005</v>
      </c>
      <c r="C14" s="6">
        <f t="shared" si="0"/>
        <v>445030302.42</v>
      </c>
      <c r="D14" s="6">
        <v>380543968.7</v>
      </c>
      <c r="E14" s="6">
        <v>19570111.229999997</v>
      </c>
      <c r="F14" s="6">
        <f t="shared" si="1"/>
        <v>19401886.16</v>
      </c>
      <c r="G14" s="7">
        <v>15344258.1</v>
      </c>
      <c r="H14" s="7">
        <v>4057628.06</v>
      </c>
      <c r="I14" s="6">
        <v>25514336.330000002</v>
      </c>
      <c r="J14" s="8"/>
      <c r="K14" s="29"/>
      <c r="L14" s="29"/>
    </row>
    <row r="15" spans="2:12" s="9" customFormat="1" ht="17.25" customHeight="1">
      <c r="B15" s="72">
        <v>2006</v>
      </c>
      <c r="C15" s="6">
        <f t="shared" si="0"/>
        <v>553349905.8499999</v>
      </c>
      <c r="D15" s="6">
        <v>458886251.46</v>
      </c>
      <c r="E15" s="6">
        <v>22024275.839999996</v>
      </c>
      <c r="F15" s="6">
        <f t="shared" si="1"/>
        <v>22905705</v>
      </c>
      <c r="G15" s="7">
        <v>16264786.5</v>
      </c>
      <c r="H15" s="7">
        <v>6640918.5</v>
      </c>
      <c r="I15" s="6">
        <v>49533673.550000004</v>
      </c>
      <c r="J15" s="8"/>
      <c r="K15" s="29"/>
      <c r="L15" s="29"/>
    </row>
    <row r="16" spans="2:12" s="9" customFormat="1" ht="17.25" customHeight="1">
      <c r="B16" s="72">
        <v>2007</v>
      </c>
      <c r="C16" s="6">
        <f t="shared" si="0"/>
        <v>718554102.1500001</v>
      </c>
      <c r="D16" s="6">
        <v>560391911.41</v>
      </c>
      <c r="E16" s="6">
        <v>20505080.319999997</v>
      </c>
      <c r="F16" s="6">
        <f t="shared" si="1"/>
        <v>29241048.84</v>
      </c>
      <c r="G16" s="7">
        <v>16637992</v>
      </c>
      <c r="H16" s="7">
        <v>12603056.84</v>
      </c>
      <c r="I16" s="6">
        <v>108416061.57999998</v>
      </c>
      <c r="J16" s="8"/>
      <c r="K16" s="29"/>
      <c r="L16" s="29"/>
    </row>
    <row r="17" spans="2:12" s="9" customFormat="1" ht="17.25" customHeight="1">
      <c r="B17" s="72">
        <v>2008</v>
      </c>
      <c r="C17" s="6">
        <f t="shared" si="0"/>
        <v>947702645.3299999</v>
      </c>
      <c r="D17" s="6">
        <v>734242630.3699999</v>
      </c>
      <c r="E17" s="6">
        <v>42436935.43000001</v>
      </c>
      <c r="F17" s="6">
        <f t="shared" si="1"/>
        <v>41913558.54</v>
      </c>
      <c r="G17" s="7">
        <v>31507388.45</v>
      </c>
      <c r="H17" s="7">
        <v>10406170.09</v>
      </c>
      <c r="I17" s="6">
        <v>129109520.99000002</v>
      </c>
      <c r="J17" s="8"/>
      <c r="K17" s="29"/>
      <c r="L17" s="29"/>
    </row>
    <row r="18" spans="2:12" s="9" customFormat="1" ht="17.25" customHeight="1">
      <c r="B18" s="72">
        <v>2009</v>
      </c>
      <c r="C18" s="6">
        <f t="shared" si="0"/>
        <v>1108977868.31</v>
      </c>
      <c r="D18" s="6">
        <v>871231737.6699998</v>
      </c>
      <c r="E18" s="6">
        <v>44334927.629999995</v>
      </c>
      <c r="F18" s="6">
        <f t="shared" si="1"/>
        <v>47929079.879999995</v>
      </c>
      <c r="G18" s="7">
        <v>34930792.62</v>
      </c>
      <c r="H18" s="7">
        <v>12998287.26</v>
      </c>
      <c r="I18" s="6">
        <v>145482123.13</v>
      </c>
      <c r="J18" s="8"/>
      <c r="K18" s="29"/>
      <c r="L18" s="29"/>
    </row>
    <row r="19" spans="2:12" s="13" customFormat="1" ht="17.25" customHeight="1">
      <c r="B19" s="72">
        <v>2010</v>
      </c>
      <c r="C19" s="6">
        <f t="shared" si="0"/>
        <v>1462486451.3900006</v>
      </c>
      <c r="D19" s="6">
        <v>1145340901.0600004</v>
      </c>
      <c r="E19" s="6">
        <v>62321771.97999999</v>
      </c>
      <c r="F19" s="6">
        <f t="shared" si="1"/>
        <v>57907912.629999995</v>
      </c>
      <c r="G19" s="7">
        <v>44599510.879999995</v>
      </c>
      <c r="H19" s="7">
        <v>13308401.75</v>
      </c>
      <c r="I19" s="6">
        <v>196915865.72000003</v>
      </c>
      <c r="J19" s="8"/>
      <c r="K19" s="29"/>
      <c r="L19" s="29"/>
    </row>
    <row r="20" spans="2:12" s="13" customFormat="1" ht="17.25" customHeight="1">
      <c r="B20" s="72">
        <v>2011</v>
      </c>
      <c r="C20" s="6">
        <f>D20+E20+F20+I20</f>
        <v>1934760813.4773471</v>
      </c>
      <c r="D20" s="6">
        <v>1478771949.0600004</v>
      </c>
      <c r="E20" s="6">
        <v>72967782.29000002</v>
      </c>
      <c r="F20" s="6">
        <f t="shared" si="1"/>
        <v>81226586.34</v>
      </c>
      <c r="G20" s="7">
        <v>61523763.28</v>
      </c>
      <c r="H20" s="7">
        <v>19702823.060000002</v>
      </c>
      <c r="I20" s="6">
        <v>301794495.7873469</v>
      </c>
      <c r="J20" s="8"/>
      <c r="K20" s="29"/>
      <c r="L20" s="29"/>
    </row>
    <row r="21" spans="2:12" s="13" customFormat="1" ht="17.25" customHeight="1">
      <c r="B21" s="72">
        <v>2012</v>
      </c>
      <c r="C21" s="6">
        <f t="shared" si="0"/>
        <v>2416393108.4614816</v>
      </c>
      <c r="D21" s="6">
        <v>1946752200.31</v>
      </c>
      <c r="E21" s="6">
        <v>134730772.54</v>
      </c>
      <c r="F21" s="6">
        <f t="shared" si="1"/>
        <v>116101613.98</v>
      </c>
      <c r="G21" s="7">
        <v>93746079.48</v>
      </c>
      <c r="H21" s="7">
        <v>22355534.5</v>
      </c>
      <c r="I21" s="6">
        <v>218808521.63148147</v>
      </c>
      <c r="J21" s="8"/>
      <c r="K21" s="29"/>
      <c r="L21" s="29"/>
    </row>
    <row r="22" spans="2:12" s="13" customFormat="1" ht="17.25" customHeight="1">
      <c r="B22" s="73">
        <v>2013</v>
      </c>
      <c r="C22" s="6">
        <f t="shared" si="0"/>
        <v>3196600495.54</v>
      </c>
      <c r="D22" s="6">
        <v>2695301067.6</v>
      </c>
      <c r="E22" s="6">
        <v>132898439.82</v>
      </c>
      <c r="F22" s="6">
        <f t="shared" si="1"/>
        <v>165494661.77</v>
      </c>
      <c r="G22" s="24">
        <v>139909535.62</v>
      </c>
      <c r="H22" s="7">
        <v>25585126.15</v>
      </c>
      <c r="I22" s="6">
        <v>202906326.35</v>
      </c>
      <c r="J22" s="8"/>
      <c r="K22" s="29"/>
      <c r="L22" s="29"/>
    </row>
    <row r="23" spans="2:12" s="13" customFormat="1" ht="17.25" customHeight="1">
      <c r="B23" s="71">
        <v>2014</v>
      </c>
      <c r="C23" s="6">
        <f aca="true" t="shared" si="2" ref="C23:C29">D23+E23+F23+I23</f>
        <v>4708681751.225001</v>
      </c>
      <c r="D23" s="6">
        <v>3988144486.830001</v>
      </c>
      <c r="E23" s="6">
        <v>212752252.28000003</v>
      </c>
      <c r="F23" s="6">
        <f t="shared" si="1"/>
        <v>234366192.85999998</v>
      </c>
      <c r="G23" s="7">
        <v>202977605.98999998</v>
      </c>
      <c r="H23" s="7">
        <v>31388586.869999997</v>
      </c>
      <c r="I23" s="6">
        <v>273418819.255</v>
      </c>
      <c r="J23" s="8"/>
      <c r="K23" s="29"/>
      <c r="L23" s="29"/>
    </row>
    <row r="24" spans="2:12" s="13" customFormat="1" ht="17.25" customHeight="1">
      <c r="B24" s="71">
        <v>2015</v>
      </c>
      <c r="C24" s="6">
        <f t="shared" si="2"/>
        <v>6427550777.943967</v>
      </c>
      <c r="D24" s="6">
        <v>5546742032.239999</v>
      </c>
      <c r="E24" s="6">
        <v>310723750.16</v>
      </c>
      <c r="F24" s="6">
        <f t="shared" si="1"/>
        <v>310035153.09</v>
      </c>
      <c r="G24" s="7">
        <v>275113652.45</v>
      </c>
      <c r="H24" s="7">
        <v>34921500.64</v>
      </c>
      <c r="I24" s="6">
        <v>260049842.45396823</v>
      </c>
      <c r="J24" s="8"/>
      <c r="K24" s="29"/>
      <c r="L24" s="29"/>
    </row>
    <row r="25" spans="2:12" s="13" customFormat="1" ht="17.25" customHeight="1">
      <c r="B25" s="71">
        <v>2016</v>
      </c>
      <c r="C25" s="6">
        <f t="shared" si="2"/>
        <v>8653238837.62873</v>
      </c>
      <c r="D25" s="6">
        <v>7635855493.290001</v>
      </c>
      <c r="E25" s="6">
        <v>306265930.61</v>
      </c>
      <c r="F25" s="6">
        <f t="shared" si="1"/>
        <v>390283972.8499999</v>
      </c>
      <c r="G25" s="7">
        <v>346086722.4799999</v>
      </c>
      <c r="H25" s="7">
        <v>44197250.37</v>
      </c>
      <c r="I25" s="6">
        <v>320833440.8787301</v>
      </c>
      <c r="J25" s="8"/>
      <c r="K25" s="29"/>
      <c r="L25" s="29"/>
    </row>
    <row r="26" spans="2:12" s="13" customFormat="1" ht="17.25" customHeight="1">
      <c r="B26" s="71">
        <v>2017</v>
      </c>
      <c r="C26" s="6">
        <f t="shared" si="2"/>
        <v>10991652037.480001</v>
      </c>
      <c r="D26" s="6">
        <v>9628344580.600002</v>
      </c>
      <c r="E26" s="6">
        <v>438889247.1400001</v>
      </c>
      <c r="F26" s="6">
        <f t="shared" si="1"/>
        <v>548633849.41</v>
      </c>
      <c r="G26" s="7">
        <v>501652003.82</v>
      </c>
      <c r="H26" s="7">
        <v>46981845.589999996</v>
      </c>
      <c r="I26" s="6">
        <v>375784360.33</v>
      </c>
      <c r="J26" s="8"/>
      <c r="K26" s="29"/>
      <c r="L26" s="29"/>
    </row>
    <row r="27" spans="2:12" s="13" customFormat="1" ht="17.25" customHeight="1">
      <c r="B27" s="71">
        <v>2018</v>
      </c>
      <c r="C27" s="6">
        <f t="shared" si="2"/>
        <v>12355600451.07</v>
      </c>
      <c r="D27" s="27">
        <v>11118187430.019999</v>
      </c>
      <c r="E27" s="27">
        <v>474750769.62000006</v>
      </c>
      <c r="F27" s="6">
        <f t="shared" si="1"/>
        <v>576737659.34</v>
      </c>
      <c r="G27" s="27">
        <v>527871181.58</v>
      </c>
      <c r="H27" s="27">
        <v>48866477.76</v>
      </c>
      <c r="I27" s="27">
        <v>185924592.09000003</v>
      </c>
      <c r="J27" s="8"/>
      <c r="K27" s="29"/>
      <c r="L27" s="29"/>
    </row>
    <row r="28" spans="2:12" s="13" customFormat="1" ht="17.25" customHeight="1">
      <c r="B28" s="71">
        <v>2019</v>
      </c>
      <c r="C28" s="6">
        <f t="shared" si="2"/>
        <v>22758935972.42</v>
      </c>
      <c r="D28" s="27">
        <v>21109699357.129997</v>
      </c>
      <c r="E28" s="27">
        <v>379203866.48</v>
      </c>
      <c r="F28" s="6">
        <f t="shared" si="1"/>
        <v>1062585286.73</v>
      </c>
      <c r="G28" s="27">
        <v>931216375.32</v>
      </c>
      <c r="H28" s="27">
        <v>131368911.41</v>
      </c>
      <c r="I28" s="27">
        <v>207447462.07999998</v>
      </c>
      <c r="J28" s="8"/>
      <c r="K28" s="29"/>
      <c r="L28" s="29"/>
    </row>
    <row r="29" spans="2:13" s="13" customFormat="1" ht="17.25" customHeight="1">
      <c r="B29" s="74">
        <v>2020</v>
      </c>
      <c r="C29" s="75">
        <f t="shared" si="2"/>
        <v>30048077771.533234</v>
      </c>
      <c r="D29" s="76">
        <v>28397389658.739994</v>
      </c>
      <c r="E29" s="76">
        <v>240427241.64323747</v>
      </c>
      <c r="F29" s="75">
        <f t="shared" si="1"/>
        <v>1309907615.0000002</v>
      </c>
      <c r="G29" s="76">
        <v>1198150887.0800002</v>
      </c>
      <c r="H29" s="76">
        <v>111756727.92</v>
      </c>
      <c r="I29" s="76">
        <v>100353256.15000002</v>
      </c>
      <c r="J29" s="8"/>
      <c r="K29" s="29"/>
      <c r="L29" s="29"/>
      <c r="M29" s="49"/>
    </row>
    <row r="30" spans="2:13" s="13" customFormat="1" ht="17.25" customHeight="1">
      <c r="B30" s="74">
        <v>2021</v>
      </c>
      <c r="C30" s="75">
        <f>D30+E30+F30+I30</f>
        <v>33332519366.572346</v>
      </c>
      <c r="D30" s="76">
        <v>30260712115.9</v>
      </c>
      <c r="E30" s="76">
        <v>748984972.4154956</v>
      </c>
      <c r="F30" s="75">
        <f>+G30+H30</f>
        <v>2046400929.846846</v>
      </c>
      <c r="G30" s="76">
        <v>1698056582.84</v>
      </c>
      <c r="H30" s="76">
        <v>348344347.0068462</v>
      </c>
      <c r="I30" s="76">
        <v>276421348.41</v>
      </c>
      <c r="J30" s="8"/>
      <c r="K30" s="29"/>
      <c r="L30" s="29"/>
      <c r="M30" s="49"/>
    </row>
    <row r="31" spans="2:14" s="13" customFormat="1" ht="17.25" customHeight="1">
      <c r="B31" s="25"/>
      <c r="C31" s="16"/>
      <c r="D31" s="14"/>
      <c r="E31" s="26"/>
      <c r="F31" s="26"/>
      <c r="G31" s="26"/>
      <c r="H31" s="18"/>
      <c r="I31" s="18"/>
      <c r="J31" s="26"/>
      <c r="K31" s="17"/>
      <c r="N31" s="49"/>
    </row>
    <row r="32" spans="2:17" ht="15">
      <c r="B32" s="60" t="s">
        <v>44</v>
      </c>
      <c r="C32" s="5"/>
      <c r="D32" s="5"/>
      <c r="E32" s="5"/>
      <c r="F32" s="5"/>
      <c r="G32" s="5"/>
      <c r="H32" s="5"/>
      <c r="I32" s="5"/>
      <c r="J32" s="5"/>
      <c r="M32" s="2"/>
      <c r="N32" s="2"/>
      <c r="O32" s="2"/>
      <c r="P32" s="2"/>
      <c r="Q32" s="2"/>
    </row>
    <row r="33" spans="2:17" ht="15.75" customHeight="1">
      <c r="B33" s="5"/>
      <c r="C33" s="5"/>
      <c r="D33" s="5"/>
      <c r="E33" s="5"/>
      <c r="F33" s="5"/>
      <c r="M33" s="10"/>
      <c r="N33" s="10"/>
      <c r="O33" s="10"/>
      <c r="P33" s="10"/>
      <c r="Q33" s="2"/>
    </row>
    <row r="34" spans="2:16" ht="17.25" customHeight="1">
      <c r="B34" s="91" t="s">
        <v>1</v>
      </c>
      <c r="C34" s="86" t="s">
        <v>2</v>
      </c>
      <c r="D34" s="95" t="s">
        <v>10</v>
      </c>
      <c r="E34" s="96"/>
      <c r="F34" s="96"/>
      <c r="G34" s="96"/>
      <c r="H34" s="96"/>
      <c r="I34" s="91" t="s">
        <v>11</v>
      </c>
      <c r="J34" s="91" t="s">
        <v>12</v>
      </c>
      <c r="M34" s="10"/>
      <c r="N34" s="10"/>
      <c r="O34" s="10"/>
      <c r="P34" s="2"/>
    </row>
    <row r="35" spans="2:16" ht="15" customHeight="1">
      <c r="B35" s="92"/>
      <c r="C35" s="87"/>
      <c r="D35" s="89" t="s">
        <v>19</v>
      </c>
      <c r="E35" s="89"/>
      <c r="F35" s="89"/>
      <c r="G35" s="90" t="s">
        <v>20</v>
      </c>
      <c r="H35" s="94" t="s">
        <v>29</v>
      </c>
      <c r="I35" s="92"/>
      <c r="J35" s="92"/>
      <c r="K35" s="10"/>
      <c r="L35" s="10"/>
      <c r="M35" s="10"/>
      <c r="N35" s="10"/>
      <c r="O35" s="10"/>
      <c r="P35" s="2"/>
    </row>
    <row r="36" spans="2:16" ht="15" customHeight="1">
      <c r="B36" s="93"/>
      <c r="C36" s="88"/>
      <c r="D36" s="59" t="s">
        <v>2</v>
      </c>
      <c r="E36" s="59" t="s">
        <v>17</v>
      </c>
      <c r="F36" s="59" t="s">
        <v>22</v>
      </c>
      <c r="G36" s="90"/>
      <c r="H36" s="90"/>
      <c r="I36" s="93"/>
      <c r="J36" s="93"/>
      <c r="M36" s="2"/>
      <c r="N36" s="2"/>
      <c r="O36" s="2"/>
      <c r="P36" s="2"/>
    </row>
    <row r="37" spans="2:16" ht="18" customHeight="1">
      <c r="B37" s="72">
        <v>2001</v>
      </c>
      <c r="C37" s="6">
        <f aca="true" t="shared" si="3" ref="C37:C56">D37+G37+H37+I37+J37</f>
        <v>147882709.32000002</v>
      </c>
      <c r="D37" s="75">
        <v>86087115.4448481</v>
      </c>
      <c r="E37" s="15" t="s">
        <v>18</v>
      </c>
      <c r="F37" s="15" t="s">
        <v>18</v>
      </c>
      <c r="G37" s="6">
        <v>45579855.32492611</v>
      </c>
      <c r="H37" s="6">
        <v>5444759.010714239</v>
      </c>
      <c r="I37" s="6">
        <v>4620282.84</v>
      </c>
      <c r="J37" s="6">
        <v>6150696.699511564</v>
      </c>
      <c r="K37" s="12"/>
      <c r="L37" s="8"/>
      <c r="M37" s="79"/>
      <c r="N37" s="2"/>
      <c r="O37" s="2"/>
      <c r="P37" s="2"/>
    </row>
    <row r="38" spans="2:16" ht="18" customHeight="1">
      <c r="B38" s="72">
        <v>2002</v>
      </c>
      <c r="C38" s="6">
        <f t="shared" si="3"/>
        <v>163569400.23999998</v>
      </c>
      <c r="D38" s="75">
        <v>93893437.17999998</v>
      </c>
      <c r="E38" s="15" t="s">
        <v>18</v>
      </c>
      <c r="F38" s="15" t="s">
        <v>18</v>
      </c>
      <c r="G38" s="6">
        <v>51199333.720000006</v>
      </c>
      <c r="H38" s="6">
        <v>6728053.8100000005</v>
      </c>
      <c r="I38" s="6">
        <v>5164537.99</v>
      </c>
      <c r="J38" s="6">
        <v>6584037.54</v>
      </c>
      <c r="K38" s="12"/>
      <c r="L38" s="8"/>
      <c r="M38" s="79"/>
      <c r="N38" s="2"/>
      <c r="O38" s="2"/>
      <c r="P38" s="2"/>
    </row>
    <row r="39" spans="2:13" ht="18" customHeight="1">
      <c r="B39" s="72">
        <v>2003</v>
      </c>
      <c r="C39" s="6">
        <f t="shared" si="3"/>
        <v>233849426.31</v>
      </c>
      <c r="D39" s="75">
        <v>127691208.8874283</v>
      </c>
      <c r="E39" s="15" t="s">
        <v>18</v>
      </c>
      <c r="F39" s="15" t="s">
        <v>18</v>
      </c>
      <c r="G39" s="6">
        <v>77530260.17689863</v>
      </c>
      <c r="H39" s="6">
        <v>12075440.96567307</v>
      </c>
      <c r="I39" s="6">
        <v>7631137.280000001</v>
      </c>
      <c r="J39" s="6">
        <v>8921379</v>
      </c>
      <c r="K39" s="12"/>
      <c r="L39" s="8"/>
      <c r="M39" s="79"/>
    </row>
    <row r="40" spans="2:13" s="9" customFormat="1" ht="18" customHeight="1">
      <c r="B40" s="72">
        <v>2004</v>
      </c>
      <c r="C40" s="6">
        <f t="shared" si="3"/>
        <v>308734612.59999996</v>
      </c>
      <c r="D40" s="75">
        <v>169708243.17941177</v>
      </c>
      <c r="E40" s="15" t="s">
        <v>18</v>
      </c>
      <c r="F40" s="15" t="s">
        <v>18</v>
      </c>
      <c r="G40" s="6">
        <v>98899033.65187173</v>
      </c>
      <c r="H40" s="6">
        <v>14109407.288716478</v>
      </c>
      <c r="I40" s="6">
        <v>14644762.03</v>
      </c>
      <c r="J40" s="6">
        <v>11373166.45</v>
      </c>
      <c r="K40" s="12"/>
      <c r="L40" s="8"/>
      <c r="M40" s="79"/>
    </row>
    <row r="41" spans="2:13" s="9" customFormat="1" ht="18" customHeight="1">
      <c r="B41" s="72">
        <v>2005</v>
      </c>
      <c r="C41" s="6">
        <f t="shared" si="3"/>
        <v>445030302.42</v>
      </c>
      <c r="D41" s="75">
        <v>235018221.86919037</v>
      </c>
      <c r="E41" s="15" t="s">
        <v>18</v>
      </c>
      <c r="F41" s="15" t="s">
        <v>18</v>
      </c>
      <c r="G41" s="6">
        <v>131307130.12180611</v>
      </c>
      <c r="H41" s="6">
        <v>19007012.15900352</v>
      </c>
      <c r="I41" s="6">
        <v>44353680.17</v>
      </c>
      <c r="J41" s="6">
        <v>15344258.1</v>
      </c>
      <c r="K41" s="12"/>
      <c r="L41" s="8"/>
      <c r="M41" s="79"/>
    </row>
    <row r="42" spans="2:13" s="9" customFormat="1" ht="18" customHeight="1">
      <c r="B42" s="72">
        <v>2006</v>
      </c>
      <c r="C42" s="6">
        <f t="shared" si="3"/>
        <v>553349905.85</v>
      </c>
      <c r="D42" s="75">
        <v>286228105.2226364</v>
      </c>
      <c r="E42" s="15" t="s">
        <v>18</v>
      </c>
      <c r="F42" s="15" t="s">
        <v>18</v>
      </c>
      <c r="G42" s="6">
        <v>153428532.65849677</v>
      </c>
      <c r="H42" s="6">
        <v>23390278.72886682</v>
      </c>
      <c r="I42" s="6">
        <v>74038202.74000001</v>
      </c>
      <c r="J42" s="6">
        <v>16264786.5</v>
      </c>
      <c r="K42" s="12"/>
      <c r="L42" s="8"/>
      <c r="M42" s="79"/>
    </row>
    <row r="43" spans="2:13" s="9" customFormat="1" ht="18" customHeight="1">
      <c r="B43" s="72">
        <v>2007</v>
      </c>
      <c r="C43" s="6">
        <f t="shared" si="3"/>
        <v>718554102.1500001</v>
      </c>
      <c r="D43" s="75">
        <v>345686279.33872473</v>
      </c>
      <c r="E43" s="15" t="s">
        <v>18</v>
      </c>
      <c r="F43" s="15" t="s">
        <v>18</v>
      </c>
      <c r="G43" s="6">
        <v>190401175.04639113</v>
      </c>
      <c r="H43" s="6">
        <v>30983274.064884145</v>
      </c>
      <c r="I43" s="6">
        <v>134845381.7</v>
      </c>
      <c r="J43" s="6">
        <v>16637992</v>
      </c>
      <c r="K43" s="12"/>
      <c r="L43" s="8"/>
      <c r="M43" s="79"/>
    </row>
    <row r="44" spans="2:13" s="9" customFormat="1" ht="18" customHeight="1">
      <c r="B44" s="72">
        <v>2008</v>
      </c>
      <c r="C44" s="6">
        <f t="shared" si="3"/>
        <v>947702645.3300002</v>
      </c>
      <c r="D44" s="75">
        <v>442331487.09290767</v>
      </c>
      <c r="E44" s="15" t="s">
        <v>18</v>
      </c>
      <c r="F44" s="15" t="s">
        <v>18</v>
      </c>
      <c r="G44" s="6">
        <v>260235884.16039276</v>
      </c>
      <c r="H44" s="6">
        <v>41384308.50669964</v>
      </c>
      <c r="I44" s="6">
        <v>172243577.12</v>
      </c>
      <c r="J44" s="6">
        <v>31507388.45</v>
      </c>
      <c r="K44" s="20"/>
      <c r="L44" s="8"/>
      <c r="M44" s="79"/>
    </row>
    <row r="45" spans="2:13" s="9" customFormat="1" ht="18" customHeight="1">
      <c r="B45" s="72">
        <v>2009</v>
      </c>
      <c r="C45" s="6">
        <f t="shared" si="3"/>
        <v>1108977868.31</v>
      </c>
      <c r="D45" s="75">
        <f aca="true" t="shared" si="4" ref="D45:D56">+E45+F45</f>
        <v>532886381.8932618</v>
      </c>
      <c r="E45" s="78">
        <v>74747464.35748325</v>
      </c>
      <c r="F45" s="78">
        <v>458138917.5357785</v>
      </c>
      <c r="G45" s="78">
        <v>289257872.4279448</v>
      </c>
      <c r="H45" s="78">
        <v>49354152.67879349</v>
      </c>
      <c r="I45" s="75">
        <v>202548668.69</v>
      </c>
      <c r="J45" s="75">
        <f>+G18</f>
        <v>34930792.62</v>
      </c>
      <c r="K45" s="20"/>
      <c r="L45" s="8"/>
      <c r="M45" s="79"/>
    </row>
    <row r="46" spans="2:13" s="13" customFormat="1" ht="18" customHeight="1">
      <c r="B46" s="72">
        <v>2010</v>
      </c>
      <c r="C46" s="6">
        <f t="shared" si="3"/>
        <v>1462486451.3899999</v>
      </c>
      <c r="D46" s="75">
        <f t="shared" si="4"/>
        <v>673829727.8408897</v>
      </c>
      <c r="E46" s="78">
        <v>95933609.9332508</v>
      </c>
      <c r="F46" s="78">
        <v>577896117.9076389</v>
      </c>
      <c r="G46" s="75">
        <v>395436782.30287606</v>
      </c>
      <c r="H46" s="75">
        <v>70679010.35623428</v>
      </c>
      <c r="I46" s="75">
        <v>277941420.01000005</v>
      </c>
      <c r="J46" s="75">
        <f>+G19</f>
        <v>44599510.879999995</v>
      </c>
      <c r="K46" s="20"/>
      <c r="L46" s="8"/>
      <c r="M46" s="79"/>
    </row>
    <row r="47" spans="2:13" s="13" customFormat="1" ht="18" customHeight="1">
      <c r="B47" s="72">
        <v>2011</v>
      </c>
      <c r="C47" s="6">
        <f t="shared" si="3"/>
        <v>1934760813.4773467</v>
      </c>
      <c r="D47" s="75">
        <f t="shared" si="4"/>
        <v>704255547.6040769</v>
      </c>
      <c r="E47" s="78">
        <v>121944113.05181794</v>
      </c>
      <c r="F47" s="78">
        <v>582311434.552259</v>
      </c>
      <c r="G47" s="75">
        <v>559276889.4104624</v>
      </c>
      <c r="H47" s="75">
        <v>86632027.3528076</v>
      </c>
      <c r="I47" s="75">
        <v>523072585.8299999</v>
      </c>
      <c r="J47" s="75">
        <v>61523763.28</v>
      </c>
      <c r="K47" s="20"/>
      <c r="L47" s="8"/>
      <c r="M47" s="79"/>
    </row>
    <row r="48" spans="2:13" s="13" customFormat="1" ht="18" customHeight="1">
      <c r="B48" s="72">
        <v>2012</v>
      </c>
      <c r="C48" s="6">
        <f t="shared" si="3"/>
        <v>2416393108.4614816</v>
      </c>
      <c r="D48" s="75">
        <f t="shared" si="4"/>
        <v>1033769809.4029596</v>
      </c>
      <c r="E48" s="78">
        <v>161351683.79453528</v>
      </c>
      <c r="F48" s="78">
        <v>872418125.6084243</v>
      </c>
      <c r="G48" s="75">
        <v>618025491.7057753</v>
      </c>
      <c r="H48" s="75">
        <v>121588078.74274658</v>
      </c>
      <c r="I48" s="75">
        <v>549263649.1299999</v>
      </c>
      <c r="J48" s="75">
        <v>93746079.48</v>
      </c>
      <c r="K48" s="20"/>
      <c r="L48" s="8"/>
      <c r="M48" s="79"/>
    </row>
    <row r="49" spans="2:13" s="13" customFormat="1" ht="18" customHeight="1">
      <c r="B49" s="73">
        <v>2013</v>
      </c>
      <c r="C49" s="6">
        <f t="shared" si="3"/>
        <v>3196600495.5399995</v>
      </c>
      <c r="D49" s="75">
        <f t="shared" si="4"/>
        <v>1269035618.8904614</v>
      </c>
      <c r="E49" s="78">
        <v>219174966.94190037</v>
      </c>
      <c r="F49" s="78">
        <v>1049860651.948561</v>
      </c>
      <c r="G49" s="75">
        <v>962774215.6778971</v>
      </c>
      <c r="H49" s="75">
        <v>174900452.30164164</v>
      </c>
      <c r="I49" s="75">
        <v>649980673.0499998</v>
      </c>
      <c r="J49" s="75">
        <v>139909535.62</v>
      </c>
      <c r="K49" s="20"/>
      <c r="L49" s="8"/>
      <c r="M49" s="79"/>
    </row>
    <row r="50" spans="2:13" s="13" customFormat="1" ht="18" customHeight="1">
      <c r="B50" s="71">
        <v>2014</v>
      </c>
      <c r="C50" s="6">
        <f t="shared" si="3"/>
        <v>4708681751.225</v>
      </c>
      <c r="D50" s="75">
        <f t="shared" si="4"/>
        <v>1897268229.1341004</v>
      </c>
      <c r="E50" s="78">
        <v>327694127.98891556</v>
      </c>
      <c r="F50" s="78">
        <v>1569574101.145185</v>
      </c>
      <c r="G50" s="75">
        <v>1459978801.3058786</v>
      </c>
      <c r="H50" s="75">
        <v>288872856.545021</v>
      </c>
      <c r="I50" s="75">
        <v>859584258.25</v>
      </c>
      <c r="J50" s="75">
        <v>202977605.98999998</v>
      </c>
      <c r="K50" s="20"/>
      <c r="L50" s="8"/>
      <c r="M50" s="79"/>
    </row>
    <row r="51" spans="2:13" s="13" customFormat="1" ht="18" customHeight="1">
      <c r="B51" s="71">
        <v>2015</v>
      </c>
      <c r="C51" s="6">
        <f t="shared" si="3"/>
        <v>6427550777.943969</v>
      </c>
      <c r="D51" s="75">
        <f t="shared" si="4"/>
        <v>2841988607.2564516</v>
      </c>
      <c r="E51" s="78">
        <v>461238591.57886386</v>
      </c>
      <c r="F51" s="78">
        <v>2380750015.677588</v>
      </c>
      <c r="G51" s="75">
        <v>1919081349.1948113</v>
      </c>
      <c r="H51" s="75">
        <v>419293286.97270536</v>
      </c>
      <c r="I51" s="75">
        <v>972073882.0699999</v>
      </c>
      <c r="J51" s="75">
        <v>275113652.45</v>
      </c>
      <c r="K51" s="20"/>
      <c r="L51" s="8"/>
      <c r="M51" s="79"/>
    </row>
    <row r="52" spans="2:13" s="13" customFormat="1" ht="18" customHeight="1">
      <c r="B52" s="71">
        <v>2016</v>
      </c>
      <c r="C52" s="6">
        <f t="shared" si="3"/>
        <v>8653238837.628729</v>
      </c>
      <c r="D52" s="75">
        <f t="shared" si="4"/>
        <v>3922367978.2297654</v>
      </c>
      <c r="E52" s="78">
        <v>664639226.7006248</v>
      </c>
      <c r="F52" s="78">
        <v>3257728751.5291405</v>
      </c>
      <c r="G52" s="75">
        <v>2646603456.4446764</v>
      </c>
      <c r="H52" s="75">
        <v>547930435.8142874</v>
      </c>
      <c r="I52" s="75">
        <v>1190250244.66</v>
      </c>
      <c r="J52" s="75">
        <v>346086722.4799999</v>
      </c>
      <c r="K52" s="20"/>
      <c r="L52" s="8"/>
      <c r="M52" s="79"/>
    </row>
    <row r="53" spans="2:13" s="13" customFormat="1" ht="18" customHeight="1">
      <c r="B53" s="71">
        <v>2017</v>
      </c>
      <c r="C53" s="6">
        <f t="shared" si="3"/>
        <v>10991652037.480001</v>
      </c>
      <c r="D53" s="75">
        <f t="shared" si="4"/>
        <v>5074068525.881405</v>
      </c>
      <c r="E53" s="78">
        <v>842477806.8616048</v>
      </c>
      <c r="F53" s="78">
        <v>4231590719.0197997</v>
      </c>
      <c r="G53" s="75">
        <v>3297969427.186525</v>
      </c>
      <c r="H53" s="75">
        <v>846453362.4820709</v>
      </c>
      <c r="I53" s="75">
        <v>1271508718.11</v>
      </c>
      <c r="J53" s="75">
        <v>501652003.82</v>
      </c>
      <c r="K53" s="20"/>
      <c r="L53" s="8"/>
      <c r="M53" s="79"/>
    </row>
    <row r="54" spans="2:13" s="13" customFormat="1" ht="18" customHeight="1">
      <c r="B54" s="71">
        <v>2018</v>
      </c>
      <c r="C54" s="50">
        <f t="shared" si="3"/>
        <v>12355600451.07</v>
      </c>
      <c r="D54" s="78">
        <f t="shared" si="4"/>
        <v>5162842776.240843</v>
      </c>
      <c r="E54" s="78">
        <v>964839420.5730284</v>
      </c>
      <c r="F54" s="78">
        <v>4198003355.6678143</v>
      </c>
      <c r="G54" s="78">
        <v>3759788697.1840367</v>
      </c>
      <c r="H54" s="78">
        <v>859365479.1351202</v>
      </c>
      <c r="I54" s="78">
        <v>2045732316.9299998</v>
      </c>
      <c r="J54" s="76">
        <v>527871181.58</v>
      </c>
      <c r="K54" s="12"/>
      <c r="L54" s="8"/>
      <c r="M54" s="79"/>
    </row>
    <row r="55" spans="2:13" s="13" customFormat="1" ht="18" customHeight="1">
      <c r="B55" s="71" t="s">
        <v>42</v>
      </c>
      <c r="C55" s="50">
        <f t="shared" si="3"/>
        <v>22758935972.42</v>
      </c>
      <c r="D55" s="78">
        <f t="shared" si="4"/>
        <v>11017398430.587797</v>
      </c>
      <c r="E55" s="78">
        <v>1691200880.1332455</v>
      </c>
      <c r="F55" s="78">
        <v>9326197550.454552</v>
      </c>
      <c r="G55" s="78">
        <v>6972953557.208889</v>
      </c>
      <c r="H55" s="78">
        <v>1534372149.2033143</v>
      </c>
      <c r="I55" s="78">
        <v>2302995460.1</v>
      </c>
      <c r="J55" s="76">
        <v>931216375.32</v>
      </c>
      <c r="K55" s="12"/>
      <c r="L55" s="8"/>
      <c r="M55" s="79"/>
    </row>
    <row r="56" spans="2:13" s="13" customFormat="1" ht="18" customHeight="1">
      <c r="B56" s="74">
        <v>2020</v>
      </c>
      <c r="C56" s="77">
        <f t="shared" si="3"/>
        <v>30048077771.53324</v>
      </c>
      <c r="D56" s="78">
        <f t="shared" si="4"/>
        <v>14755637247.82698</v>
      </c>
      <c r="E56" s="78">
        <v>2450342395.7994976</v>
      </c>
      <c r="F56" s="78">
        <v>12305294852.027483</v>
      </c>
      <c r="G56" s="78">
        <v>9430396297.650343</v>
      </c>
      <c r="H56" s="78">
        <v>2075237509.786416</v>
      </c>
      <c r="I56" s="78">
        <v>2588655829.189497</v>
      </c>
      <c r="J56" s="76">
        <f>+G29</f>
        <v>1198150887.0800002</v>
      </c>
      <c r="K56" s="12"/>
      <c r="L56" s="8"/>
      <c r="M56" s="79"/>
    </row>
    <row r="57" spans="2:13" s="13" customFormat="1" ht="18" customHeight="1">
      <c r="B57" s="74">
        <v>2021</v>
      </c>
      <c r="C57" s="77">
        <f>D57+G57+H57+I57+J57</f>
        <v>33332519366.572346</v>
      </c>
      <c r="D57" s="78">
        <f>+E57+F57</f>
        <v>17701703202.86612</v>
      </c>
      <c r="E57" s="78">
        <v>2501006683.3224444</v>
      </c>
      <c r="F57" s="78">
        <v>15200696519.543674</v>
      </c>
      <c r="G57" s="78">
        <v>8580384323.091176</v>
      </c>
      <c r="H57" s="78">
        <v>2011860345.25833</v>
      </c>
      <c r="I57" s="78">
        <v>3340514912.51672</v>
      </c>
      <c r="J57" s="76">
        <f>+G30</f>
        <v>1698056582.84</v>
      </c>
      <c r="K57" s="12"/>
      <c r="L57" s="8"/>
      <c r="M57" s="79"/>
    </row>
    <row r="58" spans="2:12" s="13" customFormat="1" ht="18" customHeight="1">
      <c r="B58" s="61"/>
      <c r="C58" s="62"/>
      <c r="D58" s="63"/>
      <c r="E58" s="26"/>
      <c r="F58" s="18"/>
      <c r="G58" s="18"/>
      <c r="H58" s="26"/>
      <c r="I58" s="26"/>
      <c r="J58" s="26"/>
      <c r="K58" s="26"/>
      <c r="L58" s="18"/>
    </row>
    <row r="59" spans="2:12" s="13" customFormat="1" ht="13.5" customHeight="1">
      <c r="B59" s="81" t="s">
        <v>31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2:12" s="11" customFormat="1" ht="12" customHeight="1">
      <c r="B60" s="81" t="s">
        <v>32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2:12" s="11" customFormat="1" ht="9.75" customHeight="1">
      <c r="B61" s="64" t="s">
        <v>33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2:12" s="11" customFormat="1" ht="12.75" customHeight="1">
      <c r="B62" s="81" t="s">
        <v>34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2:12" s="11" customFormat="1" ht="12">
      <c r="B63" s="64" t="s">
        <v>35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2:12" s="11" customFormat="1" ht="23.2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2:12" s="11" customFormat="1" ht="12" customHeight="1">
      <c r="B65" s="66" t="s">
        <v>36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 s="11" customFormat="1" ht="12" customHeight="1">
      <c r="B66" s="68" t="s">
        <v>13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s="11" customFormat="1" ht="27" customHeight="1">
      <c r="B67" s="84" t="s">
        <v>37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2:12" s="11" customFormat="1" ht="12" customHeight="1">
      <c r="B68" s="84" t="s">
        <v>21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2:12" s="11" customFormat="1" ht="14.25" customHeight="1">
      <c r="B69" s="85" t="s">
        <v>38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2:12" s="22" customFormat="1" ht="12.75">
      <c r="B70" s="81" t="s">
        <v>28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2:12" s="22" customFormat="1" ht="12.75">
      <c r="B71" s="81" t="s">
        <v>15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</row>
    <row r="72" spans="2:12" s="22" customFormat="1" ht="12.75">
      <c r="B72" s="68" t="s">
        <v>39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8" s="22" customFormat="1" ht="40.5" customHeight="1">
      <c r="B73" s="83" t="s">
        <v>16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21"/>
      <c r="N73" s="21"/>
      <c r="O73" s="21"/>
      <c r="P73" s="21"/>
      <c r="Q73" s="21"/>
      <c r="R73" s="21"/>
    </row>
    <row r="74" spans="2:12" ht="12.75">
      <c r="B74" s="69" t="s">
        <v>40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2:12" ht="12.75">
      <c r="B75" s="69" t="s">
        <v>41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2:12" ht="12.75">
      <c r="B76" s="69"/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2:12" ht="38.25" customHeight="1">
      <c r="B77" s="81" t="s">
        <v>46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</row>
    <row r="78" spans="2:12" ht="15">
      <c r="B78" s="3"/>
      <c r="C78" s="30"/>
      <c r="D78" s="22"/>
      <c r="E78" s="22"/>
      <c r="F78" s="22"/>
      <c r="G78" s="22"/>
      <c r="H78" s="22"/>
      <c r="I78" s="22"/>
      <c r="J78" s="22"/>
      <c r="K78" s="22"/>
      <c r="L78" s="22"/>
    </row>
  </sheetData>
  <sheetProtection/>
  <mergeCells count="26">
    <mergeCell ref="B34:B36"/>
    <mergeCell ref="C34:C36"/>
    <mergeCell ref="D35:F35"/>
    <mergeCell ref="G35:G36"/>
    <mergeCell ref="H35:H36"/>
    <mergeCell ref="J34:J36"/>
    <mergeCell ref="I34:I36"/>
    <mergeCell ref="D34:H34"/>
    <mergeCell ref="B1:D1"/>
    <mergeCell ref="C7:C9"/>
    <mergeCell ref="D7:H7"/>
    <mergeCell ref="I7:I9"/>
    <mergeCell ref="D8:D9"/>
    <mergeCell ref="E8:E9"/>
    <mergeCell ref="F8:H8"/>
    <mergeCell ref="B7:B9"/>
    <mergeCell ref="B70:L70"/>
    <mergeCell ref="B71:L71"/>
    <mergeCell ref="B73:L73"/>
    <mergeCell ref="B77:L77"/>
    <mergeCell ref="B59:L59"/>
    <mergeCell ref="B60:L60"/>
    <mergeCell ref="B62:L62"/>
    <mergeCell ref="B67:L67"/>
    <mergeCell ref="B68:L68"/>
    <mergeCell ref="B69:L69"/>
  </mergeCells>
  <printOptions/>
  <pageMargins left="0.25" right="0.25" top="0.75" bottom="0.75" header="0.3" footer="0.3"/>
  <pageSetup fitToHeight="1" fitToWidth="1" horizontalDpi="600" verticalDpi="600" orientation="portrait" paperSize="9" scale="45" r:id="rId1"/>
  <ignoredErrors>
    <ignoredError sqref="C34:C37 I34:J36 D7:J9 D36:H36 D34 D35:G35 C38:C44 C45:D55 F10:F28 C11:C19 E1:K6 C21:C24 E37:F44 D32:J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V19"/>
  <sheetViews>
    <sheetView showGridLines="0" zoomScale="90" zoomScaleNormal="90" zoomScalePageLayoutView="0" workbookViewId="0" topLeftCell="A1">
      <pane xSplit="2" ySplit="8" topLeftCell="G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16" sqref="V16"/>
    </sheetView>
  </sheetViews>
  <sheetFormatPr defaultColWidth="11.421875" defaultRowHeight="12.75"/>
  <cols>
    <col min="1" max="1" width="3.00390625" style="0" customWidth="1"/>
    <col min="2" max="2" width="53.7109375" style="0" customWidth="1"/>
    <col min="3" max="3" width="14.57421875" style="0" customWidth="1"/>
    <col min="4" max="4" width="9.8515625" style="0" customWidth="1"/>
    <col min="5" max="5" width="9.140625" style="0" bestFit="1" customWidth="1"/>
  </cols>
  <sheetData>
    <row r="2" spans="1:9" ht="15.75">
      <c r="A2" s="22"/>
      <c r="B2" s="28" t="s">
        <v>0</v>
      </c>
      <c r="D2" s="22"/>
      <c r="E2" s="22"/>
      <c r="F2" s="22"/>
      <c r="G2" s="29"/>
      <c r="H2" s="22"/>
      <c r="I2" s="22"/>
    </row>
    <row r="3" spans="1:9" ht="14.25">
      <c r="A3" s="22"/>
      <c r="B3" s="30"/>
      <c r="C3" s="22"/>
      <c r="D3" s="22"/>
      <c r="E3" s="22"/>
      <c r="F3" s="22"/>
      <c r="G3" s="22"/>
      <c r="H3" s="22"/>
      <c r="I3" s="22"/>
    </row>
    <row r="4" spans="1:9" ht="15">
      <c r="A4" s="22"/>
      <c r="B4" s="31" t="s">
        <v>43</v>
      </c>
      <c r="C4" s="32"/>
      <c r="D4" s="32"/>
      <c r="E4" s="3"/>
      <c r="F4" s="30"/>
      <c r="G4" s="30"/>
      <c r="H4" s="22"/>
      <c r="I4" s="22"/>
    </row>
    <row r="5" spans="1:9" ht="15">
      <c r="A5" s="22"/>
      <c r="B5" s="31"/>
      <c r="C5" s="32"/>
      <c r="D5" s="32"/>
      <c r="E5" s="3"/>
      <c r="F5" s="30"/>
      <c r="G5" s="30"/>
      <c r="H5" s="22"/>
      <c r="I5" s="22"/>
    </row>
    <row r="6" spans="1:9" ht="15.75" thickBot="1">
      <c r="A6" s="22"/>
      <c r="B6" s="31"/>
      <c r="C6" s="32"/>
      <c r="D6" s="32"/>
      <c r="E6" s="3"/>
      <c r="F6" s="30"/>
      <c r="G6" s="30"/>
      <c r="H6" s="22"/>
      <c r="I6" s="22"/>
    </row>
    <row r="7" spans="1:22" ht="13.5" thickBot="1">
      <c r="A7" s="22"/>
      <c r="B7" s="5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  <c r="K7" s="33">
        <v>2009</v>
      </c>
      <c r="L7" s="33">
        <v>2010</v>
      </c>
      <c r="M7" s="33">
        <v>2011</v>
      </c>
      <c r="N7" s="33">
        <v>2012</v>
      </c>
      <c r="O7" s="33">
        <v>2013</v>
      </c>
      <c r="P7" s="33">
        <v>2014</v>
      </c>
      <c r="Q7" s="33">
        <v>2015</v>
      </c>
      <c r="R7" s="33">
        <v>2016</v>
      </c>
      <c r="S7" s="33">
        <v>2017</v>
      </c>
      <c r="T7" s="33">
        <v>2018</v>
      </c>
      <c r="U7" s="33">
        <v>2019</v>
      </c>
      <c r="V7" s="33">
        <v>2020</v>
      </c>
    </row>
    <row r="8" spans="1:22" ht="12.75">
      <c r="A8" s="22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  <c r="V8" s="36"/>
    </row>
    <row r="9" spans="1:22" ht="25.5" customHeight="1">
      <c r="A9" s="22"/>
      <c r="B9" s="37" t="s">
        <v>23</v>
      </c>
      <c r="C9" s="38">
        <v>0.2520897542764015</v>
      </c>
      <c r="D9" s="38">
        <v>0.2327787659282855</v>
      </c>
      <c r="E9" s="38">
        <v>0.23616884495974472</v>
      </c>
      <c r="F9" s="38">
        <v>0.22489644199478312</v>
      </c>
      <c r="G9" s="38">
        <v>0.2445039944689462</v>
      </c>
      <c r="H9" s="38">
        <v>0.24599162216034365</v>
      </c>
      <c r="I9" s="38">
        <v>0.2635619441249443</v>
      </c>
      <c r="J9" s="38">
        <v>0.25602420459664094</v>
      </c>
      <c r="K9" s="38">
        <v>0.2684848050386594</v>
      </c>
      <c r="L9" s="38">
        <v>0.27127665931849676</v>
      </c>
      <c r="M9" s="38">
        <v>0.27918515024184254</v>
      </c>
      <c r="N9" s="38">
        <v>0.292220943428329</v>
      </c>
      <c r="O9" s="38">
        <v>0.30013704989178847</v>
      </c>
      <c r="P9" s="38">
        <v>0.28822896849211627</v>
      </c>
      <c r="Q9" s="39">
        <v>0.3047350167726531</v>
      </c>
      <c r="R9" s="39">
        <v>0.3062679448132837</v>
      </c>
      <c r="S9" s="39">
        <v>0.29727265033020905</v>
      </c>
      <c r="T9" s="39">
        <v>0.28220424703595864</v>
      </c>
      <c r="U9" s="56">
        <v>0.3407671821553063</v>
      </c>
      <c r="V9" s="56">
        <v>0.30750119790188335</v>
      </c>
    </row>
    <row r="10" spans="1:22" ht="12.75">
      <c r="A10" s="22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54"/>
      <c r="Q10" s="55"/>
      <c r="R10" s="41"/>
      <c r="S10" s="41"/>
      <c r="T10" s="52"/>
      <c r="U10" s="51"/>
      <c r="V10" s="51"/>
    </row>
    <row r="11" spans="1:22" ht="24.75" customHeight="1">
      <c r="A11" s="22"/>
      <c r="B11" s="37" t="s">
        <v>24</v>
      </c>
      <c r="C11" s="38">
        <v>0.26970851040997634</v>
      </c>
      <c r="D11" s="38">
        <v>0.19613005904078074</v>
      </c>
      <c r="E11" s="38">
        <v>0.22200996551805882</v>
      </c>
      <c r="F11" s="38">
        <v>0.21805375513941472</v>
      </c>
      <c r="G11" s="38">
        <v>0.24759463468831477</v>
      </c>
      <c r="H11" s="38">
        <v>0.2403445383431562</v>
      </c>
      <c r="I11" s="38">
        <v>0.26787484985759635</v>
      </c>
      <c r="J11" s="38">
        <v>0.2559612159217054</v>
      </c>
      <c r="K11" s="38">
        <v>0.28427879406771156</v>
      </c>
      <c r="L11" s="38">
        <v>0.27699092500630723</v>
      </c>
      <c r="M11" s="38">
        <v>0.29974062977409704</v>
      </c>
      <c r="N11" s="38">
        <v>0.3155318091299251</v>
      </c>
      <c r="O11" s="38">
        <v>0.3321000418851106</v>
      </c>
      <c r="P11" s="38">
        <v>0.3222783325129435</v>
      </c>
      <c r="Q11" s="39">
        <v>0.36322659116237616</v>
      </c>
      <c r="R11" s="39">
        <v>0.395983841770653</v>
      </c>
      <c r="S11" s="39">
        <v>0.3866104918655856</v>
      </c>
      <c r="T11" s="39">
        <v>0.2727686498674142</v>
      </c>
      <c r="U11" s="56">
        <v>0.38351216322593346</v>
      </c>
      <c r="V11" s="56">
        <v>0.3676291164183133</v>
      </c>
    </row>
    <row r="12" spans="1:22" ht="12.75">
      <c r="A12" s="22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2"/>
      <c r="U12" s="51"/>
      <c r="V12" s="51"/>
    </row>
    <row r="13" spans="1:22" ht="26.25" customHeight="1">
      <c r="A13" s="22"/>
      <c r="B13" s="42" t="s">
        <v>25</v>
      </c>
      <c r="C13" s="43">
        <v>1205.7475956042133</v>
      </c>
      <c r="D13" s="43">
        <v>1346.6237997203566</v>
      </c>
      <c r="E13" s="43">
        <v>1884.7508174893792</v>
      </c>
      <c r="F13" s="43">
        <v>2587.4166520195604</v>
      </c>
      <c r="G13" s="43">
        <v>3463.757968170823</v>
      </c>
      <c r="H13" s="43">
        <v>4410.978222501457</v>
      </c>
      <c r="I13" s="43">
        <v>5637.518152648827</v>
      </c>
      <c r="J13" s="43">
        <v>7290.311020505598</v>
      </c>
      <c r="K13" s="43">
        <v>8143.938761553802</v>
      </c>
      <c r="L13" s="43">
        <v>10650.633909800421</v>
      </c>
      <c r="M13" s="43">
        <v>13839.846400819699</v>
      </c>
      <c r="N13" s="43">
        <v>16973.202883482274</v>
      </c>
      <c r="O13" s="43">
        <v>22076.346669940776</v>
      </c>
      <c r="P13" s="43">
        <v>32370.657192167608</v>
      </c>
      <c r="Q13" s="44">
        <v>43379.26041566934</v>
      </c>
      <c r="R13" s="44">
        <v>57700.57730880552</v>
      </c>
      <c r="S13" s="44">
        <v>71414.46965844958</v>
      </c>
      <c r="T13" s="44">
        <v>81067.32213480778</v>
      </c>
      <c r="U13" s="57">
        <v>146097.65133094607</v>
      </c>
      <c r="V13" s="57">
        <v>199486.42924923234</v>
      </c>
    </row>
    <row r="14" spans="1:22" ht="12.75">
      <c r="A14" s="22"/>
      <c r="B14" s="4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53"/>
      <c r="V14" s="53"/>
    </row>
    <row r="15" spans="1:22" ht="37.5" customHeight="1" thickBot="1">
      <c r="A15" s="22"/>
      <c r="B15" s="46" t="s">
        <v>26</v>
      </c>
      <c r="C15" s="47">
        <v>0.9087234103029032</v>
      </c>
      <c r="D15" s="47">
        <v>0.6672484653264</v>
      </c>
      <c r="E15" s="47">
        <v>0.739285968745721</v>
      </c>
      <c r="F15" s="47">
        <v>0.7550883000229367</v>
      </c>
      <c r="G15" s="47">
        <v>0.9194007595317105</v>
      </c>
      <c r="H15" s="47">
        <v>0.7914722928185155</v>
      </c>
      <c r="I15" s="47">
        <v>0.8682292861557367</v>
      </c>
      <c r="J15" s="47">
        <v>0.8132598201945659</v>
      </c>
      <c r="K15" s="47">
        <v>0.8621256921419678</v>
      </c>
      <c r="L15" s="47">
        <v>1.0266116139750197</v>
      </c>
      <c r="M15" s="47">
        <v>1.0870003206777439</v>
      </c>
      <c r="N15" s="47">
        <v>1.1272278702178404</v>
      </c>
      <c r="O15" s="47">
        <v>1.1662025107208869</v>
      </c>
      <c r="P15" s="47">
        <v>1.127531916105269</v>
      </c>
      <c r="Q15" s="48">
        <v>1.2469623548068356</v>
      </c>
      <c r="R15" s="48">
        <v>1.3438824389829467</v>
      </c>
      <c r="S15" s="48">
        <v>1.2784062021918865</v>
      </c>
      <c r="T15" s="48">
        <v>0.9037154207425254</v>
      </c>
      <c r="U15" s="58">
        <v>1.2469623548068356</v>
      </c>
      <c r="V15" s="58">
        <v>1.3438824389829467</v>
      </c>
    </row>
    <row r="16" spans="1:9" ht="15">
      <c r="A16" s="22"/>
      <c r="B16" s="31"/>
      <c r="C16" s="32"/>
      <c r="D16" s="32"/>
      <c r="E16" s="3"/>
      <c r="F16" s="30"/>
      <c r="G16" s="30"/>
      <c r="H16" s="22"/>
      <c r="I16" s="22"/>
    </row>
    <row r="17" spans="1:20" ht="33" customHeight="1">
      <c r="A17" s="22"/>
      <c r="B17" s="97" t="s">
        <v>27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22"/>
      <c r="T17" s="22"/>
    </row>
    <row r="18" spans="2:18" ht="29.25" customHeight="1">
      <c r="B18" s="99" t="s">
        <v>30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2:7" ht="12.75">
      <c r="B19" s="21"/>
      <c r="C19" s="21"/>
      <c r="D19" s="21"/>
      <c r="E19" s="21"/>
      <c r="F19" s="21"/>
      <c r="G19" s="21"/>
    </row>
  </sheetData>
  <sheetProtection/>
  <mergeCells count="2">
    <mergeCell ref="B17:R17"/>
    <mergeCell ref="B18:R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Sofía Sternberg</dc:creator>
  <cp:keywords/>
  <dc:description/>
  <cp:lastModifiedBy>Sofia Costas</cp:lastModifiedBy>
  <cp:lastPrinted>2018-05-30T22:01:40Z</cp:lastPrinted>
  <dcterms:created xsi:type="dcterms:W3CDTF">2009-04-14T19:57:16Z</dcterms:created>
  <dcterms:modified xsi:type="dcterms:W3CDTF">2023-03-17T16:52:06Z</dcterms:modified>
  <cp:category/>
  <cp:version/>
  <cp:contentType/>
  <cp:contentStatus/>
</cp:coreProperties>
</file>