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315" activeTab="0"/>
  </bookViews>
  <sheets>
    <sheet name="Gasto Educativo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'Gasto Educativo'!$A$1:$L$73</definedName>
  </definedNames>
  <calcPr fullCalcOnLoad="1"/>
</workbook>
</file>

<file path=xl/sharedStrings.xml><?xml version="1.0" encoding="utf-8"?>
<sst xmlns="http://schemas.openxmlformats.org/spreadsheetml/2006/main" count="46" uniqueCount="42">
  <si>
    <t>PROVINCIA DE CATAMARCA</t>
  </si>
  <si>
    <t>Año</t>
  </si>
  <si>
    <t>Total</t>
  </si>
  <si>
    <t>Erogaciones Corrientes</t>
  </si>
  <si>
    <t>Erogaciones de Capital</t>
  </si>
  <si>
    <t>Personal</t>
  </si>
  <si>
    <t>Bienes y Servicios     No Personales</t>
  </si>
  <si>
    <t>Transferencias</t>
  </si>
  <si>
    <t>Educ. Priv.</t>
  </si>
  <si>
    <t>Otras</t>
  </si>
  <si>
    <t>Niveles Educativos</t>
  </si>
  <si>
    <t>Sin discriminar</t>
  </si>
  <si>
    <t>Inicial</t>
  </si>
  <si>
    <t xml:space="preserve">  - Datos provisorios sujetos a revisión.</t>
  </si>
  <si>
    <t>GASTO EN EDUCACIÓN</t>
  </si>
  <si>
    <t xml:space="preserve">  - No se incluyen las erogaciones correspondientes a la función Cultura.</t>
  </si>
  <si>
    <t>Incial + Primario</t>
  </si>
  <si>
    <t>Superior**</t>
  </si>
  <si>
    <t>Total Gestión Privada***</t>
  </si>
  <si>
    <t xml:space="preserve">  - Se incluyen las Transferencias No Monetarias efectuadas en el marco del Programa Conectar Igualdad.</t>
  </si>
  <si>
    <t>Secundario</t>
  </si>
  <si>
    <t>Primario</t>
  </si>
  <si>
    <t xml:space="preserve"> - A partir de 2005 se incluye, en el caso de las provincias que lo informan, el gasto en infraestructura escolar de otros organismos.</t>
  </si>
  <si>
    <t xml:space="preserve">  - Se incluyen a partir del año 2005 los montos transferidos en concepto de infraestructura en el marco del  Ex ¨Programa Nacional 700 Escuelas¨ y Ex "Más Escuelas" a cargo del Ministerio de Educación de la Nación  y del Ministerio del Interior.</t>
  </si>
  <si>
    <t>Otras Erogaciones Corrientes</t>
  </si>
  <si>
    <t>* En el caso del gasto en personal, aquellas partidas que no fueron informadas por nivel educativo, se reasignaron a partir de la masa salarial (estimada por esta Coordinación) según nivel con objetivo de disponer de una apertura mínima (Inicial, Primario, Secundario, Superior) comparable entre todas las jurisdicciones.</t>
  </si>
  <si>
    <t>** En el tipo de Educación Común la partida presupuestaria consigna en el Nivel Primario, los tres ciclos de la Educación General Básica ó bien los primeros 7 años/grados de escolaridad, y en el Nivel Secundario, los años restantes.</t>
  </si>
  <si>
    <t>*** El nivel Superior incluye a los Institutos de Formación Docente y de Formación Profesional</t>
  </si>
  <si>
    <t>**** La información no se presenta desagregada por nivel educativo porque gran parte de las jurisdicciones no informa la diferenciación por nivel de ese tipo de gasto.</t>
  </si>
  <si>
    <t>Aclaraciones referidas al gasto en educación identificado en la Provincia:</t>
  </si>
  <si>
    <t xml:space="preserve">  - Incluye aquellos gastos financiados con Transferencias No Automáticas del Ministerio de Educación de la Nación, incluso las transferencias directas a escuelas y a personas (becas):</t>
  </si>
  <si>
    <t xml:space="preserve"> - Se incluyen los gastos en infraestructura financiados con el Fondo Federal Solidario durante su período de vigencia</t>
  </si>
  <si>
    <t xml:space="preserve">  - No incluye el gasto ejecutado por las jurisdicciones en concepto de servicio alimentario.</t>
  </si>
  <si>
    <t>- A partir de 2019 incluye las becas PROGRESAR (para años anteriores, a la fecha no se dispone de la distribución por jurisdicción)</t>
  </si>
  <si>
    <t xml:space="preserve">- Se incluyen compras centralizadas realizadas por el Gobierno Nacional </t>
  </si>
  <si>
    <t>***** En el año 2019, el gasto educativo de la provincia se incrementó significativamente. Se efectuó la consulta correspondiente a la provincia pero no se obtuvo respuesta.</t>
  </si>
  <si>
    <t>2019 *****</t>
  </si>
  <si>
    <t>Gasto en Educación clasificado por objeto del gasto. Años 2001-2022</t>
  </si>
  <si>
    <t>Gasto en Educación clasificado por Nivel Educativo (estimado). Años 2001-2022*</t>
  </si>
  <si>
    <t>Otras Erogaciones de Capital</t>
  </si>
  <si>
    <t>Activos Financieros</t>
  </si>
  <si>
    <t>Fuente: CGECSE/SSIYEE/SE en base a ejecuciones presupuestarias provinciales, Dirección de Contabilidad y Finanzas, Dirección de Presupuesto y Dirección General de la Unidad de Financiamiento Internacional/SsCA/ME; Secretaría de Información y Evaluación Educativa/ME y Ministerio del Interior.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</si>
</sst>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0.0"/>
    <numFmt numFmtId="179" formatCode="0.0%"/>
    <numFmt numFmtId="180" formatCode="&quot;$&quot;\ #,##0.0"/>
    <numFmt numFmtId="181" formatCode="&quot;$&quot;\ #,##0"/>
    <numFmt numFmtId="182" formatCode="_ * #,##0_ ;_ * \-#,##0_ ;_ * &quot;-&quot;??_ ;_ @_ "/>
    <numFmt numFmtId="183" formatCode="_ * #,##0.0_ ;_ * \-#,##0.0_ ;_ * &quot;-&quot;??_ ;_ @_ 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theme="0"/>
      </left>
      <right style="thin">
        <color theme="0"/>
      </right>
      <top style="thin">
        <color rgb="FF00206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theme="0"/>
      </bottom>
    </border>
    <border>
      <left style="thin">
        <color theme="0"/>
      </left>
      <right style="thin">
        <color rgb="FF00206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rgb="FF002060"/>
      </right>
      <top style="thin">
        <color theme="0"/>
      </top>
      <bottom style="thin">
        <color rgb="FF002060"/>
      </bottom>
    </border>
    <border>
      <left style="thin">
        <color rgb="FF002060"/>
      </left>
      <right style="thin">
        <color theme="0"/>
      </right>
      <top style="thin">
        <color rgb="FF002060"/>
      </top>
      <bottom style="thin">
        <color theme="0"/>
      </bottom>
    </border>
    <border>
      <left style="thin">
        <color rgb="FF00206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002060"/>
      </left>
      <right style="thin">
        <color theme="0"/>
      </right>
      <top style="thin">
        <color theme="0"/>
      </top>
      <bottom style="thin">
        <color rgb="FF00206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1">
      <alignment/>
      <protection/>
    </xf>
    <xf numFmtId="0" fontId="37" fillId="21" borderId="0" applyNumberFormat="0" applyBorder="0" applyAlignment="0" applyProtection="0"/>
    <xf numFmtId="0" fontId="38" fillId="22" borderId="2" applyNumberFormat="0" applyAlignment="0" applyProtection="0"/>
    <xf numFmtId="0" fontId="39" fillId="23" borderId="3" applyNumberFormat="0" applyAlignment="0" applyProtection="0"/>
    <xf numFmtId="0" fontId="40" fillId="0" borderId="4" applyNumberFormat="0" applyFill="0" applyAlignment="0" applyProtection="0"/>
    <xf numFmtId="0" fontId="2" fillId="0" borderId="5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9" fontId="0" fillId="0" borderId="0" applyFont="0" applyFill="0" applyBorder="0" applyAlignment="0" applyProtection="0"/>
    <xf numFmtId="0" fontId="46" fillId="22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42" fillId="0" borderId="10" applyNumberFormat="0" applyFill="0" applyAlignment="0" applyProtection="0"/>
    <xf numFmtId="0" fontId="51" fillId="0" borderId="11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8" fillId="0" borderId="0" xfId="53" applyFont="1" applyBorder="1" applyAlignment="1">
      <alignment vertical="center"/>
    </xf>
    <xf numFmtId="9" fontId="0" fillId="0" borderId="0" xfId="60" applyFont="1" applyAlignment="1">
      <alignment vertical="center"/>
    </xf>
    <xf numFmtId="9" fontId="0" fillId="0" borderId="0" xfId="60" applyFont="1" applyBorder="1" applyAlignment="1">
      <alignment vertical="center"/>
    </xf>
    <xf numFmtId="9" fontId="0" fillId="0" borderId="0" xfId="60" applyFont="1" applyBorder="1" applyAlignment="1">
      <alignment horizontal="center" vertical="center"/>
    </xf>
    <xf numFmtId="179" fontId="0" fillId="0" borderId="0" xfId="60" applyNumberFormat="1" applyFont="1" applyBorder="1" applyAlignment="1">
      <alignment vertical="center"/>
    </xf>
    <xf numFmtId="179" fontId="6" fillId="0" borderId="0" xfId="6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9" fontId="0" fillId="0" borderId="0" xfId="60" applyFont="1" applyFill="1" applyBorder="1" applyAlignment="1">
      <alignment vertical="center"/>
    </xf>
    <xf numFmtId="179" fontId="0" fillId="0" borderId="0" xfId="60" applyNumberFormat="1" applyFont="1" applyFill="1" applyBorder="1" applyAlignment="1">
      <alignment vertical="center"/>
    </xf>
    <xf numFmtId="179" fontId="6" fillId="0" borderId="0" xfId="6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9" fontId="52" fillId="0" borderId="0" xfId="0" applyNumberFormat="1" applyFont="1" applyAlignment="1" quotePrefix="1">
      <alignment horizontal="left" vertical="center"/>
    </xf>
    <xf numFmtId="49" fontId="52" fillId="0" borderId="0" xfId="0" applyNumberFormat="1" applyFont="1" applyAlignment="1">
      <alignment horizontal="left" vertical="center"/>
    </xf>
    <xf numFmtId="0" fontId="52" fillId="0" borderId="0" xfId="0" applyFont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49" fontId="52" fillId="0" borderId="0" xfId="0" applyNumberFormat="1" applyFont="1" applyAlignment="1">
      <alignment horizontal="left" vertical="center"/>
    </xf>
    <xf numFmtId="179" fontId="0" fillId="0" borderId="0" xfId="6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7" fontId="10" fillId="0" borderId="0" xfId="53" applyFont="1" applyFill="1" applyBorder="1" applyAlignment="1">
      <alignment vertical="center"/>
    </xf>
    <xf numFmtId="177" fontId="0" fillId="0" borderId="0" xfId="53" applyFont="1" applyFill="1" applyBorder="1" applyAlignment="1">
      <alignment vertical="center"/>
    </xf>
    <xf numFmtId="177" fontId="8" fillId="0" borderId="0" xfId="53" applyFont="1" applyFill="1" applyBorder="1" applyAlignment="1">
      <alignment vertical="center"/>
    </xf>
    <xf numFmtId="177" fontId="0" fillId="0" borderId="0" xfId="53" applyFont="1" applyFill="1" applyBorder="1" applyAlignment="1">
      <alignment horizontal="center" vertical="center"/>
    </xf>
    <xf numFmtId="177" fontId="0" fillId="0" borderId="0" xfId="53" applyFont="1" applyBorder="1" applyAlignment="1">
      <alignment vertical="center"/>
    </xf>
    <xf numFmtId="177" fontId="7" fillId="0" borderId="0" xfId="53" applyFont="1" applyFill="1" applyBorder="1" applyAlignment="1">
      <alignment vertical="center"/>
    </xf>
    <xf numFmtId="177" fontId="52" fillId="0" borderId="0" xfId="53" applyFont="1" applyAlignment="1">
      <alignment vertical="center"/>
    </xf>
    <xf numFmtId="177" fontId="54" fillId="0" borderId="0" xfId="53" applyFont="1" applyAlignment="1">
      <alignment vertical="center"/>
    </xf>
    <xf numFmtId="177" fontId="52" fillId="0" borderId="0" xfId="53" applyFont="1" applyAlignment="1">
      <alignment vertical="center" wrapText="1"/>
    </xf>
    <xf numFmtId="3" fontId="54" fillId="0" borderId="0" xfId="0" applyNumberFormat="1" applyFont="1" applyAlignment="1">
      <alignment horizontal="center" vertical="center"/>
    </xf>
    <xf numFmtId="0" fontId="55" fillId="0" borderId="5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8" fillId="34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2" fontId="0" fillId="0" borderId="13" xfId="53" applyNumberFormat="1" applyFont="1" applyBorder="1" applyAlignment="1">
      <alignment vertical="center"/>
    </xf>
    <xf numFmtId="182" fontId="0" fillId="0" borderId="14" xfId="53" applyNumberFormat="1" applyFont="1" applyBorder="1" applyAlignment="1">
      <alignment vertical="center"/>
    </xf>
    <xf numFmtId="182" fontId="0" fillId="0" borderId="14" xfId="53" applyNumberFormat="1" applyFont="1" applyFill="1" applyBorder="1" applyAlignment="1">
      <alignment vertical="center"/>
    </xf>
    <xf numFmtId="182" fontId="0" fillId="0" borderId="14" xfId="53" applyNumberFormat="1" applyFont="1" applyFill="1" applyBorder="1" applyAlignment="1" quotePrefix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2" fillId="0" borderId="0" xfId="0" applyFont="1" applyAlignment="1">
      <alignment vertical="center" wrapText="1"/>
    </xf>
    <xf numFmtId="49" fontId="52" fillId="0" borderId="0" xfId="0" applyNumberFormat="1" applyFont="1" applyAlignment="1">
      <alignment horizontal="left" vertical="center"/>
    </xf>
    <xf numFmtId="0" fontId="58" fillId="34" borderId="15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horizontal="left" vertical="center" wrapText="1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58" fillId="34" borderId="15" xfId="0" applyNumberFormat="1" applyFont="1" applyFill="1" applyBorder="1" applyAlignment="1">
      <alignment horizontal="center" vertical="center"/>
    </xf>
    <xf numFmtId="3" fontId="58" fillId="34" borderId="16" xfId="0" applyNumberFormat="1" applyFont="1" applyFill="1" applyBorder="1" applyAlignment="1">
      <alignment horizontal="center" vertical="center"/>
    </xf>
    <xf numFmtId="3" fontId="58" fillId="34" borderId="12" xfId="0" applyNumberFormat="1" applyFont="1" applyFill="1" applyBorder="1" applyAlignment="1">
      <alignment horizontal="center" vertical="center"/>
    </xf>
    <xf numFmtId="0" fontId="58" fillId="34" borderId="20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center" vertical="center" wrapText="1"/>
    </xf>
    <xf numFmtId="177" fontId="0" fillId="0" borderId="0" xfId="53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in" xfId="33"/>
    <cellStyle name="Bueno" xfId="34"/>
    <cellStyle name="Cálculo" xfId="35"/>
    <cellStyle name="Celda de comprobación" xfId="36"/>
    <cellStyle name="Celda vinculada" xfId="37"/>
    <cellStyle name="cell" xfId="38"/>
    <cellStyle name="Comma [0]_Hoja1" xfId="39"/>
    <cellStyle name="Comma_Hoja1" xfId="40"/>
    <cellStyle name="Currency [0]_Hoja1" xfId="41"/>
    <cellStyle name="Currency_Hoja1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cat>
          <c:val>
            <c:numLit>
              <c:ptCount val="14"/>
              <c:pt idx="0">
                <c:v>1283.883383081967</c:v>
              </c:pt>
              <c:pt idx="1">
                <c:v>1285.61933787854</c:v>
              </c:pt>
              <c:pt idx="2">
                <c:v>1278.8474182143732</c:v>
              </c:pt>
              <c:pt idx="3">
                <c:v>1267.1305220042289</c:v>
              </c:pt>
              <c:pt idx="4">
                <c:v>1345.6163864484517</c:v>
              </c:pt>
              <c:pt idx="5">
                <c:v>1317.9218459077072</c:v>
              </c:pt>
              <c:pt idx="6">
                <c:v>1311.6716311089071</c:v>
              </c:pt>
              <c:pt idx="7">
                <c:v>1038.356243526363</c:v>
              </c:pt>
              <c:pt idx="8">
                <c:v>933.681775242586</c:v>
              </c:pt>
              <c:pt idx="9">
                <c:v>1000.6632486708476</c:v>
              </c:pt>
              <c:pt idx="10">
                <c:v>1302.2130968075485</c:v>
              </c:pt>
              <c:pt idx="11">
                <c:v>1437.0710178072031</c:v>
              </c:pt>
              <c:pt idx="12">
                <c:v>1582.0978113321617</c:v>
              </c:pt>
              <c:pt idx="13">
                <c:v>1782.4794215063448</c:v>
              </c:pt>
            </c:numLit>
          </c:val>
          <c:smooth val="0"/>
        </c:ser>
        <c:marker val="1"/>
        <c:axId val="36042572"/>
        <c:axId val="55947693"/>
      </c:lineChart>
      <c:catAx>
        <c:axId val="36042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47693"/>
        <c:crosses val="autoZero"/>
        <c:auto val="1"/>
        <c:lblOffset val="100"/>
        <c:tickLblSkip val="1"/>
        <c:noMultiLvlLbl val="0"/>
      </c:catAx>
      <c:valAx>
        <c:axId val="55947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923925</xdr:colOff>
      <xdr:row>0</xdr:row>
      <xdr:rowOff>0</xdr:rowOff>
    </xdr:to>
    <xdr:graphicFrame>
      <xdr:nvGraphicFramePr>
        <xdr:cNvPr id="1" name="Gráfico 1"/>
        <xdr:cNvGraphicFramePr/>
      </xdr:nvGraphicFramePr>
      <xdr:xfrm>
        <a:off x="257175" y="0"/>
        <a:ext cx="7277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%20Ctos%20Sist%20Educ2004\Gasto\Base%20Gasto\Fichas\Gasto%202020%20por%20provincia\Gasto%202020%20pcia%20x%20pcia%20f&#243;rmul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%20Ctos%20Sist%20Educ2004\Gasto\Base%20Gasto\Fichas\Gasto%202001%202019%20FICH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%20Ctos%20Sist%20Educ2004\Gasto\Base%20Gasto\Fichas\Gasto%202021%20por%20provincia\Gasto%202021%20pcia%20x%20pcia%20f&#243;rmul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%20Ctos%20Sist%20Educ2004\Gasto\Base%20Gasto\Fichas\Gasto%202022%20por%20provincia\Gasto%202022%20pcia%20x%20pcia%20f&#243;rmul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 Objeto"/>
      <sheetName val="Por Nivel"/>
      <sheetName val="Por Objeto + TNA"/>
      <sheetName val="Por Nivel + TNA"/>
      <sheetName val="Gasto por Alumno"/>
      <sheetName val="Educación Privada"/>
      <sheetName val="Tot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 2001"/>
      <sheetName val="Por Objeto 2001"/>
      <sheetName val="Ficha 2001"/>
      <sheetName val="Indi 2002"/>
      <sheetName val="Por Objeto 2002"/>
      <sheetName val="Ficha 2002"/>
      <sheetName val="Indi 2003"/>
      <sheetName val="Por Objeto 2003"/>
      <sheetName val="Fichas 2003"/>
      <sheetName val="Indi 2004"/>
      <sheetName val="Por Objeto 2004"/>
      <sheetName val="Ficha 2004"/>
      <sheetName val="Indi 2005"/>
      <sheetName val="Por Objeto 2005"/>
      <sheetName val="Base Indicadores 05"/>
      <sheetName val="Ficha 2005"/>
      <sheetName val="Por Objeto 2006"/>
      <sheetName val="Ficha 2006"/>
      <sheetName val="Indi 2006"/>
      <sheetName val="Base Indicadores"/>
      <sheetName val="Por Objeto 2007"/>
      <sheetName val="Ficha 2007"/>
      <sheetName val="Indi 2007"/>
      <sheetName val="Base Indicadores 2007"/>
      <sheetName val="Por Objeto 2008"/>
      <sheetName val="Ficha 2008"/>
      <sheetName val="Indi 2008"/>
      <sheetName val="Base Indicadores 2008"/>
      <sheetName val="Por Objeto 2009"/>
      <sheetName val="Ficha 2009"/>
      <sheetName val="Indi 2009"/>
      <sheetName val="Base Indicadores 2009"/>
      <sheetName val="Ficha 2010"/>
      <sheetName val="Por Objeto 2010"/>
      <sheetName val="Base Indicadores 2010"/>
      <sheetName val="Indi 2010"/>
      <sheetName val="Ficha 2011"/>
      <sheetName val="Por Objeto 2011"/>
      <sheetName val="Base Indicadores 2011"/>
      <sheetName val="Indi 2011"/>
      <sheetName val="Ficha 2012"/>
      <sheetName val="Por Objeto 2012"/>
      <sheetName val="Base Indicadores 2012"/>
      <sheetName val="Indi 2012"/>
      <sheetName val="Ficha 2013"/>
      <sheetName val="Por Objeto 2013"/>
      <sheetName val="Base Indicadores 2013"/>
      <sheetName val="Indi 2013"/>
      <sheetName val="Ficha 2014"/>
      <sheetName val="Por Objeto 2014"/>
      <sheetName val="Base Indicadores 2014"/>
      <sheetName val="Indi 2014"/>
      <sheetName val="Gasto en% del PBI"/>
      <sheetName val="Ficha 2015"/>
      <sheetName val="Por Objeto 2015"/>
      <sheetName val="Base Indicadores 2015"/>
      <sheetName val="Indi 2015"/>
      <sheetName val="Ficha 2016"/>
      <sheetName val="Por Objeto 2016"/>
      <sheetName val="Base Indicadores 2016"/>
      <sheetName val="Indi 2016"/>
      <sheetName val="Ficha 2017"/>
      <sheetName val="Por Objeto 2017"/>
      <sheetName val="Base Indicadores 2017"/>
      <sheetName val="Indi 2017"/>
      <sheetName val="Ficha 2018"/>
      <sheetName val="Por Objeto 2018"/>
      <sheetName val="Base Indicadores 2018"/>
      <sheetName val="Indi 2018"/>
      <sheetName val="Ficha 2019"/>
      <sheetName val="Por Objeto 2019"/>
      <sheetName val="Base Indicadores 2019"/>
      <sheetName val="Indi 2019"/>
      <sheetName val="700 esc"/>
      <sheetName val="conectar igualdad"/>
      <sheetName val="Gasto 2001 2019 FICH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 Objeto"/>
      <sheetName val="Por Nivel"/>
      <sheetName val="Por Objeto + TNA"/>
      <sheetName val="Por Nivel + TNA"/>
      <sheetName val="Educación Privada"/>
      <sheetName val="Tot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 Objeto"/>
      <sheetName val="Por Nivel"/>
      <sheetName val="Por Objeto + TNA"/>
      <sheetName val="Por Nivel + TNA"/>
      <sheetName val="Educación Privada"/>
      <sheetName val="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1"/>
  <sheetViews>
    <sheetView showGridLines="0" tabSelected="1" zoomScale="80" zoomScaleNormal="80" zoomScalePageLayoutView="0" workbookViewId="0" topLeftCell="A1">
      <selection activeCell="L1" sqref="L1"/>
    </sheetView>
  </sheetViews>
  <sheetFormatPr defaultColWidth="11.421875" defaultRowHeight="12.75"/>
  <cols>
    <col min="1" max="1" width="3.8515625" style="1" customWidth="1"/>
    <col min="2" max="2" width="13.57421875" style="1" customWidth="1"/>
    <col min="3" max="3" width="17.140625" style="1" customWidth="1"/>
    <col min="4" max="11" width="16.140625" style="1" customWidth="1"/>
    <col min="12" max="13" width="16.00390625" style="22" customWidth="1"/>
    <col min="14" max="14" width="17.57421875" style="51" bestFit="1" customWidth="1"/>
    <col min="15" max="15" width="13.28125" style="24" bestFit="1" customWidth="1"/>
    <col min="16" max="30" width="11.421875" style="24" customWidth="1"/>
    <col min="31" max="16384" width="11.421875" style="1" customWidth="1"/>
  </cols>
  <sheetData>
    <row r="1" spans="2:14" ht="18.75" customHeight="1">
      <c r="B1" s="60" t="s">
        <v>0</v>
      </c>
      <c r="C1" s="21"/>
      <c r="D1" s="21"/>
      <c r="E1" s="6"/>
      <c r="F1" s="6"/>
      <c r="N1" s="50"/>
    </row>
    <row r="2" ht="8.25" customHeight="1">
      <c r="B2" s="61"/>
    </row>
    <row r="3" spans="2:14" ht="15">
      <c r="B3" s="62" t="s">
        <v>14</v>
      </c>
      <c r="N3" s="52"/>
    </row>
    <row r="4" ht="7.5" customHeight="1">
      <c r="B4" s="63"/>
    </row>
    <row r="5" spans="2:19" ht="15">
      <c r="B5" s="62" t="s">
        <v>37</v>
      </c>
      <c r="G5" s="2"/>
      <c r="H5" s="3"/>
      <c r="I5" s="3"/>
      <c r="J5" s="3"/>
      <c r="K5" s="3"/>
      <c r="L5" s="3"/>
      <c r="N5" s="52"/>
      <c r="S5" s="25"/>
    </row>
    <row r="6" ht="4.5" customHeight="1"/>
    <row r="7" spans="2:30" ht="15" customHeight="1">
      <c r="B7" s="93" t="s">
        <v>1</v>
      </c>
      <c r="C7" s="90" t="s">
        <v>2</v>
      </c>
      <c r="D7" s="77" t="s">
        <v>3</v>
      </c>
      <c r="E7" s="77"/>
      <c r="F7" s="77"/>
      <c r="G7" s="77"/>
      <c r="H7" s="77"/>
      <c r="I7" s="77"/>
      <c r="J7" s="80" t="s">
        <v>4</v>
      </c>
      <c r="K7" s="80" t="s">
        <v>39</v>
      </c>
      <c r="L7" s="80" t="s">
        <v>40</v>
      </c>
      <c r="M7" s="87"/>
      <c r="N7" s="87"/>
      <c r="O7" s="89"/>
      <c r="P7" s="88"/>
      <c r="Q7" s="88"/>
      <c r="R7" s="88"/>
      <c r="S7" s="88"/>
      <c r="T7" s="88"/>
      <c r="U7" s="87"/>
      <c r="AD7" s="1"/>
    </row>
    <row r="8" spans="2:30" ht="15" customHeight="1">
      <c r="B8" s="94"/>
      <c r="C8" s="91"/>
      <c r="D8" s="78" t="s">
        <v>5</v>
      </c>
      <c r="E8" s="78" t="s">
        <v>6</v>
      </c>
      <c r="F8" s="85" t="s">
        <v>7</v>
      </c>
      <c r="G8" s="85"/>
      <c r="H8" s="85"/>
      <c r="I8" s="78" t="s">
        <v>24</v>
      </c>
      <c r="J8" s="78"/>
      <c r="K8" s="78"/>
      <c r="L8" s="78"/>
      <c r="M8" s="87"/>
      <c r="N8" s="87"/>
      <c r="O8" s="89"/>
      <c r="P8" s="87"/>
      <c r="Q8" s="87"/>
      <c r="R8" s="88"/>
      <c r="S8" s="88"/>
      <c r="T8" s="88"/>
      <c r="U8" s="87"/>
      <c r="AD8" s="1"/>
    </row>
    <row r="9" spans="2:30" ht="15" customHeight="1">
      <c r="B9" s="95"/>
      <c r="C9" s="92"/>
      <c r="D9" s="79"/>
      <c r="E9" s="79"/>
      <c r="F9" s="64" t="s">
        <v>2</v>
      </c>
      <c r="G9" s="64" t="s">
        <v>8</v>
      </c>
      <c r="H9" s="64" t="s">
        <v>9</v>
      </c>
      <c r="I9" s="79"/>
      <c r="J9" s="79"/>
      <c r="K9" s="79"/>
      <c r="L9" s="79"/>
      <c r="M9" s="87"/>
      <c r="N9" s="87"/>
      <c r="O9" s="89"/>
      <c r="P9" s="87"/>
      <c r="Q9" s="87"/>
      <c r="R9" s="27"/>
      <c r="S9" s="27"/>
      <c r="T9" s="27"/>
      <c r="U9" s="87"/>
      <c r="AD9" s="1"/>
    </row>
    <row r="10" spans="2:30" ht="15" customHeight="1">
      <c r="B10" s="65">
        <v>2001</v>
      </c>
      <c r="C10" s="67">
        <f>D10+E10+F10+J10+I10+K10+L10</f>
        <v>138977835.98999998</v>
      </c>
      <c r="D10" s="67">
        <v>126707980.91999999</v>
      </c>
      <c r="E10" s="67">
        <v>1415672.88</v>
      </c>
      <c r="F10" s="67">
        <f aca="true" t="shared" si="0" ref="F10:F18">+G10+H10</f>
        <v>10518060.87</v>
      </c>
      <c r="G10" s="67">
        <v>9662897.87</v>
      </c>
      <c r="H10" s="67">
        <v>855163</v>
      </c>
      <c r="I10" s="67">
        <v>0</v>
      </c>
      <c r="J10" s="67">
        <v>336121.32</v>
      </c>
      <c r="K10" s="67">
        <v>0</v>
      </c>
      <c r="L10" s="67">
        <v>0</v>
      </c>
      <c r="M10" s="26"/>
      <c r="N10" s="59"/>
      <c r="O10" s="28"/>
      <c r="P10" s="28"/>
      <c r="Q10" s="28"/>
      <c r="R10" s="28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4"/>
    </row>
    <row r="11" spans="2:30" ht="15" customHeight="1">
      <c r="B11" s="66">
        <v>2002</v>
      </c>
      <c r="C11" s="67">
        <f>D11+E11+F11+J11+I11+K11+L11</f>
        <v>143798753.49000004</v>
      </c>
      <c r="D11" s="68">
        <v>127729714.88000004</v>
      </c>
      <c r="E11" s="68">
        <v>2951536.3099999996</v>
      </c>
      <c r="F11" s="68">
        <f t="shared" si="0"/>
        <v>10997463.61</v>
      </c>
      <c r="G11" s="68">
        <v>10261007.61</v>
      </c>
      <c r="H11" s="68">
        <v>736456</v>
      </c>
      <c r="I11" s="68">
        <v>1301072.02</v>
      </c>
      <c r="J11" s="68">
        <v>818966.67</v>
      </c>
      <c r="K11" s="68">
        <v>0</v>
      </c>
      <c r="L11" s="68">
        <v>0</v>
      </c>
      <c r="M11" s="26"/>
      <c r="N11" s="59"/>
      <c r="O11" s="28"/>
      <c r="P11" s="28"/>
      <c r="Q11" s="28"/>
      <c r="R11" s="28"/>
      <c r="S11" s="29"/>
      <c r="T11" s="29"/>
      <c r="U11" s="28"/>
      <c r="V11" s="28"/>
      <c r="W11" s="28"/>
      <c r="X11" s="28"/>
      <c r="Y11" s="28"/>
      <c r="Z11" s="28"/>
      <c r="AA11" s="28"/>
      <c r="AB11" s="28"/>
      <c r="AC11" s="28"/>
      <c r="AD11" s="1"/>
    </row>
    <row r="12" spans="2:30" ht="15" customHeight="1">
      <c r="B12" s="66">
        <v>2003</v>
      </c>
      <c r="C12" s="67">
        <f aca="true" t="shared" si="1" ref="C12:C31">D12+E12+F12+J12+I12+K12+L12</f>
        <v>151781263.42999998</v>
      </c>
      <c r="D12" s="68">
        <v>132230276.67</v>
      </c>
      <c r="E12" s="68">
        <v>3855230.6799999992</v>
      </c>
      <c r="F12" s="68">
        <f t="shared" si="0"/>
        <v>13490199.450000001</v>
      </c>
      <c r="G12" s="68">
        <v>11203524.450000001</v>
      </c>
      <c r="H12" s="68">
        <v>2286675</v>
      </c>
      <c r="I12" s="68">
        <v>0</v>
      </c>
      <c r="J12" s="68">
        <v>2205556.6300000004</v>
      </c>
      <c r="K12" s="68">
        <v>0</v>
      </c>
      <c r="L12" s="68">
        <v>0</v>
      </c>
      <c r="M12" s="26"/>
      <c r="N12" s="59"/>
      <c r="O12" s="28"/>
      <c r="P12" s="28"/>
      <c r="Q12" s="28"/>
      <c r="R12" s="28"/>
      <c r="S12" s="29"/>
      <c r="T12" s="29"/>
      <c r="U12" s="28"/>
      <c r="V12" s="28"/>
      <c r="W12" s="28"/>
      <c r="X12" s="28"/>
      <c r="Y12" s="28"/>
      <c r="Z12" s="28"/>
      <c r="AA12" s="28"/>
      <c r="AB12" s="28"/>
      <c r="AC12" s="28"/>
      <c r="AD12" s="1"/>
    </row>
    <row r="13" spans="2:29" s="5" customFormat="1" ht="15" customHeight="1">
      <c r="B13" s="66">
        <v>2004</v>
      </c>
      <c r="C13" s="67">
        <f t="shared" si="1"/>
        <v>182543399.58299997</v>
      </c>
      <c r="D13" s="68">
        <v>162161151.27299997</v>
      </c>
      <c r="E13" s="68">
        <v>3102149.7799999993</v>
      </c>
      <c r="F13" s="68">
        <f t="shared" si="0"/>
        <v>15575636.93</v>
      </c>
      <c r="G13" s="68">
        <v>13353039.83</v>
      </c>
      <c r="H13" s="68">
        <v>2222597.1</v>
      </c>
      <c r="I13" s="68">
        <v>0</v>
      </c>
      <c r="J13" s="68">
        <v>1704461.6</v>
      </c>
      <c r="K13" s="68">
        <v>0</v>
      </c>
      <c r="L13" s="68">
        <v>0</v>
      </c>
      <c r="M13" s="26"/>
      <c r="N13" s="59"/>
      <c r="O13" s="28"/>
      <c r="P13" s="28"/>
      <c r="Q13" s="28"/>
      <c r="R13" s="28"/>
      <c r="S13" s="29"/>
      <c r="T13" s="29"/>
      <c r="U13" s="28"/>
      <c r="V13" s="28"/>
      <c r="W13" s="28"/>
      <c r="X13" s="28"/>
      <c r="Y13" s="28"/>
      <c r="Z13" s="28"/>
      <c r="AA13" s="28"/>
      <c r="AB13" s="28"/>
      <c r="AC13" s="28"/>
    </row>
    <row r="14" spans="2:29" s="5" customFormat="1" ht="15" customHeight="1">
      <c r="B14" s="66">
        <v>2005</v>
      </c>
      <c r="C14" s="67">
        <f t="shared" si="1"/>
        <v>269557123.43999994</v>
      </c>
      <c r="D14" s="68">
        <v>224583318.59999996</v>
      </c>
      <c r="E14" s="68">
        <v>4445856.09</v>
      </c>
      <c r="F14" s="68">
        <f t="shared" si="0"/>
        <v>25134809.78</v>
      </c>
      <c r="G14" s="68">
        <v>19640557.77</v>
      </c>
      <c r="H14" s="68">
        <v>5494252.01</v>
      </c>
      <c r="I14" s="68">
        <v>0</v>
      </c>
      <c r="J14" s="68">
        <v>15393138.969999997</v>
      </c>
      <c r="K14" s="68">
        <v>0</v>
      </c>
      <c r="L14" s="68">
        <v>0</v>
      </c>
      <c r="M14" s="26"/>
      <c r="N14" s="59"/>
      <c r="O14" s="28"/>
      <c r="P14" s="28"/>
      <c r="Q14" s="28"/>
      <c r="R14" s="28"/>
      <c r="S14" s="29"/>
      <c r="T14" s="29"/>
      <c r="U14" s="28"/>
      <c r="V14" s="28"/>
      <c r="W14" s="28"/>
      <c r="X14" s="28"/>
      <c r="Y14" s="28"/>
      <c r="Z14" s="28"/>
      <c r="AA14" s="28"/>
      <c r="AB14" s="28"/>
      <c r="AC14" s="28"/>
    </row>
    <row r="15" spans="2:29" s="5" customFormat="1" ht="15" customHeight="1">
      <c r="B15" s="66">
        <v>2006</v>
      </c>
      <c r="C15" s="67">
        <f t="shared" si="1"/>
        <v>381853206.59</v>
      </c>
      <c r="D15" s="68">
        <v>321265418.05999994</v>
      </c>
      <c r="E15" s="68">
        <v>6501684.040000002</v>
      </c>
      <c r="F15" s="68">
        <f t="shared" si="0"/>
        <v>33502104.939999998</v>
      </c>
      <c r="G15" s="68">
        <v>27738969.679999996</v>
      </c>
      <c r="H15" s="68">
        <v>5763135.26</v>
      </c>
      <c r="I15" s="68">
        <v>0</v>
      </c>
      <c r="J15" s="68">
        <v>20583999.55</v>
      </c>
      <c r="K15" s="68">
        <v>0</v>
      </c>
      <c r="L15" s="68">
        <v>0</v>
      </c>
      <c r="M15" s="26"/>
      <c r="N15" s="59"/>
      <c r="O15" s="28"/>
      <c r="P15" s="28"/>
      <c r="Q15" s="28"/>
      <c r="R15" s="28"/>
      <c r="S15" s="29"/>
      <c r="T15" s="29"/>
      <c r="U15" s="28"/>
      <c r="V15" s="28"/>
      <c r="W15" s="28"/>
      <c r="X15" s="28"/>
      <c r="Y15" s="28"/>
      <c r="Z15" s="28"/>
      <c r="AA15" s="28"/>
      <c r="AB15" s="28"/>
      <c r="AC15" s="28"/>
    </row>
    <row r="16" spans="2:29" s="5" customFormat="1" ht="15" customHeight="1">
      <c r="B16" s="66">
        <v>2007</v>
      </c>
      <c r="C16" s="67">
        <f t="shared" si="1"/>
        <v>501529899.86999995</v>
      </c>
      <c r="D16" s="68">
        <v>414586081.27</v>
      </c>
      <c r="E16" s="68">
        <v>8828493.28</v>
      </c>
      <c r="F16" s="68">
        <f t="shared" si="0"/>
        <v>45968517.18</v>
      </c>
      <c r="G16" s="68">
        <v>40784503.43</v>
      </c>
      <c r="H16" s="68">
        <v>5184013.75</v>
      </c>
      <c r="I16" s="68">
        <v>0</v>
      </c>
      <c r="J16" s="68">
        <v>32146808.14</v>
      </c>
      <c r="K16" s="68">
        <v>0</v>
      </c>
      <c r="L16" s="68">
        <v>0</v>
      </c>
      <c r="M16" s="26"/>
      <c r="N16" s="59"/>
      <c r="O16" s="28"/>
      <c r="P16" s="28"/>
      <c r="Q16" s="28"/>
      <c r="R16" s="28"/>
      <c r="S16" s="29"/>
      <c r="T16" s="29"/>
      <c r="U16" s="28"/>
      <c r="V16" s="28"/>
      <c r="W16" s="28"/>
      <c r="X16" s="28"/>
      <c r="Y16" s="28"/>
      <c r="Z16" s="28"/>
      <c r="AA16" s="28"/>
      <c r="AB16" s="28"/>
      <c r="AC16" s="28"/>
    </row>
    <row r="17" spans="2:29" s="5" customFormat="1" ht="15" customHeight="1">
      <c r="B17" s="66">
        <v>2008</v>
      </c>
      <c r="C17" s="67">
        <f t="shared" si="1"/>
        <v>756309027.8099998</v>
      </c>
      <c r="D17" s="68">
        <v>586772695.4399998</v>
      </c>
      <c r="E17" s="68">
        <v>18740625.620000005</v>
      </c>
      <c r="F17" s="68">
        <f t="shared" si="0"/>
        <v>70059024.24000001</v>
      </c>
      <c r="G17" s="68">
        <v>58221761.67</v>
      </c>
      <c r="H17" s="68">
        <v>11837262.57</v>
      </c>
      <c r="I17" s="68">
        <v>0</v>
      </c>
      <c r="J17" s="68">
        <v>80736682.50999998</v>
      </c>
      <c r="K17" s="68">
        <v>0</v>
      </c>
      <c r="L17" s="68">
        <v>0</v>
      </c>
      <c r="M17" s="26"/>
      <c r="N17" s="59"/>
      <c r="O17" s="28"/>
      <c r="P17" s="28"/>
      <c r="Q17" s="28"/>
      <c r="R17" s="28"/>
      <c r="S17" s="29"/>
      <c r="T17" s="29"/>
      <c r="U17" s="28"/>
      <c r="V17" s="28"/>
      <c r="W17" s="28"/>
      <c r="X17" s="28"/>
      <c r="Y17" s="28"/>
      <c r="Z17" s="28"/>
      <c r="AA17" s="28"/>
      <c r="AB17" s="28"/>
      <c r="AC17" s="28"/>
    </row>
    <row r="18" spans="2:29" s="5" customFormat="1" ht="15" customHeight="1">
      <c r="B18" s="66">
        <v>2009</v>
      </c>
      <c r="C18" s="67">
        <f t="shared" si="1"/>
        <v>830019627.0500001</v>
      </c>
      <c r="D18" s="68">
        <v>678001195.57</v>
      </c>
      <c r="E18" s="68">
        <v>12995083.96</v>
      </c>
      <c r="F18" s="69">
        <f t="shared" si="0"/>
        <v>80980775.85</v>
      </c>
      <c r="G18" s="69">
        <v>68274048.16</v>
      </c>
      <c r="H18" s="69">
        <v>12706727.690000001</v>
      </c>
      <c r="I18" s="69">
        <v>0</v>
      </c>
      <c r="J18" s="69">
        <v>57975753.11</v>
      </c>
      <c r="K18" s="70">
        <v>29220.88</v>
      </c>
      <c r="L18" s="70">
        <v>37597.68</v>
      </c>
      <c r="M18" s="26"/>
      <c r="N18" s="59"/>
      <c r="O18" s="28"/>
      <c r="P18" s="28"/>
      <c r="Q18" s="28"/>
      <c r="R18" s="28"/>
      <c r="S18" s="29"/>
      <c r="T18" s="29"/>
      <c r="U18" s="28"/>
      <c r="V18" s="28"/>
      <c r="W18" s="28"/>
      <c r="X18" s="28"/>
      <c r="Y18" s="28"/>
      <c r="Z18" s="28"/>
      <c r="AA18" s="28"/>
      <c r="AB18" s="28"/>
      <c r="AC18" s="28"/>
    </row>
    <row r="19" spans="2:29" s="16" customFormat="1" ht="15" customHeight="1">
      <c r="B19" s="66">
        <v>2010</v>
      </c>
      <c r="C19" s="67">
        <f t="shared" si="1"/>
        <v>954736789.5100002</v>
      </c>
      <c r="D19" s="68">
        <v>790015873.6400002</v>
      </c>
      <c r="E19" s="68">
        <v>24262659.71999999</v>
      </c>
      <c r="F19" s="69">
        <f aca="true" t="shared" si="2" ref="F19:F29">G19+H19</f>
        <v>90832359.27</v>
      </c>
      <c r="G19" s="69">
        <v>85961936.27</v>
      </c>
      <c r="H19" s="69">
        <v>4870423</v>
      </c>
      <c r="I19" s="69">
        <v>0</v>
      </c>
      <c r="J19" s="69">
        <v>49625896.88</v>
      </c>
      <c r="K19" s="69">
        <v>0</v>
      </c>
      <c r="L19" s="69">
        <v>0</v>
      </c>
      <c r="M19" s="26"/>
      <c r="N19" s="59"/>
      <c r="O19" s="28"/>
      <c r="P19" s="28"/>
      <c r="Q19" s="28"/>
      <c r="R19" s="28"/>
      <c r="S19" s="29"/>
      <c r="T19" s="29"/>
      <c r="U19" s="28"/>
      <c r="V19" s="28"/>
      <c r="W19" s="28"/>
      <c r="X19" s="28"/>
      <c r="Y19" s="28"/>
      <c r="Z19" s="28"/>
      <c r="AA19" s="28"/>
      <c r="AB19" s="28"/>
      <c r="AC19" s="28"/>
    </row>
    <row r="20" spans="2:29" s="16" customFormat="1" ht="15" customHeight="1">
      <c r="B20" s="66">
        <v>2011</v>
      </c>
      <c r="C20" s="67">
        <f t="shared" si="1"/>
        <v>1316255381.9162755</v>
      </c>
      <c r="D20" s="68">
        <v>1045999655.5400001</v>
      </c>
      <c r="E20" s="68">
        <v>69072369.21000001</v>
      </c>
      <c r="F20" s="69">
        <f t="shared" si="2"/>
        <v>126904550.35999998</v>
      </c>
      <c r="G20" s="69">
        <v>106443991.86999999</v>
      </c>
      <c r="H20" s="69">
        <v>20460558.490000002</v>
      </c>
      <c r="I20" s="69">
        <v>0</v>
      </c>
      <c r="J20" s="69">
        <v>74278806.80627552</v>
      </c>
      <c r="K20" s="69">
        <v>0</v>
      </c>
      <c r="L20" s="69">
        <v>0</v>
      </c>
      <c r="M20" s="26"/>
      <c r="N20" s="59"/>
      <c r="O20" s="28"/>
      <c r="P20" s="28"/>
      <c r="Q20" s="28"/>
      <c r="R20" s="28"/>
      <c r="S20" s="29"/>
      <c r="T20" s="29"/>
      <c r="U20" s="28"/>
      <c r="V20" s="28"/>
      <c r="W20" s="28"/>
      <c r="X20" s="28"/>
      <c r="Y20" s="28"/>
      <c r="Z20" s="28"/>
      <c r="AA20" s="28"/>
      <c r="AB20" s="28"/>
      <c r="AC20" s="28"/>
    </row>
    <row r="21" spans="2:29" s="16" customFormat="1" ht="15" customHeight="1">
      <c r="B21" s="66">
        <v>2012</v>
      </c>
      <c r="C21" s="67">
        <f t="shared" si="1"/>
        <v>1606624652.806296</v>
      </c>
      <c r="D21" s="68">
        <v>1294428661.36</v>
      </c>
      <c r="E21" s="68">
        <v>49221452.83999999</v>
      </c>
      <c r="F21" s="69">
        <f t="shared" si="2"/>
        <v>168324157.95000002</v>
      </c>
      <c r="G21" s="69">
        <v>155215947.29000002</v>
      </c>
      <c r="H21" s="69">
        <v>13108210.66</v>
      </c>
      <c r="I21" s="69">
        <v>0</v>
      </c>
      <c r="J21" s="69">
        <v>94650380.6562963</v>
      </c>
      <c r="K21" s="69">
        <v>0</v>
      </c>
      <c r="L21" s="69">
        <v>0</v>
      </c>
      <c r="M21" s="26"/>
      <c r="N21" s="59"/>
      <c r="O21" s="28"/>
      <c r="P21" s="28"/>
      <c r="Q21" s="28"/>
      <c r="R21" s="28"/>
      <c r="S21" s="29"/>
      <c r="T21" s="29"/>
      <c r="U21" s="28"/>
      <c r="V21" s="28"/>
      <c r="W21" s="28"/>
      <c r="X21" s="28"/>
      <c r="Y21" s="28"/>
      <c r="Z21" s="28"/>
      <c r="AA21" s="28"/>
      <c r="AB21" s="28"/>
      <c r="AC21" s="28"/>
    </row>
    <row r="22" spans="2:29" s="16" customFormat="1" ht="15" customHeight="1">
      <c r="B22" s="66">
        <v>2013</v>
      </c>
      <c r="C22" s="67">
        <f t="shared" si="1"/>
        <v>2056446141.7050006</v>
      </c>
      <c r="D22" s="68">
        <v>1672179804.6600003</v>
      </c>
      <c r="E22" s="68">
        <v>67875287.61000001</v>
      </c>
      <c r="F22" s="69">
        <f t="shared" si="2"/>
        <v>207724791.91</v>
      </c>
      <c r="G22" s="69">
        <v>187672103.76</v>
      </c>
      <c r="H22" s="69">
        <v>20052688.15</v>
      </c>
      <c r="I22" s="69">
        <v>0</v>
      </c>
      <c r="J22" s="69">
        <v>108666257.525</v>
      </c>
      <c r="K22" s="69">
        <v>0</v>
      </c>
      <c r="L22" s="69">
        <v>0</v>
      </c>
      <c r="M22" s="26"/>
      <c r="N22" s="59"/>
      <c r="O22" s="28"/>
      <c r="P22" s="28"/>
      <c r="Q22" s="28"/>
      <c r="R22" s="28"/>
      <c r="S22" s="29"/>
      <c r="T22" s="29"/>
      <c r="U22" s="28"/>
      <c r="V22" s="28"/>
      <c r="W22" s="28"/>
      <c r="X22" s="28"/>
      <c r="Y22" s="28"/>
      <c r="Z22" s="28"/>
      <c r="AA22" s="28"/>
      <c r="AB22" s="28"/>
      <c r="AC22" s="28"/>
    </row>
    <row r="23" spans="2:29" s="16" customFormat="1" ht="15" customHeight="1">
      <c r="B23" s="66">
        <v>2014</v>
      </c>
      <c r="C23" s="67">
        <f t="shared" si="1"/>
        <v>2700591707.4250007</v>
      </c>
      <c r="D23" s="68">
        <v>2162097078.9400005</v>
      </c>
      <c r="E23" s="68">
        <v>110189998.92000002</v>
      </c>
      <c r="F23" s="69">
        <f t="shared" si="2"/>
        <v>275647908.76000005</v>
      </c>
      <c r="G23" s="69">
        <v>247471476.96000004</v>
      </c>
      <c r="H23" s="69">
        <v>28176431.799999997</v>
      </c>
      <c r="I23" s="69">
        <v>0</v>
      </c>
      <c r="J23" s="69">
        <v>152656720.805</v>
      </c>
      <c r="K23" s="69">
        <v>0</v>
      </c>
      <c r="L23" s="69">
        <v>0</v>
      </c>
      <c r="M23" s="26"/>
      <c r="N23" s="59"/>
      <c r="O23" s="28"/>
      <c r="P23" s="28"/>
      <c r="Q23" s="28"/>
      <c r="R23" s="28"/>
      <c r="S23" s="29"/>
      <c r="T23" s="29"/>
      <c r="U23" s="28"/>
      <c r="V23" s="28"/>
      <c r="W23" s="28"/>
      <c r="X23" s="28"/>
      <c r="Y23" s="28"/>
      <c r="Z23" s="28"/>
      <c r="AA23" s="28"/>
      <c r="AB23" s="28"/>
      <c r="AC23" s="28"/>
    </row>
    <row r="24" spans="2:29" s="16" customFormat="1" ht="15" customHeight="1">
      <c r="B24" s="66">
        <v>2015</v>
      </c>
      <c r="C24" s="67">
        <f t="shared" si="1"/>
        <v>3841224812.0222225</v>
      </c>
      <c r="D24" s="68">
        <v>3084813481.3100004</v>
      </c>
      <c r="E24" s="68">
        <v>126431970.86999997</v>
      </c>
      <c r="F24" s="69">
        <f t="shared" si="2"/>
        <v>457777399.09000003</v>
      </c>
      <c r="G24" s="69">
        <v>347879448.18</v>
      </c>
      <c r="H24" s="69">
        <v>109897950.91</v>
      </c>
      <c r="I24" s="69">
        <v>0</v>
      </c>
      <c r="J24" s="69">
        <v>172201960.7522222</v>
      </c>
      <c r="K24" s="69">
        <v>0</v>
      </c>
      <c r="L24" s="69">
        <v>0</v>
      </c>
      <c r="M24" s="26"/>
      <c r="N24" s="59"/>
      <c r="O24" s="28"/>
      <c r="P24" s="28"/>
      <c r="Q24" s="28"/>
      <c r="R24" s="28"/>
      <c r="S24" s="29"/>
      <c r="T24" s="29"/>
      <c r="U24" s="28"/>
      <c r="V24" s="28"/>
      <c r="W24" s="28"/>
      <c r="X24" s="28"/>
      <c r="Y24" s="28"/>
      <c r="Z24" s="28"/>
      <c r="AA24" s="28"/>
      <c r="AB24" s="28"/>
      <c r="AC24" s="28"/>
    </row>
    <row r="25" spans="2:29" s="16" customFormat="1" ht="15" customHeight="1">
      <c r="B25" s="66">
        <v>2016</v>
      </c>
      <c r="C25" s="67">
        <f t="shared" si="1"/>
        <v>5266645093.251747</v>
      </c>
      <c r="D25" s="68">
        <v>4290375590.3900013</v>
      </c>
      <c r="E25" s="68">
        <v>167549888.96000007</v>
      </c>
      <c r="F25" s="69">
        <f t="shared" si="2"/>
        <v>610279357.4300001</v>
      </c>
      <c r="G25" s="69">
        <v>498989305.5</v>
      </c>
      <c r="H25" s="69">
        <v>111290051.93</v>
      </c>
      <c r="I25" s="69">
        <v>0</v>
      </c>
      <c r="J25" s="69">
        <v>198440256.47174597</v>
      </c>
      <c r="K25" s="69">
        <v>0</v>
      </c>
      <c r="L25" s="69">
        <v>0</v>
      </c>
      <c r="M25" s="26"/>
      <c r="N25" s="59"/>
      <c r="O25" s="28"/>
      <c r="P25" s="28"/>
      <c r="Q25" s="28"/>
      <c r="R25" s="28"/>
      <c r="S25" s="29"/>
      <c r="T25" s="29"/>
      <c r="U25" s="28"/>
      <c r="V25" s="28"/>
      <c r="W25" s="28"/>
      <c r="X25" s="28"/>
      <c r="Y25" s="28"/>
      <c r="Z25" s="28"/>
      <c r="AA25" s="28"/>
      <c r="AB25" s="28"/>
      <c r="AC25" s="28"/>
    </row>
    <row r="26" spans="2:29" s="16" customFormat="1" ht="15" customHeight="1">
      <c r="B26" s="66">
        <v>2017</v>
      </c>
      <c r="C26" s="67">
        <f t="shared" si="1"/>
        <v>6847352867.12624</v>
      </c>
      <c r="D26" s="68">
        <v>5467413424.696551</v>
      </c>
      <c r="E26" s="68">
        <v>240336153.83</v>
      </c>
      <c r="F26" s="69">
        <f t="shared" si="2"/>
        <v>808881074.8399999</v>
      </c>
      <c r="G26" s="69">
        <v>630985139.17</v>
      </c>
      <c r="H26" s="69">
        <v>177895935.67</v>
      </c>
      <c r="I26" s="69">
        <v>0</v>
      </c>
      <c r="J26" s="69">
        <v>330722213.759688</v>
      </c>
      <c r="K26" s="69">
        <v>0</v>
      </c>
      <c r="L26" s="69">
        <v>0</v>
      </c>
      <c r="M26" s="26"/>
      <c r="N26" s="59"/>
      <c r="O26" s="28"/>
      <c r="P26" s="28"/>
      <c r="Q26" s="28"/>
      <c r="R26" s="28"/>
      <c r="S26" s="29"/>
      <c r="T26" s="29"/>
      <c r="U26" s="28"/>
      <c r="V26" s="28"/>
      <c r="W26" s="28"/>
      <c r="X26" s="28"/>
      <c r="Y26" s="28"/>
      <c r="Z26" s="28"/>
      <c r="AA26" s="28"/>
      <c r="AB26" s="28"/>
      <c r="AC26" s="28"/>
    </row>
    <row r="27" spans="2:29" s="16" customFormat="1" ht="15" customHeight="1">
      <c r="B27" s="66">
        <v>2018</v>
      </c>
      <c r="C27" s="67">
        <f t="shared" si="1"/>
        <v>8634840525.78</v>
      </c>
      <c r="D27" s="68">
        <v>6990165848.18</v>
      </c>
      <c r="E27" s="68">
        <v>258340867.76</v>
      </c>
      <c r="F27" s="69">
        <f t="shared" si="2"/>
        <v>1044300715.0999999</v>
      </c>
      <c r="G27" s="69">
        <v>823423064.38</v>
      </c>
      <c r="H27" s="69">
        <v>220877650.71999997</v>
      </c>
      <c r="I27" s="69">
        <v>0</v>
      </c>
      <c r="J27" s="69">
        <v>342033094.74</v>
      </c>
      <c r="K27" s="69">
        <v>0</v>
      </c>
      <c r="L27" s="69">
        <v>0</v>
      </c>
      <c r="M27" s="26"/>
      <c r="N27" s="59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2:29" s="16" customFormat="1" ht="15" customHeight="1">
      <c r="B28" s="66">
        <v>2019</v>
      </c>
      <c r="C28" s="67">
        <f t="shared" si="1"/>
        <v>15213510313.960001</v>
      </c>
      <c r="D28" s="68">
        <v>12438798676.359999</v>
      </c>
      <c r="E28" s="68">
        <v>189153202.79000002</v>
      </c>
      <c r="F28" s="69">
        <f t="shared" si="2"/>
        <v>2179004169.02</v>
      </c>
      <c r="G28" s="69">
        <v>1946915732.98</v>
      </c>
      <c r="H28" s="69">
        <v>232088436.04000002</v>
      </c>
      <c r="I28" s="69">
        <v>0</v>
      </c>
      <c r="J28" s="69">
        <v>406554265.79</v>
      </c>
      <c r="K28" s="69">
        <v>0</v>
      </c>
      <c r="L28" s="69">
        <v>0</v>
      </c>
      <c r="M28" s="26"/>
      <c r="N28" s="59"/>
      <c r="O28" s="28"/>
      <c r="P28" s="30"/>
      <c r="Q28" s="31"/>
      <c r="R28" s="31"/>
      <c r="S28" s="31"/>
      <c r="T28" s="32"/>
      <c r="U28" s="32"/>
      <c r="V28" s="31"/>
      <c r="W28" s="30"/>
      <c r="X28" s="30"/>
      <c r="Y28" s="30"/>
      <c r="Z28" s="30"/>
      <c r="AA28" s="30"/>
      <c r="AB28" s="30"/>
      <c r="AC28" s="30"/>
    </row>
    <row r="29" spans="2:38" ht="15" customHeight="1">
      <c r="B29" s="66">
        <v>2020</v>
      </c>
      <c r="C29" s="67">
        <f t="shared" si="1"/>
        <v>17722626886.187523</v>
      </c>
      <c r="D29" s="68">
        <v>15045694723.200003</v>
      </c>
      <c r="E29" s="68">
        <v>243675532.23752132</v>
      </c>
      <c r="F29" s="69">
        <f t="shared" si="2"/>
        <v>2102802360</v>
      </c>
      <c r="G29" s="69">
        <v>1886707923.03</v>
      </c>
      <c r="H29" s="69">
        <v>216094436.96999997</v>
      </c>
      <c r="I29" s="69">
        <v>0</v>
      </c>
      <c r="J29" s="69">
        <v>330454270.75</v>
      </c>
      <c r="K29" s="69">
        <v>0</v>
      </c>
      <c r="L29" s="69">
        <v>0</v>
      </c>
      <c r="M29" s="17"/>
      <c r="N29" s="59"/>
      <c r="O29" s="28"/>
      <c r="P29" s="19"/>
      <c r="Q29" s="20"/>
      <c r="R29" s="20"/>
      <c r="S29" s="19"/>
      <c r="T29" s="1"/>
      <c r="U29" s="1"/>
      <c r="AE29" s="24"/>
      <c r="AF29" s="24"/>
      <c r="AG29" s="24"/>
      <c r="AH29" s="24"/>
      <c r="AI29" s="24"/>
      <c r="AJ29" s="24"/>
      <c r="AK29" s="24"/>
      <c r="AL29" s="24"/>
    </row>
    <row r="30" spans="2:38" ht="15" customHeight="1">
      <c r="B30" s="66">
        <v>2021</v>
      </c>
      <c r="C30" s="67">
        <f t="shared" si="1"/>
        <v>26387887484.13886</v>
      </c>
      <c r="D30" s="68">
        <v>21088128047.98</v>
      </c>
      <c r="E30" s="68">
        <v>821759519.2794666</v>
      </c>
      <c r="F30" s="69">
        <f>G30+H30</f>
        <v>3383635846.439392</v>
      </c>
      <c r="G30" s="69">
        <v>2818865638.9</v>
      </c>
      <c r="H30" s="69">
        <v>564770207.5393921</v>
      </c>
      <c r="I30" s="69">
        <v>0</v>
      </c>
      <c r="J30" s="69">
        <v>1094364070.4399998</v>
      </c>
      <c r="K30" s="69">
        <v>0</v>
      </c>
      <c r="L30" s="69">
        <v>0</v>
      </c>
      <c r="M30" s="17"/>
      <c r="N30" s="59"/>
      <c r="O30" s="28"/>
      <c r="P30" s="19"/>
      <c r="Q30" s="20"/>
      <c r="R30" s="20"/>
      <c r="S30" s="19"/>
      <c r="T30" s="1"/>
      <c r="U30" s="1"/>
      <c r="AE30" s="24"/>
      <c r="AF30" s="24"/>
      <c r="AG30" s="24"/>
      <c r="AH30" s="24"/>
      <c r="AI30" s="24"/>
      <c r="AJ30" s="24"/>
      <c r="AK30" s="24"/>
      <c r="AL30" s="24"/>
    </row>
    <row r="31" spans="2:38" ht="15" customHeight="1">
      <c r="B31" s="66">
        <v>2022</v>
      </c>
      <c r="C31" s="67">
        <f t="shared" si="1"/>
        <v>44535817108.05002</v>
      </c>
      <c r="D31" s="68">
        <v>34441973194.57</v>
      </c>
      <c r="E31" s="68">
        <v>1188617529.855</v>
      </c>
      <c r="F31" s="69">
        <f>G31+H31</f>
        <v>6188919382.636749</v>
      </c>
      <c r="G31" s="69">
        <v>4809853319.44</v>
      </c>
      <c r="H31" s="69">
        <v>1379066063.1967492</v>
      </c>
      <c r="I31" s="69">
        <v>0</v>
      </c>
      <c r="J31" s="69">
        <v>2716307000.9882627</v>
      </c>
      <c r="K31" s="69">
        <v>0</v>
      </c>
      <c r="L31" s="69">
        <v>0</v>
      </c>
      <c r="M31" s="17"/>
      <c r="N31" s="59"/>
      <c r="O31" s="28"/>
      <c r="P31" s="19"/>
      <c r="Q31" s="20"/>
      <c r="R31" s="20"/>
      <c r="S31" s="19"/>
      <c r="T31" s="1"/>
      <c r="U31" s="1"/>
      <c r="AE31" s="24"/>
      <c r="AF31" s="24"/>
      <c r="AG31" s="24"/>
      <c r="AH31" s="24"/>
      <c r="AI31" s="24"/>
      <c r="AJ31" s="24"/>
      <c r="AK31" s="24"/>
      <c r="AL31" s="24"/>
    </row>
    <row r="32" spans="2:39" ht="11.25" customHeight="1">
      <c r="B32" s="35"/>
      <c r="C32" s="18"/>
      <c r="D32" s="17"/>
      <c r="E32" s="19"/>
      <c r="F32" s="19"/>
      <c r="G32" s="19"/>
      <c r="H32" s="20"/>
      <c r="I32" s="20"/>
      <c r="J32" s="20"/>
      <c r="K32" s="19"/>
      <c r="L32" s="47"/>
      <c r="M32" s="47"/>
      <c r="N32" s="54"/>
      <c r="O32" s="19"/>
      <c r="P32" s="19"/>
      <c r="Q32" s="19"/>
      <c r="R32" s="20"/>
      <c r="S32" s="20"/>
      <c r="T32" s="19"/>
      <c r="U32" s="1"/>
      <c r="V32" s="1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2:14" ht="15">
      <c r="B33" s="62" t="s">
        <v>38</v>
      </c>
      <c r="C33" s="3"/>
      <c r="D33" s="3"/>
      <c r="E33" s="3"/>
      <c r="F33" s="3"/>
      <c r="G33" s="3"/>
      <c r="H33" s="3"/>
      <c r="I33" s="3"/>
      <c r="J33" s="3"/>
      <c r="K33" s="3"/>
      <c r="L33" s="47"/>
      <c r="M33" s="47"/>
      <c r="N33" s="52"/>
    </row>
    <row r="34" spans="2:12" ht="6.75" customHeight="1">
      <c r="B34" s="3"/>
      <c r="C34" s="3"/>
      <c r="D34" s="3"/>
      <c r="E34" s="3"/>
      <c r="F34" s="3"/>
      <c r="L34" s="3"/>
    </row>
    <row r="35" spans="2:30" ht="14.25" customHeight="1">
      <c r="B35" s="93" t="s">
        <v>1</v>
      </c>
      <c r="C35" s="90" t="s">
        <v>2</v>
      </c>
      <c r="D35" s="77" t="s">
        <v>10</v>
      </c>
      <c r="E35" s="77"/>
      <c r="F35" s="77"/>
      <c r="G35" s="77"/>
      <c r="H35" s="77"/>
      <c r="I35" s="80" t="s">
        <v>11</v>
      </c>
      <c r="J35" s="82" t="s">
        <v>18</v>
      </c>
      <c r="K35" s="22"/>
      <c r="L35" s="87"/>
      <c r="M35" s="87"/>
      <c r="N35" s="96"/>
      <c r="O35" s="88"/>
      <c r="P35" s="88"/>
      <c r="Q35" s="88"/>
      <c r="R35" s="88"/>
      <c r="S35" s="88"/>
      <c r="T35" s="87"/>
      <c r="U35" s="87"/>
      <c r="AC35" s="1"/>
      <c r="AD35" s="1"/>
    </row>
    <row r="36" spans="2:30" ht="14.25" customHeight="1">
      <c r="B36" s="94"/>
      <c r="C36" s="91"/>
      <c r="D36" s="85" t="s">
        <v>16</v>
      </c>
      <c r="E36" s="85"/>
      <c r="F36" s="85"/>
      <c r="G36" s="78" t="s">
        <v>20</v>
      </c>
      <c r="H36" s="78" t="s">
        <v>17</v>
      </c>
      <c r="I36" s="78"/>
      <c r="J36" s="83"/>
      <c r="K36" s="48"/>
      <c r="L36" s="87"/>
      <c r="M36" s="87"/>
      <c r="N36" s="96"/>
      <c r="O36" s="88"/>
      <c r="P36" s="88"/>
      <c r="Q36" s="88"/>
      <c r="R36" s="87"/>
      <c r="S36" s="87"/>
      <c r="T36" s="87"/>
      <c r="U36" s="87"/>
      <c r="AC36" s="1"/>
      <c r="AD36" s="1"/>
    </row>
    <row r="37" spans="2:30" ht="14.25" customHeight="1">
      <c r="B37" s="95"/>
      <c r="C37" s="92"/>
      <c r="D37" s="64" t="s">
        <v>2</v>
      </c>
      <c r="E37" s="64" t="s">
        <v>12</v>
      </c>
      <c r="F37" s="64" t="s">
        <v>21</v>
      </c>
      <c r="G37" s="79"/>
      <c r="H37" s="79"/>
      <c r="I37" s="79"/>
      <c r="J37" s="84"/>
      <c r="K37" s="48"/>
      <c r="L37" s="87"/>
      <c r="M37" s="87"/>
      <c r="N37" s="96"/>
      <c r="O37" s="27"/>
      <c r="P37" s="27"/>
      <c r="Q37" s="27"/>
      <c r="R37" s="87"/>
      <c r="S37" s="87"/>
      <c r="T37" s="87"/>
      <c r="U37" s="87"/>
      <c r="AC37" s="1"/>
      <c r="AD37" s="1"/>
    </row>
    <row r="38" spans="2:34" ht="17.25" customHeight="1">
      <c r="B38" s="66">
        <v>2001</v>
      </c>
      <c r="C38" s="71">
        <f aca="true" t="shared" si="3" ref="C38:C57">D38+G38+H38+I38+J38</f>
        <v>138977835.99</v>
      </c>
      <c r="D38" s="71">
        <f aca="true" t="shared" si="4" ref="D38:D46">+E38+F38</f>
        <v>79559823.06</v>
      </c>
      <c r="E38" s="71">
        <v>4830805.43</v>
      </c>
      <c r="F38" s="71">
        <v>74729017.63</v>
      </c>
      <c r="G38" s="71">
        <v>36026900.59</v>
      </c>
      <c r="H38" s="71">
        <v>7366314.37</v>
      </c>
      <c r="I38" s="71">
        <v>6361900.1</v>
      </c>
      <c r="J38" s="71">
        <v>9662897.87</v>
      </c>
      <c r="K38" s="22"/>
      <c r="L38" s="23"/>
      <c r="M38" s="27"/>
      <c r="O38" s="28"/>
      <c r="P38" s="29"/>
      <c r="Q38" s="29"/>
      <c r="R38" s="28"/>
      <c r="S38" s="28"/>
      <c r="T38" s="28"/>
      <c r="U38" s="28"/>
      <c r="X38" s="28"/>
      <c r="Y38" s="28"/>
      <c r="Z38" s="28"/>
      <c r="AA38" s="28"/>
      <c r="AB38" s="28"/>
      <c r="AC38" s="4"/>
      <c r="AD38" s="4"/>
      <c r="AE38" s="4"/>
      <c r="AF38" s="4"/>
      <c r="AG38" s="4"/>
      <c r="AH38" s="4"/>
    </row>
    <row r="39" spans="2:32" ht="17.25" customHeight="1">
      <c r="B39" s="66">
        <v>2002</v>
      </c>
      <c r="C39" s="71">
        <f t="shared" si="3"/>
        <v>143798753.49</v>
      </c>
      <c r="D39" s="71">
        <f t="shared" si="4"/>
        <v>83863479.64000002</v>
      </c>
      <c r="E39" s="71">
        <v>4905126.64</v>
      </c>
      <c r="F39" s="71">
        <v>78958353.00000001</v>
      </c>
      <c r="G39" s="71">
        <v>31825472.790000007</v>
      </c>
      <c r="H39" s="71">
        <v>7586499.99</v>
      </c>
      <c r="I39" s="71">
        <v>10262293.46</v>
      </c>
      <c r="J39" s="71">
        <v>10261007.61</v>
      </c>
      <c r="K39" s="22"/>
      <c r="L39" s="23"/>
      <c r="M39" s="44"/>
      <c r="O39" s="28"/>
      <c r="P39" s="29"/>
      <c r="Q39" s="29"/>
      <c r="R39" s="28"/>
      <c r="S39" s="28"/>
      <c r="T39" s="28"/>
      <c r="U39" s="28"/>
      <c r="X39" s="28"/>
      <c r="Y39" s="28"/>
      <c r="Z39" s="28"/>
      <c r="AA39" s="28"/>
      <c r="AB39" s="28"/>
      <c r="AC39" s="4"/>
      <c r="AD39" s="4"/>
      <c r="AE39" s="4"/>
      <c r="AF39" s="4"/>
    </row>
    <row r="40" spans="2:32" ht="17.25" customHeight="1">
      <c r="B40" s="66">
        <v>2003</v>
      </c>
      <c r="C40" s="71">
        <f t="shared" si="3"/>
        <v>151781263.42999998</v>
      </c>
      <c r="D40" s="71">
        <f t="shared" si="4"/>
        <v>87835145.08219111</v>
      </c>
      <c r="E40" s="71">
        <v>5646130.963975135</v>
      </c>
      <c r="F40" s="71">
        <v>82189014.11821598</v>
      </c>
      <c r="G40" s="71">
        <v>34468640.91580598</v>
      </c>
      <c r="H40" s="71">
        <v>7498097.852002896</v>
      </c>
      <c r="I40" s="71">
        <v>10775855.13</v>
      </c>
      <c r="J40" s="71">
        <v>11203524.450000001</v>
      </c>
      <c r="K40" s="22"/>
      <c r="L40" s="23"/>
      <c r="M40" s="44"/>
      <c r="O40" s="28"/>
      <c r="P40" s="29"/>
      <c r="Q40" s="29"/>
      <c r="R40" s="28"/>
      <c r="S40" s="28"/>
      <c r="T40" s="28"/>
      <c r="U40" s="28"/>
      <c r="X40" s="28"/>
      <c r="Y40" s="28"/>
      <c r="Z40" s="28"/>
      <c r="AA40" s="28"/>
      <c r="AB40" s="28"/>
      <c r="AC40" s="4"/>
      <c r="AD40" s="4"/>
      <c r="AE40" s="4"/>
      <c r="AF40" s="4"/>
    </row>
    <row r="41" spans="2:32" ht="17.25" customHeight="1">
      <c r="B41" s="66">
        <v>2004</v>
      </c>
      <c r="C41" s="71">
        <f t="shared" si="3"/>
        <v>182543399.583</v>
      </c>
      <c r="D41" s="71">
        <f t="shared" si="4"/>
        <v>103348371.44</v>
      </c>
      <c r="E41" s="71">
        <v>6252251.024660001</v>
      </c>
      <c r="F41" s="71">
        <v>97096120.41533999</v>
      </c>
      <c r="G41" s="71">
        <v>43160070.13999999</v>
      </c>
      <c r="H41" s="71">
        <v>10230143.219999999</v>
      </c>
      <c r="I41" s="71">
        <v>12451774.953</v>
      </c>
      <c r="J41" s="71">
        <v>13353039.83</v>
      </c>
      <c r="K41" s="22"/>
      <c r="L41" s="23"/>
      <c r="M41" s="44"/>
      <c r="O41" s="28"/>
      <c r="P41" s="29"/>
      <c r="Q41" s="29"/>
      <c r="R41" s="28"/>
      <c r="S41" s="28"/>
      <c r="T41" s="28"/>
      <c r="U41" s="28"/>
      <c r="X41" s="28"/>
      <c r="Y41" s="28"/>
      <c r="Z41" s="28"/>
      <c r="AA41" s="28"/>
      <c r="AB41" s="28"/>
      <c r="AC41" s="4"/>
      <c r="AD41" s="4"/>
      <c r="AE41" s="4"/>
      <c r="AF41" s="4"/>
    </row>
    <row r="42" spans="2:32" ht="17.25" customHeight="1">
      <c r="B42" s="66">
        <v>2005</v>
      </c>
      <c r="C42" s="71">
        <f t="shared" si="3"/>
        <v>269557123.44000006</v>
      </c>
      <c r="D42" s="71">
        <f t="shared" si="4"/>
        <v>138005044.97000003</v>
      </c>
      <c r="E42" s="71">
        <v>9362969.89</v>
      </c>
      <c r="F42" s="71">
        <v>128642075.08000003</v>
      </c>
      <c r="G42" s="71">
        <v>66669481.09</v>
      </c>
      <c r="H42" s="71">
        <v>14994030.270000001</v>
      </c>
      <c r="I42" s="71">
        <v>30248009.339999996</v>
      </c>
      <c r="J42" s="71">
        <v>19640557.77</v>
      </c>
      <c r="K42" s="22"/>
      <c r="L42" s="23"/>
      <c r="M42" s="44"/>
      <c r="O42" s="28"/>
      <c r="P42" s="29"/>
      <c r="Q42" s="29"/>
      <c r="R42" s="28"/>
      <c r="S42" s="28"/>
      <c r="T42" s="28"/>
      <c r="U42" s="28"/>
      <c r="X42" s="28"/>
      <c r="Y42" s="28"/>
      <c r="Z42" s="28"/>
      <c r="AA42" s="28"/>
      <c r="AB42" s="28"/>
      <c r="AC42" s="4"/>
      <c r="AD42" s="4"/>
      <c r="AE42" s="4"/>
      <c r="AF42" s="4"/>
    </row>
    <row r="43" spans="2:32" s="5" customFormat="1" ht="17.25" customHeight="1">
      <c r="B43" s="66">
        <v>2006</v>
      </c>
      <c r="C43" s="71">
        <f t="shared" si="3"/>
        <v>381853206.59000003</v>
      </c>
      <c r="D43" s="71">
        <f t="shared" si="4"/>
        <v>190742988.68</v>
      </c>
      <c r="E43" s="71">
        <v>13120649.120000001</v>
      </c>
      <c r="F43" s="71">
        <v>177622339.56</v>
      </c>
      <c r="G43" s="71">
        <v>92030279.16000001</v>
      </c>
      <c r="H43" s="71">
        <v>22013225.79</v>
      </c>
      <c r="I43" s="71">
        <v>49327743.279999994</v>
      </c>
      <c r="J43" s="71">
        <v>27738969.679999996</v>
      </c>
      <c r="K43" s="22"/>
      <c r="L43" s="23"/>
      <c r="M43" s="44"/>
      <c r="N43" s="51"/>
      <c r="O43" s="28"/>
      <c r="P43" s="29"/>
      <c r="Q43" s="29"/>
      <c r="R43" s="28"/>
      <c r="S43" s="28"/>
      <c r="T43" s="28"/>
      <c r="U43" s="28"/>
      <c r="V43" s="33"/>
      <c r="W43" s="33"/>
      <c r="X43" s="28"/>
      <c r="Y43" s="28"/>
      <c r="Z43" s="28"/>
      <c r="AA43" s="28"/>
      <c r="AB43" s="28"/>
      <c r="AC43" s="4"/>
      <c r="AD43" s="4"/>
      <c r="AE43" s="4"/>
      <c r="AF43" s="4"/>
    </row>
    <row r="44" spans="2:32" s="5" customFormat="1" ht="18" customHeight="1">
      <c r="B44" s="66">
        <v>2007</v>
      </c>
      <c r="C44" s="71">
        <f t="shared" si="3"/>
        <v>501529899.8699999</v>
      </c>
      <c r="D44" s="71">
        <f t="shared" si="4"/>
        <v>246018060.42346668</v>
      </c>
      <c r="E44" s="71">
        <v>18595600.230467834</v>
      </c>
      <c r="F44" s="71">
        <v>227422460.19299886</v>
      </c>
      <c r="G44" s="71">
        <v>128148631.2965332</v>
      </c>
      <c r="H44" s="71">
        <v>28949867.319999997</v>
      </c>
      <c r="I44" s="71">
        <v>57628837.39999998</v>
      </c>
      <c r="J44" s="71">
        <v>40784503.43</v>
      </c>
      <c r="K44" s="49"/>
      <c r="L44" s="23"/>
      <c r="M44" s="44"/>
      <c r="N44" s="51"/>
      <c r="O44" s="28"/>
      <c r="P44" s="29"/>
      <c r="Q44" s="29"/>
      <c r="R44" s="28"/>
      <c r="S44" s="28"/>
      <c r="T44" s="28"/>
      <c r="U44" s="28"/>
      <c r="V44" s="33"/>
      <c r="W44" s="33"/>
      <c r="X44" s="28"/>
      <c r="Y44" s="28"/>
      <c r="Z44" s="28"/>
      <c r="AA44" s="28"/>
      <c r="AB44" s="28"/>
      <c r="AC44" s="4"/>
      <c r="AD44" s="4"/>
      <c r="AE44" s="4"/>
      <c r="AF44" s="4"/>
    </row>
    <row r="45" spans="2:32" s="5" customFormat="1" ht="18" customHeight="1">
      <c r="B45" s="66">
        <v>2008</v>
      </c>
      <c r="C45" s="71">
        <f t="shared" si="3"/>
        <v>756309027.81</v>
      </c>
      <c r="D45" s="71">
        <f t="shared" si="4"/>
        <v>354996591.84100604</v>
      </c>
      <c r="E45" s="71">
        <v>29663504.21000001</v>
      </c>
      <c r="F45" s="71">
        <v>325333087.63100606</v>
      </c>
      <c r="G45" s="71">
        <v>178217107.97899395</v>
      </c>
      <c r="H45" s="71">
        <v>41617461.89</v>
      </c>
      <c r="I45" s="71">
        <v>123256104.42999999</v>
      </c>
      <c r="J45" s="71">
        <v>58221761.67</v>
      </c>
      <c r="K45" s="49"/>
      <c r="L45" s="23"/>
      <c r="M45" s="44"/>
      <c r="N45" s="51"/>
      <c r="O45" s="28"/>
      <c r="P45" s="29"/>
      <c r="Q45" s="29"/>
      <c r="R45" s="28"/>
      <c r="S45" s="28"/>
      <c r="T45" s="28"/>
      <c r="U45" s="28"/>
      <c r="V45" s="33"/>
      <c r="W45" s="33"/>
      <c r="X45" s="28"/>
      <c r="Y45" s="28"/>
      <c r="Z45" s="28"/>
      <c r="AA45" s="28"/>
      <c r="AB45" s="28"/>
      <c r="AC45" s="4"/>
      <c r="AD45" s="4"/>
      <c r="AE45" s="4"/>
      <c r="AF45" s="4"/>
    </row>
    <row r="46" spans="2:32" s="5" customFormat="1" ht="18" customHeight="1">
      <c r="B46" s="66">
        <v>2009</v>
      </c>
      <c r="C46" s="71">
        <f t="shared" si="3"/>
        <v>830019627.0500001</v>
      </c>
      <c r="D46" s="71">
        <f t="shared" si="4"/>
        <v>419854446.5400001</v>
      </c>
      <c r="E46" s="71">
        <v>37242509.53999999</v>
      </c>
      <c r="F46" s="71">
        <v>382611937.00000006</v>
      </c>
      <c r="G46" s="71">
        <v>210720125.28999993</v>
      </c>
      <c r="H46" s="71">
        <v>50155269.33</v>
      </c>
      <c r="I46" s="71">
        <v>81015737.73</v>
      </c>
      <c r="J46" s="71">
        <f>+G18</f>
        <v>68274048.16</v>
      </c>
      <c r="K46" s="49"/>
      <c r="L46" s="23"/>
      <c r="M46" s="44"/>
      <c r="N46" s="51"/>
      <c r="O46" s="28"/>
      <c r="P46" s="29"/>
      <c r="Q46" s="29"/>
      <c r="R46" s="28"/>
      <c r="S46" s="28"/>
      <c r="T46" s="28"/>
      <c r="U46" s="28"/>
      <c r="V46" s="33"/>
      <c r="W46" s="33"/>
      <c r="X46" s="28"/>
      <c r="Y46" s="28"/>
      <c r="Z46" s="28"/>
      <c r="AA46" s="28"/>
      <c r="AB46" s="28"/>
      <c r="AC46" s="4"/>
      <c r="AD46" s="4"/>
      <c r="AE46" s="4"/>
      <c r="AF46" s="4"/>
    </row>
    <row r="47" spans="2:32" s="16" customFormat="1" ht="18" customHeight="1">
      <c r="B47" s="66">
        <v>2010</v>
      </c>
      <c r="C47" s="71">
        <f t="shared" si="3"/>
        <v>954736789.51</v>
      </c>
      <c r="D47" s="71">
        <f aca="true" t="shared" si="5" ref="D47:D58">E47+F47</f>
        <v>489417044.48</v>
      </c>
      <c r="E47" s="71">
        <v>43451860.15</v>
      </c>
      <c r="F47" s="71">
        <v>445965184.33000004</v>
      </c>
      <c r="G47" s="71">
        <v>231201048.76</v>
      </c>
      <c r="H47" s="71">
        <v>56806995.72</v>
      </c>
      <c r="I47" s="71">
        <v>91349764.28</v>
      </c>
      <c r="J47" s="71">
        <f>+G19</f>
        <v>85961936.27</v>
      </c>
      <c r="K47" s="49"/>
      <c r="L47" s="23"/>
      <c r="M47" s="44"/>
      <c r="N47" s="51"/>
      <c r="O47" s="28"/>
      <c r="P47" s="29"/>
      <c r="Q47" s="29"/>
      <c r="R47" s="28"/>
      <c r="S47" s="28"/>
      <c r="T47" s="28"/>
      <c r="U47" s="28"/>
      <c r="V47" s="30"/>
      <c r="W47" s="30"/>
      <c r="X47" s="28"/>
      <c r="Y47" s="28"/>
      <c r="Z47" s="28"/>
      <c r="AA47" s="28"/>
      <c r="AB47" s="28"/>
      <c r="AC47" s="4"/>
      <c r="AD47" s="4"/>
      <c r="AE47" s="4"/>
      <c r="AF47" s="4"/>
    </row>
    <row r="48" spans="2:32" s="16" customFormat="1" ht="18" customHeight="1">
      <c r="B48" s="66">
        <v>2011</v>
      </c>
      <c r="C48" s="71">
        <f t="shared" si="3"/>
        <v>1316255381.9162755</v>
      </c>
      <c r="D48" s="71">
        <f t="shared" si="5"/>
        <v>659952451.2400001</v>
      </c>
      <c r="E48" s="71">
        <v>57433977.74000001</v>
      </c>
      <c r="F48" s="71">
        <v>602518473.5000001</v>
      </c>
      <c r="G48" s="71">
        <v>311718522.0862755</v>
      </c>
      <c r="H48" s="71">
        <v>75719708.67999999</v>
      </c>
      <c r="I48" s="71">
        <v>162420708.04</v>
      </c>
      <c r="J48" s="71">
        <v>106443991.86999999</v>
      </c>
      <c r="K48" s="49"/>
      <c r="L48" s="23"/>
      <c r="M48" s="44"/>
      <c r="N48" s="51"/>
      <c r="O48" s="28"/>
      <c r="P48" s="29"/>
      <c r="Q48" s="29"/>
      <c r="R48" s="28"/>
      <c r="S48" s="28"/>
      <c r="T48" s="28"/>
      <c r="U48" s="28"/>
      <c r="V48" s="30"/>
      <c r="W48" s="30"/>
      <c r="X48" s="28"/>
      <c r="Y48" s="28"/>
      <c r="Z48" s="28"/>
      <c r="AA48" s="28"/>
      <c r="AB48" s="28"/>
      <c r="AC48" s="4"/>
      <c r="AD48" s="4"/>
      <c r="AE48" s="4"/>
      <c r="AF48" s="4"/>
    </row>
    <row r="49" spans="2:32" s="16" customFormat="1" ht="18" customHeight="1">
      <c r="B49" s="66">
        <v>2012</v>
      </c>
      <c r="C49" s="71">
        <f t="shared" si="3"/>
        <v>1606624652.8062959</v>
      </c>
      <c r="D49" s="71">
        <f t="shared" si="5"/>
        <v>778180976.1845994</v>
      </c>
      <c r="E49" s="71">
        <v>98196281.56120133</v>
      </c>
      <c r="F49" s="71">
        <v>679984694.6233981</v>
      </c>
      <c r="G49" s="71">
        <v>421518211.22169656</v>
      </c>
      <c r="H49" s="71">
        <v>104385681.51</v>
      </c>
      <c r="I49" s="71">
        <v>147323836.6</v>
      </c>
      <c r="J49" s="71">
        <v>155215947.29000002</v>
      </c>
      <c r="K49" s="49"/>
      <c r="L49" s="23"/>
      <c r="M49" s="44"/>
      <c r="N49" s="51"/>
      <c r="O49" s="28"/>
      <c r="P49" s="29"/>
      <c r="Q49" s="29"/>
      <c r="R49" s="28"/>
      <c r="S49" s="28"/>
      <c r="T49" s="28"/>
      <c r="U49" s="28"/>
      <c r="V49" s="30"/>
      <c r="W49" s="30"/>
      <c r="X49" s="28"/>
      <c r="Y49" s="28"/>
      <c r="Z49" s="28"/>
      <c r="AA49" s="28"/>
      <c r="AB49" s="28"/>
      <c r="AC49" s="4"/>
      <c r="AD49" s="4"/>
      <c r="AE49" s="4"/>
      <c r="AF49" s="4"/>
    </row>
    <row r="50" spans="2:32" s="16" customFormat="1" ht="18" customHeight="1">
      <c r="B50" s="66">
        <v>2013</v>
      </c>
      <c r="C50" s="71">
        <f t="shared" si="3"/>
        <v>2056446141.705</v>
      </c>
      <c r="D50" s="71">
        <f t="shared" si="5"/>
        <v>893604810.3235961</v>
      </c>
      <c r="E50" s="71">
        <v>106151359.27512717</v>
      </c>
      <c r="F50" s="71">
        <v>787453451.048469</v>
      </c>
      <c r="G50" s="71">
        <v>697536201.971196</v>
      </c>
      <c r="H50" s="71">
        <v>140875226.7402077</v>
      </c>
      <c r="I50" s="71">
        <v>136757798.91</v>
      </c>
      <c r="J50" s="71">
        <v>187672103.76</v>
      </c>
      <c r="K50" s="49"/>
      <c r="L50" s="23"/>
      <c r="M50" s="44"/>
      <c r="N50" s="51"/>
      <c r="O50" s="28"/>
      <c r="P50" s="29"/>
      <c r="Q50" s="29"/>
      <c r="R50" s="28"/>
      <c r="S50" s="28"/>
      <c r="T50" s="28"/>
      <c r="U50" s="28"/>
      <c r="V50" s="30"/>
      <c r="W50" s="30"/>
      <c r="X50" s="28"/>
      <c r="Y50" s="28"/>
      <c r="Z50" s="28"/>
      <c r="AA50" s="28"/>
      <c r="AB50" s="28"/>
      <c r="AC50" s="4"/>
      <c r="AD50" s="4"/>
      <c r="AE50" s="4"/>
      <c r="AF50" s="4"/>
    </row>
    <row r="51" spans="2:32" s="16" customFormat="1" ht="18" customHeight="1">
      <c r="B51" s="66">
        <v>2014</v>
      </c>
      <c r="C51" s="71">
        <f t="shared" si="3"/>
        <v>2700591707.4249997</v>
      </c>
      <c r="D51" s="71">
        <f t="shared" si="5"/>
        <v>1115054934.0146587</v>
      </c>
      <c r="E51" s="71">
        <v>133911170.43291132</v>
      </c>
      <c r="F51" s="71">
        <v>981143763.5817474</v>
      </c>
      <c r="G51" s="71">
        <v>937047670.7513298</v>
      </c>
      <c r="H51" s="71">
        <v>172249838.59901142</v>
      </c>
      <c r="I51" s="71">
        <v>228767787.10000002</v>
      </c>
      <c r="J51" s="71">
        <v>247471476.96000004</v>
      </c>
      <c r="K51" s="49"/>
      <c r="L51" s="23"/>
      <c r="M51" s="44"/>
      <c r="N51" s="51"/>
      <c r="O51" s="28"/>
      <c r="P51" s="29"/>
      <c r="Q51" s="29"/>
      <c r="R51" s="28"/>
      <c r="S51" s="28"/>
      <c r="T51" s="28"/>
      <c r="U51" s="28"/>
      <c r="V51" s="30"/>
      <c r="W51" s="30"/>
      <c r="X51" s="28"/>
      <c r="Y51" s="28"/>
      <c r="Z51" s="28"/>
      <c r="AA51" s="28"/>
      <c r="AB51" s="28"/>
      <c r="AC51" s="4"/>
      <c r="AD51" s="4"/>
      <c r="AE51" s="4"/>
      <c r="AF51" s="4"/>
    </row>
    <row r="52" spans="2:32" s="16" customFormat="1" ht="18" customHeight="1">
      <c r="B52" s="66">
        <v>2015</v>
      </c>
      <c r="C52" s="71">
        <f t="shared" si="3"/>
        <v>3841224812.022223</v>
      </c>
      <c r="D52" s="71">
        <f t="shared" si="5"/>
        <v>1565843243.9783142</v>
      </c>
      <c r="E52" s="71">
        <v>195269563.25652975</v>
      </c>
      <c r="F52" s="71">
        <v>1370573680.7217844</v>
      </c>
      <c r="G52" s="71">
        <v>1269752472.052719</v>
      </c>
      <c r="H52" s="71">
        <v>273187462.5511893</v>
      </c>
      <c r="I52" s="71">
        <v>384562185.26</v>
      </c>
      <c r="J52" s="71">
        <v>347879448.18</v>
      </c>
      <c r="K52" s="49"/>
      <c r="L52" s="23"/>
      <c r="M52" s="44"/>
      <c r="N52" s="51"/>
      <c r="O52" s="28"/>
      <c r="P52" s="29"/>
      <c r="Q52" s="29"/>
      <c r="R52" s="28"/>
      <c r="S52" s="28"/>
      <c r="T52" s="28"/>
      <c r="U52" s="28"/>
      <c r="V52" s="30"/>
      <c r="W52" s="30"/>
      <c r="X52" s="28"/>
      <c r="Y52" s="28"/>
      <c r="Z52" s="28"/>
      <c r="AA52" s="28"/>
      <c r="AB52" s="28"/>
      <c r="AC52" s="4"/>
      <c r="AD52" s="4"/>
      <c r="AE52" s="4"/>
      <c r="AF52" s="4"/>
    </row>
    <row r="53" spans="2:32" s="16" customFormat="1" ht="18" customHeight="1">
      <c r="B53" s="66">
        <v>2016</v>
      </c>
      <c r="C53" s="71">
        <f t="shared" si="3"/>
        <v>5266645093.251746</v>
      </c>
      <c r="D53" s="71">
        <f t="shared" si="5"/>
        <v>2072682893.8998737</v>
      </c>
      <c r="E53" s="71">
        <v>283789887.6604024</v>
      </c>
      <c r="F53" s="71">
        <v>1788893006.2394712</v>
      </c>
      <c r="G53" s="71">
        <v>1778095609.3518724</v>
      </c>
      <c r="H53" s="71">
        <v>387059757.5399999</v>
      </c>
      <c r="I53" s="71">
        <v>529817526.95999986</v>
      </c>
      <c r="J53" s="71">
        <v>498989305.5</v>
      </c>
      <c r="K53" s="49"/>
      <c r="L53" s="23"/>
      <c r="M53" s="44"/>
      <c r="N53" s="51"/>
      <c r="O53" s="28"/>
      <c r="P53" s="29"/>
      <c r="Q53" s="29"/>
      <c r="R53" s="28"/>
      <c r="S53" s="28"/>
      <c r="T53" s="28"/>
      <c r="U53" s="28"/>
      <c r="V53" s="30"/>
      <c r="W53" s="30"/>
      <c r="X53" s="28"/>
      <c r="Y53" s="28"/>
      <c r="Z53" s="28"/>
      <c r="AA53" s="28"/>
      <c r="AB53" s="28"/>
      <c r="AC53" s="4"/>
      <c r="AD53" s="4"/>
      <c r="AE53" s="4"/>
      <c r="AF53" s="4"/>
    </row>
    <row r="54" spans="2:32" s="16" customFormat="1" ht="18" customHeight="1">
      <c r="B54" s="66">
        <v>2017</v>
      </c>
      <c r="C54" s="71">
        <f t="shared" si="3"/>
        <v>6847352867.126239</v>
      </c>
      <c r="D54" s="71">
        <f t="shared" si="5"/>
        <v>2560243892.723669</v>
      </c>
      <c r="E54" s="71">
        <v>372040075.3429544</v>
      </c>
      <c r="F54" s="71">
        <v>2188203817.380715</v>
      </c>
      <c r="G54" s="71">
        <v>2343360511.7725697</v>
      </c>
      <c r="H54" s="71">
        <v>561016268.6699998</v>
      </c>
      <c r="I54" s="71">
        <v>751747054.79</v>
      </c>
      <c r="J54" s="71">
        <v>630985139.17</v>
      </c>
      <c r="K54" s="49"/>
      <c r="L54" s="23"/>
      <c r="M54" s="44"/>
      <c r="N54" s="51"/>
      <c r="O54" s="28"/>
      <c r="P54" s="29"/>
      <c r="Q54" s="29"/>
      <c r="R54" s="28"/>
      <c r="S54" s="28"/>
      <c r="T54" s="28"/>
      <c r="U54" s="28"/>
      <c r="V54" s="30"/>
      <c r="W54" s="30"/>
      <c r="X54" s="28"/>
      <c r="Y54" s="28"/>
      <c r="Z54" s="28"/>
      <c r="AA54" s="28"/>
      <c r="AB54" s="28"/>
      <c r="AC54" s="4"/>
      <c r="AD54" s="4"/>
      <c r="AE54" s="4"/>
      <c r="AF54" s="4"/>
    </row>
    <row r="55" spans="2:32" s="16" customFormat="1" ht="18" customHeight="1">
      <c r="B55" s="66">
        <v>2018</v>
      </c>
      <c r="C55" s="71">
        <f t="shared" si="3"/>
        <v>8634840525.779999</v>
      </c>
      <c r="D55" s="71">
        <f t="shared" si="5"/>
        <v>3223780282.675966</v>
      </c>
      <c r="E55" s="71">
        <v>479090601.94276303</v>
      </c>
      <c r="F55" s="71">
        <v>2744689680.733203</v>
      </c>
      <c r="G55" s="71">
        <v>2940335217.5040336</v>
      </c>
      <c r="H55" s="71">
        <v>693273846.89</v>
      </c>
      <c r="I55" s="71">
        <v>954028114.3299999</v>
      </c>
      <c r="J55" s="71">
        <v>823423064.38</v>
      </c>
      <c r="K55" s="49"/>
      <c r="L55" s="23"/>
      <c r="M55" s="44"/>
      <c r="N55" s="51"/>
      <c r="O55" s="28"/>
      <c r="P55" s="29"/>
      <c r="Q55" s="29"/>
      <c r="R55" s="29"/>
      <c r="S55" s="29"/>
      <c r="T55" s="29"/>
      <c r="U55" s="28"/>
      <c r="V55" s="30"/>
      <c r="W55" s="30"/>
      <c r="X55" s="28"/>
      <c r="Y55" s="28"/>
      <c r="Z55" s="28"/>
      <c r="AA55" s="28"/>
      <c r="AB55" s="28"/>
      <c r="AC55" s="4"/>
      <c r="AD55" s="4"/>
      <c r="AE55" s="4"/>
      <c r="AF55" s="4"/>
    </row>
    <row r="56" spans="2:28" s="16" customFormat="1" ht="18" customHeight="1">
      <c r="B56" s="66" t="s">
        <v>36</v>
      </c>
      <c r="C56" s="71">
        <f t="shared" si="3"/>
        <v>15213510313.959997</v>
      </c>
      <c r="D56" s="71">
        <f t="shared" si="5"/>
        <v>5477777844.205878</v>
      </c>
      <c r="E56" s="71">
        <v>888926618.0038693</v>
      </c>
      <c r="F56" s="71">
        <v>4588851226.202009</v>
      </c>
      <c r="G56" s="71">
        <v>5421563769.473218</v>
      </c>
      <c r="H56" s="71">
        <v>1023011245.9741524</v>
      </c>
      <c r="I56" s="71">
        <v>1344241721.326749</v>
      </c>
      <c r="J56" s="71">
        <v>1946915732.98</v>
      </c>
      <c r="K56" s="49"/>
      <c r="L56" s="23"/>
      <c r="M56" s="44"/>
      <c r="N56" s="51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2:28" s="7" customFormat="1" ht="18.75" customHeight="1">
      <c r="B57" s="66">
        <v>2020</v>
      </c>
      <c r="C57" s="71">
        <f t="shared" si="3"/>
        <v>17722626886.187523</v>
      </c>
      <c r="D57" s="71">
        <f t="shared" si="5"/>
        <v>6686770455.182745</v>
      </c>
      <c r="E57" s="71">
        <v>1150043051.0672848</v>
      </c>
      <c r="F57" s="71">
        <v>5536727404.11546</v>
      </c>
      <c r="G57" s="71">
        <v>6906956350.843408</v>
      </c>
      <c r="H57" s="71">
        <v>1157193798.0567095</v>
      </c>
      <c r="I57" s="71">
        <v>1084998359.0746598</v>
      </c>
      <c r="J57" s="71">
        <f>+G29</f>
        <v>1886707923.03</v>
      </c>
      <c r="K57" s="49"/>
      <c r="L57" s="23"/>
      <c r="M57" s="44"/>
      <c r="N57" s="55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2:28" s="7" customFormat="1" ht="16.5" customHeight="1">
      <c r="B58" s="66">
        <v>2021</v>
      </c>
      <c r="C58" s="71">
        <f>D58+G58+H58+I58+J58</f>
        <v>26387887484.13886</v>
      </c>
      <c r="D58" s="71">
        <f t="shared" si="5"/>
        <v>9317407456.108406</v>
      </c>
      <c r="E58" s="71">
        <v>1640811636.267192</v>
      </c>
      <c r="F58" s="71">
        <v>7676595819.841213</v>
      </c>
      <c r="G58" s="71">
        <v>10049388237.374962</v>
      </c>
      <c r="H58" s="71">
        <v>1721907312.247652</v>
      </c>
      <c r="I58" s="71">
        <v>2480318839.507838</v>
      </c>
      <c r="J58" s="71">
        <f>+G30</f>
        <v>2818865638.9</v>
      </c>
      <c r="K58" s="49"/>
      <c r="L58" s="23"/>
      <c r="M58" s="44"/>
      <c r="N58" s="55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</row>
    <row r="59" spans="2:28" s="7" customFormat="1" ht="16.5" customHeight="1">
      <c r="B59" s="66">
        <v>2022</v>
      </c>
      <c r="C59" s="71">
        <f>D59+G59+H59+I59+J59</f>
        <v>44535817108.049995</v>
      </c>
      <c r="D59" s="71">
        <f>E59+F59</f>
        <v>17084816574.54086</v>
      </c>
      <c r="E59" s="71">
        <v>3505656857.1621213</v>
      </c>
      <c r="F59" s="71">
        <v>13579159717.378738</v>
      </c>
      <c r="G59" s="71">
        <v>17943583844.113625</v>
      </c>
      <c r="H59" s="71">
        <v>2788840338.8428607</v>
      </c>
      <c r="I59" s="71">
        <v>1908723031.1126587</v>
      </c>
      <c r="J59" s="71">
        <f>+G31</f>
        <v>4809853319.44</v>
      </c>
      <c r="K59" s="49"/>
      <c r="L59" s="23"/>
      <c r="M59" s="44"/>
      <c r="N59" s="55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</row>
    <row r="60" spans="2:30" s="7" customFormat="1" ht="12.75">
      <c r="B60" s="35"/>
      <c r="C60" s="18"/>
      <c r="D60" s="17"/>
      <c r="E60" s="19"/>
      <c r="F60" s="20"/>
      <c r="G60" s="20"/>
      <c r="H60" s="19"/>
      <c r="I60" s="19"/>
      <c r="J60" s="19"/>
      <c r="K60" s="19"/>
      <c r="L60" s="49"/>
      <c r="M60" s="23"/>
      <c r="N60" s="53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1:27" ht="24" customHeight="1">
      <c r="A61" s="36"/>
      <c r="B61" s="73" t="s">
        <v>25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49"/>
      <c r="N61" s="5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5.5" customHeight="1">
      <c r="A62" s="36"/>
      <c r="B62" s="73" t="s">
        <v>26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36"/>
      <c r="N62" s="5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12" customHeight="1">
      <c r="A63" s="36"/>
      <c r="B63" s="37" t="s">
        <v>27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6"/>
      <c r="N63" s="5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11.25" customHeight="1">
      <c r="A64" s="36"/>
      <c r="B64" s="73" t="s">
        <v>28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45"/>
      <c r="N64" s="53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11.25" customHeight="1">
      <c r="A65" s="36"/>
      <c r="B65" s="37" t="s">
        <v>35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6"/>
      <c r="N65" s="53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11.25" customHeight="1">
      <c r="A66" s="36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45"/>
      <c r="M66" s="45"/>
      <c r="N66" s="5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ht="12.75" customHeight="1">
      <c r="A67" s="36"/>
      <c r="B67" s="39" t="s">
        <v>29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5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pans="1:27" ht="12" customHeight="1">
      <c r="A68" s="36"/>
      <c r="B68" s="36" t="s">
        <v>13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5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1:27" ht="23.25" customHeight="1">
      <c r="A69" s="36"/>
      <c r="B69" s="75" t="s">
        <v>30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36"/>
      <c r="N69" s="5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1:27" ht="12" customHeight="1">
      <c r="A70" s="36"/>
      <c r="B70" s="75" t="s">
        <v>19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36"/>
      <c r="N70" s="5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1:27" ht="12" customHeight="1">
      <c r="A71" s="36"/>
      <c r="B71" s="81" t="s">
        <v>31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36"/>
      <c r="N71" s="5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ht="27" customHeight="1">
      <c r="A72" s="36"/>
      <c r="B72" s="73" t="s">
        <v>23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36"/>
      <c r="N72" s="5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14.25" customHeight="1">
      <c r="A73" s="36"/>
      <c r="B73" s="73" t="s">
        <v>15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36"/>
      <c r="N73" s="5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7" ht="12.75" customHeight="1">
      <c r="A74" s="40"/>
      <c r="B74" s="36" t="s">
        <v>32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57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spans="1:27" ht="12.75" customHeight="1">
      <c r="A75" s="40"/>
      <c r="B75" s="76" t="s">
        <v>22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40"/>
      <c r="N75" s="57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spans="1:27" ht="12.75" customHeight="1">
      <c r="A76" s="40"/>
      <c r="B76" s="41" t="s">
        <v>33</v>
      </c>
      <c r="C76" s="42"/>
      <c r="D76" s="42"/>
      <c r="E76" s="42"/>
      <c r="F76" s="42"/>
      <c r="G76" s="42"/>
      <c r="H76" s="42"/>
      <c r="I76" s="42"/>
      <c r="J76" s="42"/>
      <c r="K76" s="42"/>
      <c r="L76" s="46"/>
      <c r="M76" s="46"/>
      <c r="N76" s="57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spans="1:27" ht="12.75" customHeight="1">
      <c r="A77" s="40"/>
      <c r="B77" s="41" t="s">
        <v>34</v>
      </c>
      <c r="C77" s="42"/>
      <c r="D77" s="42"/>
      <c r="E77" s="42"/>
      <c r="F77" s="42"/>
      <c r="G77" s="42"/>
      <c r="H77" s="42"/>
      <c r="I77" s="42"/>
      <c r="J77" s="42"/>
      <c r="K77" s="42"/>
      <c r="L77" s="46"/>
      <c r="M77" s="46"/>
      <c r="N77" s="57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spans="1:27" ht="40.5" customHeight="1">
      <c r="A78" s="40"/>
      <c r="B78" s="73" t="s">
        <v>41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43"/>
      <c r="N78" s="58"/>
      <c r="O78" s="43"/>
      <c r="P78" s="43"/>
      <c r="Q78" s="43"/>
      <c r="R78" s="43"/>
      <c r="S78" s="43"/>
      <c r="T78" s="40"/>
      <c r="U78" s="40"/>
      <c r="V78" s="40"/>
      <c r="W78" s="40"/>
      <c r="X78" s="40"/>
      <c r="Y78" s="40"/>
      <c r="Z78" s="40"/>
      <c r="AA78" s="40"/>
    </row>
    <row r="79" spans="1:10" ht="17.25" customHeight="1">
      <c r="A79" s="6"/>
      <c r="B79" s="10"/>
      <c r="C79" s="6"/>
      <c r="D79" s="6"/>
      <c r="E79" s="6"/>
      <c r="F79" s="6"/>
      <c r="G79" s="6"/>
      <c r="H79" s="6"/>
      <c r="I79" s="6"/>
      <c r="J79" s="6"/>
    </row>
    <row r="80" spans="1:10" ht="12.7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8" customHeight="1">
      <c r="A81" s="6"/>
      <c r="B81" s="11"/>
      <c r="C81" s="6"/>
      <c r="D81" s="6"/>
      <c r="E81" s="6"/>
      <c r="F81" s="6"/>
      <c r="G81" s="6"/>
      <c r="H81" s="6"/>
      <c r="I81" s="6"/>
      <c r="J81" s="6"/>
    </row>
    <row r="82" spans="1:10" ht="9.75" customHeight="1">
      <c r="A82" s="6"/>
      <c r="B82" s="11"/>
      <c r="C82" s="6"/>
      <c r="D82" s="6"/>
      <c r="E82" s="6"/>
      <c r="F82" s="6"/>
      <c r="G82" s="6"/>
      <c r="H82" s="6"/>
      <c r="I82" s="6"/>
      <c r="J82" s="6"/>
    </row>
    <row r="83" spans="1:10" ht="15">
      <c r="A83" s="6"/>
      <c r="B83" s="10"/>
      <c r="C83" s="10"/>
      <c r="D83" s="8"/>
      <c r="E83" s="8"/>
      <c r="F83" s="8"/>
      <c r="G83" s="8"/>
      <c r="H83" s="8"/>
      <c r="I83" s="6"/>
      <c r="J83" s="6"/>
    </row>
    <row r="84" spans="1:10" ht="19.5" customHeight="1">
      <c r="A84" s="6"/>
      <c r="B84" s="10"/>
      <c r="C84" s="10"/>
      <c r="D84" s="8"/>
      <c r="E84" s="8"/>
      <c r="F84" s="8"/>
      <c r="G84" s="8"/>
      <c r="H84" s="8"/>
      <c r="I84" s="6"/>
      <c r="J84" s="6"/>
    </row>
    <row r="85" spans="1:10" ht="14.25">
      <c r="A85" s="6"/>
      <c r="B85" s="8"/>
      <c r="C85" s="8"/>
      <c r="D85" s="8"/>
      <c r="E85" s="8"/>
      <c r="F85" s="8"/>
      <c r="G85" s="8"/>
      <c r="H85" s="9"/>
      <c r="I85" s="6"/>
      <c r="J85" s="6"/>
    </row>
    <row r="86" spans="1:10" ht="21" customHeight="1">
      <c r="A86" s="6"/>
      <c r="B86" s="8"/>
      <c r="C86" s="8"/>
      <c r="D86" s="8"/>
      <c r="E86" s="8"/>
      <c r="F86" s="8"/>
      <c r="G86" s="12"/>
      <c r="H86" s="9"/>
      <c r="I86" s="6"/>
      <c r="J86" s="6"/>
    </row>
    <row r="87" spans="1:10" ht="14.25">
      <c r="A87" s="6"/>
      <c r="B87" s="8"/>
      <c r="C87" s="8"/>
      <c r="D87" s="8"/>
      <c r="E87" s="8"/>
      <c r="F87" s="8"/>
      <c r="G87" s="8"/>
      <c r="H87" s="9"/>
      <c r="I87" s="6"/>
      <c r="J87" s="6"/>
    </row>
    <row r="88" spans="1:10" ht="21" customHeight="1">
      <c r="A88" s="6"/>
      <c r="B88" s="8"/>
      <c r="C88" s="8"/>
      <c r="D88" s="8"/>
      <c r="E88" s="8"/>
      <c r="F88" s="8"/>
      <c r="G88" s="12"/>
      <c r="H88" s="9"/>
      <c r="I88" s="6"/>
      <c r="J88" s="6"/>
    </row>
    <row r="89" spans="1:10" ht="14.25">
      <c r="A89" s="6"/>
      <c r="B89" s="8"/>
      <c r="C89" s="8"/>
      <c r="D89" s="8"/>
      <c r="E89" s="8"/>
      <c r="F89" s="8"/>
      <c r="G89" s="8"/>
      <c r="H89" s="9"/>
      <c r="I89" s="6"/>
      <c r="J89" s="6"/>
    </row>
    <row r="90" spans="1:10" ht="30.75" customHeight="1">
      <c r="A90" s="6"/>
      <c r="B90" s="8"/>
      <c r="C90" s="8"/>
      <c r="D90" s="8"/>
      <c r="E90" s="8"/>
      <c r="F90" s="8"/>
      <c r="G90" s="13"/>
      <c r="H90" s="14"/>
      <c r="I90" s="6"/>
      <c r="J90" s="6"/>
    </row>
    <row r="91" spans="1:10" ht="14.25">
      <c r="A91" s="6"/>
      <c r="B91" s="8"/>
      <c r="C91" s="8"/>
      <c r="D91" s="8"/>
      <c r="E91" s="8"/>
      <c r="F91" s="8"/>
      <c r="G91" s="8"/>
      <c r="H91" s="9"/>
      <c r="I91" s="6"/>
      <c r="J91" s="6"/>
    </row>
    <row r="92" spans="1:10" ht="9.75" customHeight="1">
      <c r="A92" s="6"/>
      <c r="B92" s="8"/>
      <c r="C92" s="86"/>
      <c r="D92" s="86"/>
      <c r="E92" s="86"/>
      <c r="F92" s="86"/>
      <c r="G92" s="15"/>
      <c r="H92" s="9"/>
      <c r="I92" s="6"/>
      <c r="J92" s="6"/>
    </row>
    <row r="93" spans="1:10" ht="20.25" customHeight="1">
      <c r="A93" s="6"/>
      <c r="B93" s="8"/>
      <c r="C93" s="8"/>
      <c r="D93" s="8"/>
      <c r="E93" s="8"/>
      <c r="F93" s="8"/>
      <c r="G93" s="8"/>
      <c r="H93" s="9"/>
      <c r="I93" s="6"/>
      <c r="J93" s="6"/>
    </row>
    <row r="94" spans="1:10" ht="14.25">
      <c r="A94" s="6"/>
      <c r="B94" s="8"/>
      <c r="C94" s="8"/>
      <c r="D94" s="8"/>
      <c r="E94" s="8"/>
      <c r="F94" s="8"/>
      <c r="G94" s="8"/>
      <c r="H94" s="9"/>
      <c r="I94" s="6"/>
      <c r="J94" s="6"/>
    </row>
    <row r="95" spans="1:10" ht="57.75" customHeight="1">
      <c r="A95" s="6"/>
      <c r="B95" s="72"/>
      <c r="C95" s="72"/>
      <c r="D95" s="72"/>
      <c r="E95" s="72"/>
      <c r="F95" s="72"/>
      <c r="G95" s="72"/>
      <c r="H95" s="72"/>
      <c r="I95" s="6"/>
      <c r="J95" s="6"/>
    </row>
    <row r="96" spans="1:10" ht="12.7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6"/>
      <c r="B97" s="72"/>
      <c r="C97" s="72"/>
      <c r="D97" s="72"/>
      <c r="E97" s="72"/>
      <c r="F97" s="72"/>
      <c r="G97" s="72"/>
      <c r="H97" s="72"/>
      <c r="I97" s="6"/>
      <c r="J97" s="6"/>
    </row>
    <row r="98" spans="1:10" ht="14.25">
      <c r="A98" s="6"/>
      <c r="B98" s="8"/>
      <c r="C98" s="8"/>
      <c r="D98" s="8"/>
      <c r="E98" s="8"/>
      <c r="F98" s="8"/>
      <c r="G98" s="8"/>
      <c r="H98" s="8"/>
      <c r="I98" s="6"/>
      <c r="J98" s="6"/>
    </row>
    <row r="99" spans="1:10" ht="12.7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2:10" ht="12.75">
      <c r="B100" s="6"/>
      <c r="C100" s="6"/>
      <c r="D100" s="6"/>
      <c r="E100" s="6"/>
      <c r="F100" s="6"/>
      <c r="G100" s="6"/>
      <c r="H100" s="6"/>
      <c r="I100" s="6"/>
      <c r="J100" s="6"/>
    </row>
    <row r="101" spans="2:10" ht="12.75">
      <c r="B101" s="6"/>
      <c r="C101" s="6"/>
      <c r="D101" s="6"/>
      <c r="E101" s="6"/>
      <c r="F101" s="6"/>
      <c r="G101" s="6"/>
      <c r="H101" s="6"/>
      <c r="I101" s="6"/>
      <c r="J101" s="6"/>
    </row>
  </sheetData>
  <sheetProtection/>
  <mergeCells count="46">
    <mergeCell ref="K7:K9"/>
    <mergeCell ref="L7:L9"/>
    <mergeCell ref="B7:B9"/>
    <mergeCell ref="B35:B37"/>
    <mergeCell ref="L35:M37"/>
    <mergeCell ref="N35:N37"/>
    <mergeCell ref="O35:S35"/>
    <mergeCell ref="T35:T37"/>
    <mergeCell ref="R8:T8"/>
    <mergeCell ref="G36:G37"/>
    <mergeCell ref="H36:H37"/>
    <mergeCell ref="C35:C37"/>
    <mergeCell ref="C7:C9"/>
    <mergeCell ref="E8:E9"/>
    <mergeCell ref="F8:H8"/>
    <mergeCell ref="I35:I37"/>
    <mergeCell ref="U35:U37"/>
    <mergeCell ref="O36:Q36"/>
    <mergeCell ref="R36:R37"/>
    <mergeCell ref="S36:S37"/>
    <mergeCell ref="M7:N9"/>
    <mergeCell ref="O7:O9"/>
    <mergeCell ref="P7:T7"/>
    <mergeCell ref="U7:U9"/>
    <mergeCell ref="P8:P9"/>
    <mergeCell ref="Q8:Q9"/>
    <mergeCell ref="B95:H95"/>
    <mergeCell ref="B71:L71"/>
    <mergeCell ref="B69:L69"/>
    <mergeCell ref="B62:L62"/>
    <mergeCell ref="J35:J37"/>
    <mergeCell ref="B64:L64"/>
    <mergeCell ref="B72:L72"/>
    <mergeCell ref="B78:L78"/>
    <mergeCell ref="D36:F36"/>
    <mergeCell ref="C92:F92"/>
    <mergeCell ref="B97:H97"/>
    <mergeCell ref="B61:L61"/>
    <mergeCell ref="B70:L70"/>
    <mergeCell ref="B73:L73"/>
    <mergeCell ref="B75:L75"/>
    <mergeCell ref="D7:I7"/>
    <mergeCell ref="I8:I9"/>
    <mergeCell ref="J7:J9"/>
    <mergeCell ref="D8:D9"/>
    <mergeCell ref="D35:H35"/>
  </mergeCells>
  <printOptions/>
  <pageMargins left="0.37" right="0.17" top="0.1" bottom="0.13" header="0" footer="0"/>
  <pageSetup fitToHeight="1" fitToWidth="1" horizontalDpi="600" verticalDpi="600" orientation="portrait" paperSize="9" scale="46" r:id="rId5"/>
  <rowBreaks count="1" manualBreakCount="1">
    <brk id="73" max="255" man="1"/>
  </rowBreaks>
  <drawing r:id="rId4"/>
  <legacyDrawing r:id="rId3"/>
  <oleObjects>
    <oleObject progId="" shapeId="289373" r:id="rId1"/>
    <oleObject progId="" shapeId="240131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Cecilia Remorini</cp:lastModifiedBy>
  <cp:lastPrinted>2015-01-05T18:11:12Z</cp:lastPrinted>
  <dcterms:created xsi:type="dcterms:W3CDTF">2009-04-13T19:10:14Z</dcterms:created>
  <dcterms:modified xsi:type="dcterms:W3CDTF">2024-03-14T13:42:14Z</dcterms:modified>
  <cp:category/>
  <cp:version/>
  <cp:contentType/>
  <cp:contentStatus/>
</cp:coreProperties>
</file>