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4.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ESTADISTICAS\ESTADISTICAS CARGAS\"/>
    </mc:Choice>
  </mc:AlternateContent>
  <bookViews>
    <workbookView xWindow="0" yWindow="0" windowWidth="24000" windowHeight="9030" activeTab="1"/>
  </bookViews>
  <sheets>
    <sheet name="OBSERVACIONES" sheetId="6" r:id="rId1"/>
    <sheet name="DASHBOARD" sheetId="5" r:id="rId2"/>
    <sheet name="Hoja1" sheetId="7" state="hidden" r:id="rId3"/>
    <sheet name="Hoja2 (2)" sheetId="8" state="hidden" r:id="rId4"/>
    <sheet name="DATOS" sheetId="4" r:id="rId5"/>
  </sheets>
  <definedNames>
    <definedName name="_xlcn.WorksheetConnection_CARGASEXPLOTACION.xlsxTabla11" hidden="1">Tabla1[]</definedName>
    <definedName name="SegmentaciónDeDatos_Año">#N/A</definedName>
    <definedName name="SegmentaciónDeDatos_Filtro_operador">#N/A</definedName>
    <definedName name="SegmentaciónDeDatos_Mes">#N/A</definedName>
  </definedNames>
  <calcPr calcId="162913" calcOnSave="0"/>
  <pivotCaches>
    <pivotCache cacheId="0" r:id="rId6"/>
    <pivotCache cacheId="7" r:id="rId7"/>
  </pivotCaches>
  <extLst>
    <ext xmlns:x14="http://schemas.microsoft.com/office/spreadsheetml/2009/9/main" uri="{BBE1A952-AA13-448e-AADC-164F8A28A991}">
      <x14:slicerCaches>
        <x14:slicerCache r:id="rId8"/>
        <x14:slicerCache r:id="rId9"/>
        <x14:slicerCache r:id="rId10"/>
      </x14:slicerCaches>
    </ext>
    <ext xmlns:x14="http://schemas.microsoft.com/office/spreadsheetml/2009/9/main" uri="{79F54976-1DA5-4618-B147-4CDE4B953A38}">
      <x14:workbookPr/>
    </ext>
    <ext xmlns:x15="http://schemas.microsoft.com/office/spreadsheetml/2010/11/main" uri="{FCE2AD5D-F65C-4FA6-A056-5C36A1767C68}">
      <x15:dataModel>
        <x15:modelTables>
          <x15:modelTable id="Tabla1" name="Tabla1" connection="WorksheetConnection_CARGAS EXPLOTACION.xlsx!Tabla1"/>
        </x15:modelTable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00" i="4" l="1"/>
  <c r="G2501" i="4"/>
  <c r="G2502" i="4"/>
  <c r="G2503" i="4"/>
  <c r="G2504" i="4"/>
  <c r="G2505" i="4"/>
  <c r="G2506" i="4"/>
  <c r="I2500" i="4"/>
  <c r="J2500" i="4"/>
  <c r="I2501" i="4"/>
  <c r="J2501" i="4"/>
  <c r="I2502" i="4"/>
  <c r="J2502" i="4"/>
  <c r="I2503" i="4"/>
  <c r="J2503" i="4"/>
  <c r="I2504" i="4"/>
  <c r="J2504" i="4"/>
  <c r="I2505" i="4"/>
  <c r="J2505" i="4"/>
  <c r="I2506" i="4"/>
  <c r="J2506" i="4"/>
  <c r="L2500" i="4" l="1"/>
  <c r="L2501" i="4"/>
  <c r="L2502" i="4"/>
  <c r="L2503" i="4"/>
  <c r="L2504" i="4"/>
  <c r="L2505" i="4"/>
  <c r="L2506" i="4"/>
  <c r="C2506" i="4"/>
  <c r="C2505" i="4"/>
  <c r="C2504" i="4"/>
  <c r="C2503" i="4"/>
  <c r="C2502" i="4"/>
  <c r="C2501" i="4"/>
  <c r="C2500" i="4"/>
  <c r="C2493" i="4"/>
  <c r="C2494" i="4"/>
  <c r="C2495" i="4"/>
  <c r="C2496" i="4"/>
  <c r="C2497" i="4"/>
  <c r="C2498" i="4"/>
  <c r="C2499" i="4"/>
  <c r="G2493" i="4"/>
  <c r="G2494" i="4"/>
  <c r="G2495" i="4"/>
  <c r="G2496" i="4"/>
  <c r="G2497" i="4"/>
  <c r="G2498" i="4"/>
  <c r="G2499" i="4"/>
  <c r="I2493" i="4"/>
  <c r="I2494" i="4"/>
  <c r="I2495" i="4"/>
  <c r="I2496" i="4"/>
  <c r="I2497" i="4"/>
  <c r="I2498" i="4"/>
  <c r="I2499" i="4"/>
  <c r="J2493" i="4"/>
  <c r="J2494" i="4"/>
  <c r="J2495" i="4"/>
  <c r="J2496" i="4"/>
  <c r="J2497" i="4"/>
  <c r="J2498" i="4"/>
  <c r="J2499" i="4"/>
  <c r="L2493" i="4"/>
  <c r="L2494" i="4"/>
  <c r="L2495" i="4"/>
  <c r="L2496" i="4"/>
  <c r="L2497" i="4"/>
  <c r="L2498" i="4"/>
  <c r="L2499" i="4"/>
  <c r="G6" i="4"/>
  <c r="C2486" i="4"/>
  <c r="C2487" i="4"/>
  <c r="C2488" i="4"/>
  <c r="C2489" i="4"/>
  <c r="C2490" i="4"/>
  <c r="C2491" i="4"/>
  <c r="C2492" i="4"/>
  <c r="L2479" i="4"/>
  <c r="L2485" i="4"/>
  <c r="G2487" i="4"/>
  <c r="G2488" i="4"/>
  <c r="G2489" i="4"/>
  <c r="G2490" i="4"/>
  <c r="G2491" i="4"/>
  <c r="G2486" i="4"/>
  <c r="G2492" i="4"/>
  <c r="I2487" i="4"/>
  <c r="I2488" i="4"/>
  <c r="I2489" i="4"/>
  <c r="I2490" i="4"/>
  <c r="I2491" i="4"/>
  <c r="I2486" i="4"/>
  <c r="I2492" i="4"/>
  <c r="J2487" i="4"/>
  <c r="J2488" i="4"/>
  <c r="J2489" i="4"/>
  <c r="J2490" i="4"/>
  <c r="J2491" i="4"/>
  <c r="J2486" i="4"/>
  <c r="J2492" i="4"/>
  <c r="L2487" i="4"/>
  <c r="L2488" i="4"/>
  <c r="L2489" i="4"/>
  <c r="L2490" i="4"/>
  <c r="L2491" i="4"/>
  <c r="L2492" i="4"/>
  <c r="C2485" i="4"/>
  <c r="G2485" i="4"/>
  <c r="I2485" i="4"/>
  <c r="J2485" i="4"/>
  <c r="C2479" i="4" l="1"/>
  <c r="G2479" i="4"/>
  <c r="I2479" i="4"/>
  <c r="J2479" i="4"/>
  <c r="L2486" i="4"/>
  <c r="C2484" i="4" l="1"/>
  <c r="G2484" i="4"/>
  <c r="I2484" i="4"/>
  <c r="J2484" i="4"/>
  <c r="L2484" i="4"/>
  <c r="C2483" i="4"/>
  <c r="G2483" i="4"/>
  <c r="I2483" i="4"/>
  <c r="J2483" i="4"/>
  <c r="L2483" i="4"/>
  <c r="G2482" i="4"/>
  <c r="C2481" i="4"/>
  <c r="C2480" i="4"/>
  <c r="C2482" i="4"/>
  <c r="I2482" i="4"/>
  <c r="J2482" i="4"/>
  <c r="L2482" i="4"/>
  <c r="I2481" i="4" l="1"/>
  <c r="J2481" i="4"/>
  <c r="G2481" i="4"/>
  <c r="J2480" i="4"/>
  <c r="I2480" i="4"/>
  <c r="G2480" i="4"/>
  <c r="L2480" i="4"/>
  <c r="L2481" i="4"/>
  <c r="G2472" i="4"/>
  <c r="G2473" i="4"/>
  <c r="G2474" i="4"/>
  <c r="G2475" i="4"/>
  <c r="G2476" i="4"/>
  <c r="G2477" i="4"/>
  <c r="G2478" i="4"/>
  <c r="I2472" i="4"/>
  <c r="I2473" i="4"/>
  <c r="I2474" i="4"/>
  <c r="I2475" i="4"/>
  <c r="I2476" i="4"/>
  <c r="I2477" i="4"/>
  <c r="I2478" i="4"/>
  <c r="J2472" i="4"/>
  <c r="J2473" i="4"/>
  <c r="J2474" i="4"/>
  <c r="J2475" i="4"/>
  <c r="J2476" i="4"/>
  <c r="J2477" i="4"/>
  <c r="J2478" i="4"/>
  <c r="L2472" i="4"/>
  <c r="L2473" i="4"/>
  <c r="L2474" i="4"/>
  <c r="L2475" i="4"/>
  <c r="L2476" i="4"/>
  <c r="L2477" i="4"/>
  <c r="L2478" i="4"/>
  <c r="C2478" i="4"/>
  <c r="C2477" i="4"/>
  <c r="C2476" i="4"/>
  <c r="C2475" i="4"/>
  <c r="C2474" i="4"/>
  <c r="C2473" i="4"/>
  <c r="C2472" i="4"/>
  <c r="C2465" i="4"/>
  <c r="C2466" i="4"/>
  <c r="C2467" i="4"/>
  <c r="C2468" i="4"/>
  <c r="C2469" i="4"/>
  <c r="C2470" i="4"/>
  <c r="C2471" i="4"/>
  <c r="G2465" i="4"/>
  <c r="G2466" i="4"/>
  <c r="G2467" i="4"/>
  <c r="G2468" i="4"/>
  <c r="G2469" i="4"/>
  <c r="G2470" i="4"/>
  <c r="G2471" i="4"/>
  <c r="I2465" i="4"/>
  <c r="I2466" i="4"/>
  <c r="I2467" i="4"/>
  <c r="I2468" i="4"/>
  <c r="I2469" i="4"/>
  <c r="I2470" i="4"/>
  <c r="I2471" i="4"/>
  <c r="J2465" i="4"/>
  <c r="J2466" i="4"/>
  <c r="J2467" i="4"/>
  <c r="J2468" i="4"/>
  <c r="J2469" i="4"/>
  <c r="J2470" i="4"/>
  <c r="J2471" i="4"/>
  <c r="L2465" i="4"/>
  <c r="L2466" i="4"/>
  <c r="L2467" i="4"/>
  <c r="L2468" i="4"/>
  <c r="L2469" i="4"/>
  <c r="L2470" i="4"/>
  <c r="L2471" i="4"/>
  <c r="L6" i="4"/>
  <c r="L7" i="4"/>
  <c r="L8" i="4"/>
  <c r="L9" i="4"/>
  <c r="L10"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L130" i="4"/>
  <c r="L131" i="4"/>
  <c r="L132" i="4"/>
  <c r="L133" i="4"/>
  <c r="L134" i="4"/>
  <c r="L135" i="4"/>
  <c r="L136" i="4"/>
  <c r="L137" i="4"/>
  <c r="L138" i="4"/>
  <c r="L139" i="4"/>
  <c r="L140" i="4"/>
  <c r="L141" i="4"/>
  <c r="L142" i="4"/>
  <c r="L143" i="4"/>
  <c r="L144" i="4"/>
  <c r="L145" i="4"/>
  <c r="L146" i="4"/>
  <c r="L147" i="4"/>
  <c r="L148" i="4"/>
  <c r="L149" i="4"/>
  <c r="L150" i="4"/>
  <c r="L151" i="4"/>
  <c r="L152" i="4"/>
  <c r="L153" i="4"/>
  <c r="L154" i="4"/>
  <c r="L155" i="4"/>
  <c r="L156" i="4"/>
  <c r="L157" i="4"/>
  <c r="L158" i="4"/>
  <c r="L159" i="4"/>
  <c r="L160" i="4"/>
  <c r="L161" i="4"/>
  <c r="L162" i="4"/>
  <c r="L163" i="4"/>
  <c r="L164" i="4"/>
  <c r="L165" i="4"/>
  <c r="L166" i="4"/>
  <c r="L167" i="4"/>
  <c r="L168" i="4"/>
  <c r="L169" i="4"/>
  <c r="L170" i="4"/>
  <c r="L171" i="4"/>
  <c r="L172" i="4"/>
  <c r="L173" i="4"/>
  <c r="L174" i="4"/>
  <c r="L175" i="4"/>
  <c r="L176" i="4"/>
  <c r="L177" i="4"/>
  <c r="L178" i="4"/>
  <c r="L179" i="4"/>
  <c r="L180" i="4"/>
  <c r="L181" i="4"/>
  <c r="L182" i="4"/>
  <c r="L183" i="4"/>
  <c r="L184" i="4"/>
  <c r="L185" i="4"/>
  <c r="L186" i="4"/>
  <c r="L187" i="4"/>
  <c r="L188" i="4"/>
  <c r="L189" i="4"/>
  <c r="L190" i="4"/>
  <c r="L191" i="4"/>
  <c r="L192" i="4"/>
  <c r="L193" i="4"/>
  <c r="L194" i="4"/>
  <c r="L195" i="4"/>
  <c r="L196" i="4"/>
  <c r="L197" i="4"/>
  <c r="L198" i="4"/>
  <c r="L199" i="4"/>
  <c r="L200" i="4"/>
  <c r="L201" i="4"/>
  <c r="L202" i="4"/>
  <c r="L203" i="4"/>
  <c r="L204" i="4"/>
  <c r="L205" i="4"/>
  <c r="L206" i="4"/>
  <c r="L207" i="4"/>
  <c r="L208" i="4"/>
  <c r="L209" i="4"/>
  <c r="L210" i="4"/>
  <c r="L211" i="4"/>
  <c r="L212" i="4"/>
  <c r="L213" i="4"/>
  <c r="L214" i="4"/>
  <c r="L215" i="4"/>
  <c r="L216" i="4"/>
  <c r="L217" i="4"/>
  <c r="L218" i="4"/>
  <c r="L219" i="4"/>
  <c r="L220" i="4"/>
  <c r="L221" i="4"/>
  <c r="L222" i="4"/>
  <c r="L223" i="4"/>
  <c r="L224" i="4"/>
  <c r="L225" i="4"/>
  <c r="L226" i="4"/>
  <c r="L227" i="4"/>
  <c r="L228" i="4"/>
  <c r="L229" i="4"/>
  <c r="L230" i="4"/>
  <c r="L231" i="4"/>
  <c r="L232" i="4"/>
  <c r="L233" i="4"/>
  <c r="L234" i="4"/>
  <c r="L235" i="4"/>
  <c r="L236" i="4"/>
  <c r="L237" i="4"/>
  <c r="L238" i="4"/>
  <c r="L239" i="4"/>
  <c r="L240" i="4"/>
  <c r="L241" i="4"/>
  <c r="L242" i="4"/>
  <c r="L243" i="4"/>
  <c r="L244" i="4"/>
  <c r="L245" i="4"/>
  <c r="L246" i="4"/>
  <c r="L247" i="4"/>
  <c r="L248" i="4"/>
  <c r="L249" i="4"/>
  <c r="L250" i="4"/>
  <c r="L251" i="4"/>
  <c r="L252" i="4"/>
  <c r="L253" i="4"/>
  <c r="L254" i="4"/>
  <c r="L255" i="4"/>
  <c r="L256" i="4"/>
  <c r="L257" i="4"/>
  <c r="L258" i="4"/>
  <c r="L259" i="4"/>
  <c r="L260" i="4"/>
  <c r="L261" i="4"/>
  <c r="L262" i="4"/>
  <c r="L263" i="4"/>
  <c r="L264" i="4"/>
  <c r="L265" i="4"/>
  <c r="L266" i="4"/>
  <c r="L267" i="4"/>
  <c r="L268" i="4"/>
  <c r="L269" i="4"/>
  <c r="L270" i="4"/>
  <c r="L271" i="4"/>
  <c r="L272" i="4"/>
  <c r="L273" i="4"/>
  <c r="L274" i="4"/>
  <c r="L275" i="4"/>
  <c r="L276" i="4"/>
  <c r="L277" i="4"/>
  <c r="L278" i="4"/>
  <c r="L279" i="4"/>
  <c r="L280" i="4"/>
  <c r="L281" i="4"/>
  <c r="L282" i="4"/>
  <c r="L283" i="4"/>
  <c r="L284" i="4"/>
  <c r="L285" i="4"/>
  <c r="L286" i="4"/>
  <c r="L287" i="4"/>
  <c r="L288" i="4"/>
  <c r="L289" i="4"/>
  <c r="L290" i="4"/>
  <c r="L291" i="4"/>
  <c r="L292" i="4"/>
  <c r="L293" i="4"/>
  <c r="L294" i="4"/>
  <c r="L295" i="4"/>
  <c r="L296" i="4"/>
  <c r="L297" i="4"/>
  <c r="L298" i="4"/>
  <c r="L299" i="4"/>
  <c r="L300" i="4"/>
  <c r="L301" i="4"/>
  <c r="L302" i="4"/>
  <c r="L303" i="4"/>
  <c r="L304" i="4"/>
  <c r="L305" i="4"/>
  <c r="L306" i="4"/>
  <c r="L307" i="4"/>
  <c r="L308" i="4"/>
  <c r="L309" i="4"/>
  <c r="L310" i="4"/>
  <c r="L311" i="4"/>
  <c r="L312" i="4"/>
  <c r="L313" i="4"/>
  <c r="L314" i="4"/>
  <c r="L315" i="4"/>
  <c r="L316" i="4"/>
  <c r="L317" i="4"/>
  <c r="L318" i="4"/>
  <c r="L319" i="4"/>
  <c r="L320" i="4"/>
  <c r="L321" i="4"/>
  <c r="L322" i="4"/>
  <c r="L323" i="4"/>
  <c r="L324" i="4"/>
  <c r="L325" i="4"/>
  <c r="L326" i="4"/>
  <c r="L327" i="4"/>
  <c r="L328" i="4"/>
  <c r="L329" i="4"/>
  <c r="L330" i="4"/>
  <c r="L331" i="4"/>
  <c r="L332" i="4"/>
  <c r="L333" i="4"/>
  <c r="L334" i="4"/>
  <c r="L335" i="4"/>
  <c r="L336" i="4"/>
  <c r="L337" i="4"/>
  <c r="L338" i="4"/>
  <c r="L339" i="4"/>
  <c r="L340" i="4"/>
  <c r="L341" i="4"/>
  <c r="L342" i="4"/>
  <c r="L343" i="4"/>
  <c r="L344" i="4"/>
  <c r="L345" i="4"/>
  <c r="L346" i="4"/>
  <c r="L347" i="4"/>
  <c r="L348" i="4"/>
  <c r="L349" i="4"/>
  <c r="L350" i="4"/>
  <c r="L351" i="4"/>
  <c r="L352" i="4"/>
  <c r="L353" i="4"/>
  <c r="L354" i="4"/>
  <c r="L355" i="4"/>
  <c r="L356" i="4"/>
  <c r="L357" i="4"/>
  <c r="L358" i="4"/>
  <c r="L359" i="4"/>
  <c r="L360" i="4"/>
  <c r="L361" i="4"/>
  <c r="L362" i="4"/>
  <c r="L363" i="4"/>
  <c r="L364" i="4"/>
  <c r="L365" i="4"/>
  <c r="L366" i="4"/>
  <c r="L367" i="4"/>
  <c r="L368" i="4"/>
  <c r="L369" i="4"/>
  <c r="L370" i="4"/>
  <c r="L371" i="4"/>
  <c r="L372" i="4"/>
  <c r="L373" i="4"/>
  <c r="L374" i="4"/>
  <c r="L375" i="4"/>
  <c r="L376" i="4"/>
  <c r="L377" i="4"/>
  <c r="L378" i="4"/>
  <c r="L379" i="4"/>
  <c r="L380" i="4"/>
  <c r="L381" i="4"/>
  <c r="L382" i="4"/>
  <c r="L383" i="4"/>
  <c r="L384" i="4"/>
  <c r="L385" i="4"/>
  <c r="L386" i="4"/>
  <c r="L387" i="4"/>
  <c r="L388" i="4"/>
  <c r="L389" i="4"/>
  <c r="L390" i="4"/>
  <c r="L391" i="4"/>
  <c r="L392" i="4"/>
  <c r="L393" i="4"/>
  <c r="L394" i="4"/>
  <c r="L395" i="4"/>
  <c r="L396" i="4"/>
  <c r="L397" i="4"/>
  <c r="L398" i="4"/>
  <c r="L399" i="4"/>
  <c r="L400" i="4"/>
  <c r="L401" i="4"/>
  <c r="L402" i="4"/>
  <c r="L403" i="4"/>
  <c r="L404" i="4"/>
  <c r="L405" i="4"/>
  <c r="L406" i="4"/>
  <c r="L407" i="4"/>
  <c r="L408" i="4"/>
  <c r="L409" i="4"/>
  <c r="L410" i="4"/>
  <c r="L411" i="4"/>
  <c r="L412" i="4"/>
  <c r="L413" i="4"/>
  <c r="L414" i="4"/>
  <c r="L415" i="4"/>
  <c r="L416" i="4"/>
  <c r="L417" i="4"/>
  <c r="L418" i="4"/>
  <c r="L419" i="4"/>
  <c r="L420" i="4"/>
  <c r="L421" i="4"/>
  <c r="L422" i="4"/>
  <c r="L423" i="4"/>
  <c r="L424" i="4"/>
  <c r="L425" i="4"/>
  <c r="L426" i="4"/>
  <c r="L427" i="4"/>
  <c r="L428" i="4"/>
  <c r="L429" i="4"/>
  <c r="L430" i="4"/>
  <c r="L431" i="4"/>
  <c r="L432" i="4"/>
  <c r="L433" i="4"/>
  <c r="L434" i="4"/>
  <c r="L435" i="4"/>
  <c r="L436" i="4"/>
  <c r="L437" i="4"/>
  <c r="L438" i="4"/>
  <c r="L439" i="4"/>
  <c r="L440" i="4"/>
  <c r="L441" i="4"/>
  <c r="L442" i="4"/>
  <c r="L443" i="4"/>
  <c r="L444" i="4"/>
  <c r="L445" i="4"/>
  <c r="L446" i="4"/>
  <c r="L447" i="4"/>
  <c r="L448" i="4"/>
  <c r="L449" i="4"/>
  <c r="L450" i="4"/>
  <c r="L451" i="4"/>
  <c r="L452" i="4"/>
  <c r="L453" i="4"/>
  <c r="L454" i="4"/>
  <c r="L455" i="4"/>
  <c r="L456" i="4"/>
  <c r="L457" i="4"/>
  <c r="L458" i="4"/>
  <c r="L459" i="4"/>
  <c r="L460" i="4"/>
  <c r="L461" i="4"/>
  <c r="L462" i="4"/>
  <c r="L463" i="4"/>
  <c r="L464" i="4"/>
  <c r="L465" i="4"/>
  <c r="L466" i="4"/>
  <c r="L467" i="4"/>
  <c r="L468" i="4"/>
  <c r="L469" i="4"/>
  <c r="L470" i="4"/>
  <c r="L471" i="4"/>
  <c r="L472" i="4"/>
  <c r="L473" i="4"/>
  <c r="L474" i="4"/>
  <c r="L475" i="4"/>
  <c r="L476" i="4"/>
  <c r="L477" i="4"/>
  <c r="L478" i="4"/>
  <c r="L479" i="4"/>
  <c r="L480" i="4"/>
  <c r="L481" i="4"/>
  <c r="L482" i="4"/>
  <c r="L483" i="4"/>
  <c r="L484" i="4"/>
  <c r="L485" i="4"/>
  <c r="L486" i="4"/>
  <c r="L487" i="4"/>
  <c r="L488" i="4"/>
  <c r="L489" i="4"/>
  <c r="L490" i="4"/>
  <c r="L491" i="4"/>
  <c r="L492" i="4"/>
  <c r="L493" i="4"/>
  <c r="L494" i="4"/>
  <c r="L495" i="4"/>
  <c r="L496" i="4"/>
  <c r="L497" i="4"/>
  <c r="L498" i="4"/>
  <c r="L499" i="4"/>
  <c r="L500" i="4"/>
  <c r="L501" i="4"/>
  <c r="L502" i="4"/>
  <c r="L503" i="4"/>
  <c r="L504" i="4"/>
  <c r="L505" i="4"/>
  <c r="L506" i="4"/>
  <c r="L507" i="4"/>
  <c r="L508" i="4"/>
  <c r="L509" i="4"/>
  <c r="L510" i="4"/>
  <c r="L511" i="4"/>
  <c r="L512" i="4"/>
  <c r="L513" i="4"/>
  <c r="L514" i="4"/>
  <c r="L515" i="4"/>
  <c r="L516" i="4"/>
  <c r="L517" i="4"/>
  <c r="L518" i="4"/>
  <c r="L519" i="4"/>
  <c r="L520" i="4"/>
  <c r="L521" i="4"/>
  <c r="L522" i="4"/>
  <c r="L523" i="4"/>
  <c r="L524" i="4"/>
  <c r="L525" i="4"/>
  <c r="L526" i="4"/>
  <c r="L527" i="4"/>
  <c r="L528" i="4"/>
  <c r="L529" i="4"/>
  <c r="L530" i="4"/>
  <c r="L531" i="4"/>
  <c r="L532" i="4"/>
  <c r="L533" i="4"/>
  <c r="L534" i="4"/>
  <c r="L535" i="4"/>
  <c r="L536" i="4"/>
  <c r="L537" i="4"/>
  <c r="L538" i="4"/>
  <c r="L539" i="4"/>
  <c r="L540" i="4"/>
  <c r="L541" i="4"/>
  <c r="L542" i="4"/>
  <c r="L543" i="4"/>
  <c r="L544" i="4"/>
  <c r="L545" i="4"/>
  <c r="L546" i="4"/>
  <c r="L547" i="4"/>
  <c r="L548" i="4"/>
  <c r="L549" i="4"/>
  <c r="L550" i="4"/>
  <c r="L551" i="4"/>
  <c r="L552" i="4"/>
  <c r="L553" i="4"/>
  <c r="L554" i="4"/>
  <c r="L555" i="4"/>
  <c r="L556" i="4"/>
  <c r="L557" i="4"/>
  <c r="L558" i="4"/>
  <c r="L559" i="4"/>
  <c r="L560" i="4"/>
  <c r="L561" i="4"/>
  <c r="L562" i="4"/>
  <c r="L563" i="4"/>
  <c r="L564" i="4"/>
  <c r="L565" i="4"/>
  <c r="L566" i="4"/>
  <c r="L567" i="4"/>
  <c r="L568" i="4"/>
  <c r="L569" i="4"/>
  <c r="L570" i="4"/>
  <c r="L571" i="4"/>
  <c r="L572" i="4"/>
  <c r="L573" i="4"/>
  <c r="L574" i="4"/>
  <c r="L575" i="4"/>
  <c r="L576" i="4"/>
  <c r="L577" i="4"/>
  <c r="L578" i="4"/>
  <c r="L579" i="4"/>
  <c r="L580" i="4"/>
  <c r="L581" i="4"/>
  <c r="L582" i="4"/>
  <c r="L583" i="4"/>
  <c r="L584" i="4"/>
  <c r="L585" i="4"/>
  <c r="L586" i="4"/>
  <c r="L587" i="4"/>
  <c r="L588" i="4"/>
  <c r="L589" i="4"/>
  <c r="L590" i="4"/>
  <c r="L591" i="4"/>
  <c r="L592" i="4"/>
  <c r="L593" i="4"/>
  <c r="L594" i="4"/>
  <c r="L595" i="4"/>
  <c r="L596" i="4"/>
  <c r="L597" i="4"/>
  <c r="L598" i="4"/>
  <c r="L599" i="4"/>
  <c r="L600" i="4"/>
  <c r="L601" i="4"/>
  <c r="L602" i="4"/>
  <c r="L603" i="4"/>
  <c r="L604" i="4"/>
  <c r="L605" i="4"/>
  <c r="L606" i="4"/>
  <c r="L607" i="4"/>
  <c r="L608" i="4"/>
  <c r="L609" i="4"/>
  <c r="L610" i="4"/>
  <c r="L611" i="4"/>
  <c r="L612" i="4"/>
  <c r="L613" i="4"/>
  <c r="L614" i="4"/>
  <c r="L615" i="4"/>
  <c r="L616" i="4"/>
  <c r="L617" i="4"/>
  <c r="L618" i="4"/>
  <c r="L619" i="4"/>
  <c r="L620" i="4"/>
  <c r="L621" i="4"/>
  <c r="L622" i="4"/>
  <c r="L623" i="4"/>
  <c r="L624" i="4"/>
  <c r="L625" i="4"/>
  <c r="L626" i="4"/>
  <c r="L627" i="4"/>
  <c r="L628" i="4"/>
  <c r="L629" i="4"/>
  <c r="L630" i="4"/>
  <c r="L631" i="4"/>
  <c r="L632" i="4"/>
  <c r="L633" i="4"/>
  <c r="L634" i="4"/>
  <c r="L635" i="4"/>
  <c r="L636" i="4"/>
  <c r="L637" i="4"/>
  <c r="L638" i="4"/>
  <c r="L639" i="4"/>
  <c r="L640" i="4"/>
  <c r="L641" i="4"/>
  <c r="L642" i="4"/>
  <c r="L643" i="4"/>
  <c r="L644" i="4"/>
  <c r="L645" i="4"/>
  <c r="L646" i="4"/>
  <c r="L647" i="4"/>
  <c r="L648" i="4"/>
  <c r="L649" i="4"/>
  <c r="L650" i="4"/>
  <c r="L651" i="4"/>
  <c r="L652" i="4"/>
  <c r="L653" i="4"/>
  <c r="L654" i="4"/>
  <c r="L655" i="4"/>
  <c r="L656" i="4"/>
  <c r="L657" i="4"/>
  <c r="L658" i="4"/>
  <c r="L659" i="4"/>
  <c r="L660" i="4"/>
  <c r="L661" i="4"/>
  <c r="L662" i="4"/>
  <c r="L663" i="4"/>
  <c r="L664" i="4"/>
  <c r="L665" i="4"/>
  <c r="L666" i="4"/>
  <c r="L667" i="4"/>
  <c r="L668" i="4"/>
  <c r="L669" i="4"/>
  <c r="L670" i="4"/>
  <c r="L671" i="4"/>
  <c r="L672" i="4"/>
  <c r="L673" i="4"/>
  <c r="L674" i="4"/>
  <c r="L675" i="4"/>
  <c r="L676" i="4"/>
  <c r="L677" i="4"/>
  <c r="L678" i="4"/>
  <c r="L679" i="4"/>
  <c r="L680" i="4"/>
  <c r="L681" i="4"/>
  <c r="L682" i="4"/>
  <c r="L683" i="4"/>
  <c r="L684" i="4"/>
  <c r="L685" i="4"/>
  <c r="L686" i="4"/>
  <c r="L687" i="4"/>
  <c r="L688" i="4"/>
  <c r="L689" i="4"/>
  <c r="L690" i="4"/>
  <c r="L691" i="4"/>
  <c r="L692" i="4"/>
  <c r="L693" i="4"/>
  <c r="L694" i="4"/>
  <c r="L695" i="4"/>
  <c r="L696" i="4"/>
  <c r="L697" i="4"/>
  <c r="L698" i="4"/>
  <c r="L699" i="4"/>
  <c r="L700" i="4"/>
  <c r="L701" i="4"/>
  <c r="L702" i="4"/>
  <c r="L703" i="4"/>
  <c r="L704" i="4"/>
  <c r="L705" i="4"/>
  <c r="L706" i="4"/>
  <c r="L707" i="4"/>
  <c r="L708" i="4"/>
  <c r="L709" i="4"/>
  <c r="L710" i="4"/>
  <c r="L711" i="4"/>
  <c r="L712" i="4"/>
  <c r="L713" i="4"/>
  <c r="L714" i="4"/>
  <c r="L715" i="4"/>
  <c r="L716" i="4"/>
  <c r="L717" i="4"/>
  <c r="L718" i="4"/>
  <c r="L719" i="4"/>
  <c r="L720" i="4"/>
  <c r="L721" i="4"/>
  <c r="L722" i="4"/>
  <c r="L723" i="4"/>
  <c r="L724" i="4"/>
  <c r="L725" i="4"/>
  <c r="L726" i="4"/>
  <c r="L727" i="4"/>
  <c r="L728" i="4"/>
  <c r="L729" i="4"/>
  <c r="L730" i="4"/>
  <c r="L731" i="4"/>
  <c r="L732" i="4"/>
  <c r="L733" i="4"/>
  <c r="L734" i="4"/>
  <c r="L735" i="4"/>
  <c r="L736" i="4"/>
  <c r="L737" i="4"/>
  <c r="L738" i="4"/>
  <c r="L739" i="4"/>
  <c r="L740" i="4"/>
  <c r="L741" i="4"/>
  <c r="L742" i="4"/>
  <c r="L743" i="4"/>
  <c r="L744" i="4"/>
  <c r="L745" i="4"/>
  <c r="L746" i="4"/>
  <c r="L747" i="4"/>
  <c r="L748" i="4"/>
  <c r="L749" i="4"/>
  <c r="L750" i="4"/>
  <c r="L751" i="4"/>
  <c r="L752" i="4"/>
  <c r="L753" i="4"/>
  <c r="L754" i="4"/>
  <c r="L755" i="4"/>
  <c r="L756" i="4"/>
  <c r="L757" i="4"/>
  <c r="L758" i="4"/>
  <c r="L759" i="4"/>
  <c r="L760" i="4"/>
  <c r="L761" i="4"/>
  <c r="L762" i="4"/>
  <c r="L763" i="4"/>
  <c r="L764" i="4"/>
  <c r="L765" i="4"/>
  <c r="L766" i="4"/>
  <c r="L767" i="4"/>
  <c r="L768" i="4"/>
  <c r="L769" i="4"/>
  <c r="L770" i="4"/>
  <c r="L771" i="4"/>
  <c r="L772" i="4"/>
  <c r="L773" i="4"/>
  <c r="L774" i="4"/>
  <c r="L775" i="4"/>
  <c r="L776" i="4"/>
  <c r="L777" i="4"/>
  <c r="L778" i="4"/>
  <c r="L779" i="4"/>
  <c r="L780" i="4"/>
  <c r="L781" i="4"/>
  <c r="L782" i="4"/>
  <c r="L783" i="4"/>
  <c r="L784" i="4"/>
  <c r="L785" i="4"/>
  <c r="L786" i="4"/>
  <c r="L787" i="4"/>
  <c r="L788" i="4"/>
  <c r="L789" i="4"/>
  <c r="L790" i="4"/>
  <c r="L791" i="4"/>
  <c r="L792" i="4"/>
  <c r="L793" i="4"/>
  <c r="L794" i="4"/>
  <c r="L795" i="4"/>
  <c r="L796" i="4"/>
  <c r="L797" i="4"/>
  <c r="L798" i="4"/>
  <c r="L799" i="4"/>
  <c r="L800" i="4"/>
  <c r="L801" i="4"/>
  <c r="L802" i="4"/>
  <c r="L803" i="4"/>
  <c r="L804" i="4"/>
  <c r="L805" i="4"/>
  <c r="L806" i="4"/>
  <c r="L807" i="4"/>
  <c r="L808" i="4"/>
  <c r="L809" i="4"/>
  <c r="L810" i="4"/>
  <c r="L811" i="4"/>
  <c r="L812" i="4"/>
  <c r="L813" i="4"/>
  <c r="L814" i="4"/>
  <c r="L815" i="4"/>
  <c r="L816" i="4"/>
  <c r="L817" i="4"/>
  <c r="L818" i="4"/>
  <c r="L819" i="4"/>
  <c r="L820" i="4"/>
  <c r="L821" i="4"/>
  <c r="L822" i="4"/>
  <c r="L823" i="4"/>
  <c r="L824" i="4"/>
  <c r="L825" i="4"/>
  <c r="L826" i="4"/>
  <c r="L827" i="4"/>
  <c r="L828" i="4"/>
  <c r="L829" i="4"/>
  <c r="L830" i="4"/>
  <c r="L831" i="4"/>
  <c r="L832" i="4"/>
  <c r="L833" i="4"/>
  <c r="L834" i="4"/>
  <c r="L835" i="4"/>
  <c r="L836" i="4"/>
  <c r="L837" i="4"/>
  <c r="L838" i="4"/>
  <c r="L839" i="4"/>
  <c r="L840" i="4"/>
  <c r="L841" i="4"/>
  <c r="L842" i="4"/>
  <c r="L843" i="4"/>
  <c r="L844" i="4"/>
  <c r="L845" i="4"/>
  <c r="L846" i="4"/>
  <c r="L847" i="4"/>
  <c r="L848" i="4"/>
  <c r="L849" i="4"/>
  <c r="L850" i="4"/>
  <c r="L851" i="4"/>
  <c r="L852" i="4"/>
  <c r="L853" i="4"/>
  <c r="L854" i="4"/>
  <c r="L855" i="4"/>
  <c r="L856" i="4"/>
  <c r="L857" i="4"/>
  <c r="L858" i="4"/>
  <c r="L859" i="4"/>
  <c r="L860" i="4"/>
  <c r="L861" i="4"/>
  <c r="L862" i="4"/>
  <c r="L863" i="4"/>
  <c r="L864" i="4"/>
  <c r="L865" i="4"/>
  <c r="L866" i="4"/>
  <c r="L867" i="4"/>
  <c r="L868" i="4"/>
  <c r="L869" i="4"/>
  <c r="L870" i="4"/>
  <c r="L871" i="4"/>
  <c r="L872" i="4"/>
  <c r="L873" i="4"/>
  <c r="L874" i="4"/>
  <c r="L875" i="4"/>
  <c r="L876" i="4"/>
  <c r="L877" i="4"/>
  <c r="L878" i="4"/>
  <c r="L879" i="4"/>
  <c r="L880" i="4"/>
  <c r="L881" i="4"/>
  <c r="L882" i="4"/>
  <c r="L883" i="4"/>
  <c r="L884" i="4"/>
  <c r="L885" i="4"/>
  <c r="L886" i="4"/>
  <c r="L887" i="4"/>
  <c r="L888" i="4"/>
  <c r="L889" i="4"/>
  <c r="L890" i="4"/>
  <c r="L891" i="4"/>
  <c r="L892" i="4"/>
  <c r="L893" i="4"/>
  <c r="L894" i="4"/>
  <c r="L895" i="4"/>
  <c r="L896" i="4"/>
  <c r="L897" i="4"/>
  <c r="L898" i="4"/>
  <c r="L899" i="4"/>
  <c r="L900" i="4"/>
  <c r="L901" i="4"/>
  <c r="L902" i="4"/>
  <c r="L903" i="4"/>
  <c r="L904" i="4"/>
  <c r="L905" i="4"/>
  <c r="L906" i="4"/>
  <c r="L907" i="4"/>
  <c r="L908" i="4"/>
  <c r="L909" i="4"/>
  <c r="L910" i="4"/>
  <c r="L911" i="4"/>
  <c r="L912" i="4"/>
  <c r="L913" i="4"/>
  <c r="L914" i="4"/>
  <c r="L915" i="4"/>
  <c r="L916" i="4"/>
  <c r="L917" i="4"/>
  <c r="L918" i="4"/>
  <c r="L919" i="4"/>
  <c r="L920" i="4"/>
  <c r="L921" i="4"/>
  <c r="L922" i="4"/>
  <c r="L923" i="4"/>
  <c r="L924" i="4"/>
  <c r="L925" i="4"/>
  <c r="L926" i="4"/>
  <c r="L927" i="4"/>
  <c r="L928" i="4"/>
  <c r="L929" i="4"/>
  <c r="L930" i="4"/>
  <c r="L931" i="4"/>
  <c r="L932" i="4"/>
  <c r="L933" i="4"/>
  <c r="L934" i="4"/>
  <c r="L935" i="4"/>
  <c r="L936" i="4"/>
  <c r="L937" i="4"/>
  <c r="L938" i="4"/>
  <c r="L939" i="4"/>
  <c r="L940" i="4"/>
  <c r="L941" i="4"/>
  <c r="L942" i="4"/>
  <c r="L943" i="4"/>
  <c r="L944" i="4"/>
  <c r="L945" i="4"/>
  <c r="L946" i="4"/>
  <c r="L947" i="4"/>
  <c r="L948" i="4"/>
  <c r="L949" i="4"/>
  <c r="L950" i="4"/>
  <c r="L951" i="4"/>
  <c r="L952" i="4"/>
  <c r="L953" i="4"/>
  <c r="L954" i="4"/>
  <c r="L955" i="4"/>
  <c r="L956" i="4"/>
  <c r="L957" i="4"/>
  <c r="L958" i="4"/>
  <c r="L959" i="4"/>
  <c r="L960" i="4"/>
  <c r="L961" i="4"/>
  <c r="L962" i="4"/>
  <c r="L963" i="4"/>
  <c r="L964" i="4"/>
  <c r="L965" i="4"/>
  <c r="L966" i="4"/>
  <c r="L967" i="4"/>
  <c r="L968" i="4"/>
  <c r="L969" i="4"/>
  <c r="L970" i="4"/>
  <c r="L971" i="4"/>
  <c r="L972" i="4"/>
  <c r="L973" i="4"/>
  <c r="L974" i="4"/>
  <c r="L975" i="4"/>
  <c r="L976" i="4"/>
  <c r="L977" i="4"/>
  <c r="L978" i="4"/>
  <c r="L979" i="4"/>
  <c r="L980" i="4"/>
  <c r="L981" i="4"/>
  <c r="L982" i="4"/>
  <c r="L983" i="4"/>
  <c r="L984" i="4"/>
  <c r="L985" i="4"/>
  <c r="L986" i="4"/>
  <c r="L987" i="4"/>
  <c r="L988" i="4"/>
  <c r="L989" i="4"/>
  <c r="L990" i="4"/>
  <c r="L991" i="4"/>
  <c r="L992" i="4"/>
  <c r="L993" i="4"/>
  <c r="L994" i="4"/>
  <c r="L995" i="4"/>
  <c r="L996" i="4"/>
  <c r="L997" i="4"/>
  <c r="L998" i="4"/>
  <c r="L999" i="4"/>
  <c r="L1000" i="4"/>
  <c r="L1001" i="4"/>
  <c r="L1002" i="4"/>
  <c r="L1003" i="4"/>
  <c r="L1004" i="4"/>
  <c r="L1005" i="4"/>
  <c r="L1006" i="4"/>
  <c r="L1007" i="4"/>
  <c r="L1008" i="4"/>
  <c r="L1009" i="4"/>
  <c r="L1010" i="4"/>
  <c r="L1011" i="4"/>
  <c r="L1012" i="4"/>
  <c r="L1013" i="4"/>
  <c r="L1014" i="4"/>
  <c r="L1015" i="4"/>
  <c r="L1016" i="4"/>
  <c r="L1017" i="4"/>
  <c r="L1018" i="4"/>
  <c r="L1019" i="4"/>
  <c r="L1020" i="4"/>
  <c r="L1021" i="4"/>
  <c r="L1022" i="4"/>
  <c r="L1023" i="4"/>
  <c r="L1024" i="4"/>
  <c r="L1025" i="4"/>
  <c r="L1026" i="4"/>
  <c r="L1027" i="4"/>
  <c r="L1028" i="4"/>
  <c r="L1029" i="4"/>
  <c r="L1030" i="4"/>
  <c r="L1031" i="4"/>
  <c r="L1032" i="4"/>
  <c r="L1033" i="4"/>
  <c r="L1034" i="4"/>
  <c r="L1035" i="4"/>
  <c r="L1036" i="4"/>
  <c r="L1037" i="4"/>
  <c r="L1038" i="4"/>
  <c r="L1039" i="4"/>
  <c r="L1040" i="4"/>
  <c r="L1041" i="4"/>
  <c r="L1042" i="4"/>
  <c r="L1043" i="4"/>
  <c r="L1044" i="4"/>
  <c r="L1045" i="4"/>
  <c r="L1046" i="4"/>
  <c r="L1047" i="4"/>
  <c r="L1048" i="4"/>
  <c r="L1049" i="4"/>
  <c r="L1050" i="4"/>
  <c r="L1051" i="4"/>
  <c r="L1052" i="4"/>
  <c r="L1053" i="4"/>
  <c r="L1054" i="4"/>
  <c r="L1055" i="4"/>
  <c r="L1056" i="4"/>
  <c r="L1057" i="4"/>
  <c r="L1058" i="4"/>
  <c r="L1059" i="4"/>
  <c r="L1060" i="4"/>
  <c r="L1061" i="4"/>
  <c r="L1062" i="4"/>
  <c r="L1063" i="4"/>
  <c r="L1064" i="4"/>
  <c r="L1065" i="4"/>
  <c r="L1066" i="4"/>
  <c r="L1067" i="4"/>
  <c r="L1068" i="4"/>
  <c r="L1069" i="4"/>
  <c r="L1070" i="4"/>
  <c r="L1071" i="4"/>
  <c r="L1072" i="4"/>
  <c r="L1073" i="4"/>
  <c r="L1074" i="4"/>
  <c r="L1075" i="4"/>
  <c r="L1076" i="4"/>
  <c r="L1077" i="4"/>
  <c r="L1078" i="4"/>
  <c r="L1079" i="4"/>
  <c r="L1080" i="4"/>
  <c r="L1081" i="4"/>
  <c r="L1082" i="4"/>
  <c r="L1083" i="4"/>
  <c r="L1084" i="4"/>
  <c r="L1085" i="4"/>
  <c r="L1086" i="4"/>
  <c r="L1087" i="4"/>
  <c r="L1088" i="4"/>
  <c r="L1089" i="4"/>
  <c r="L1090" i="4"/>
  <c r="L1091" i="4"/>
  <c r="L1092" i="4"/>
  <c r="L1093" i="4"/>
  <c r="L1094" i="4"/>
  <c r="L1095" i="4"/>
  <c r="L1096" i="4"/>
  <c r="L1097" i="4"/>
  <c r="L1098" i="4"/>
  <c r="L1099" i="4"/>
  <c r="L1100" i="4"/>
  <c r="L1101" i="4"/>
  <c r="L1102" i="4"/>
  <c r="L1103" i="4"/>
  <c r="L1104" i="4"/>
  <c r="L1105" i="4"/>
  <c r="L1106" i="4"/>
  <c r="L1107" i="4"/>
  <c r="L1108" i="4"/>
  <c r="L1109" i="4"/>
  <c r="L1110" i="4"/>
  <c r="L1111" i="4"/>
  <c r="L1112" i="4"/>
  <c r="L1113" i="4"/>
  <c r="L1114" i="4"/>
  <c r="L1115" i="4"/>
  <c r="L1116" i="4"/>
  <c r="L1117" i="4"/>
  <c r="L1118" i="4"/>
  <c r="L1119" i="4"/>
  <c r="L1120" i="4"/>
  <c r="L1121" i="4"/>
  <c r="L1122" i="4"/>
  <c r="L1123" i="4"/>
  <c r="L1124" i="4"/>
  <c r="L1125" i="4"/>
  <c r="L1126" i="4"/>
  <c r="L1127" i="4"/>
  <c r="L1128" i="4"/>
  <c r="L1129" i="4"/>
  <c r="L1130" i="4"/>
  <c r="L1131" i="4"/>
  <c r="L1132" i="4"/>
  <c r="L1133" i="4"/>
  <c r="L1134" i="4"/>
  <c r="L1135" i="4"/>
  <c r="L1136" i="4"/>
  <c r="L1137" i="4"/>
  <c r="L1138" i="4"/>
  <c r="L1139" i="4"/>
  <c r="L1140" i="4"/>
  <c r="L1141" i="4"/>
  <c r="L1142" i="4"/>
  <c r="L1143" i="4"/>
  <c r="L1144" i="4"/>
  <c r="L1145" i="4"/>
  <c r="L1146" i="4"/>
  <c r="L1147" i="4"/>
  <c r="L1148" i="4"/>
  <c r="L1149" i="4"/>
  <c r="L1150" i="4"/>
  <c r="L1151" i="4"/>
  <c r="L1152" i="4"/>
  <c r="L1153" i="4"/>
  <c r="L1154" i="4"/>
  <c r="L1155" i="4"/>
  <c r="L1156" i="4"/>
  <c r="L1157" i="4"/>
  <c r="L1158" i="4"/>
  <c r="L1159" i="4"/>
  <c r="L1160" i="4"/>
  <c r="L1161" i="4"/>
  <c r="L1162" i="4"/>
  <c r="L1163" i="4"/>
  <c r="L1164" i="4"/>
  <c r="L1165" i="4"/>
  <c r="L1166" i="4"/>
  <c r="L1167" i="4"/>
  <c r="L1168" i="4"/>
  <c r="L1169" i="4"/>
  <c r="L1170" i="4"/>
  <c r="L1171" i="4"/>
  <c r="L1172" i="4"/>
  <c r="L1173" i="4"/>
  <c r="L1174" i="4"/>
  <c r="L1175" i="4"/>
  <c r="L1176" i="4"/>
  <c r="L1177" i="4"/>
  <c r="L1178" i="4"/>
  <c r="L1179" i="4"/>
  <c r="L1180" i="4"/>
  <c r="L1181" i="4"/>
  <c r="L1182" i="4"/>
  <c r="L1183" i="4"/>
  <c r="L1184" i="4"/>
  <c r="L1185" i="4"/>
  <c r="L1186" i="4"/>
  <c r="L1187" i="4"/>
  <c r="L1188" i="4"/>
  <c r="L1189" i="4"/>
  <c r="L1190" i="4"/>
  <c r="L1191" i="4"/>
  <c r="L1192" i="4"/>
  <c r="L1193" i="4"/>
  <c r="L1194" i="4"/>
  <c r="L1195" i="4"/>
  <c r="L1196" i="4"/>
  <c r="L1197" i="4"/>
  <c r="L1198" i="4"/>
  <c r="L1199" i="4"/>
  <c r="L1200" i="4"/>
  <c r="L1201" i="4"/>
  <c r="L1202" i="4"/>
  <c r="L1203" i="4"/>
  <c r="L1204" i="4"/>
  <c r="L1205" i="4"/>
  <c r="L1206" i="4"/>
  <c r="L1207" i="4"/>
  <c r="L1208" i="4"/>
  <c r="L1209" i="4"/>
  <c r="L1210" i="4"/>
  <c r="L1211" i="4"/>
  <c r="L1212" i="4"/>
  <c r="L1213" i="4"/>
  <c r="L1214" i="4"/>
  <c r="L1215" i="4"/>
  <c r="L1216" i="4"/>
  <c r="L1217" i="4"/>
  <c r="L1218" i="4"/>
  <c r="L1219" i="4"/>
  <c r="L1220" i="4"/>
  <c r="L1221" i="4"/>
  <c r="L1222" i="4"/>
  <c r="L1223" i="4"/>
  <c r="L1224" i="4"/>
  <c r="L1225" i="4"/>
  <c r="L1226" i="4"/>
  <c r="L1227" i="4"/>
  <c r="L1228" i="4"/>
  <c r="L1229" i="4"/>
  <c r="L1230" i="4"/>
  <c r="L1231" i="4"/>
  <c r="L1232" i="4"/>
  <c r="L1233" i="4"/>
  <c r="L1234" i="4"/>
  <c r="L1235" i="4"/>
  <c r="L1236" i="4"/>
  <c r="L1237" i="4"/>
  <c r="L1238" i="4"/>
  <c r="L1239" i="4"/>
  <c r="L1240" i="4"/>
  <c r="L1241" i="4"/>
  <c r="L1242" i="4"/>
  <c r="L1243" i="4"/>
  <c r="L1244" i="4"/>
  <c r="L1245" i="4"/>
  <c r="L1246" i="4"/>
  <c r="L1247" i="4"/>
  <c r="L1248" i="4"/>
  <c r="L1249" i="4"/>
  <c r="L1250" i="4"/>
  <c r="L1251" i="4"/>
  <c r="L1252" i="4"/>
  <c r="L1253" i="4"/>
  <c r="L1254" i="4"/>
  <c r="L1255" i="4"/>
  <c r="L1256" i="4"/>
  <c r="L1257" i="4"/>
  <c r="L1258" i="4"/>
  <c r="L1259" i="4"/>
  <c r="L1260" i="4"/>
  <c r="L1261" i="4"/>
  <c r="L1262" i="4"/>
  <c r="L1263" i="4"/>
  <c r="L1264" i="4"/>
  <c r="L1265" i="4"/>
  <c r="L1266" i="4"/>
  <c r="L1267" i="4"/>
  <c r="L1268" i="4"/>
  <c r="L1269" i="4"/>
  <c r="L1270" i="4"/>
  <c r="L1271" i="4"/>
  <c r="L1272" i="4"/>
  <c r="L1273" i="4"/>
  <c r="L1274" i="4"/>
  <c r="L1275" i="4"/>
  <c r="L1276" i="4"/>
  <c r="L1277" i="4"/>
  <c r="L1278" i="4"/>
  <c r="L1279" i="4"/>
  <c r="L1280" i="4"/>
  <c r="L1281" i="4"/>
  <c r="L1282" i="4"/>
  <c r="L1283" i="4"/>
  <c r="L1284" i="4"/>
  <c r="L1285" i="4"/>
  <c r="L1286" i="4"/>
  <c r="L1287" i="4"/>
  <c r="L1288" i="4"/>
  <c r="L1289" i="4"/>
  <c r="L1290" i="4"/>
  <c r="L1291" i="4"/>
  <c r="L1292" i="4"/>
  <c r="L1293" i="4"/>
  <c r="L1294" i="4"/>
  <c r="L1295" i="4"/>
  <c r="L1296" i="4"/>
  <c r="L1297" i="4"/>
  <c r="L1298" i="4"/>
  <c r="L1299" i="4"/>
  <c r="L1300" i="4"/>
  <c r="L1301" i="4"/>
  <c r="L1302" i="4"/>
  <c r="L1303" i="4"/>
  <c r="L1304" i="4"/>
  <c r="L1305" i="4"/>
  <c r="L1306" i="4"/>
  <c r="L1307" i="4"/>
  <c r="L1308" i="4"/>
  <c r="L1309" i="4"/>
  <c r="L1310" i="4"/>
  <c r="L1311" i="4"/>
  <c r="L1312" i="4"/>
  <c r="L1313" i="4"/>
  <c r="L1314" i="4"/>
  <c r="L1315" i="4"/>
  <c r="L1316" i="4"/>
  <c r="L1317" i="4"/>
  <c r="L1318" i="4"/>
  <c r="L1319" i="4"/>
  <c r="L1320" i="4"/>
  <c r="L1321" i="4"/>
  <c r="L1322" i="4"/>
  <c r="L1323" i="4"/>
  <c r="L1324" i="4"/>
  <c r="L1325" i="4"/>
  <c r="L1326" i="4"/>
  <c r="L1327" i="4"/>
  <c r="L1328" i="4"/>
  <c r="L1329" i="4"/>
  <c r="L1330" i="4"/>
  <c r="L1331" i="4"/>
  <c r="L1332" i="4"/>
  <c r="L1333" i="4"/>
  <c r="L1334" i="4"/>
  <c r="L1335" i="4"/>
  <c r="L1336" i="4"/>
  <c r="L1337" i="4"/>
  <c r="L1338" i="4"/>
  <c r="L1339" i="4"/>
  <c r="L1340" i="4"/>
  <c r="L1341" i="4"/>
  <c r="L1342" i="4"/>
  <c r="L1343" i="4"/>
  <c r="L1344" i="4"/>
  <c r="L1345" i="4"/>
  <c r="L1346" i="4"/>
  <c r="L1347" i="4"/>
  <c r="L1348" i="4"/>
  <c r="L1349" i="4"/>
  <c r="L1350" i="4"/>
  <c r="L1351" i="4"/>
  <c r="L1352" i="4"/>
  <c r="L1353" i="4"/>
  <c r="L1354" i="4"/>
  <c r="L1355" i="4"/>
  <c r="L1356" i="4"/>
  <c r="L1357" i="4"/>
  <c r="L1358" i="4"/>
  <c r="L1359" i="4"/>
  <c r="L1360" i="4"/>
  <c r="L1361" i="4"/>
  <c r="L1362" i="4"/>
  <c r="L1363" i="4"/>
  <c r="L1364" i="4"/>
  <c r="L1365" i="4"/>
  <c r="L1366" i="4"/>
  <c r="L1367" i="4"/>
  <c r="L1368" i="4"/>
  <c r="L1369" i="4"/>
  <c r="L1370" i="4"/>
  <c r="L1371" i="4"/>
  <c r="L1372" i="4"/>
  <c r="L1373" i="4"/>
  <c r="L1374" i="4"/>
  <c r="L1375" i="4"/>
  <c r="L1376" i="4"/>
  <c r="L1377" i="4"/>
  <c r="L1378" i="4"/>
  <c r="L1379" i="4"/>
  <c r="L1380" i="4"/>
  <c r="L1381" i="4"/>
  <c r="L1382" i="4"/>
  <c r="L1383" i="4"/>
  <c r="L1384" i="4"/>
  <c r="L1385" i="4"/>
  <c r="L1386" i="4"/>
  <c r="L1387" i="4"/>
  <c r="L1388" i="4"/>
  <c r="L1389" i="4"/>
  <c r="L1390" i="4"/>
  <c r="L1391" i="4"/>
  <c r="L1392" i="4"/>
  <c r="L1393" i="4"/>
  <c r="L1394" i="4"/>
  <c r="L1395" i="4"/>
  <c r="L1396" i="4"/>
  <c r="L1397" i="4"/>
  <c r="L1398" i="4"/>
  <c r="L1399" i="4"/>
  <c r="L1400" i="4"/>
  <c r="L1401" i="4"/>
  <c r="L1402" i="4"/>
  <c r="L1403" i="4"/>
  <c r="L1404" i="4"/>
  <c r="L1405" i="4"/>
  <c r="L1406" i="4"/>
  <c r="L1407" i="4"/>
  <c r="L1408" i="4"/>
  <c r="L1409" i="4"/>
  <c r="L1410" i="4"/>
  <c r="L1411" i="4"/>
  <c r="L1412" i="4"/>
  <c r="L1413" i="4"/>
  <c r="L1414" i="4"/>
  <c r="L1415" i="4"/>
  <c r="L1416" i="4"/>
  <c r="L1417" i="4"/>
  <c r="L1418" i="4"/>
  <c r="L1419" i="4"/>
  <c r="L1420" i="4"/>
  <c r="L1421" i="4"/>
  <c r="L1422" i="4"/>
  <c r="L1423" i="4"/>
  <c r="L1424" i="4"/>
  <c r="L1425" i="4"/>
  <c r="L1426" i="4"/>
  <c r="L1427" i="4"/>
  <c r="L1428" i="4"/>
  <c r="L1429" i="4"/>
  <c r="L1430" i="4"/>
  <c r="L1431" i="4"/>
  <c r="L1432" i="4"/>
  <c r="L1433" i="4"/>
  <c r="L1434" i="4"/>
  <c r="L1435" i="4"/>
  <c r="L1436" i="4"/>
  <c r="L1437" i="4"/>
  <c r="L1438" i="4"/>
  <c r="L1439" i="4"/>
  <c r="L1440" i="4"/>
  <c r="L1441" i="4"/>
  <c r="L1442" i="4"/>
  <c r="L1443" i="4"/>
  <c r="L1444" i="4"/>
  <c r="L1445" i="4"/>
  <c r="L1446" i="4"/>
  <c r="L1447" i="4"/>
  <c r="L1448" i="4"/>
  <c r="L1449" i="4"/>
  <c r="L1450" i="4"/>
  <c r="L1451" i="4"/>
  <c r="L1452" i="4"/>
  <c r="L1453" i="4"/>
  <c r="L1454" i="4"/>
  <c r="L1455" i="4"/>
  <c r="L1456" i="4"/>
  <c r="L1457" i="4"/>
  <c r="L1458" i="4"/>
  <c r="L1459" i="4"/>
  <c r="L1460" i="4"/>
  <c r="L1461" i="4"/>
  <c r="L1462" i="4"/>
  <c r="L1463" i="4"/>
  <c r="L1464" i="4"/>
  <c r="L1465" i="4"/>
  <c r="L1466" i="4"/>
  <c r="L1467" i="4"/>
  <c r="L1468" i="4"/>
  <c r="L1469" i="4"/>
  <c r="L1470" i="4"/>
  <c r="L1471" i="4"/>
  <c r="L1472" i="4"/>
  <c r="L1473" i="4"/>
  <c r="L1474" i="4"/>
  <c r="L1475" i="4"/>
  <c r="L1476" i="4"/>
  <c r="L1477" i="4"/>
  <c r="L1478" i="4"/>
  <c r="L1479" i="4"/>
  <c r="L1480" i="4"/>
  <c r="L1481" i="4"/>
  <c r="L1482" i="4"/>
  <c r="L1483" i="4"/>
  <c r="L1484" i="4"/>
  <c r="L1485" i="4"/>
  <c r="L1486" i="4"/>
  <c r="L1487" i="4"/>
  <c r="L1488" i="4"/>
  <c r="L1489" i="4"/>
  <c r="L1490" i="4"/>
  <c r="L1491" i="4"/>
  <c r="L1492" i="4"/>
  <c r="L1493" i="4"/>
  <c r="L1494" i="4"/>
  <c r="L1495" i="4"/>
  <c r="L1496" i="4"/>
  <c r="L1497" i="4"/>
  <c r="L1498" i="4"/>
  <c r="L1499" i="4"/>
  <c r="L1500" i="4"/>
  <c r="L1501" i="4"/>
  <c r="L1502" i="4"/>
  <c r="L1503" i="4"/>
  <c r="L1504" i="4"/>
  <c r="L1505" i="4"/>
  <c r="L1506" i="4"/>
  <c r="L1507" i="4"/>
  <c r="L1508" i="4"/>
  <c r="L1509" i="4"/>
  <c r="L1510" i="4"/>
  <c r="L1511" i="4"/>
  <c r="L1512" i="4"/>
  <c r="L1513" i="4"/>
  <c r="L1514" i="4"/>
  <c r="L1515" i="4"/>
  <c r="L1516" i="4"/>
  <c r="L1517" i="4"/>
  <c r="L1518" i="4"/>
  <c r="L1519" i="4"/>
  <c r="L1520" i="4"/>
  <c r="L1521" i="4"/>
  <c r="L1522" i="4"/>
  <c r="L1523" i="4"/>
  <c r="L1524" i="4"/>
  <c r="L1525" i="4"/>
  <c r="L1526" i="4"/>
  <c r="L1527" i="4"/>
  <c r="L1528" i="4"/>
  <c r="L1529" i="4"/>
  <c r="L1530" i="4"/>
  <c r="L1531" i="4"/>
  <c r="L1532" i="4"/>
  <c r="L1533" i="4"/>
  <c r="L1534" i="4"/>
  <c r="L1535" i="4"/>
  <c r="L1536" i="4"/>
  <c r="L1537" i="4"/>
  <c r="L1538" i="4"/>
  <c r="L1539" i="4"/>
  <c r="L1540" i="4"/>
  <c r="L1541" i="4"/>
  <c r="L1542" i="4"/>
  <c r="L1543" i="4"/>
  <c r="L1544" i="4"/>
  <c r="L1545" i="4"/>
  <c r="L1546" i="4"/>
  <c r="L1547" i="4"/>
  <c r="L1548" i="4"/>
  <c r="L1549" i="4"/>
  <c r="L1550" i="4"/>
  <c r="L1551" i="4"/>
  <c r="L1552" i="4"/>
  <c r="L1553" i="4"/>
  <c r="L1554" i="4"/>
  <c r="L1555" i="4"/>
  <c r="L1556" i="4"/>
  <c r="L1557" i="4"/>
  <c r="L1558" i="4"/>
  <c r="L1559" i="4"/>
  <c r="L1560" i="4"/>
  <c r="L1561" i="4"/>
  <c r="L1562" i="4"/>
  <c r="L1563" i="4"/>
  <c r="L1564" i="4"/>
  <c r="L1565" i="4"/>
  <c r="L1566" i="4"/>
  <c r="L1567" i="4"/>
  <c r="L1568" i="4"/>
  <c r="L1569" i="4"/>
  <c r="L1570" i="4"/>
  <c r="L1571" i="4"/>
  <c r="L1572" i="4"/>
  <c r="L1573" i="4"/>
  <c r="L1574" i="4"/>
  <c r="L1575" i="4"/>
  <c r="L1576" i="4"/>
  <c r="L1577" i="4"/>
  <c r="L1578" i="4"/>
  <c r="L1579" i="4"/>
  <c r="L1580" i="4"/>
  <c r="L1581" i="4"/>
  <c r="L1582" i="4"/>
  <c r="L1583" i="4"/>
  <c r="L1584" i="4"/>
  <c r="L1585" i="4"/>
  <c r="L1586" i="4"/>
  <c r="L1587" i="4"/>
  <c r="L1588" i="4"/>
  <c r="L1589" i="4"/>
  <c r="L1590" i="4"/>
  <c r="L1591" i="4"/>
  <c r="L1592" i="4"/>
  <c r="L1593" i="4"/>
  <c r="L1594" i="4"/>
  <c r="L1595" i="4"/>
  <c r="L1596" i="4"/>
  <c r="L1597" i="4"/>
  <c r="L1598" i="4"/>
  <c r="L1599" i="4"/>
  <c r="L1600" i="4"/>
  <c r="L1601" i="4"/>
  <c r="L1602" i="4"/>
  <c r="L1603" i="4"/>
  <c r="L1604" i="4"/>
  <c r="L1605" i="4"/>
  <c r="L1606" i="4"/>
  <c r="L1607" i="4"/>
  <c r="L1608" i="4"/>
  <c r="L1609" i="4"/>
  <c r="L1610" i="4"/>
  <c r="L1611" i="4"/>
  <c r="L1612" i="4"/>
  <c r="L1613" i="4"/>
  <c r="L1614" i="4"/>
  <c r="L1615" i="4"/>
  <c r="L1616" i="4"/>
  <c r="L1617" i="4"/>
  <c r="L1618" i="4"/>
  <c r="L1619" i="4"/>
  <c r="L1620" i="4"/>
  <c r="L1621" i="4"/>
  <c r="L1622" i="4"/>
  <c r="L1623" i="4"/>
  <c r="L1624" i="4"/>
  <c r="L1625" i="4"/>
  <c r="L1626" i="4"/>
  <c r="L1627" i="4"/>
  <c r="L1628" i="4"/>
  <c r="L1629" i="4"/>
  <c r="L1630" i="4"/>
  <c r="L1631" i="4"/>
  <c r="L1632" i="4"/>
  <c r="L1633" i="4"/>
  <c r="L1634" i="4"/>
  <c r="L1635" i="4"/>
  <c r="L1636" i="4"/>
  <c r="L1637" i="4"/>
  <c r="L1638" i="4"/>
  <c r="L1639" i="4"/>
  <c r="L1640" i="4"/>
  <c r="L1641" i="4"/>
  <c r="L1642" i="4"/>
  <c r="L1643" i="4"/>
  <c r="L1644" i="4"/>
  <c r="L1645" i="4"/>
  <c r="L1646" i="4"/>
  <c r="L1647" i="4"/>
  <c r="L1648" i="4"/>
  <c r="L1649" i="4"/>
  <c r="L1650" i="4"/>
  <c r="L1651" i="4"/>
  <c r="L1652" i="4"/>
  <c r="L1653" i="4"/>
  <c r="L1654" i="4"/>
  <c r="L1655" i="4"/>
  <c r="L1656" i="4"/>
  <c r="L1657" i="4"/>
  <c r="L1658" i="4"/>
  <c r="L1659" i="4"/>
  <c r="L1660" i="4"/>
  <c r="L1661" i="4"/>
  <c r="L1662" i="4"/>
  <c r="L1663" i="4"/>
  <c r="L1664" i="4"/>
  <c r="L1665" i="4"/>
  <c r="L1666" i="4"/>
  <c r="L1667" i="4"/>
  <c r="L1668" i="4"/>
  <c r="L1669" i="4"/>
  <c r="L1670" i="4"/>
  <c r="L1671" i="4"/>
  <c r="L1672" i="4"/>
  <c r="L1673" i="4"/>
  <c r="L1674" i="4"/>
  <c r="L1675" i="4"/>
  <c r="L1676" i="4"/>
  <c r="L1677" i="4"/>
  <c r="L1678" i="4"/>
  <c r="L1679" i="4"/>
  <c r="L1680" i="4"/>
  <c r="L1681" i="4"/>
  <c r="L1682" i="4"/>
  <c r="L1683" i="4"/>
  <c r="L1684" i="4"/>
  <c r="L1685" i="4"/>
  <c r="L1686" i="4"/>
  <c r="L1687" i="4"/>
  <c r="L1688" i="4"/>
  <c r="L1689" i="4"/>
  <c r="L1690" i="4"/>
  <c r="L1691" i="4"/>
  <c r="L1692" i="4"/>
  <c r="L1693" i="4"/>
  <c r="L1694" i="4"/>
  <c r="L1695" i="4"/>
  <c r="L1696" i="4"/>
  <c r="L1697" i="4"/>
  <c r="L1698" i="4"/>
  <c r="L1699" i="4"/>
  <c r="L1700" i="4"/>
  <c r="L1701" i="4"/>
  <c r="L1702" i="4"/>
  <c r="L1703" i="4"/>
  <c r="L1704" i="4"/>
  <c r="L1705" i="4"/>
  <c r="L1706" i="4"/>
  <c r="L1707" i="4"/>
  <c r="L1708" i="4"/>
  <c r="L1709" i="4"/>
  <c r="L1710" i="4"/>
  <c r="L1711" i="4"/>
  <c r="L1712" i="4"/>
  <c r="L1713" i="4"/>
  <c r="L1714" i="4"/>
  <c r="L1715" i="4"/>
  <c r="L1716" i="4"/>
  <c r="L1717" i="4"/>
  <c r="L1718" i="4"/>
  <c r="L1719" i="4"/>
  <c r="L1720" i="4"/>
  <c r="L1721" i="4"/>
  <c r="L1722" i="4"/>
  <c r="L1723" i="4"/>
  <c r="L1724" i="4"/>
  <c r="L1725" i="4"/>
  <c r="L1726" i="4"/>
  <c r="L1727" i="4"/>
  <c r="L1728" i="4"/>
  <c r="L1729" i="4"/>
  <c r="L1730" i="4"/>
  <c r="L1731" i="4"/>
  <c r="L1732" i="4"/>
  <c r="L1733" i="4"/>
  <c r="L1734" i="4"/>
  <c r="L1735" i="4"/>
  <c r="L1736" i="4"/>
  <c r="L1737" i="4"/>
  <c r="L1738" i="4"/>
  <c r="L1739" i="4"/>
  <c r="L1740" i="4"/>
  <c r="L1741" i="4"/>
  <c r="L1742" i="4"/>
  <c r="L1743" i="4"/>
  <c r="L1744" i="4"/>
  <c r="L1745" i="4"/>
  <c r="L1746" i="4"/>
  <c r="L1747" i="4"/>
  <c r="L1748" i="4"/>
  <c r="L1749" i="4"/>
  <c r="L1750" i="4"/>
  <c r="L1751" i="4"/>
  <c r="L1752" i="4"/>
  <c r="L1753" i="4"/>
  <c r="L1754" i="4"/>
  <c r="L1755" i="4"/>
  <c r="L1756" i="4"/>
  <c r="L1757" i="4"/>
  <c r="L1758" i="4"/>
  <c r="L1759" i="4"/>
  <c r="L1760" i="4"/>
  <c r="L1761" i="4"/>
  <c r="L1762" i="4"/>
  <c r="L1763" i="4"/>
  <c r="L1764" i="4"/>
  <c r="L1765" i="4"/>
  <c r="L1766" i="4"/>
  <c r="L1767" i="4"/>
  <c r="L1768" i="4"/>
  <c r="L1769" i="4"/>
  <c r="L1770" i="4"/>
  <c r="L1771" i="4"/>
  <c r="L1772" i="4"/>
  <c r="L1773" i="4"/>
  <c r="L1774" i="4"/>
  <c r="L1775" i="4"/>
  <c r="L1776" i="4"/>
  <c r="L1777" i="4"/>
  <c r="L1778" i="4"/>
  <c r="L1779" i="4"/>
  <c r="L1780" i="4"/>
  <c r="L1781" i="4"/>
  <c r="L1782" i="4"/>
  <c r="L1783" i="4"/>
  <c r="L1784" i="4"/>
  <c r="L1785" i="4"/>
  <c r="L1786" i="4"/>
  <c r="L1787" i="4"/>
  <c r="L1788" i="4"/>
  <c r="L1789" i="4"/>
  <c r="L1790" i="4"/>
  <c r="L1791" i="4"/>
  <c r="L1792" i="4"/>
  <c r="L1793" i="4"/>
  <c r="L1794" i="4"/>
  <c r="L1795" i="4"/>
  <c r="L1796" i="4"/>
  <c r="L1797" i="4"/>
  <c r="L1798" i="4"/>
  <c r="L1799" i="4"/>
  <c r="L1800" i="4"/>
  <c r="L1801" i="4"/>
  <c r="L1802" i="4"/>
  <c r="L1803" i="4"/>
  <c r="L1804" i="4"/>
  <c r="L1805" i="4"/>
  <c r="L1806" i="4"/>
  <c r="L1807" i="4"/>
  <c r="L1808" i="4"/>
  <c r="L1809" i="4"/>
  <c r="L1810" i="4"/>
  <c r="L1811" i="4"/>
  <c r="L1812" i="4"/>
  <c r="L1813" i="4"/>
  <c r="L1814" i="4"/>
  <c r="L1815" i="4"/>
  <c r="L1816" i="4"/>
  <c r="L1817" i="4"/>
  <c r="L1818" i="4"/>
  <c r="L1819" i="4"/>
  <c r="L1820" i="4"/>
  <c r="L1821" i="4"/>
  <c r="L1822" i="4"/>
  <c r="L1823" i="4"/>
  <c r="L1824" i="4"/>
  <c r="L1825" i="4"/>
  <c r="L1826" i="4"/>
  <c r="L1827" i="4"/>
  <c r="L1828" i="4"/>
  <c r="L1829" i="4"/>
  <c r="L1830" i="4"/>
  <c r="L1831" i="4"/>
  <c r="L1832" i="4"/>
  <c r="L1833" i="4"/>
  <c r="L1834" i="4"/>
  <c r="L1835" i="4"/>
  <c r="L1836" i="4"/>
  <c r="L1837" i="4"/>
  <c r="L1838" i="4"/>
  <c r="L1839" i="4"/>
  <c r="L1840" i="4"/>
  <c r="L1841" i="4"/>
  <c r="L1842" i="4"/>
  <c r="L1843" i="4"/>
  <c r="L1844" i="4"/>
  <c r="L1845" i="4"/>
  <c r="L1846" i="4"/>
  <c r="L1847" i="4"/>
  <c r="L1848" i="4"/>
  <c r="L1849" i="4"/>
  <c r="L1850" i="4"/>
  <c r="L1851" i="4"/>
  <c r="L1852" i="4"/>
  <c r="L1853" i="4"/>
  <c r="L1854" i="4"/>
  <c r="L1855" i="4"/>
  <c r="L1856" i="4"/>
  <c r="L1857" i="4"/>
  <c r="L1858" i="4"/>
  <c r="L1859" i="4"/>
  <c r="L1860" i="4"/>
  <c r="L1861" i="4"/>
  <c r="L1862" i="4"/>
  <c r="L1863" i="4"/>
  <c r="L1864" i="4"/>
  <c r="L1865" i="4"/>
  <c r="L1866" i="4"/>
  <c r="L1867" i="4"/>
  <c r="L1868" i="4"/>
  <c r="L1869" i="4"/>
  <c r="L1870" i="4"/>
  <c r="L1871" i="4"/>
  <c r="L1872" i="4"/>
  <c r="L1873" i="4"/>
  <c r="L1874" i="4"/>
  <c r="L1875" i="4"/>
  <c r="L1876" i="4"/>
  <c r="L1877" i="4"/>
  <c r="L1878" i="4"/>
  <c r="L1879" i="4"/>
  <c r="L1880" i="4"/>
  <c r="L1881" i="4"/>
  <c r="L1882" i="4"/>
  <c r="L1883" i="4"/>
  <c r="L1884" i="4"/>
  <c r="L1885" i="4"/>
  <c r="L1886" i="4"/>
  <c r="L1887" i="4"/>
  <c r="L1888" i="4"/>
  <c r="L1889" i="4"/>
  <c r="L1890" i="4"/>
  <c r="L1891" i="4"/>
  <c r="L1892" i="4"/>
  <c r="L1893" i="4"/>
  <c r="L1894" i="4"/>
  <c r="L1895" i="4"/>
  <c r="L1896" i="4"/>
  <c r="L1897" i="4"/>
  <c r="L1898" i="4"/>
  <c r="L1899" i="4"/>
  <c r="L1900" i="4"/>
  <c r="L1901" i="4"/>
  <c r="L1902" i="4"/>
  <c r="L1903" i="4"/>
  <c r="L1904" i="4"/>
  <c r="L1905" i="4"/>
  <c r="L1906" i="4"/>
  <c r="L1907" i="4"/>
  <c r="L1908" i="4"/>
  <c r="L1909" i="4"/>
  <c r="L1910" i="4"/>
  <c r="L1911" i="4"/>
  <c r="L1912" i="4"/>
  <c r="L1913" i="4"/>
  <c r="L1914" i="4"/>
  <c r="L1915" i="4"/>
  <c r="L1916" i="4"/>
  <c r="L1917" i="4"/>
  <c r="L1918" i="4"/>
  <c r="L1919" i="4"/>
  <c r="L1920" i="4"/>
  <c r="L1921" i="4"/>
  <c r="L1922" i="4"/>
  <c r="L1923" i="4"/>
  <c r="L1924" i="4"/>
  <c r="L1925" i="4"/>
  <c r="L1926" i="4"/>
  <c r="L1927" i="4"/>
  <c r="L1928" i="4"/>
  <c r="L1929" i="4"/>
  <c r="L1930" i="4"/>
  <c r="L1931" i="4"/>
  <c r="L1932" i="4"/>
  <c r="L1933" i="4"/>
  <c r="L1934" i="4"/>
  <c r="L1935" i="4"/>
  <c r="L1936" i="4"/>
  <c r="L1937" i="4"/>
  <c r="L1938" i="4"/>
  <c r="L1939" i="4"/>
  <c r="L1940" i="4"/>
  <c r="L1941" i="4"/>
  <c r="L1942" i="4"/>
  <c r="L1943" i="4"/>
  <c r="L1944" i="4"/>
  <c r="L1945" i="4"/>
  <c r="L1946" i="4"/>
  <c r="L1947" i="4"/>
  <c r="L1948" i="4"/>
  <c r="L1949" i="4"/>
  <c r="L1950" i="4"/>
  <c r="L1951" i="4"/>
  <c r="L1952" i="4"/>
  <c r="L1953" i="4"/>
  <c r="L1954" i="4"/>
  <c r="L1955" i="4"/>
  <c r="L1956" i="4"/>
  <c r="L1957" i="4"/>
  <c r="L1958" i="4"/>
  <c r="L1959" i="4"/>
  <c r="L1960" i="4"/>
  <c r="L1961" i="4"/>
  <c r="L1962" i="4"/>
  <c r="L1963" i="4"/>
  <c r="L1964" i="4"/>
  <c r="L1965" i="4"/>
  <c r="L1966" i="4"/>
  <c r="L1967" i="4"/>
  <c r="L1968" i="4"/>
  <c r="L1969" i="4"/>
  <c r="L1970" i="4"/>
  <c r="L1971" i="4"/>
  <c r="L1972" i="4"/>
  <c r="L1973" i="4"/>
  <c r="L1974" i="4"/>
  <c r="L1975" i="4"/>
  <c r="L1976" i="4"/>
  <c r="L1977" i="4"/>
  <c r="L1978" i="4"/>
  <c r="L1979" i="4"/>
  <c r="L1980" i="4"/>
  <c r="L1981" i="4"/>
  <c r="L1982" i="4"/>
  <c r="L1983" i="4"/>
  <c r="L1984" i="4"/>
  <c r="L1985" i="4"/>
  <c r="L1986" i="4"/>
  <c r="L1987" i="4"/>
  <c r="L1988" i="4"/>
  <c r="L1989" i="4"/>
  <c r="L1990" i="4"/>
  <c r="L1991" i="4"/>
  <c r="L1992" i="4"/>
  <c r="L1993" i="4"/>
  <c r="L1994" i="4"/>
  <c r="L1995" i="4"/>
  <c r="L1996" i="4"/>
  <c r="L1997" i="4"/>
  <c r="L1998" i="4"/>
  <c r="L1999" i="4"/>
  <c r="L2000" i="4"/>
  <c r="L2001" i="4"/>
  <c r="L2002" i="4"/>
  <c r="L2003" i="4"/>
  <c r="L2004" i="4"/>
  <c r="L2005" i="4"/>
  <c r="L2006" i="4"/>
  <c r="L2007" i="4"/>
  <c r="L2008" i="4"/>
  <c r="L2009" i="4"/>
  <c r="L2010" i="4"/>
  <c r="L2011" i="4"/>
  <c r="L2012" i="4"/>
  <c r="L2013" i="4"/>
  <c r="L2014" i="4"/>
  <c r="L2015" i="4"/>
  <c r="L2016" i="4"/>
  <c r="L2017" i="4"/>
  <c r="L2018" i="4"/>
  <c r="L2019" i="4"/>
  <c r="L2020" i="4"/>
  <c r="L2021" i="4"/>
  <c r="L2022" i="4"/>
  <c r="L2023" i="4"/>
  <c r="L2024" i="4"/>
  <c r="L2025" i="4"/>
  <c r="L2026" i="4"/>
  <c r="L2027" i="4"/>
  <c r="L2028" i="4"/>
  <c r="L2029" i="4"/>
  <c r="L2030" i="4"/>
  <c r="L2031" i="4"/>
  <c r="L2032" i="4"/>
  <c r="L2033" i="4"/>
  <c r="L2034" i="4"/>
  <c r="L2035" i="4"/>
  <c r="L2036" i="4"/>
  <c r="L2037" i="4"/>
  <c r="L2038" i="4"/>
  <c r="L2039" i="4"/>
  <c r="L2040" i="4"/>
  <c r="L2041" i="4"/>
  <c r="L2042" i="4"/>
  <c r="L2043" i="4"/>
  <c r="L2044" i="4"/>
  <c r="L2045" i="4"/>
  <c r="L2046" i="4"/>
  <c r="L2047" i="4"/>
  <c r="L2048" i="4"/>
  <c r="L2049" i="4"/>
  <c r="L2050" i="4"/>
  <c r="L2051" i="4"/>
  <c r="L2052" i="4"/>
  <c r="L2053" i="4"/>
  <c r="L2054" i="4"/>
  <c r="L2055" i="4"/>
  <c r="L2056" i="4"/>
  <c r="L2057" i="4"/>
  <c r="L2058" i="4"/>
  <c r="L2059" i="4"/>
  <c r="L2060" i="4"/>
  <c r="L2061" i="4"/>
  <c r="L2062" i="4"/>
  <c r="L2063" i="4"/>
  <c r="L2064" i="4"/>
  <c r="L2065" i="4"/>
  <c r="L2066" i="4"/>
  <c r="L2067" i="4"/>
  <c r="L2068" i="4"/>
  <c r="L2069" i="4"/>
  <c r="L2070" i="4"/>
  <c r="L2071" i="4"/>
  <c r="L2072" i="4"/>
  <c r="L2073" i="4"/>
  <c r="L2074" i="4"/>
  <c r="L2075" i="4"/>
  <c r="L2076" i="4"/>
  <c r="L2077" i="4"/>
  <c r="L2078" i="4"/>
  <c r="L2079" i="4"/>
  <c r="L2080" i="4"/>
  <c r="L2081" i="4"/>
  <c r="L2082" i="4"/>
  <c r="L2083" i="4"/>
  <c r="L2084" i="4"/>
  <c r="L2085" i="4"/>
  <c r="L2086" i="4"/>
  <c r="L2087" i="4"/>
  <c r="L2088" i="4"/>
  <c r="L2089" i="4"/>
  <c r="L2090" i="4"/>
  <c r="L2091" i="4"/>
  <c r="L2092" i="4"/>
  <c r="L2093" i="4"/>
  <c r="L2094" i="4"/>
  <c r="L2095" i="4"/>
  <c r="L2096" i="4"/>
  <c r="L2097" i="4"/>
  <c r="L2098" i="4"/>
  <c r="L2099" i="4"/>
  <c r="L2100" i="4"/>
  <c r="L2101" i="4"/>
  <c r="L2102" i="4"/>
  <c r="L2103" i="4"/>
  <c r="L2104" i="4"/>
  <c r="L2105" i="4"/>
  <c r="L2106" i="4"/>
  <c r="L2107" i="4"/>
  <c r="L2108" i="4"/>
  <c r="L2109" i="4"/>
  <c r="L2110" i="4"/>
  <c r="L2111" i="4"/>
  <c r="L2112" i="4"/>
  <c r="L2113" i="4"/>
  <c r="L2114" i="4"/>
  <c r="L2115" i="4"/>
  <c r="L2116" i="4"/>
  <c r="L2117" i="4"/>
  <c r="L2118" i="4"/>
  <c r="L2119" i="4"/>
  <c r="L2120" i="4"/>
  <c r="L2121" i="4"/>
  <c r="L2122" i="4"/>
  <c r="L2123" i="4"/>
  <c r="L2124" i="4"/>
  <c r="L2125" i="4"/>
  <c r="L2126" i="4"/>
  <c r="L2127" i="4"/>
  <c r="L2128" i="4"/>
  <c r="L2129" i="4"/>
  <c r="L2130" i="4"/>
  <c r="L2131" i="4"/>
  <c r="L2132" i="4"/>
  <c r="L2133" i="4"/>
  <c r="L2134" i="4"/>
  <c r="L2135" i="4"/>
  <c r="L2136" i="4"/>
  <c r="L2137" i="4"/>
  <c r="L2138" i="4"/>
  <c r="L2139" i="4"/>
  <c r="L2140" i="4"/>
  <c r="L2141" i="4"/>
  <c r="L2142" i="4"/>
  <c r="L2143" i="4"/>
  <c r="L2144" i="4"/>
  <c r="L2145" i="4"/>
  <c r="L2146" i="4"/>
  <c r="L2147" i="4"/>
  <c r="L2148" i="4"/>
  <c r="L2149" i="4"/>
  <c r="L2150" i="4"/>
  <c r="L2151" i="4"/>
  <c r="L2152" i="4"/>
  <c r="L2153" i="4"/>
  <c r="L2154" i="4"/>
  <c r="L2155" i="4"/>
  <c r="L2156" i="4"/>
  <c r="L2157" i="4"/>
  <c r="L2158" i="4"/>
  <c r="L2159" i="4"/>
  <c r="L2160" i="4"/>
  <c r="L2161" i="4"/>
  <c r="L2162" i="4"/>
  <c r="L2163" i="4"/>
  <c r="L2164" i="4"/>
  <c r="L2165" i="4"/>
  <c r="L2166" i="4"/>
  <c r="L2167" i="4"/>
  <c r="L2168" i="4"/>
  <c r="L2169" i="4"/>
  <c r="L2170" i="4"/>
  <c r="L2171" i="4"/>
  <c r="L2172" i="4"/>
  <c r="L2173" i="4"/>
  <c r="L2174" i="4"/>
  <c r="L2175" i="4"/>
  <c r="L2176" i="4"/>
  <c r="L2177" i="4"/>
  <c r="L2178" i="4"/>
  <c r="L2179" i="4"/>
  <c r="L2180" i="4"/>
  <c r="L2181" i="4"/>
  <c r="L2182" i="4"/>
  <c r="L2183" i="4"/>
  <c r="L2184" i="4"/>
  <c r="L2185" i="4"/>
  <c r="L2186" i="4"/>
  <c r="L2187" i="4"/>
  <c r="L2188" i="4"/>
  <c r="L2189" i="4"/>
  <c r="L2190" i="4"/>
  <c r="L2191" i="4"/>
  <c r="L2192" i="4"/>
  <c r="L2193" i="4"/>
  <c r="L2194" i="4"/>
  <c r="L2195" i="4"/>
  <c r="L2196" i="4"/>
  <c r="L2197" i="4"/>
  <c r="L2198" i="4"/>
  <c r="L2199" i="4"/>
  <c r="L2200" i="4"/>
  <c r="L2201" i="4"/>
  <c r="L2202" i="4"/>
  <c r="L2203" i="4"/>
  <c r="L2204" i="4"/>
  <c r="L2205" i="4"/>
  <c r="L2206" i="4"/>
  <c r="L2207" i="4"/>
  <c r="L2208" i="4"/>
  <c r="L2209" i="4"/>
  <c r="L2210" i="4"/>
  <c r="L2211" i="4"/>
  <c r="L2212" i="4"/>
  <c r="L2213" i="4"/>
  <c r="L2214" i="4"/>
  <c r="L2215" i="4"/>
  <c r="L2216" i="4"/>
  <c r="L2217" i="4"/>
  <c r="L2218" i="4"/>
  <c r="L2219" i="4"/>
  <c r="L2220" i="4"/>
  <c r="L2221" i="4"/>
  <c r="L2222" i="4"/>
  <c r="L2223" i="4"/>
  <c r="L2224" i="4"/>
  <c r="L2225" i="4"/>
  <c r="L2226" i="4"/>
  <c r="L2227" i="4"/>
  <c r="L2228" i="4"/>
  <c r="L2229" i="4"/>
  <c r="L2230" i="4"/>
  <c r="L2231" i="4"/>
  <c r="L2232" i="4"/>
  <c r="L2233" i="4"/>
  <c r="L2234" i="4"/>
  <c r="L2235" i="4"/>
  <c r="L2236" i="4"/>
  <c r="L2237" i="4"/>
  <c r="L2238" i="4"/>
  <c r="L2239" i="4"/>
  <c r="L2240" i="4"/>
  <c r="L2241" i="4"/>
  <c r="L2242" i="4"/>
  <c r="L2243" i="4"/>
  <c r="L2244" i="4"/>
  <c r="L2245" i="4"/>
  <c r="L2246" i="4"/>
  <c r="L2247" i="4"/>
  <c r="L2248" i="4"/>
  <c r="L2249" i="4"/>
  <c r="L2250" i="4"/>
  <c r="L2251" i="4"/>
  <c r="L2252" i="4"/>
  <c r="L2253" i="4"/>
  <c r="L2254" i="4"/>
  <c r="L2255" i="4"/>
  <c r="L2256" i="4"/>
  <c r="L2257" i="4"/>
  <c r="L2258" i="4"/>
  <c r="L2259" i="4"/>
  <c r="L2260" i="4"/>
  <c r="L2261" i="4"/>
  <c r="L2262" i="4"/>
  <c r="L2263" i="4"/>
  <c r="L2264" i="4"/>
  <c r="L2265" i="4"/>
  <c r="L2266" i="4"/>
  <c r="L2267" i="4"/>
  <c r="L2268" i="4"/>
  <c r="L2269" i="4"/>
  <c r="L2270" i="4"/>
  <c r="L2271" i="4"/>
  <c r="L2272" i="4"/>
  <c r="L2273" i="4"/>
  <c r="L2274" i="4"/>
  <c r="L2275" i="4"/>
  <c r="L2276" i="4"/>
  <c r="L2277" i="4"/>
  <c r="L2278" i="4"/>
  <c r="L2279" i="4"/>
  <c r="L2280" i="4"/>
  <c r="L2281" i="4"/>
  <c r="L2282" i="4"/>
  <c r="L2283" i="4"/>
  <c r="L2284" i="4"/>
  <c r="L2285" i="4"/>
  <c r="L2286" i="4"/>
  <c r="L2287" i="4"/>
  <c r="L2288" i="4"/>
  <c r="L2289" i="4"/>
  <c r="L2290" i="4"/>
  <c r="L2291" i="4"/>
  <c r="L2292" i="4"/>
  <c r="L2293" i="4"/>
  <c r="L2294" i="4"/>
  <c r="L2295" i="4"/>
  <c r="L2296" i="4"/>
  <c r="L2297" i="4"/>
  <c r="L2298" i="4"/>
  <c r="L2299" i="4"/>
  <c r="L2300" i="4"/>
  <c r="L2301" i="4"/>
  <c r="L2302" i="4"/>
  <c r="L2303" i="4"/>
  <c r="L2304" i="4"/>
  <c r="L2305" i="4"/>
  <c r="L2306" i="4"/>
  <c r="L2307" i="4"/>
  <c r="L2308" i="4"/>
  <c r="L2309" i="4"/>
  <c r="L2310" i="4"/>
  <c r="L2311" i="4"/>
  <c r="L2312" i="4"/>
  <c r="L2313" i="4"/>
  <c r="L2314" i="4"/>
  <c r="L2315" i="4"/>
  <c r="L2316" i="4"/>
  <c r="L2317" i="4"/>
  <c r="L2318" i="4"/>
  <c r="L2319" i="4"/>
  <c r="L2320" i="4"/>
  <c r="L2321" i="4"/>
  <c r="L2322" i="4"/>
  <c r="L2323" i="4"/>
  <c r="L2324" i="4"/>
  <c r="L2325" i="4"/>
  <c r="L2326" i="4"/>
  <c r="L2327" i="4"/>
  <c r="L2328" i="4"/>
  <c r="L2329" i="4"/>
  <c r="L2330" i="4"/>
  <c r="L2331" i="4"/>
  <c r="L2332" i="4"/>
  <c r="L2333" i="4"/>
  <c r="L2334" i="4"/>
  <c r="L2335" i="4"/>
  <c r="L2336" i="4"/>
  <c r="L2337" i="4"/>
  <c r="L2338" i="4"/>
  <c r="L2339" i="4"/>
  <c r="L2340" i="4"/>
  <c r="L2341" i="4"/>
  <c r="L2342" i="4"/>
  <c r="L2343" i="4"/>
  <c r="L2344" i="4"/>
  <c r="L2345" i="4"/>
  <c r="L2346" i="4"/>
  <c r="L2347" i="4"/>
  <c r="L2348" i="4"/>
  <c r="L2349" i="4"/>
  <c r="L2350" i="4"/>
  <c r="L2351" i="4"/>
  <c r="L2352" i="4"/>
  <c r="L2353" i="4"/>
  <c r="L2354" i="4"/>
  <c r="L2355" i="4"/>
  <c r="L2356" i="4"/>
  <c r="L2357" i="4"/>
  <c r="L2358" i="4"/>
  <c r="L2359" i="4"/>
  <c r="L2360" i="4"/>
  <c r="L2361" i="4"/>
  <c r="L2362" i="4"/>
  <c r="L2363" i="4"/>
  <c r="L2364" i="4"/>
  <c r="L2365" i="4"/>
  <c r="L2366" i="4"/>
  <c r="L2367" i="4"/>
  <c r="L2368" i="4"/>
  <c r="L2369" i="4"/>
  <c r="L2370" i="4"/>
  <c r="L2371" i="4"/>
  <c r="L2372" i="4"/>
  <c r="L2373" i="4"/>
  <c r="L2374" i="4"/>
  <c r="L2375" i="4"/>
  <c r="L2376" i="4"/>
  <c r="L2377" i="4"/>
  <c r="L2378" i="4"/>
  <c r="L2379" i="4"/>
  <c r="L2380" i="4"/>
  <c r="L2381" i="4"/>
  <c r="L2382" i="4"/>
  <c r="L2383" i="4"/>
  <c r="L2384" i="4"/>
  <c r="L2385" i="4"/>
  <c r="L2386" i="4"/>
  <c r="L2387" i="4"/>
  <c r="L2388" i="4"/>
  <c r="L2389" i="4"/>
  <c r="L2390" i="4"/>
  <c r="L2391" i="4"/>
  <c r="L2392" i="4"/>
  <c r="L2393" i="4"/>
  <c r="L2394" i="4"/>
  <c r="L2395" i="4"/>
  <c r="L2396" i="4"/>
  <c r="L2397" i="4"/>
  <c r="L2398" i="4"/>
  <c r="L2399" i="4"/>
  <c r="L2400" i="4"/>
  <c r="L2401" i="4"/>
  <c r="L2402" i="4"/>
  <c r="L2403" i="4"/>
  <c r="L2404" i="4"/>
  <c r="L2405" i="4"/>
  <c r="L2406" i="4"/>
  <c r="L2407" i="4"/>
  <c r="L2408" i="4"/>
  <c r="L2409" i="4"/>
  <c r="L2410" i="4"/>
  <c r="L2411" i="4"/>
  <c r="L2412" i="4"/>
  <c r="L2413" i="4"/>
  <c r="L2414" i="4"/>
  <c r="L2415" i="4"/>
  <c r="L2416" i="4"/>
  <c r="L2417" i="4"/>
  <c r="L2418" i="4"/>
  <c r="L2419" i="4"/>
  <c r="L2420" i="4"/>
  <c r="L2421" i="4"/>
  <c r="L2422" i="4"/>
  <c r="L2423" i="4"/>
  <c r="L2424" i="4"/>
  <c r="L2425" i="4"/>
  <c r="L2426" i="4"/>
  <c r="L2427" i="4"/>
  <c r="L2428" i="4"/>
  <c r="L2429" i="4"/>
  <c r="L2430" i="4"/>
  <c r="L2431" i="4"/>
  <c r="L2432" i="4"/>
  <c r="L2433" i="4"/>
  <c r="L2434" i="4"/>
  <c r="L2435" i="4"/>
  <c r="L2436" i="4"/>
  <c r="L2437" i="4"/>
  <c r="L2438" i="4"/>
  <c r="L2439" i="4"/>
  <c r="L2440" i="4"/>
  <c r="L2441" i="4"/>
  <c r="L2442" i="4"/>
  <c r="L2443" i="4"/>
  <c r="L2444" i="4"/>
  <c r="L2445" i="4"/>
  <c r="L2446" i="4"/>
  <c r="L2447" i="4"/>
  <c r="L2448" i="4"/>
  <c r="L2449" i="4"/>
  <c r="L2450" i="4"/>
  <c r="L2451" i="4"/>
  <c r="L2452" i="4"/>
  <c r="L2453" i="4"/>
  <c r="L2454" i="4"/>
  <c r="L2455" i="4"/>
  <c r="L2456" i="4"/>
  <c r="L2457" i="4"/>
  <c r="L2458" i="4"/>
  <c r="L2459" i="4"/>
  <c r="L2460" i="4"/>
  <c r="L2461" i="4"/>
  <c r="L2462" i="4"/>
  <c r="L2463" i="4"/>
  <c r="L2464" i="4"/>
  <c r="G2458" i="4"/>
  <c r="G2459" i="4"/>
  <c r="G2460" i="4"/>
  <c r="G2461" i="4"/>
  <c r="G2462" i="4"/>
  <c r="G2463" i="4"/>
  <c r="G2464" i="4"/>
  <c r="I2458" i="4"/>
  <c r="I2459" i="4"/>
  <c r="I2460" i="4"/>
  <c r="I2461" i="4"/>
  <c r="I2462" i="4"/>
  <c r="I2463" i="4"/>
  <c r="I2464" i="4"/>
  <c r="J2458" i="4"/>
  <c r="J2459" i="4"/>
  <c r="J2460" i="4"/>
  <c r="J2461" i="4"/>
  <c r="J2462" i="4"/>
  <c r="J2463" i="4"/>
  <c r="J2464" i="4"/>
  <c r="C2464" i="4"/>
  <c r="C2463" i="4"/>
  <c r="C2462" i="4"/>
  <c r="C2461" i="4"/>
  <c r="C2460" i="4"/>
  <c r="C2459" i="4"/>
  <c r="C2458" i="4"/>
  <c r="G425" i="4"/>
  <c r="I425" i="4"/>
  <c r="J425" i="4"/>
  <c r="C414" i="4"/>
  <c r="C415" i="4"/>
  <c r="C416" i="4"/>
  <c r="C417" i="4"/>
  <c r="C418" i="4"/>
  <c r="C419" i="4"/>
  <c r="C420" i="4"/>
  <c r="C421" i="4"/>
  <c r="C422" i="4"/>
  <c r="C423" i="4"/>
  <c r="C424" i="4"/>
  <c r="G414" i="4"/>
  <c r="G415" i="4"/>
  <c r="G416" i="4"/>
  <c r="G417" i="4"/>
  <c r="G418" i="4"/>
  <c r="G419" i="4"/>
  <c r="G420" i="4"/>
  <c r="G421" i="4"/>
  <c r="G422" i="4"/>
  <c r="G423" i="4"/>
  <c r="G424" i="4"/>
  <c r="I414" i="4"/>
  <c r="I415" i="4"/>
  <c r="I416" i="4"/>
  <c r="I417" i="4"/>
  <c r="I418" i="4"/>
  <c r="I419" i="4"/>
  <c r="I420" i="4"/>
  <c r="I421" i="4"/>
  <c r="I422" i="4"/>
  <c r="I423" i="4"/>
  <c r="I424" i="4"/>
  <c r="J414" i="4"/>
  <c r="J415" i="4"/>
  <c r="J416" i="4"/>
  <c r="J417" i="4"/>
  <c r="J418" i="4"/>
  <c r="J419" i="4"/>
  <c r="J420" i="4"/>
  <c r="J421" i="4"/>
  <c r="J422" i="4"/>
  <c r="J423" i="4"/>
  <c r="J424" i="4"/>
  <c r="C342" i="4"/>
  <c r="C343" i="4"/>
  <c r="C344" i="4"/>
  <c r="C345" i="4"/>
  <c r="C346" i="4"/>
  <c r="C347" i="4"/>
  <c r="C348" i="4"/>
  <c r="C349" i="4"/>
  <c r="C350" i="4"/>
  <c r="C351" i="4"/>
  <c r="C352" i="4"/>
  <c r="C353" i="4"/>
  <c r="G342" i="4"/>
  <c r="G343" i="4"/>
  <c r="G344" i="4"/>
  <c r="G345" i="4"/>
  <c r="G346" i="4"/>
  <c r="G347" i="4"/>
  <c r="G348" i="4"/>
  <c r="G349" i="4"/>
  <c r="G350" i="4"/>
  <c r="G351" i="4"/>
  <c r="G352" i="4"/>
  <c r="G353" i="4"/>
  <c r="I342" i="4"/>
  <c r="I343" i="4"/>
  <c r="I344" i="4"/>
  <c r="I345" i="4"/>
  <c r="I346" i="4"/>
  <c r="I347" i="4"/>
  <c r="I348" i="4"/>
  <c r="I349" i="4"/>
  <c r="I350" i="4"/>
  <c r="I351" i="4"/>
  <c r="I352" i="4"/>
  <c r="I353" i="4"/>
  <c r="J342" i="4"/>
  <c r="J343" i="4"/>
  <c r="J344" i="4"/>
  <c r="J345" i="4"/>
  <c r="J346" i="4"/>
  <c r="J347" i="4"/>
  <c r="J348" i="4"/>
  <c r="J349" i="4"/>
  <c r="J350" i="4"/>
  <c r="J351" i="4"/>
  <c r="J352" i="4"/>
  <c r="J353" i="4"/>
  <c r="C270" i="4"/>
  <c r="C271" i="4"/>
  <c r="C272" i="4"/>
  <c r="C273" i="4"/>
  <c r="C274" i="4"/>
  <c r="C275" i="4"/>
  <c r="C276" i="4"/>
  <c r="C277" i="4"/>
  <c r="C278" i="4"/>
  <c r="C279" i="4"/>
  <c r="C280" i="4"/>
  <c r="C281" i="4"/>
  <c r="G270" i="4"/>
  <c r="G271" i="4"/>
  <c r="G272" i="4"/>
  <c r="G273" i="4"/>
  <c r="G274" i="4"/>
  <c r="G275" i="4"/>
  <c r="G276" i="4"/>
  <c r="G277" i="4"/>
  <c r="G278" i="4"/>
  <c r="G279" i="4"/>
  <c r="G280" i="4"/>
  <c r="G281" i="4"/>
  <c r="I270" i="4"/>
  <c r="I271" i="4"/>
  <c r="I272" i="4"/>
  <c r="I273" i="4"/>
  <c r="I274" i="4"/>
  <c r="I275" i="4"/>
  <c r="I276" i="4"/>
  <c r="I277" i="4"/>
  <c r="I278" i="4"/>
  <c r="I279" i="4"/>
  <c r="I280" i="4"/>
  <c r="I281" i="4"/>
  <c r="J270" i="4"/>
  <c r="J271" i="4"/>
  <c r="J272" i="4"/>
  <c r="J273" i="4"/>
  <c r="J274" i="4"/>
  <c r="J275" i="4"/>
  <c r="J276" i="4"/>
  <c r="J277" i="4"/>
  <c r="J278" i="4"/>
  <c r="J279" i="4"/>
  <c r="J280" i="4"/>
  <c r="J281" i="4"/>
  <c r="C198" i="4"/>
  <c r="C199" i="4"/>
  <c r="C200" i="4"/>
  <c r="C201" i="4"/>
  <c r="C202" i="4"/>
  <c r="C203" i="4"/>
  <c r="C204" i="4"/>
  <c r="C205" i="4"/>
  <c r="C206" i="4"/>
  <c r="C207" i="4"/>
  <c r="C208" i="4"/>
  <c r="C209" i="4"/>
  <c r="G198" i="4"/>
  <c r="G199" i="4"/>
  <c r="G200" i="4"/>
  <c r="G201" i="4"/>
  <c r="G202" i="4"/>
  <c r="G203" i="4"/>
  <c r="G204" i="4"/>
  <c r="G205" i="4"/>
  <c r="G206" i="4"/>
  <c r="G207" i="4"/>
  <c r="G208" i="4"/>
  <c r="G209" i="4"/>
  <c r="I198" i="4"/>
  <c r="I199" i="4"/>
  <c r="I200" i="4"/>
  <c r="I201" i="4"/>
  <c r="I202" i="4"/>
  <c r="I203" i="4"/>
  <c r="I204" i="4"/>
  <c r="I205" i="4"/>
  <c r="I206" i="4"/>
  <c r="I207" i="4"/>
  <c r="I208" i="4"/>
  <c r="I209" i="4"/>
  <c r="J198" i="4"/>
  <c r="J199" i="4"/>
  <c r="J200" i="4"/>
  <c r="J201" i="4"/>
  <c r="J202" i="4"/>
  <c r="J203" i="4"/>
  <c r="J204" i="4"/>
  <c r="J205" i="4"/>
  <c r="J206" i="4"/>
  <c r="J207" i="4"/>
  <c r="J208" i="4"/>
  <c r="J209" i="4"/>
  <c r="C127" i="4"/>
  <c r="C128" i="4"/>
  <c r="C129" i="4"/>
  <c r="C130" i="4"/>
  <c r="C131" i="4"/>
  <c r="C132" i="4"/>
  <c r="C133" i="4"/>
  <c r="C134" i="4"/>
  <c r="C135" i="4"/>
  <c r="C136" i="4"/>
  <c r="C137" i="4"/>
  <c r="G133" i="4"/>
  <c r="G134" i="4"/>
  <c r="G135" i="4"/>
  <c r="G136" i="4"/>
  <c r="G137" i="4"/>
  <c r="I133" i="4"/>
  <c r="I134" i="4"/>
  <c r="I135" i="4"/>
  <c r="I136" i="4"/>
  <c r="I137" i="4"/>
  <c r="J133" i="4"/>
  <c r="J134" i="4"/>
  <c r="J135" i="4"/>
  <c r="J136" i="4"/>
  <c r="J137" i="4"/>
  <c r="G132" i="4"/>
  <c r="I132" i="4"/>
  <c r="J132" i="4"/>
  <c r="G131" i="4"/>
  <c r="I131" i="4"/>
  <c r="J131" i="4"/>
  <c r="G130" i="4"/>
  <c r="I130" i="4"/>
  <c r="J130" i="4"/>
  <c r="G129" i="4"/>
  <c r="I129" i="4"/>
  <c r="J129" i="4"/>
  <c r="G127" i="4"/>
  <c r="G128" i="4"/>
  <c r="I127" i="4"/>
  <c r="I128" i="4"/>
  <c r="J127" i="4"/>
  <c r="J128" i="4"/>
  <c r="C126" i="4"/>
  <c r="G126" i="4"/>
  <c r="I126" i="4"/>
  <c r="J126" i="4"/>
  <c r="C1062" i="4" l="1"/>
  <c r="C1063" i="4"/>
  <c r="C1064" i="4"/>
  <c r="C1065" i="4"/>
  <c r="C1066" i="4"/>
  <c r="C1067" i="4"/>
  <c r="C1068" i="4"/>
  <c r="C1069" i="4"/>
  <c r="C1070" i="4"/>
  <c r="C1071" i="4"/>
  <c r="C1072" i="4"/>
  <c r="C1073" i="4"/>
  <c r="C1146" i="4"/>
  <c r="C1147" i="4"/>
  <c r="C1148" i="4"/>
  <c r="C1149" i="4"/>
  <c r="C1150" i="4"/>
  <c r="C1151" i="4"/>
  <c r="C1152" i="4"/>
  <c r="C1153" i="4"/>
  <c r="C1154" i="4"/>
  <c r="C1155" i="4"/>
  <c r="C1156" i="4"/>
  <c r="C1157" i="4"/>
  <c r="C1230" i="4"/>
  <c r="C1231" i="4"/>
  <c r="C1232" i="4"/>
  <c r="C1233" i="4"/>
  <c r="C1234" i="4"/>
  <c r="C1235" i="4"/>
  <c r="C1236" i="4"/>
  <c r="C1237" i="4"/>
  <c r="C1238" i="4"/>
  <c r="C1239" i="4"/>
  <c r="C1240" i="4"/>
  <c r="C1241" i="4"/>
  <c r="C1314" i="4"/>
  <c r="C1315" i="4"/>
  <c r="C1316" i="4"/>
  <c r="C1317" i="4"/>
  <c r="C1318" i="4"/>
  <c r="C1319" i="4"/>
  <c r="C1320" i="4"/>
  <c r="C1321" i="4"/>
  <c r="C1322" i="4"/>
  <c r="C1323" i="4"/>
  <c r="C1324" i="4"/>
  <c r="C1325" i="4"/>
  <c r="C1398" i="4"/>
  <c r="C1399" i="4"/>
  <c r="C1400" i="4"/>
  <c r="C1401" i="4"/>
  <c r="C1402" i="4"/>
  <c r="C1403" i="4"/>
  <c r="C1404" i="4"/>
  <c r="C1405" i="4"/>
  <c r="C1406" i="4"/>
  <c r="C1407" i="4"/>
  <c r="C1408" i="4"/>
  <c r="C1409" i="4"/>
  <c r="C1494" i="4"/>
  <c r="C1495" i="4"/>
  <c r="C1496" i="4"/>
  <c r="C1497" i="4"/>
  <c r="C1498" i="4"/>
  <c r="C1499" i="4"/>
  <c r="C1500" i="4"/>
  <c r="C1501" i="4"/>
  <c r="C1502" i="4"/>
  <c r="C1503" i="4"/>
  <c r="C1504" i="4"/>
  <c r="C1505" i="4"/>
  <c r="C1578" i="4"/>
  <c r="C1579" i="4"/>
  <c r="C1580" i="4"/>
  <c r="C1581" i="4"/>
  <c r="C1582" i="4"/>
  <c r="C1583" i="4"/>
  <c r="C1584" i="4"/>
  <c r="C1585" i="4"/>
  <c r="C1586" i="4"/>
  <c r="C1587" i="4"/>
  <c r="C1588" i="4"/>
  <c r="C1589" i="4"/>
  <c r="C1662" i="4"/>
  <c r="C1663" i="4"/>
  <c r="C1664" i="4"/>
  <c r="C1665" i="4"/>
  <c r="C1666" i="4"/>
  <c r="C1667" i="4"/>
  <c r="C1668" i="4"/>
  <c r="C1669" i="4"/>
  <c r="C1670" i="4"/>
  <c r="C1671" i="4"/>
  <c r="C1672" i="4"/>
  <c r="C1673" i="4"/>
  <c r="C1746" i="4"/>
  <c r="C1747" i="4"/>
  <c r="C1748" i="4"/>
  <c r="C1749" i="4"/>
  <c r="C1750" i="4"/>
  <c r="C1751" i="4"/>
  <c r="C1752" i="4"/>
  <c r="C1753" i="4"/>
  <c r="C1754" i="4"/>
  <c r="C1755" i="4"/>
  <c r="C1756" i="4"/>
  <c r="C1757" i="4"/>
  <c r="C1830" i="4"/>
  <c r="C1831" i="4"/>
  <c r="C1832" i="4"/>
  <c r="C1833" i="4"/>
  <c r="C1834" i="4"/>
  <c r="C1835" i="4"/>
  <c r="C1836" i="4"/>
  <c r="C1837" i="4"/>
  <c r="C1838" i="4"/>
  <c r="C1839" i="4"/>
  <c r="C1840" i="4"/>
  <c r="C1841" i="4"/>
  <c r="C1914" i="4"/>
  <c r="C1915" i="4"/>
  <c r="C1916" i="4"/>
  <c r="C1917" i="4"/>
  <c r="C1918" i="4"/>
  <c r="C1919" i="4"/>
  <c r="C1920" i="4"/>
  <c r="C1921" i="4"/>
  <c r="C1922" i="4"/>
  <c r="C1923" i="4"/>
  <c r="C1924" i="4"/>
  <c r="C1925" i="4"/>
  <c r="C1998" i="4"/>
  <c r="C1999" i="4"/>
  <c r="C2000" i="4"/>
  <c r="C2001" i="4"/>
  <c r="C2002" i="4"/>
  <c r="C2003" i="4"/>
  <c r="C2004" i="4"/>
  <c r="C2005" i="4"/>
  <c r="C2006" i="4"/>
  <c r="C2007" i="4"/>
  <c r="C2008" i="4"/>
  <c r="C2009" i="4"/>
  <c r="C2082" i="4"/>
  <c r="C2083" i="4"/>
  <c r="C2084" i="4"/>
  <c r="C2085" i="4"/>
  <c r="C2086" i="4"/>
  <c r="C2087" i="4"/>
  <c r="C2088" i="4"/>
  <c r="C2089" i="4"/>
  <c r="C2090" i="4"/>
  <c r="C2091" i="4"/>
  <c r="C2092" i="4"/>
  <c r="C2093" i="4"/>
  <c r="C2166" i="4"/>
  <c r="C2167" i="4"/>
  <c r="C2168" i="4"/>
  <c r="C2169" i="4"/>
  <c r="C2170" i="4"/>
  <c r="C2171" i="4"/>
  <c r="C2172" i="4"/>
  <c r="C2173" i="4"/>
  <c r="C2174" i="4"/>
  <c r="C2175" i="4"/>
  <c r="C2176" i="4"/>
  <c r="C2177" i="4"/>
  <c r="C2250" i="4"/>
  <c r="C2251" i="4"/>
  <c r="C2252" i="4"/>
  <c r="C2253" i="4"/>
  <c r="C2254" i="4"/>
  <c r="C2255" i="4"/>
  <c r="C2256" i="4"/>
  <c r="C2257" i="4"/>
  <c r="C2258" i="4"/>
  <c r="C2259" i="4"/>
  <c r="C2260" i="4"/>
  <c r="C2261" i="4"/>
  <c r="C2334" i="4"/>
  <c r="C2335" i="4"/>
  <c r="C2336" i="4"/>
  <c r="C2337" i="4"/>
  <c r="C2338" i="4"/>
  <c r="C2339" i="4"/>
  <c r="C2340" i="4"/>
  <c r="C2341" i="4"/>
  <c r="C2342" i="4"/>
  <c r="C2343" i="4"/>
  <c r="C2344" i="4"/>
  <c r="C2345" i="4"/>
  <c r="C2418" i="4"/>
  <c r="C2419" i="4"/>
  <c r="C2420" i="4"/>
  <c r="C2421" i="4"/>
  <c r="C2422" i="4"/>
  <c r="C2423" i="4"/>
  <c r="C2424" i="4"/>
  <c r="C2425" i="4"/>
  <c r="C2426" i="4"/>
  <c r="C2427" i="4"/>
  <c r="C2428" i="4"/>
  <c r="C2429" i="4"/>
  <c r="C2451" i="4"/>
  <c r="C2452" i="4"/>
  <c r="C2453" i="4"/>
  <c r="C2454" i="4"/>
  <c r="C2455" i="4"/>
  <c r="C2456" i="4"/>
  <c r="C2457" i="4"/>
  <c r="G2451" i="4"/>
  <c r="G2452" i="4"/>
  <c r="G2453" i="4"/>
  <c r="G2454" i="4"/>
  <c r="G2455" i="4"/>
  <c r="G2456" i="4"/>
  <c r="G2457" i="4"/>
  <c r="I2451" i="4"/>
  <c r="I2452" i="4"/>
  <c r="I2453" i="4"/>
  <c r="I2454" i="4"/>
  <c r="I2455" i="4"/>
  <c r="I2456" i="4"/>
  <c r="I2457" i="4"/>
  <c r="J2451" i="4"/>
  <c r="J2452" i="4"/>
  <c r="J2453" i="4"/>
  <c r="J2454" i="4"/>
  <c r="J2455" i="4"/>
  <c r="J2456" i="4"/>
  <c r="J2457" i="4"/>
  <c r="C2444" i="4"/>
  <c r="C2445" i="4"/>
  <c r="C2446" i="4"/>
  <c r="C2447" i="4"/>
  <c r="C2448" i="4"/>
  <c r="C2449" i="4"/>
  <c r="C2450" i="4"/>
  <c r="G2444" i="4"/>
  <c r="G2445" i="4"/>
  <c r="G2446" i="4"/>
  <c r="G2447" i="4"/>
  <c r="G2448" i="4"/>
  <c r="G2449" i="4"/>
  <c r="G2450" i="4"/>
  <c r="I2444" i="4"/>
  <c r="I2445" i="4"/>
  <c r="I2446" i="4"/>
  <c r="I2447" i="4"/>
  <c r="I2448" i="4"/>
  <c r="I2449" i="4"/>
  <c r="I2450" i="4"/>
  <c r="J2444" i="4"/>
  <c r="J2445" i="4"/>
  <c r="J2446" i="4"/>
  <c r="J2447" i="4"/>
  <c r="J2448" i="4"/>
  <c r="J2449" i="4"/>
  <c r="J2450" i="4"/>
  <c r="C4" i="5" l="1"/>
  <c r="C2437" i="4" l="1"/>
  <c r="C2438" i="4"/>
  <c r="C2439" i="4"/>
  <c r="C2440" i="4"/>
  <c r="C2441" i="4"/>
  <c r="C2442" i="4"/>
  <c r="C2443" i="4"/>
  <c r="G2437" i="4"/>
  <c r="G2438" i="4"/>
  <c r="G2439" i="4"/>
  <c r="G2440" i="4"/>
  <c r="G2441" i="4"/>
  <c r="G2442" i="4"/>
  <c r="G2443" i="4"/>
  <c r="I2437" i="4"/>
  <c r="I2438" i="4"/>
  <c r="I2439" i="4"/>
  <c r="I2440" i="4"/>
  <c r="I2441" i="4"/>
  <c r="I2442" i="4"/>
  <c r="I2443" i="4"/>
  <c r="J2437" i="4"/>
  <c r="J2438" i="4"/>
  <c r="J2439" i="4"/>
  <c r="J2440" i="4"/>
  <c r="J2441" i="4"/>
  <c r="J2442" i="4"/>
  <c r="J2443" i="4"/>
  <c r="C2430" i="4"/>
  <c r="C2431" i="4"/>
  <c r="C2432" i="4"/>
  <c r="C2433" i="4"/>
  <c r="C2434" i="4"/>
  <c r="C2435" i="4"/>
  <c r="C2436" i="4"/>
  <c r="G2430" i="4"/>
  <c r="G2431" i="4"/>
  <c r="G2432" i="4"/>
  <c r="G2433" i="4"/>
  <c r="G2434" i="4"/>
  <c r="G2435" i="4"/>
  <c r="G2436" i="4"/>
  <c r="I2430" i="4"/>
  <c r="I2431" i="4"/>
  <c r="I2432" i="4"/>
  <c r="I2433" i="4"/>
  <c r="I2434" i="4"/>
  <c r="I2435" i="4"/>
  <c r="I2436" i="4"/>
  <c r="J2430" i="4"/>
  <c r="J2431" i="4"/>
  <c r="J2432" i="4"/>
  <c r="J2433" i="4"/>
  <c r="J2434" i="4"/>
  <c r="J2435" i="4"/>
  <c r="J2436" i="4"/>
  <c r="G2346" i="4" l="1"/>
  <c r="G2347" i="4"/>
  <c r="G2348" i="4"/>
  <c r="G2349" i="4"/>
  <c r="G2350" i="4"/>
  <c r="G2351" i="4"/>
  <c r="G2352" i="4"/>
  <c r="G2353" i="4"/>
  <c r="G2354" i="4"/>
  <c r="G2355" i="4"/>
  <c r="G2356" i="4"/>
  <c r="G2357" i="4"/>
  <c r="G2358" i="4"/>
  <c r="G2359" i="4"/>
  <c r="G2360" i="4"/>
  <c r="G2361" i="4"/>
  <c r="G2362" i="4"/>
  <c r="G2363" i="4"/>
  <c r="G2364" i="4"/>
  <c r="G2365" i="4"/>
  <c r="G2366" i="4"/>
  <c r="G2367" i="4"/>
  <c r="G2368" i="4"/>
  <c r="G2369" i="4"/>
  <c r="G2370" i="4"/>
  <c r="G2371" i="4"/>
  <c r="G2372" i="4"/>
  <c r="G2373" i="4"/>
  <c r="G2374" i="4"/>
  <c r="G2375" i="4"/>
  <c r="G2376" i="4"/>
  <c r="G2377" i="4"/>
  <c r="G2378" i="4"/>
  <c r="G2379" i="4"/>
  <c r="G2380" i="4"/>
  <c r="G2381" i="4"/>
  <c r="G2382" i="4"/>
  <c r="G2383" i="4"/>
  <c r="G2384" i="4"/>
  <c r="G2385" i="4"/>
  <c r="G2386" i="4"/>
  <c r="G2387" i="4"/>
  <c r="G2388" i="4"/>
  <c r="G2389" i="4"/>
  <c r="G2390" i="4"/>
  <c r="G2391" i="4"/>
  <c r="G2392" i="4"/>
  <c r="G2393" i="4"/>
  <c r="G2394" i="4"/>
  <c r="G2395" i="4"/>
  <c r="G2396" i="4"/>
  <c r="G2397" i="4"/>
  <c r="G2398" i="4"/>
  <c r="G2399" i="4"/>
  <c r="G2400" i="4"/>
  <c r="G2401" i="4"/>
  <c r="G2402" i="4"/>
  <c r="G2403" i="4"/>
  <c r="G2404" i="4"/>
  <c r="G2405" i="4"/>
  <c r="G2406" i="4"/>
  <c r="G2407" i="4"/>
  <c r="G2408" i="4"/>
  <c r="G2409" i="4"/>
  <c r="G2410" i="4"/>
  <c r="G2411" i="4"/>
  <c r="G2412" i="4"/>
  <c r="G2413" i="4"/>
  <c r="G2414" i="4"/>
  <c r="G2415" i="4"/>
  <c r="G2416" i="4"/>
  <c r="G2417" i="4"/>
  <c r="I2346" i="4"/>
  <c r="I2347" i="4"/>
  <c r="I2348" i="4"/>
  <c r="I2349" i="4"/>
  <c r="I2350" i="4"/>
  <c r="I2351" i="4"/>
  <c r="I2352" i="4"/>
  <c r="I2353" i="4"/>
  <c r="I2354" i="4"/>
  <c r="I2355" i="4"/>
  <c r="I2356" i="4"/>
  <c r="I2357" i="4"/>
  <c r="I2358" i="4"/>
  <c r="I2359" i="4"/>
  <c r="I2360" i="4"/>
  <c r="I2361" i="4"/>
  <c r="I2362" i="4"/>
  <c r="I2363" i="4"/>
  <c r="I2364" i="4"/>
  <c r="I2365" i="4"/>
  <c r="I2366" i="4"/>
  <c r="I2367" i="4"/>
  <c r="I2368" i="4"/>
  <c r="I2369" i="4"/>
  <c r="I2370" i="4"/>
  <c r="I2371" i="4"/>
  <c r="I2372" i="4"/>
  <c r="I2373" i="4"/>
  <c r="I2374" i="4"/>
  <c r="I2375" i="4"/>
  <c r="I2376" i="4"/>
  <c r="I2377" i="4"/>
  <c r="I2378" i="4"/>
  <c r="I2379" i="4"/>
  <c r="I2380" i="4"/>
  <c r="I2381" i="4"/>
  <c r="I2382" i="4"/>
  <c r="I2383" i="4"/>
  <c r="I2384" i="4"/>
  <c r="I2385" i="4"/>
  <c r="I2386" i="4"/>
  <c r="I2387" i="4"/>
  <c r="I2388" i="4"/>
  <c r="I2389" i="4"/>
  <c r="I2390" i="4"/>
  <c r="I2391" i="4"/>
  <c r="I2392" i="4"/>
  <c r="I2393" i="4"/>
  <c r="I2394" i="4"/>
  <c r="I2395" i="4"/>
  <c r="I2396" i="4"/>
  <c r="I2397" i="4"/>
  <c r="I2398" i="4"/>
  <c r="I2399" i="4"/>
  <c r="I2400" i="4"/>
  <c r="I2401" i="4"/>
  <c r="I2402" i="4"/>
  <c r="I2403" i="4"/>
  <c r="I2404" i="4"/>
  <c r="I2405" i="4"/>
  <c r="I2406" i="4"/>
  <c r="I2407" i="4"/>
  <c r="I2408" i="4"/>
  <c r="I2409" i="4"/>
  <c r="I2410" i="4"/>
  <c r="I2411" i="4"/>
  <c r="I2412" i="4"/>
  <c r="I2413" i="4"/>
  <c r="I2414" i="4"/>
  <c r="I2415" i="4"/>
  <c r="I2416" i="4"/>
  <c r="I2417" i="4"/>
  <c r="J2346" i="4"/>
  <c r="J2347" i="4"/>
  <c r="J2348" i="4"/>
  <c r="J2349" i="4"/>
  <c r="J2350" i="4"/>
  <c r="J2351" i="4"/>
  <c r="J2352" i="4"/>
  <c r="J2353" i="4"/>
  <c r="J2354" i="4"/>
  <c r="J2355" i="4"/>
  <c r="J2356" i="4"/>
  <c r="J2357" i="4"/>
  <c r="J2358" i="4"/>
  <c r="J2359" i="4"/>
  <c r="J2360" i="4"/>
  <c r="J2361" i="4"/>
  <c r="J2362" i="4"/>
  <c r="J2363" i="4"/>
  <c r="J2364" i="4"/>
  <c r="J2365" i="4"/>
  <c r="J2366" i="4"/>
  <c r="J2367" i="4"/>
  <c r="J2368" i="4"/>
  <c r="J2369" i="4"/>
  <c r="J2370" i="4"/>
  <c r="J2371" i="4"/>
  <c r="J2372" i="4"/>
  <c r="J2373" i="4"/>
  <c r="J2374" i="4"/>
  <c r="J2375" i="4"/>
  <c r="J2376" i="4"/>
  <c r="J2377" i="4"/>
  <c r="J2378" i="4"/>
  <c r="J2379" i="4"/>
  <c r="J2380" i="4"/>
  <c r="J2381" i="4"/>
  <c r="J2382" i="4"/>
  <c r="J2383" i="4"/>
  <c r="J2384" i="4"/>
  <c r="J2385" i="4"/>
  <c r="J2386" i="4"/>
  <c r="J2387" i="4"/>
  <c r="J2388" i="4"/>
  <c r="J2389" i="4"/>
  <c r="J2390" i="4"/>
  <c r="J2391" i="4"/>
  <c r="J2392" i="4"/>
  <c r="J2393" i="4"/>
  <c r="J2394" i="4"/>
  <c r="J2395" i="4"/>
  <c r="J2396" i="4"/>
  <c r="J2397" i="4"/>
  <c r="J2398" i="4"/>
  <c r="J2399" i="4"/>
  <c r="J2400" i="4"/>
  <c r="J2401" i="4"/>
  <c r="J2402" i="4"/>
  <c r="J2403" i="4"/>
  <c r="J2404" i="4"/>
  <c r="J2405" i="4"/>
  <c r="J2406" i="4"/>
  <c r="J2407" i="4"/>
  <c r="J2408" i="4"/>
  <c r="J2409" i="4"/>
  <c r="J2410" i="4"/>
  <c r="J2411" i="4"/>
  <c r="J2412" i="4"/>
  <c r="J2413" i="4"/>
  <c r="J2414" i="4"/>
  <c r="J2415" i="4"/>
  <c r="J2416" i="4"/>
  <c r="J2417" i="4"/>
  <c r="C2417" i="4"/>
  <c r="C2416" i="4"/>
  <c r="C2415" i="4"/>
  <c r="C2414" i="4"/>
  <c r="C2413" i="4"/>
  <c r="C2412" i="4"/>
  <c r="C2411" i="4"/>
  <c r="C2410" i="4"/>
  <c r="C2409" i="4"/>
  <c r="C2408" i="4"/>
  <c r="C2407" i="4"/>
  <c r="C2406" i="4"/>
  <c r="C2405" i="4"/>
  <c r="C2404" i="4"/>
  <c r="C2403" i="4"/>
  <c r="C2402" i="4"/>
  <c r="C2401" i="4"/>
  <c r="C2400" i="4"/>
  <c r="C2399" i="4"/>
  <c r="C2398" i="4"/>
  <c r="C2397" i="4"/>
  <c r="C2396" i="4"/>
  <c r="C2395" i="4"/>
  <c r="C2394" i="4"/>
  <c r="C2393" i="4"/>
  <c r="C2392" i="4"/>
  <c r="C2391" i="4"/>
  <c r="C2390" i="4"/>
  <c r="C2389" i="4"/>
  <c r="C2388" i="4"/>
  <c r="C2387" i="4"/>
  <c r="C2386" i="4"/>
  <c r="C2385" i="4"/>
  <c r="C2384" i="4"/>
  <c r="C2383" i="4"/>
  <c r="C2382" i="4"/>
  <c r="C2381" i="4"/>
  <c r="C2380" i="4"/>
  <c r="C2379" i="4"/>
  <c r="C2378" i="4"/>
  <c r="C2377" i="4"/>
  <c r="C2376" i="4"/>
  <c r="C2375" i="4"/>
  <c r="C2374" i="4"/>
  <c r="C2373" i="4"/>
  <c r="C2372" i="4"/>
  <c r="C2371" i="4"/>
  <c r="C2370" i="4"/>
  <c r="C2369" i="4"/>
  <c r="C2368" i="4"/>
  <c r="C2367" i="4"/>
  <c r="C2366" i="4"/>
  <c r="C2365" i="4"/>
  <c r="C2364" i="4"/>
  <c r="C2363" i="4"/>
  <c r="C2362" i="4"/>
  <c r="C2361" i="4"/>
  <c r="C2360" i="4"/>
  <c r="C2359" i="4"/>
  <c r="C2358" i="4"/>
  <c r="C2357" i="4"/>
  <c r="C2356" i="4"/>
  <c r="C2355" i="4"/>
  <c r="C2354" i="4"/>
  <c r="C2353" i="4"/>
  <c r="C2352" i="4"/>
  <c r="C2351" i="4"/>
  <c r="C2350" i="4"/>
  <c r="C2349" i="4"/>
  <c r="C2348" i="4"/>
  <c r="C2347" i="4"/>
  <c r="C2346" i="4"/>
  <c r="G2292" i="4"/>
  <c r="I2292" i="4"/>
  <c r="J2292" i="4"/>
  <c r="G2293" i="4"/>
  <c r="I2293" i="4"/>
  <c r="J2293" i="4"/>
  <c r="C2328" i="4"/>
  <c r="C2329" i="4"/>
  <c r="C2330" i="4"/>
  <c r="C2331" i="4"/>
  <c r="C2332" i="4"/>
  <c r="C2333" i="4"/>
  <c r="G2328" i="4"/>
  <c r="G2329" i="4"/>
  <c r="G2330" i="4"/>
  <c r="G2331" i="4"/>
  <c r="G2332" i="4"/>
  <c r="G2333" i="4"/>
  <c r="I2328" i="4"/>
  <c r="I2329" i="4"/>
  <c r="I2330" i="4"/>
  <c r="I2331" i="4"/>
  <c r="I2332" i="4"/>
  <c r="I2333" i="4"/>
  <c r="J2328" i="4"/>
  <c r="J2329" i="4"/>
  <c r="J2330" i="4"/>
  <c r="J2331" i="4"/>
  <c r="J2332" i="4"/>
  <c r="J2333" i="4"/>
  <c r="C2322" i="4"/>
  <c r="C2323" i="4"/>
  <c r="C2324" i="4"/>
  <c r="C2325" i="4"/>
  <c r="C2326" i="4"/>
  <c r="C2327" i="4"/>
  <c r="G2322" i="4"/>
  <c r="G2323" i="4"/>
  <c r="G2324" i="4"/>
  <c r="G2325" i="4"/>
  <c r="G2326" i="4"/>
  <c r="G2327" i="4"/>
  <c r="I2322" i="4"/>
  <c r="I2323" i="4"/>
  <c r="I2324" i="4"/>
  <c r="I2325" i="4"/>
  <c r="I2326" i="4"/>
  <c r="I2327" i="4"/>
  <c r="J2322" i="4"/>
  <c r="J2323" i="4"/>
  <c r="J2324" i="4"/>
  <c r="J2325" i="4"/>
  <c r="J2326" i="4"/>
  <c r="J2327" i="4"/>
  <c r="C2316" i="4"/>
  <c r="C2317" i="4"/>
  <c r="C2318" i="4"/>
  <c r="C2319" i="4"/>
  <c r="C2320" i="4"/>
  <c r="C2321" i="4"/>
  <c r="G2316" i="4"/>
  <c r="G2317" i="4"/>
  <c r="G2318" i="4"/>
  <c r="G2319" i="4"/>
  <c r="G2320" i="4"/>
  <c r="G2321" i="4"/>
  <c r="I2316" i="4"/>
  <c r="I2317" i="4"/>
  <c r="I2318" i="4"/>
  <c r="I2319" i="4"/>
  <c r="I2320" i="4"/>
  <c r="I2321" i="4"/>
  <c r="J2316" i="4"/>
  <c r="J2317" i="4"/>
  <c r="J2318" i="4"/>
  <c r="J2319" i="4"/>
  <c r="J2320" i="4"/>
  <c r="J2321" i="4"/>
  <c r="C2310" i="4"/>
  <c r="C2311" i="4"/>
  <c r="C2312" i="4"/>
  <c r="C2313" i="4"/>
  <c r="C2314" i="4"/>
  <c r="C2315" i="4"/>
  <c r="G2310" i="4"/>
  <c r="G2311" i="4"/>
  <c r="G2312" i="4"/>
  <c r="G2313" i="4"/>
  <c r="G2314" i="4"/>
  <c r="G2315" i="4"/>
  <c r="I2310" i="4"/>
  <c r="I2311" i="4"/>
  <c r="I2312" i="4"/>
  <c r="I2313" i="4"/>
  <c r="I2314" i="4"/>
  <c r="I2315" i="4"/>
  <c r="J2310" i="4"/>
  <c r="J2311" i="4"/>
  <c r="J2312" i="4"/>
  <c r="J2313" i="4"/>
  <c r="J2314" i="4"/>
  <c r="J2315" i="4"/>
  <c r="C2304" i="4"/>
  <c r="C2305" i="4"/>
  <c r="C2306" i="4"/>
  <c r="C2307" i="4"/>
  <c r="C2308" i="4"/>
  <c r="C2309" i="4"/>
  <c r="G2304" i="4"/>
  <c r="G2305" i="4"/>
  <c r="G2306" i="4"/>
  <c r="G2307" i="4"/>
  <c r="G2308" i="4"/>
  <c r="G2309" i="4"/>
  <c r="I2304" i="4"/>
  <c r="I2305" i="4"/>
  <c r="I2306" i="4"/>
  <c r="I2307" i="4"/>
  <c r="I2308" i="4"/>
  <c r="I2309" i="4"/>
  <c r="J2304" i="4"/>
  <c r="J2305" i="4"/>
  <c r="J2306" i="4"/>
  <c r="J2307" i="4"/>
  <c r="J2308" i="4"/>
  <c r="J2309" i="4"/>
  <c r="C2298" i="4"/>
  <c r="C2299" i="4"/>
  <c r="C2300" i="4"/>
  <c r="C2301" i="4"/>
  <c r="C2302" i="4"/>
  <c r="C2303" i="4"/>
  <c r="G2298" i="4"/>
  <c r="G2299" i="4"/>
  <c r="G2300" i="4"/>
  <c r="G2301" i="4"/>
  <c r="G2302" i="4"/>
  <c r="G2303" i="4"/>
  <c r="I2298" i="4"/>
  <c r="I2299" i="4"/>
  <c r="I2300" i="4"/>
  <c r="I2301" i="4"/>
  <c r="I2302" i="4"/>
  <c r="I2303" i="4"/>
  <c r="J2298" i="4"/>
  <c r="J2299" i="4"/>
  <c r="J2300" i="4"/>
  <c r="J2301" i="4"/>
  <c r="J2302" i="4"/>
  <c r="J2303" i="4"/>
  <c r="C2292" i="4"/>
  <c r="C2293" i="4"/>
  <c r="C2294" i="4"/>
  <c r="C2295" i="4"/>
  <c r="C2296" i="4"/>
  <c r="C2297" i="4"/>
  <c r="G2294" i="4"/>
  <c r="G2295" i="4"/>
  <c r="G2296" i="4"/>
  <c r="G2297" i="4"/>
  <c r="I2294" i="4"/>
  <c r="I2295" i="4"/>
  <c r="I2296" i="4"/>
  <c r="I2297" i="4"/>
  <c r="J2294" i="4"/>
  <c r="J2295" i="4"/>
  <c r="J2296" i="4"/>
  <c r="J2297" i="4"/>
  <c r="C2286" i="4"/>
  <c r="C2287" i="4"/>
  <c r="C2288" i="4"/>
  <c r="C2289" i="4"/>
  <c r="C2290" i="4"/>
  <c r="C2291" i="4"/>
  <c r="G2286" i="4"/>
  <c r="G2287" i="4"/>
  <c r="G2288" i="4"/>
  <c r="G2289" i="4"/>
  <c r="G2290" i="4"/>
  <c r="G2291" i="4"/>
  <c r="I2286" i="4"/>
  <c r="I2287" i="4"/>
  <c r="I2288" i="4"/>
  <c r="I2289" i="4"/>
  <c r="I2290" i="4"/>
  <c r="I2291" i="4"/>
  <c r="J2286" i="4"/>
  <c r="J2287" i="4"/>
  <c r="J2288" i="4"/>
  <c r="J2289" i="4"/>
  <c r="J2290" i="4"/>
  <c r="J2291" i="4"/>
  <c r="C6" i="4" l="1"/>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36" i="4"/>
  <c r="C37" i="4"/>
  <c r="C38" i="4"/>
  <c r="C39" i="4"/>
  <c r="C40" i="4"/>
  <c r="C41" i="4"/>
  <c r="C42" i="4"/>
  <c r="C43" i="4"/>
  <c r="C44" i="4"/>
  <c r="C45" i="4"/>
  <c r="C46" i="4"/>
  <c r="C47" i="4"/>
  <c r="C48" i="4"/>
  <c r="C49" i="4"/>
  <c r="C50" i="4"/>
  <c r="C51" i="4"/>
  <c r="C52" i="4"/>
  <c r="C53" i="4"/>
  <c r="C54" i="4"/>
  <c r="C55" i="4"/>
  <c r="C56" i="4"/>
  <c r="C57" i="4"/>
  <c r="C58" i="4"/>
  <c r="C59" i="4"/>
  <c r="C60" i="4"/>
  <c r="C61" i="4"/>
  <c r="C62" i="4"/>
  <c r="C63" i="4"/>
  <c r="C64" i="4"/>
  <c r="C65" i="4"/>
  <c r="C66" i="4"/>
  <c r="C67" i="4"/>
  <c r="C68" i="4"/>
  <c r="C69" i="4"/>
  <c r="C70" i="4"/>
  <c r="C71" i="4"/>
  <c r="C72" i="4"/>
  <c r="C73" i="4"/>
  <c r="C74" i="4"/>
  <c r="C75" i="4"/>
  <c r="C76" i="4"/>
  <c r="C77" i="4"/>
  <c r="C78" i="4"/>
  <c r="C79" i="4"/>
  <c r="C80" i="4"/>
  <c r="C81" i="4"/>
  <c r="C82" i="4"/>
  <c r="C83" i="4"/>
  <c r="C84" i="4"/>
  <c r="C85" i="4"/>
  <c r="C86" i="4"/>
  <c r="C87" i="4"/>
  <c r="C88" i="4"/>
  <c r="C89" i="4"/>
  <c r="C90" i="4"/>
  <c r="C91" i="4"/>
  <c r="C92" i="4"/>
  <c r="C93" i="4"/>
  <c r="C94" i="4"/>
  <c r="C95" i="4"/>
  <c r="C96" i="4"/>
  <c r="C97" i="4"/>
  <c r="C98" i="4"/>
  <c r="C99" i="4"/>
  <c r="C100" i="4"/>
  <c r="C101" i="4"/>
  <c r="C102" i="4"/>
  <c r="C103" i="4"/>
  <c r="C104" i="4"/>
  <c r="C105" i="4"/>
  <c r="C106" i="4"/>
  <c r="C107" i="4"/>
  <c r="C108" i="4"/>
  <c r="C109" i="4"/>
  <c r="C110" i="4"/>
  <c r="C111" i="4"/>
  <c r="C112" i="4"/>
  <c r="C113" i="4"/>
  <c r="C114" i="4"/>
  <c r="C115" i="4"/>
  <c r="C116" i="4"/>
  <c r="C117" i="4"/>
  <c r="C118" i="4"/>
  <c r="C119" i="4"/>
  <c r="C120" i="4"/>
  <c r="C121" i="4"/>
  <c r="C122" i="4"/>
  <c r="C123" i="4"/>
  <c r="C124" i="4"/>
  <c r="C125" i="4"/>
  <c r="C138" i="4"/>
  <c r="C139" i="4"/>
  <c r="C140" i="4"/>
  <c r="C141" i="4"/>
  <c r="C142" i="4"/>
  <c r="C143" i="4"/>
  <c r="C144" i="4"/>
  <c r="C145" i="4"/>
  <c r="C146" i="4"/>
  <c r="C147" i="4"/>
  <c r="C148" i="4"/>
  <c r="C149" i="4"/>
  <c r="C150" i="4"/>
  <c r="C151" i="4"/>
  <c r="C152" i="4"/>
  <c r="C153" i="4"/>
  <c r="C154" i="4"/>
  <c r="C155" i="4"/>
  <c r="C156" i="4"/>
  <c r="C157" i="4"/>
  <c r="C158" i="4"/>
  <c r="C159" i="4"/>
  <c r="C160" i="4"/>
  <c r="C161" i="4"/>
  <c r="C162" i="4"/>
  <c r="C163" i="4"/>
  <c r="C164" i="4"/>
  <c r="C165" i="4"/>
  <c r="C166" i="4"/>
  <c r="C167" i="4"/>
  <c r="C168" i="4"/>
  <c r="C169" i="4"/>
  <c r="C170" i="4"/>
  <c r="C171" i="4"/>
  <c r="C172" i="4"/>
  <c r="C173" i="4"/>
  <c r="C174" i="4"/>
  <c r="C175" i="4"/>
  <c r="C176" i="4"/>
  <c r="C177" i="4"/>
  <c r="C178" i="4"/>
  <c r="C179" i="4"/>
  <c r="C180" i="4"/>
  <c r="C181" i="4"/>
  <c r="C182" i="4"/>
  <c r="C183" i="4"/>
  <c r="C184" i="4"/>
  <c r="C185" i="4"/>
  <c r="C186" i="4"/>
  <c r="C187" i="4"/>
  <c r="C188" i="4"/>
  <c r="C189" i="4"/>
  <c r="C190" i="4"/>
  <c r="C191" i="4"/>
  <c r="C192" i="4"/>
  <c r="C193" i="4"/>
  <c r="C194" i="4"/>
  <c r="C195" i="4"/>
  <c r="C196" i="4"/>
  <c r="C197" i="4"/>
  <c r="C210" i="4"/>
  <c r="C211" i="4"/>
  <c r="C212" i="4"/>
  <c r="C213" i="4"/>
  <c r="C214" i="4"/>
  <c r="C215" i="4"/>
  <c r="C216" i="4"/>
  <c r="C217" i="4"/>
  <c r="C218" i="4"/>
  <c r="C219" i="4"/>
  <c r="C220" i="4"/>
  <c r="C221" i="4"/>
  <c r="C222" i="4"/>
  <c r="C223" i="4"/>
  <c r="C224" i="4"/>
  <c r="C225" i="4"/>
  <c r="C226" i="4"/>
  <c r="C227" i="4"/>
  <c r="C228" i="4"/>
  <c r="C229" i="4"/>
  <c r="C230" i="4"/>
  <c r="C231" i="4"/>
  <c r="C232" i="4"/>
  <c r="C233" i="4"/>
  <c r="C234" i="4"/>
  <c r="C235" i="4"/>
  <c r="C236" i="4"/>
  <c r="C237" i="4"/>
  <c r="C238" i="4"/>
  <c r="C239" i="4"/>
  <c r="C240" i="4"/>
  <c r="C241" i="4"/>
  <c r="C242" i="4"/>
  <c r="C243" i="4"/>
  <c r="C244" i="4"/>
  <c r="C245" i="4"/>
  <c r="C246" i="4"/>
  <c r="C247" i="4"/>
  <c r="C248" i="4"/>
  <c r="C249" i="4"/>
  <c r="C250" i="4"/>
  <c r="C251" i="4"/>
  <c r="C252" i="4"/>
  <c r="C253" i="4"/>
  <c r="C254" i="4"/>
  <c r="C255" i="4"/>
  <c r="C256" i="4"/>
  <c r="C257" i="4"/>
  <c r="C258" i="4"/>
  <c r="C259" i="4"/>
  <c r="C260" i="4"/>
  <c r="C261" i="4"/>
  <c r="C262" i="4"/>
  <c r="C263" i="4"/>
  <c r="C264" i="4"/>
  <c r="C265" i="4"/>
  <c r="C266" i="4"/>
  <c r="C267" i="4"/>
  <c r="C268" i="4"/>
  <c r="C269" i="4"/>
  <c r="C282" i="4"/>
  <c r="C283" i="4"/>
  <c r="C284" i="4"/>
  <c r="C285" i="4"/>
  <c r="C286" i="4"/>
  <c r="C287" i="4"/>
  <c r="C288" i="4"/>
  <c r="C289" i="4"/>
  <c r="C290" i="4"/>
  <c r="C291" i="4"/>
  <c r="C292" i="4"/>
  <c r="C293" i="4"/>
  <c r="C294" i="4"/>
  <c r="C295" i="4"/>
  <c r="C296" i="4"/>
  <c r="C297" i="4"/>
  <c r="C298" i="4"/>
  <c r="C299" i="4"/>
  <c r="C300" i="4"/>
  <c r="C301" i="4"/>
  <c r="C302" i="4"/>
  <c r="C303" i="4"/>
  <c r="C304" i="4"/>
  <c r="C305" i="4"/>
  <c r="C306" i="4"/>
  <c r="C307" i="4"/>
  <c r="C308" i="4"/>
  <c r="C309" i="4"/>
  <c r="C310" i="4"/>
  <c r="C311" i="4"/>
  <c r="C312" i="4"/>
  <c r="C313" i="4"/>
  <c r="C314" i="4"/>
  <c r="C315" i="4"/>
  <c r="C316" i="4"/>
  <c r="C317" i="4"/>
  <c r="C318" i="4"/>
  <c r="C319" i="4"/>
  <c r="C320" i="4"/>
  <c r="C321" i="4"/>
  <c r="C322" i="4"/>
  <c r="C323" i="4"/>
  <c r="C324" i="4"/>
  <c r="C325" i="4"/>
  <c r="C326" i="4"/>
  <c r="C327" i="4"/>
  <c r="C328" i="4"/>
  <c r="C329" i="4"/>
  <c r="C330" i="4"/>
  <c r="C331" i="4"/>
  <c r="C332" i="4"/>
  <c r="C333" i="4"/>
  <c r="C334" i="4"/>
  <c r="C335" i="4"/>
  <c r="C336" i="4"/>
  <c r="C337" i="4"/>
  <c r="C338" i="4"/>
  <c r="C339" i="4"/>
  <c r="C340" i="4"/>
  <c r="C341" i="4"/>
  <c r="C354" i="4"/>
  <c r="C355" i="4"/>
  <c r="C356" i="4"/>
  <c r="C357" i="4"/>
  <c r="C358" i="4"/>
  <c r="C359" i="4"/>
  <c r="C360" i="4"/>
  <c r="C361" i="4"/>
  <c r="C362" i="4"/>
  <c r="C363" i="4"/>
  <c r="C364" i="4"/>
  <c r="C365" i="4"/>
  <c r="C366" i="4"/>
  <c r="C367" i="4"/>
  <c r="C368" i="4"/>
  <c r="C369" i="4"/>
  <c r="C370" i="4"/>
  <c r="C371" i="4"/>
  <c r="C372" i="4"/>
  <c r="C373" i="4"/>
  <c r="C374" i="4"/>
  <c r="C375" i="4"/>
  <c r="C376" i="4"/>
  <c r="C377" i="4"/>
  <c r="C378" i="4"/>
  <c r="C379" i="4"/>
  <c r="C380" i="4"/>
  <c r="C381" i="4"/>
  <c r="C382" i="4"/>
  <c r="C383" i="4"/>
  <c r="C384" i="4"/>
  <c r="C385" i="4"/>
  <c r="C386" i="4"/>
  <c r="C387" i="4"/>
  <c r="C388" i="4"/>
  <c r="C389" i="4"/>
  <c r="C390" i="4"/>
  <c r="C391" i="4"/>
  <c r="C392" i="4"/>
  <c r="C393" i="4"/>
  <c r="C394" i="4"/>
  <c r="C395" i="4"/>
  <c r="C396" i="4"/>
  <c r="C397" i="4"/>
  <c r="C398" i="4"/>
  <c r="C399" i="4"/>
  <c r="C400" i="4"/>
  <c r="C401" i="4"/>
  <c r="C402" i="4"/>
  <c r="C403" i="4"/>
  <c r="C404" i="4"/>
  <c r="C405" i="4"/>
  <c r="C406" i="4"/>
  <c r="C407" i="4"/>
  <c r="C408" i="4"/>
  <c r="C409" i="4"/>
  <c r="C410" i="4"/>
  <c r="C411" i="4"/>
  <c r="C412" i="4"/>
  <c r="C413" i="4"/>
  <c r="C426" i="4"/>
  <c r="C427" i="4"/>
  <c r="C428" i="4"/>
  <c r="C429" i="4"/>
  <c r="C430" i="4"/>
  <c r="C486" i="4"/>
  <c r="C431" i="4"/>
  <c r="C432" i="4"/>
  <c r="C433" i="4"/>
  <c r="C434" i="4"/>
  <c r="C435" i="4"/>
  <c r="C487" i="4"/>
  <c r="C436" i="4"/>
  <c r="C437" i="4"/>
  <c r="C438" i="4"/>
  <c r="C439" i="4"/>
  <c r="C440" i="4"/>
  <c r="C488" i="4"/>
  <c r="C441" i="4"/>
  <c r="C442" i="4"/>
  <c r="C443" i="4"/>
  <c r="C444" i="4"/>
  <c r="C445" i="4"/>
  <c r="C489" i="4"/>
  <c r="C446" i="4"/>
  <c r="C447" i="4"/>
  <c r="C448" i="4"/>
  <c r="C449" i="4"/>
  <c r="C450" i="4"/>
  <c r="C490" i="4"/>
  <c r="C451" i="4"/>
  <c r="C452" i="4"/>
  <c r="C453" i="4"/>
  <c r="C454" i="4"/>
  <c r="C455" i="4"/>
  <c r="C491" i="4"/>
  <c r="C456" i="4"/>
  <c r="C457" i="4"/>
  <c r="C458" i="4"/>
  <c r="C459" i="4"/>
  <c r="C460" i="4"/>
  <c r="C492" i="4"/>
  <c r="C461" i="4"/>
  <c r="C462" i="4"/>
  <c r="C463" i="4"/>
  <c r="C464" i="4"/>
  <c r="C465" i="4"/>
  <c r="C493" i="4"/>
  <c r="C466" i="4"/>
  <c r="C467" i="4"/>
  <c r="C468" i="4"/>
  <c r="C469" i="4"/>
  <c r="C470" i="4"/>
  <c r="C494" i="4"/>
  <c r="C471" i="4"/>
  <c r="C472" i="4"/>
  <c r="C473" i="4"/>
  <c r="C474" i="4"/>
  <c r="C475" i="4"/>
  <c r="C495" i="4"/>
  <c r="C476" i="4"/>
  <c r="C477" i="4"/>
  <c r="C478" i="4"/>
  <c r="C479" i="4"/>
  <c r="C480" i="4"/>
  <c r="C496" i="4"/>
  <c r="C481" i="4"/>
  <c r="C482" i="4"/>
  <c r="C483" i="4"/>
  <c r="C484" i="4"/>
  <c r="C485" i="4"/>
  <c r="C497" i="4"/>
  <c r="C498" i="4"/>
  <c r="C499" i="4"/>
  <c r="C500" i="4"/>
  <c r="C501" i="4"/>
  <c r="C502" i="4"/>
  <c r="C558" i="4"/>
  <c r="C503" i="4"/>
  <c r="C504" i="4"/>
  <c r="C505" i="4"/>
  <c r="C506" i="4"/>
  <c r="C507" i="4"/>
  <c r="C559" i="4"/>
  <c r="C508" i="4"/>
  <c r="C509" i="4"/>
  <c r="C510" i="4"/>
  <c r="C511" i="4"/>
  <c r="C512" i="4"/>
  <c r="C560" i="4"/>
  <c r="C513" i="4"/>
  <c r="C514" i="4"/>
  <c r="C515" i="4"/>
  <c r="C516" i="4"/>
  <c r="C517" i="4"/>
  <c r="C561" i="4"/>
  <c r="C518" i="4"/>
  <c r="C519" i="4"/>
  <c r="C520" i="4"/>
  <c r="C521" i="4"/>
  <c r="C522" i="4"/>
  <c r="C562" i="4"/>
  <c r="C523" i="4"/>
  <c r="C524" i="4"/>
  <c r="C525" i="4"/>
  <c r="C526" i="4"/>
  <c r="C527" i="4"/>
  <c r="C563" i="4"/>
  <c r="C528" i="4"/>
  <c r="C529" i="4"/>
  <c r="C530" i="4"/>
  <c r="C531" i="4"/>
  <c r="C532" i="4"/>
  <c r="C564" i="4"/>
  <c r="C533" i="4"/>
  <c r="C534" i="4"/>
  <c r="C535" i="4"/>
  <c r="C536" i="4"/>
  <c r="C537" i="4"/>
  <c r="C565" i="4"/>
  <c r="C538" i="4"/>
  <c r="C539" i="4"/>
  <c r="C540" i="4"/>
  <c r="C541" i="4"/>
  <c r="C542" i="4"/>
  <c r="C566" i="4"/>
  <c r="C543" i="4"/>
  <c r="C544" i="4"/>
  <c r="C545" i="4"/>
  <c r="C546" i="4"/>
  <c r="C547" i="4"/>
  <c r="C567" i="4"/>
  <c r="C548" i="4"/>
  <c r="C549" i="4"/>
  <c r="C550" i="4"/>
  <c r="C551" i="4"/>
  <c r="C552" i="4"/>
  <c r="C568" i="4"/>
  <c r="C553" i="4"/>
  <c r="C554" i="4"/>
  <c r="C555" i="4"/>
  <c r="C556" i="4"/>
  <c r="C557" i="4"/>
  <c r="C569" i="4"/>
  <c r="C570" i="4"/>
  <c r="C571" i="4"/>
  <c r="C572" i="4"/>
  <c r="C573" i="4"/>
  <c r="C574" i="4"/>
  <c r="C630" i="4"/>
  <c r="C575" i="4"/>
  <c r="C576" i="4"/>
  <c r="C577" i="4"/>
  <c r="C578" i="4"/>
  <c r="C579" i="4"/>
  <c r="C631" i="4"/>
  <c r="C580" i="4"/>
  <c r="C581" i="4"/>
  <c r="C582" i="4"/>
  <c r="C583" i="4"/>
  <c r="C584" i="4"/>
  <c r="C632" i="4"/>
  <c r="C585" i="4"/>
  <c r="C586" i="4"/>
  <c r="C587" i="4"/>
  <c r="C588" i="4"/>
  <c r="C589" i="4"/>
  <c r="C633" i="4"/>
  <c r="C590" i="4"/>
  <c r="C591" i="4"/>
  <c r="C592" i="4"/>
  <c r="C593" i="4"/>
  <c r="C594" i="4"/>
  <c r="C634" i="4"/>
  <c r="C595" i="4"/>
  <c r="C596" i="4"/>
  <c r="C597" i="4"/>
  <c r="C598" i="4"/>
  <c r="C599" i="4"/>
  <c r="C635" i="4"/>
  <c r="C600" i="4"/>
  <c r="C601" i="4"/>
  <c r="C602" i="4"/>
  <c r="C603" i="4"/>
  <c r="C604" i="4"/>
  <c r="C636" i="4"/>
  <c r="C605" i="4"/>
  <c r="C606" i="4"/>
  <c r="C607" i="4"/>
  <c r="C608" i="4"/>
  <c r="C609" i="4"/>
  <c r="C637" i="4"/>
  <c r="C610" i="4"/>
  <c r="C611" i="4"/>
  <c r="C612" i="4"/>
  <c r="C613" i="4"/>
  <c r="C614" i="4"/>
  <c r="C638" i="4"/>
  <c r="C615" i="4"/>
  <c r="C616" i="4"/>
  <c r="C617" i="4"/>
  <c r="C618" i="4"/>
  <c r="C619" i="4"/>
  <c r="C639" i="4"/>
  <c r="C620" i="4"/>
  <c r="C621" i="4"/>
  <c r="C622" i="4"/>
  <c r="C623" i="4"/>
  <c r="C624" i="4"/>
  <c r="C640" i="4"/>
  <c r="C625" i="4"/>
  <c r="C626" i="4"/>
  <c r="C627" i="4"/>
  <c r="C628" i="4"/>
  <c r="C629" i="4"/>
  <c r="C641" i="4"/>
  <c r="C642" i="4"/>
  <c r="C643" i="4"/>
  <c r="C644" i="4"/>
  <c r="C645" i="4"/>
  <c r="C646" i="4"/>
  <c r="C702" i="4"/>
  <c r="C647" i="4"/>
  <c r="C648" i="4"/>
  <c r="C649" i="4"/>
  <c r="C650" i="4"/>
  <c r="C651" i="4"/>
  <c r="C703" i="4"/>
  <c r="C652" i="4"/>
  <c r="C653" i="4"/>
  <c r="C654" i="4"/>
  <c r="C655" i="4"/>
  <c r="C656" i="4"/>
  <c r="C704" i="4"/>
  <c r="C657" i="4"/>
  <c r="C658" i="4"/>
  <c r="C659" i="4"/>
  <c r="C660" i="4"/>
  <c r="C661" i="4"/>
  <c r="C705" i="4"/>
  <c r="C662" i="4"/>
  <c r="C663" i="4"/>
  <c r="C664" i="4"/>
  <c r="C665" i="4"/>
  <c r="C666" i="4"/>
  <c r="C706" i="4"/>
  <c r="C667" i="4"/>
  <c r="C668" i="4"/>
  <c r="C669" i="4"/>
  <c r="C670" i="4"/>
  <c r="C671" i="4"/>
  <c r="C707" i="4"/>
  <c r="C672" i="4"/>
  <c r="C673" i="4"/>
  <c r="C674" i="4"/>
  <c r="C675" i="4"/>
  <c r="C676" i="4"/>
  <c r="C708" i="4"/>
  <c r="C677" i="4"/>
  <c r="C678" i="4"/>
  <c r="C679" i="4"/>
  <c r="C680" i="4"/>
  <c r="C681" i="4"/>
  <c r="C709" i="4"/>
  <c r="C682" i="4"/>
  <c r="C683" i="4"/>
  <c r="C684" i="4"/>
  <c r="C685" i="4"/>
  <c r="C686" i="4"/>
  <c r="C710" i="4"/>
  <c r="C687" i="4"/>
  <c r="C688" i="4"/>
  <c r="C689" i="4"/>
  <c r="C690" i="4"/>
  <c r="C691" i="4"/>
  <c r="C711" i="4"/>
  <c r="C692" i="4"/>
  <c r="C693" i="4"/>
  <c r="C694" i="4"/>
  <c r="C695" i="4"/>
  <c r="C696" i="4"/>
  <c r="C712" i="4"/>
  <c r="C697" i="4"/>
  <c r="C698" i="4"/>
  <c r="C699" i="4"/>
  <c r="C700" i="4"/>
  <c r="C701" i="4"/>
  <c r="C713" i="4"/>
  <c r="C714" i="4"/>
  <c r="C715" i="4"/>
  <c r="C716" i="4"/>
  <c r="C717" i="4"/>
  <c r="C718" i="4"/>
  <c r="C774" i="4"/>
  <c r="C719" i="4"/>
  <c r="C720" i="4"/>
  <c r="C721" i="4"/>
  <c r="C722" i="4"/>
  <c r="C723" i="4"/>
  <c r="C775" i="4"/>
  <c r="C724" i="4"/>
  <c r="C725" i="4"/>
  <c r="C726" i="4"/>
  <c r="C727" i="4"/>
  <c r="C728" i="4"/>
  <c r="C776" i="4"/>
  <c r="C729" i="4"/>
  <c r="C730" i="4"/>
  <c r="C731" i="4"/>
  <c r="C732" i="4"/>
  <c r="C733" i="4"/>
  <c r="C777" i="4"/>
  <c r="C734" i="4"/>
  <c r="C735" i="4"/>
  <c r="C736" i="4"/>
  <c r="C737" i="4"/>
  <c r="C738" i="4"/>
  <c r="C778" i="4"/>
  <c r="C739" i="4"/>
  <c r="C740" i="4"/>
  <c r="C741" i="4"/>
  <c r="C742" i="4"/>
  <c r="C743" i="4"/>
  <c r="C779" i="4"/>
  <c r="C744" i="4"/>
  <c r="C745" i="4"/>
  <c r="C746" i="4"/>
  <c r="C747" i="4"/>
  <c r="C748" i="4"/>
  <c r="C780" i="4"/>
  <c r="C749" i="4"/>
  <c r="C750" i="4"/>
  <c r="C751" i="4"/>
  <c r="C752" i="4"/>
  <c r="C753" i="4"/>
  <c r="C781" i="4"/>
  <c r="C754" i="4"/>
  <c r="C755" i="4"/>
  <c r="C756" i="4"/>
  <c r="C757" i="4"/>
  <c r="C758" i="4"/>
  <c r="C782" i="4"/>
  <c r="C759" i="4"/>
  <c r="C760" i="4"/>
  <c r="C761" i="4"/>
  <c r="C762" i="4"/>
  <c r="C763" i="4"/>
  <c r="C783" i="4"/>
  <c r="C764" i="4"/>
  <c r="C765" i="4"/>
  <c r="C766" i="4"/>
  <c r="C767" i="4"/>
  <c r="C768" i="4"/>
  <c r="C784" i="4"/>
  <c r="C769" i="4"/>
  <c r="C770" i="4"/>
  <c r="C771" i="4"/>
  <c r="C772" i="4"/>
  <c r="C773" i="4"/>
  <c r="C785" i="4"/>
  <c r="C786" i="4"/>
  <c r="C787" i="4"/>
  <c r="C788" i="4"/>
  <c r="C789" i="4"/>
  <c r="C790" i="4"/>
  <c r="C846" i="4"/>
  <c r="C791" i="4"/>
  <c r="C792" i="4"/>
  <c r="C793" i="4"/>
  <c r="C794" i="4"/>
  <c r="C795" i="4"/>
  <c r="C847" i="4"/>
  <c r="C796" i="4"/>
  <c r="C797" i="4"/>
  <c r="C798" i="4"/>
  <c r="C799" i="4"/>
  <c r="C800" i="4"/>
  <c r="C848" i="4"/>
  <c r="C801" i="4"/>
  <c r="C802" i="4"/>
  <c r="C803" i="4"/>
  <c r="C804" i="4"/>
  <c r="C805" i="4"/>
  <c r="C849" i="4"/>
  <c r="C806" i="4"/>
  <c r="C807" i="4"/>
  <c r="C808" i="4"/>
  <c r="C809" i="4"/>
  <c r="C810" i="4"/>
  <c r="C850" i="4"/>
  <c r="C811" i="4"/>
  <c r="C812" i="4"/>
  <c r="C813" i="4"/>
  <c r="C814" i="4"/>
  <c r="C815" i="4"/>
  <c r="C851" i="4"/>
  <c r="C816" i="4"/>
  <c r="C817" i="4"/>
  <c r="C818" i="4"/>
  <c r="C819" i="4"/>
  <c r="C820" i="4"/>
  <c r="C852" i="4"/>
  <c r="C821" i="4"/>
  <c r="C822" i="4"/>
  <c r="C823" i="4"/>
  <c r="C824" i="4"/>
  <c r="C825" i="4"/>
  <c r="C853" i="4"/>
  <c r="C826" i="4"/>
  <c r="C827" i="4"/>
  <c r="C828" i="4"/>
  <c r="C829" i="4"/>
  <c r="C830" i="4"/>
  <c r="C854" i="4"/>
  <c r="C831" i="4"/>
  <c r="C832" i="4"/>
  <c r="C833" i="4"/>
  <c r="C834" i="4"/>
  <c r="C835" i="4"/>
  <c r="C855" i="4"/>
  <c r="C836" i="4"/>
  <c r="C837" i="4"/>
  <c r="C838" i="4"/>
  <c r="C839" i="4"/>
  <c r="C840" i="4"/>
  <c r="C856" i="4"/>
  <c r="C841" i="4"/>
  <c r="C842" i="4"/>
  <c r="C843" i="4"/>
  <c r="C844" i="4"/>
  <c r="C845" i="4"/>
  <c r="C857" i="4"/>
  <c r="C858" i="4"/>
  <c r="C859" i="4"/>
  <c r="C860" i="4"/>
  <c r="C861" i="4"/>
  <c r="C862" i="4"/>
  <c r="C918" i="4"/>
  <c r="C863" i="4"/>
  <c r="C864" i="4"/>
  <c r="C865" i="4"/>
  <c r="C866" i="4"/>
  <c r="C867" i="4"/>
  <c r="C919" i="4"/>
  <c r="C868" i="4"/>
  <c r="C869" i="4"/>
  <c r="C870" i="4"/>
  <c r="C871" i="4"/>
  <c r="C872" i="4"/>
  <c r="C920" i="4"/>
  <c r="C873" i="4"/>
  <c r="C874" i="4"/>
  <c r="C875" i="4"/>
  <c r="C876" i="4"/>
  <c r="C877" i="4"/>
  <c r="C921" i="4"/>
  <c r="C878" i="4"/>
  <c r="C879" i="4"/>
  <c r="C880" i="4"/>
  <c r="C881" i="4"/>
  <c r="C882" i="4"/>
  <c r="C922" i="4"/>
  <c r="C883" i="4"/>
  <c r="C884" i="4"/>
  <c r="C885" i="4"/>
  <c r="C886" i="4"/>
  <c r="C887" i="4"/>
  <c r="C923" i="4"/>
  <c r="C888" i="4"/>
  <c r="C889" i="4"/>
  <c r="C890" i="4"/>
  <c r="C891" i="4"/>
  <c r="C892" i="4"/>
  <c r="C924" i="4"/>
  <c r="C893" i="4"/>
  <c r="C894" i="4"/>
  <c r="C895" i="4"/>
  <c r="C896" i="4"/>
  <c r="C897" i="4"/>
  <c r="C925" i="4"/>
  <c r="C898" i="4"/>
  <c r="C899" i="4"/>
  <c r="C900" i="4"/>
  <c r="C901" i="4"/>
  <c r="C902" i="4"/>
  <c r="C926" i="4"/>
  <c r="C903" i="4"/>
  <c r="C904" i="4"/>
  <c r="C905" i="4"/>
  <c r="C906" i="4"/>
  <c r="C907" i="4"/>
  <c r="C927" i="4"/>
  <c r="C908" i="4"/>
  <c r="C909" i="4"/>
  <c r="C910" i="4"/>
  <c r="C911" i="4"/>
  <c r="C912" i="4"/>
  <c r="C928" i="4"/>
  <c r="C913" i="4"/>
  <c r="C914" i="4"/>
  <c r="C915" i="4"/>
  <c r="C916" i="4"/>
  <c r="C917" i="4"/>
  <c r="C929" i="4"/>
  <c r="C930" i="4"/>
  <c r="C931" i="4"/>
  <c r="C932" i="4"/>
  <c r="C933" i="4"/>
  <c r="C934" i="4"/>
  <c r="C990" i="4"/>
  <c r="C935" i="4"/>
  <c r="C936" i="4"/>
  <c r="C937" i="4"/>
  <c r="C938" i="4"/>
  <c r="C939" i="4"/>
  <c r="C991" i="4"/>
  <c r="C940" i="4"/>
  <c r="C941" i="4"/>
  <c r="C942" i="4"/>
  <c r="C943" i="4"/>
  <c r="C944" i="4"/>
  <c r="C992" i="4"/>
  <c r="C945" i="4"/>
  <c r="C946" i="4"/>
  <c r="C947" i="4"/>
  <c r="C948" i="4"/>
  <c r="C949" i="4"/>
  <c r="C993" i="4"/>
  <c r="C950" i="4"/>
  <c r="C951" i="4"/>
  <c r="C952" i="4"/>
  <c r="C953" i="4"/>
  <c r="C954" i="4"/>
  <c r="C994" i="4"/>
  <c r="C955" i="4"/>
  <c r="C956" i="4"/>
  <c r="C957" i="4"/>
  <c r="C958" i="4"/>
  <c r="C959" i="4"/>
  <c r="C995" i="4"/>
  <c r="C960" i="4"/>
  <c r="C961" i="4"/>
  <c r="C962" i="4"/>
  <c r="C963" i="4"/>
  <c r="C964" i="4"/>
  <c r="C996" i="4"/>
  <c r="C965" i="4"/>
  <c r="C966" i="4"/>
  <c r="C967" i="4"/>
  <c r="C968" i="4"/>
  <c r="C969" i="4"/>
  <c r="C997" i="4"/>
  <c r="C970" i="4"/>
  <c r="C971" i="4"/>
  <c r="C972" i="4"/>
  <c r="C973" i="4"/>
  <c r="C974" i="4"/>
  <c r="C998" i="4"/>
  <c r="C975" i="4"/>
  <c r="C976" i="4"/>
  <c r="C977" i="4"/>
  <c r="C978" i="4"/>
  <c r="C979" i="4"/>
  <c r="C999" i="4"/>
  <c r="C980" i="4"/>
  <c r="C981" i="4"/>
  <c r="C982" i="4"/>
  <c r="C983" i="4"/>
  <c r="C984" i="4"/>
  <c r="C1000" i="4"/>
  <c r="C985" i="4"/>
  <c r="C986" i="4"/>
  <c r="C987" i="4"/>
  <c r="C988" i="4"/>
  <c r="C989" i="4"/>
  <c r="C1001" i="4"/>
  <c r="C1002" i="4"/>
  <c r="C1003" i="4"/>
  <c r="C1004" i="4"/>
  <c r="C1005" i="4"/>
  <c r="C1006" i="4"/>
  <c r="C1074" i="4"/>
  <c r="C1007" i="4"/>
  <c r="C1008" i="4"/>
  <c r="C1009" i="4"/>
  <c r="C1010" i="4"/>
  <c r="C1011" i="4"/>
  <c r="C1075" i="4"/>
  <c r="C1012" i="4"/>
  <c r="C1013" i="4"/>
  <c r="C1014" i="4"/>
  <c r="C1015" i="4"/>
  <c r="C1016" i="4"/>
  <c r="C1076" i="4"/>
  <c r="C1017" i="4"/>
  <c r="C1018" i="4"/>
  <c r="C1019" i="4"/>
  <c r="C1020" i="4"/>
  <c r="C1021" i="4"/>
  <c r="C1077" i="4"/>
  <c r="C1022" i="4"/>
  <c r="C1023" i="4"/>
  <c r="C1024" i="4"/>
  <c r="C1025" i="4"/>
  <c r="C1026" i="4"/>
  <c r="C1078" i="4"/>
  <c r="C1027" i="4"/>
  <c r="C1028" i="4"/>
  <c r="C1029" i="4"/>
  <c r="C1030" i="4"/>
  <c r="C1031" i="4"/>
  <c r="C1079" i="4"/>
  <c r="C1032" i="4"/>
  <c r="C1033" i="4"/>
  <c r="C1034" i="4"/>
  <c r="C1035" i="4"/>
  <c r="C1036" i="4"/>
  <c r="C1080" i="4"/>
  <c r="C1037" i="4"/>
  <c r="C1038" i="4"/>
  <c r="C1039" i="4"/>
  <c r="C1040" i="4"/>
  <c r="C1041" i="4"/>
  <c r="C1081" i="4"/>
  <c r="C1042" i="4"/>
  <c r="C1043" i="4"/>
  <c r="C1044" i="4"/>
  <c r="C1045" i="4"/>
  <c r="C1046" i="4"/>
  <c r="C1082" i="4"/>
  <c r="C1047" i="4"/>
  <c r="C1048" i="4"/>
  <c r="C1049" i="4"/>
  <c r="C1050" i="4"/>
  <c r="C1051" i="4"/>
  <c r="C1083" i="4"/>
  <c r="C1052" i="4"/>
  <c r="C1053" i="4"/>
  <c r="C1054" i="4"/>
  <c r="C1055" i="4"/>
  <c r="C1056" i="4"/>
  <c r="C1084" i="4"/>
  <c r="C1057" i="4"/>
  <c r="C1058" i="4"/>
  <c r="C1059" i="4"/>
  <c r="C1060" i="4"/>
  <c r="C1061" i="4"/>
  <c r="C1085" i="4"/>
  <c r="C1086" i="4"/>
  <c r="C1087" i="4"/>
  <c r="C1088" i="4"/>
  <c r="C1089" i="4"/>
  <c r="C1090" i="4"/>
  <c r="C1158" i="4"/>
  <c r="C1091" i="4"/>
  <c r="C1092" i="4"/>
  <c r="C1093" i="4"/>
  <c r="C1094" i="4"/>
  <c r="C1095" i="4"/>
  <c r="C1159" i="4"/>
  <c r="C1096" i="4"/>
  <c r="C1097" i="4"/>
  <c r="C1098" i="4"/>
  <c r="C1099" i="4"/>
  <c r="C1100" i="4"/>
  <c r="C1160" i="4"/>
  <c r="C1101" i="4"/>
  <c r="C1102" i="4"/>
  <c r="C1103" i="4"/>
  <c r="C1104" i="4"/>
  <c r="C1105" i="4"/>
  <c r="C1161" i="4"/>
  <c r="C1106" i="4"/>
  <c r="C1107" i="4"/>
  <c r="C1108" i="4"/>
  <c r="C1109" i="4"/>
  <c r="C1110" i="4"/>
  <c r="C1162" i="4"/>
  <c r="C1111" i="4"/>
  <c r="C1112" i="4"/>
  <c r="C1113" i="4"/>
  <c r="C1114" i="4"/>
  <c r="C1115" i="4"/>
  <c r="C1163" i="4"/>
  <c r="C1116" i="4"/>
  <c r="C1117" i="4"/>
  <c r="C1118" i="4"/>
  <c r="C1119" i="4"/>
  <c r="C1120" i="4"/>
  <c r="C1164" i="4"/>
  <c r="C1121" i="4"/>
  <c r="C1122" i="4"/>
  <c r="C1123" i="4"/>
  <c r="C1124" i="4"/>
  <c r="C1125" i="4"/>
  <c r="C1165" i="4"/>
  <c r="C1126" i="4"/>
  <c r="C1127" i="4"/>
  <c r="C1128" i="4"/>
  <c r="C1129" i="4"/>
  <c r="C1130" i="4"/>
  <c r="C1166" i="4"/>
  <c r="C1131" i="4"/>
  <c r="C1132" i="4"/>
  <c r="C1133" i="4"/>
  <c r="C1134" i="4"/>
  <c r="C1135" i="4"/>
  <c r="C1167" i="4"/>
  <c r="C1136" i="4"/>
  <c r="C1137" i="4"/>
  <c r="C1138" i="4"/>
  <c r="C1139" i="4"/>
  <c r="C1140" i="4"/>
  <c r="C1168" i="4"/>
  <c r="C1141" i="4"/>
  <c r="C1142" i="4"/>
  <c r="C1143" i="4"/>
  <c r="C1144" i="4"/>
  <c r="C1145" i="4"/>
  <c r="C1169" i="4"/>
  <c r="C1170" i="4"/>
  <c r="C1171" i="4"/>
  <c r="C1172" i="4"/>
  <c r="C1173" i="4"/>
  <c r="C1174" i="4"/>
  <c r="C1242" i="4"/>
  <c r="C1175" i="4"/>
  <c r="C1176" i="4"/>
  <c r="C1177" i="4"/>
  <c r="C1178" i="4"/>
  <c r="C1179" i="4"/>
  <c r="C1243" i="4"/>
  <c r="C1180" i="4"/>
  <c r="C1181" i="4"/>
  <c r="C1182" i="4"/>
  <c r="C1183" i="4"/>
  <c r="C1184" i="4"/>
  <c r="C1244" i="4"/>
  <c r="C1185" i="4"/>
  <c r="C1186" i="4"/>
  <c r="C1187" i="4"/>
  <c r="C1188" i="4"/>
  <c r="C1189" i="4"/>
  <c r="C1245" i="4"/>
  <c r="C1190" i="4"/>
  <c r="C1191" i="4"/>
  <c r="C1192" i="4"/>
  <c r="C1193" i="4"/>
  <c r="C1194" i="4"/>
  <c r="C1246" i="4"/>
  <c r="C1195" i="4"/>
  <c r="C1196" i="4"/>
  <c r="C1197" i="4"/>
  <c r="C1198" i="4"/>
  <c r="C1199" i="4"/>
  <c r="C1247" i="4"/>
  <c r="C1200" i="4"/>
  <c r="C1201" i="4"/>
  <c r="C1202" i="4"/>
  <c r="C1203" i="4"/>
  <c r="C1204" i="4"/>
  <c r="C1248" i="4"/>
  <c r="C1205" i="4"/>
  <c r="C1206" i="4"/>
  <c r="C1207" i="4"/>
  <c r="C1208" i="4"/>
  <c r="C1209" i="4"/>
  <c r="C1249" i="4"/>
  <c r="C1210" i="4"/>
  <c r="C1211" i="4"/>
  <c r="C1212" i="4"/>
  <c r="C1213" i="4"/>
  <c r="C1214" i="4"/>
  <c r="C1250" i="4"/>
  <c r="C1215" i="4"/>
  <c r="C1216" i="4"/>
  <c r="C1217" i="4"/>
  <c r="C1218" i="4"/>
  <c r="C1219" i="4"/>
  <c r="C1251" i="4"/>
  <c r="C1220" i="4"/>
  <c r="C1221" i="4"/>
  <c r="C1222" i="4"/>
  <c r="C1223" i="4"/>
  <c r="C1224" i="4"/>
  <c r="C1252" i="4"/>
  <c r="C1225" i="4"/>
  <c r="C1226" i="4"/>
  <c r="C1227" i="4"/>
  <c r="C1228" i="4"/>
  <c r="C1229" i="4"/>
  <c r="C1253" i="4"/>
  <c r="C1254" i="4"/>
  <c r="C1255" i="4"/>
  <c r="C1256" i="4"/>
  <c r="C1257" i="4"/>
  <c r="C1258" i="4"/>
  <c r="C1326" i="4"/>
  <c r="C1259" i="4"/>
  <c r="C1260" i="4"/>
  <c r="C1261" i="4"/>
  <c r="C1262" i="4"/>
  <c r="C1263" i="4"/>
  <c r="C1327" i="4"/>
  <c r="C1264" i="4"/>
  <c r="C1265" i="4"/>
  <c r="C1266" i="4"/>
  <c r="C1267" i="4"/>
  <c r="C1268" i="4"/>
  <c r="C1328" i="4"/>
  <c r="C1269" i="4"/>
  <c r="C1270" i="4"/>
  <c r="C1271" i="4"/>
  <c r="C1272" i="4"/>
  <c r="C1273" i="4"/>
  <c r="C1329" i="4"/>
  <c r="C1274" i="4"/>
  <c r="C1275" i="4"/>
  <c r="C1276" i="4"/>
  <c r="C1277" i="4"/>
  <c r="C1278" i="4"/>
  <c r="C1330" i="4"/>
  <c r="C1279" i="4"/>
  <c r="C1280" i="4"/>
  <c r="C1281" i="4"/>
  <c r="C1282" i="4"/>
  <c r="C1283" i="4"/>
  <c r="C1331" i="4"/>
  <c r="C1284" i="4"/>
  <c r="C1285" i="4"/>
  <c r="C1286" i="4"/>
  <c r="C1287" i="4"/>
  <c r="C1288" i="4"/>
  <c r="C1332" i="4"/>
  <c r="C1289" i="4"/>
  <c r="C1290" i="4"/>
  <c r="C1291" i="4"/>
  <c r="C1292" i="4"/>
  <c r="C1293" i="4"/>
  <c r="C1333" i="4"/>
  <c r="C1294" i="4"/>
  <c r="C1295" i="4"/>
  <c r="C1296" i="4"/>
  <c r="C1297" i="4"/>
  <c r="C1298" i="4"/>
  <c r="C1334" i="4"/>
  <c r="C1299" i="4"/>
  <c r="C1300" i="4"/>
  <c r="C1301" i="4"/>
  <c r="C1302" i="4"/>
  <c r="C1303" i="4"/>
  <c r="C1335" i="4"/>
  <c r="C1304" i="4"/>
  <c r="C1305" i="4"/>
  <c r="C1306" i="4"/>
  <c r="C1307" i="4"/>
  <c r="C1308" i="4"/>
  <c r="C1336" i="4"/>
  <c r="C1309" i="4"/>
  <c r="C1310" i="4"/>
  <c r="C1311" i="4"/>
  <c r="C1312" i="4"/>
  <c r="C1313" i="4"/>
  <c r="C1337" i="4"/>
  <c r="C1338" i="4"/>
  <c r="C1339" i="4"/>
  <c r="C1340" i="4"/>
  <c r="C1341" i="4"/>
  <c r="C1342" i="4"/>
  <c r="C1410" i="4"/>
  <c r="C1343" i="4"/>
  <c r="C1344" i="4"/>
  <c r="C1345" i="4"/>
  <c r="C1346" i="4"/>
  <c r="C1347" i="4"/>
  <c r="C1411" i="4"/>
  <c r="C1348" i="4"/>
  <c r="C1349" i="4"/>
  <c r="C1350" i="4"/>
  <c r="C1351" i="4"/>
  <c r="C1352" i="4"/>
  <c r="C1412" i="4"/>
  <c r="C1353" i="4"/>
  <c r="C1354" i="4"/>
  <c r="C1355" i="4"/>
  <c r="C1356" i="4"/>
  <c r="C1357" i="4"/>
  <c r="C1413" i="4"/>
  <c r="C1358" i="4"/>
  <c r="C1359" i="4"/>
  <c r="C1360" i="4"/>
  <c r="C1361" i="4"/>
  <c r="C1362" i="4"/>
  <c r="C1414" i="4"/>
  <c r="C1363" i="4"/>
  <c r="C1364" i="4"/>
  <c r="C1365" i="4"/>
  <c r="C1366" i="4"/>
  <c r="C1367" i="4"/>
  <c r="C1415" i="4"/>
  <c r="C1368" i="4"/>
  <c r="C1369" i="4"/>
  <c r="C1370" i="4"/>
  <c r="C1371" i="4"/>
  <c r="C1372" i="4"/>
  <c r="C1416" i="4"/>
  <c r="C1373" i="4"/>
  <c r="C1374" i="4"/>
  <c r="C1375" i="4"/>
  <c r="C1376" i="4"/>
  <c r="C1377" i="4"/>
  <c r="C1417" i="4"/>
  <c r="C1378" i="4"/>
  <c r="C1379" i="4"/>
  <c r="C1380" i="4"/>
  <c r="C1381" i="4"/>
  <c r="C1382" i="4"/>
  <c r="C1418" i="4"/>
  <c r="C1383" i="4"/>
  <c r="C1384" i="4"/>
  <c r="C1385" i="4"/>
  <c r="C1386" i="4"/>
  <c r="C1387" i="4"/>
  <c r="C1419" i="4"/>
  <c r="C1388" i="4"/>
  <c r="C1389" i="4"/>
  <c r="C1390" i="4"/>
  <c r="C1391" i="4"/>
  <c r="C1392" i="4"/>
  <c r="C1420" i="4"/>
  <c r="C1393" i="4"/>
  <c r="C1394" i="4"/>
  <c r="C1395" i="4"/>
  <c r="C1396" i="4"/>
  <c r="C1397" i="4"/>
  <c r="C1421" i="4"/>
  <c r="C1422" i="4"/>
  <c r="C1423" i="4"/>
  <c r="C1424" i="4"/>
  <c r="C1425" i="4"/>
  <c r="C1426" i="4"/>
  <c r="C1427" i="4"/>
  <c r="C1428" i="4"/>
  <c r="C1429" i="4"/>
  <c r="C1430" i="4"/>
  <c r="C1431" i="4"/>
  <c r="C1432" i="4"/>
  <c r="C1433" i="4"/>
  <c r="C1434" i="4"/>
  <c r="C1435" i="4"/>
  <c r="C1436" i="4"/>
  <c r="C1437" i="4"/>
  <c r="C1438" i="4"/>
  <c r="C1439" i="4"/>
  <c r="C1440" i="4"/>
  <c r="C1441" i="4"/>
  <c r="C1442" i="4"/>
  <c r="C1443" i="4"/>
  <c r="C1444" i="4"/>
  <c r="C1445" i="4"/>
  <c r="C1446" i="4"/>
  <c r="C1447" i="4"/>
  <c r="C1448" i="4"/>
  <c r="C1449" i="4"/>
  <c r="C1450" i="4"/>
  <c r="C1451" i="4"/>
  <c r="C1452" i="4"/>
  <c r="C1453" i="4"/>
  <c r="C1454" i="4"/>
  <c r="C1455" i="4"/>
  <c r="C1456" i="4"/>
  <c r="C1457" i="4"/>
  <c r="C1458" i="4"/>
  <c r="C1459" i="4"/>
  <c r="C1460" i="4"/>
  <c r="C1461" i="4"/>
  <c r="C1462" i="4"/>
  <c r="C1463" i="4"/>
  <c r="C1464" i="4"/>
  <c r="C1465" i="4"/>
  <c r="C1466" i="4"/>
  <c r="C1467" i="4"/>
  <c r="C1468" i="4"/>
  <c r="C1469" i="4"/>
  <c r="C1470" i="4"/>
  <c r="C1471" i="4"/>
  <c r="C1472" i="4"/>
  <c r="C1473" i="4"/>
  <c r="C1474" i="4"/>
  <c r="C1475" i="4"/>
  <c r="C1476" i="4"/>
  <c r="C1477" i="4"/>
  <c r="C1478" i="4"/>
  <c r="C1479" i="4"/>
  <c r="C1480" i="4"/>
  <c r="C1481" i="4"/>
  <c r="C1482" i="4"/>
  <c r="C1483" i="4"/>
  <c r="C1484" i="4"/>
  <c r="C1485" i="4"/>
  <c r="C1486" i="4"/>
  <c r="C1487" i="4"/>
  <c r="C1488" i="4"/>
  <c r="C1489" i="4"/>
  <c r="C1490" i="4"/>
  <c r="C1491" i="4"/>
  <c r="C1492" i="4"/>
  <c r="C1493" i="4"/>
  <c r="C1506" i="4"/>
  <c r="C1507" i="4"/>
  <c r="C1508" i="4"/>
  <c r="C1509" i="4"/>
  <c r="C1510" i="4"/>
  <c r="C1511" i="4"/>
  <c r="C1512" i="4"/>
  <c r="C1513" i="4"/>
  <c r="C1514" i="4"/>
  <c r="C1515" i="4"/>
  <c r="C1516" i="4"/>
  <c r="C1517" i="4"/>
  <c r="C1518" i="4"/>
  <c r="C1519" i="4"/>
  <c r="C1520" i="4"/>
  <c r="C1521" i="4"/>
  <c r="C1522" i="4"/>
  <c r="C1523" i="4"/>
  <c r="C1524" i="4"/>
  <c r="C1525" i="4"/>
  <c r="C1526" i="4"/>
  <c r="C1527" i="4"/>
  <c r="C1528" i="4"/>
  <c r="C1529" i="4"/>
  <c r="C1530" i="4"/>
  <c r="C1531" i="4"/>
  <c r="C1532" i="4"/>
  <c r="C1533" i="4"/>
  <c r="C1534" i="4"/>
  <c r="C1535" i="4"/>
  <c r="C1536" i="4"/>
  <c r="C1537" i="4"/>
  <c r="C1538" i="4"/>
  <c r="C1539" i="4"/>
  <c r="C1540" i="4"/>
  <c r="C1541" i="4"/>
  <c r="C1542" i="4"/>
  <c r="C1543" i="4"/>
  <c r="C1544" i="4"/>
  <c r="C1545" i="4"/>
  <c r="C1546" i="4"/>
  <c r="C1547" i="4"/>
  <c r="C1548" i="4"/>
  <c r="C1549" i="4"/>
  <c r="C1550" i="4"/>
  <c r="C1551" i="4"/>
  <c r="C1552" i="4"/>
  <c r="C1553" i="4"/>
  <c r="C1554" i="4"/>
  <c r="C1555" i="4"/>
  <c r="C1556" i="4"/>
  <c r="C1557" i="4"/>
  <c r="C1558" i="4"/>
  <c r="C1559" i="4"/>
  <c r="C1560" i="4"/>
  <c r="C1561" i="4"/>
  <c r="C1562" i="4"/>
  <c r="C1563" i="4"/>
  <c r="C1564" i="4"/>
  <c r="C1565" i="4"/>
  <c r="C1566" i="4"/>
  <c r="C1567" i="4"/>
  <c r="C1568" i="4"/>
  <c r="C1569" i="4"/>
  <c r="C1570" i="4"/>
  <c r="C1571" i="4"/>
  <c r="C1572" i="4"/>
  <c r="C1573" i="4"/>
  <c r="C1574" i="4"/>
  <c r="C1575" i="4"/>
  <c r="C1576" i="4"/>
  <c r="C1577" i="4"/>
  <c r="C1590" i="4"/>
  <c r="C1591" i="4"/>
  <c r="C1592" i="4"/>
  <c r="C1593" i="4"/>
  <c r="C1594" i="4"/>
  <c r="C1595" i="4"/>
  <c r="C1596" i="4"/>
  <c r="C1597" i="4"/>
  <c r="C1598" i="4"/>
  <c r="C1599" i="4"/>
  <c r="C1600" i="4"/>
  <c r="C1601" i="4"/>
  <c r="C1602" i="4"/>
  <c r="C1603" i="4"/>
  <c r="C1604" i="4"/>
  <c r="C1605" i="4"/>
  <c r="C1606" i="4"/>
  <c r="C1607" i="4"/>
  <c r="C1608" i="4"/>
  <c r="C1609" i="4"/>
  <c r="C1610" i="4"/>
  <c r="C1611" i="4"/>
  <c r="C1612" i="4"/>
  <c r="C1613" i="4"/>
  <c r="C1614" i="4"/>
  <c r="C1615" i="4"/>
  <c r="C1616" i="4"/>
  <c r="C1617" i="4"/>
  <c r="C1618" i="4"/>
  <c r="C1619" i="4"/>
  <c r="C1620" i="4"/>
  <c r="C1621" i="4"/>
  <c r="C1622" i="4"/>
  <c r="C1623" i="4"/>
  <c r="C1624" i="4"/>
  <c r="C1625" i="4"/>
  <c r="C1626" i="4"/>
  <c r="C1627" i="4"/>
  <c r="C1628" i="4"/>
  <c r="C1629" i="4"/>
  <c r="C1630" i="4"/>
  <c r="C1631" i="4"/>
  <c r="C1632" i="4"/>
  <c r="C1633" i="4"/>
  <c r="C1634" i="4"/>
  <c r="C1635" i="4"/>
  <c r="C1636" i="4"/>
  <c r="C1637" i="4"/>
  <c r="C1638" i="4"/>
  <c r="C1639" i="4"/>
  <c r="C1640" i="4"/>
  <c r="C1641" i="4"/>
  <c r="C1642" i="4"/>
  <c r="C1643" i="4"/>
  <c r="C1644" i="4"/>
  <c r="C1645" i="4"/>
  <c r="C1646" i="4"/>
  <c r="C1647" i="4"/>
  <c r="C1648" i="4"/>
  <c r="C1649" i="4"/>
  <c r="C1650" i="4"/>
  <c r="C1651" i="4"/>
  <c r="C1652" i="4"/>
  <c r="C1653" i="4"/>
  <c r="C1654" i="4"/>
  <c r="C1655" i="4"/>
  <c r="C1656" i="4"/>
  <c r="C1657" i="4"/>
  <c r="C1658" i="4"/>
  <c r="C1659" i="4"/>
  <c r="C1660" i="4"/>
  <c r="C1661" i="4"/>
  <c r="C1674" i="4"/>
  <c r="C1675" i="4"/>
  <c r="C1676" i="4"/>
  <c r="C1677" i="4"/>
  <c r="C1678" i="4"/>
  <c r="C1679" i="4"/>
  <c r="C1680" i="4"/>
  <c r="C1681" i="4"/>
  <c r="C1682" i="4"/>
  <c r="C1683" i="4"/>
  <c r="C1684" i="4"/>
  <c r="C1685" i="4"/>
  <c r="C1686" i="4"/>
  <c r="C1687" i="4"/>
  <c r="C1688" i="4"/>
  <c r="C1689" i="4"/>
  <c r="C1690" i="4"/>
  <c r="C1691" i="4"/>
  <c r="C1692" i="4"/>
  <c r="C1693" i="4"/>
  <c r="C1694" i="4"/>
  <c r="C1695" i="4"/>
  <c r="C1696" i="4"/>
  <c r="C1697" i="4"/>
  <c r="C1698" i="4"/>
  <c r="C1699" i="4"/>
  <c r="C1700" i="4"/>
  <c r="C1701" i="4"/>
  <c r="C1702" i="4"/>
  <c r="C1703" i="4"/>
  <c r="C1704" i="4"/>
  <c r="C1705" i="4"/>
  <c r="C1706" i="4"/>
  <c r="C1707" i="4"/>
  <c r="C1708" i="4"/>
  <c r="C1709" i="4"/>
  <c r="C1710" i="4"/>
  <c r="C1711" i="4"/>
  <c r="C1712" i="4"/>
  <c r="C1713" i="4"/>
  <c r="C1714" i="4"/>
  <c r="C1715" i="4"/>
  <c r="C1716" i="4"/>
  <c r="C1717" i="4"/>
  <c r="C1718" i="4"/>
  <c r="C1719" i="4"/>
  <c r="C1720" i="4"/>
  <c r="C1721" i="4"/>
  <c r="C1722" i="4"/>
  <c r="C1723" i="4"/>
  <c r="C1724" i="4"/>
  <c r="C1725" i="4"/>
  <c r="C1726" i="4"/>
  <c r="C1727" i="4"/>
  <c r="C1728" i="4"/>
  <c r="C1729" i="4"/>
  <c r="C1730" i="4"/>
  <c r="C1731" i="4"/>
  <c r="C1732" i="4"/>
  <c r="C1733" i="4"/>
  <c r="C1734" i="4"/>
  <c r="C1735" i="4"/>
  <c r="C1736" i="4"/>
  <c r="C1737" i="4"/>
  <c r="C1738" i="4"/>
  <c r="C1739" i="4"/>
  <c r="C1740" i="4"/>
  <c r="C1741" i="4"/>
  <c r="C1742" i="4"/>
  <c r="C1743" i="4"/>
  <c r="C1744" i="4"/>
  <c r="C1745" i="4"/>
  <c r="C1758" i="4"/>
  <c r="C1759" i="4"/>
  <c r="C1760" i="4"/>
  <c r="C1761" i="4"/>
  <c r="C1762" i="4"/>
  <c r="C1763" i="4"/>
  <c r="C1764" i="4"/>
  <c r="C1765" i="4"/>
  <c r="C1766" i="4"/>
  <c r="C1767" i="4"/>
  <c r="C1768" i="4"/>
  <c r="C1769" i="4"/>
  <c r="C1770" i="4"/>
  <c r="C1771" i="4"/>
  <c r="C1772" i="4"/>
  <c r="C1773" i="4"/>
  <c r="C1774" i="4"/>
  <c r="C1775" i="4"/>
  <c r="C1776" i="4"/>
  <c r="C1777" i="4"/>
  <c r="C1778" i="4"/>
  <c r="C1779" i="4"/>
  <c r="C1780" i="4"/>
  <c r="C1781" i="4"/>
  <c r="C1782" i="4"/>
  <c r="C1783" i="4"/>
  <c r="C1784" i="4"/>
  <c r="C1785" i="4"/>
  <c r="C1786" i="4"/>
  <c r="C1787" i="4"/>
  <c r="C1788" i="4"/>
  <c r="C1789" i="4"/>
  <c r="C1790" i="4"/>
  <c r="C1791" i="4"/>
  <c r="C1792" i="4"/>
  <c r="C1793" i="4"/>
  <c r="C1794" i="4"/>
  <c r="C1795" i="4"/>
  <c r="C1796" i="4"/>
  <c r="C1797" i="4"/>
  <c r="C1798" i="4"/>
  <c r="C1799" i="4"/>
  <c r="C1800" i="4"/>
  <c r="C1801" i="4"/>
  <c r="C1802" i="4"/>
  <c r="C1803" i="4"/>
  <c r="C1804" i="4"/>
  <c r="C1805" i="4"/>
  <c r="C1806" i="4"/>
  <c r="C1807" i="4"/>
  <c r="C1808" i="4"/>
  <c r="C1809" i="4"/>
  <c r="C1810" i="4"/>
  <c r="C1811" i="4"/>
  <c r="C1812" i="4"/>
  <c r="C1813" i="4"/>
  <c r="C1814" i="4"/>
  <c r="C1815" i="4"/>
  <c r="C1816" i="4"/>
  <c r="C1817" i="4"/>
  <c r="C1818" i="4"/>
  <c r="C1819" i="4"/>
  <c r="C1820" i="4"/>
  <c r="C1821" i="4"/>
  <c r="C1822" i="4"/>
  <c r="C1823" i="4"/>
  <c r="C1824" i="4"/>
  <c r="C1825" i="4"/>
  <c r="C1826" i="4"/>
  <c r="C1827" i="4"/>
  <c r="C1828" i="4"/>
  <c r="C1829" i="4"/>
  <c r="C1842" i="4"/>
  <c r="C1843" i="4"/>
  <c r="C1844" i="4"/>
  <c r="C1845" i="4"/>
  <c r="C1846" i="4"/>
  <c r="C1847" i="4"/>
  <c r="C1848" i="4"/>
  <c r="C1849" i="4"/>
  <c r="C1850" i="4"/>
  <c r="C1851" i="4"/>
  <c r="C1852" i="4"/>
  <c r="C1853" i="4"/>
  <c r="C1854" i="4"/>
  <c r="C1855" i="4"/>
  <c r="C1856" i="4"/>
  <c r="C1857" i="4"/>
  <c r="C1858" i="4"/>
  <c r="C1859" i="4"/>
  <c r="C1860" i="4"/>
  <c r="C1861" i="4"/>
  <c r="C1862" i="4"/>
  <c r="C1863" i="4"/>
  <c r="C1864" i="4"/>
  <c r="C1865" i="4"/>
  <c r="C1866" i="4"/>
  <c r="C1867" i="4"/>
  <c r="C1868" i="4"/>
  <c r="C1869" i="4"/>
  <c r="C1870" i="4"/>
  <c r="C1871" i="4"/>
  <c r="C1872" i="4"/>
  <c r="C1873" i="4"/>
  <c r="C1874" i="4"/>
  <c r="C1875" i="4"/>
  <c r="C1876" i="4"/>
  <c r="C1877" i="4"/>
  <c r="C1878" i="4"/>
  <c r="C1879" i="4"/>
  <c r="C1880" i="4"/>
  <c r="C1881" i="4"/>
  <c r="C1882" i="4"/>
  <c r="C1883" i="4"/>
  <c r="C1884" i="4"/>
  <c r="C1885" i="4"/>
  <c r="C1886" i="4"/>
  <c r="C1887" i="4"/>
  <c r="C1888" i="4"/>
  <c r="C1889" i="4"/>
  <c r="C1890" i="4"/>
  <c r="C1891" i="4"/>
  <c r="C1892" i="4"/>
  <c r="C1893" i="4"/>
  <c r="C1894" i="4"/>
  <c r="C1895" i="4"/>
  <c r="C1896" i="4"/>
  <c r="C1897" i="4"/>
  <c r="C1898" i="4"/>
  <c r="C1899" i="4"/>
  <c r="C1900" i="4"/>
  <c r="C1901" i="4"/>
  <c r="C1902" i="4"/>
  <c r="C1903" i="4"/>
  <c r="C1904" i="4"/>
  <c r="C1905" i="4"/>
  <c r="C1906" i="4"/>
  <c r="C1907" i="4"/>
  <c r="C1908" i="4"/>
  <c r="C1909" i="4"/>
  <c r="C1910" i="4"/>
  <c r="C1911" i="4"/>
  <c r="C1912" i="4"/>
  <c r="C1913" i="4"/>
  <c r="C1926" i="4"/>
  <c r="C1927" i="4"/>
  <c r="C1928" i="4"/>
  <c r="C1929" i="4"/>
  <c r="C1930" i="4"/>
  <c r="C1931" i="4"/>
  <c r="C1932" i="4"/>
  <c r="C1933" i="4"/>
  <c r="C1934" i="4"/>
  <c r="C1935" i="4"/>
  <c r="C1936" i="4"/>
  <c r="C1937" i="4"/>
  <c r="C1938" i="4"/>
  <c r="C1939" i="4"/>
  <c r="C1940" i="4"/>
  <c r="C1941" i="4"/>
  <c r="C1942" i="4"/>
  <c r="C1943" i="4"/>
  <c r="C1944" i="4"/>
  <c r="C1945" i="4"/>
  <c r="C1946" i="4"/>
  <c r="C1947" i="4"/>
  <c r="C1948" i="4"/>
  <c r="C1949" i="4"/>
  <c r="C1950" i="4"/>
  <c r="C1951" i="4"/>
  <c r="C1952" i="4"/>
  <c r="C1953" i="4"/>
  <c r="C1954" i="4"/>
  <c r="C1955" i="4"/>
  <c r="C1956" i="4"/>
  <c r="C1957" i="4"/>
  <c r="C1958" i="4"/>
  <c r="C1959" i="4"/>
  <c r="C1960" i="4"/>
  <c r="C1961" i="4"/>
  <c r="C1962" i="4"/>
  <c r="C1963" i="4"/>
  <c r="C1964" i="4"/>
  <c r="C1965" i="4"/>
  <c r="C1966" i="4"/>
  <c r="C1967" i="4"/>
  <c r="C1968" i="4"/>
  <c r="C1969" i="4"/>
  <c r="C1970" i="4"/>
  <c r="C1971" i="4"/>
  <c r="C1972" i="4"/>
  <c r="C1973" i="4"/>
  <c r="C1974" i="4"/>
  <c r="C1975" i="4"/>
  <c r="C1976" i="4"/>
  <c r="C1977" i="4"/>
  <c r="C1978" i="4"/>
  <c r="C1979" i="4"/>
  <c r="C1980" i="4"/>
  <c r="C1981" i="4"/>
  <c r="C1982" i="4"/>
  <c r="C1983" i="4"/>
  <c r="C1984" i="4"/>
  <c r="C1985" i="4"/>
  <c r="C1986" i="4"/>
  <c r="C1987" i="4"/>
  <c r="C1988" i="4"/>
  <c r="C1989" i="4"/>
  <c r="C1990" i="4"/>
  <c r="C1991" i="4"/>
  <c r="C1992" i="4"/>
  <c r="C1993" i="4"/>
  <c r="C1994" i="4"/>
  <c r="C1995" i="4"/>
  <c r="C1996" i="4"/>
  <c r="C1997" i="4"/>
  <c r="C2010" i="4"/>
  <c r="C2011" i="4"/>
  <c r="C2012" i="4"/>
  <c r="C2013" i="4"/>
  <c r="C2014" i="4"/>
  <c r="C2015" i="4"/>
  <c r="C2016" i="4"/>
  <c r="C2017" i="4"/>
  <c r="C2018" i="4"/>
  <c r="C2019" i="4"/>
  <c r="C2020" i="4"/>
  <c r="C2021" i="4"/>
  <c r="C2022" i="4"/>
  <c r="C2023" i="4"/>
  <c r="C2024" i="4"/>
  <c r="C2025" i="4"/>
  <c r="C2026" i="4"/>
  <c r="C2027" i="4"/>
  <c r="C2028" i="4"/>
  <c r="C2029" i="4"/>
  <c r="C2030" i="4"/>
  <c r="C2031" i="4"/>
  <c r="C2032" i="4"/>
  <c r="C2033" i="4"/>
  <c r="C2034" i="4"/>
  <c r="C2035" i="4"/>
  <c r="C2036" i="4"/>
  <c r="C2037" i="4"/>
  <c r="C2038" i="4"/>
  <c r="C2039" i="4"/>
  <c r="C2040" i="4"/>
  <c r="C2041" i="4"/>
  <c r="C2042" i="4"/>
  <c r="C2043" i="4"/>
  <c r="C2044" i="4"/>
  <c r="C2045" i="4"/>
  <c r="C2046" i="4"/>
  <c r="C2047" i="4"/>
  <c r="C2048" i="4"/>
  <c r="C2049" i="4"/>
  <c r="C2050" i="4"/>
  <c r="C2051" i="4"/>
  <c r="C2052" i="4"/>
  <c r="C2053" i="4"/>
  <c r="C2054" i="4"/>
  <c r="C2055" i="4"/>
  <c r="C2056" i="4"/>
  <c r="C2057" i="4"/>
  <c r="C2058" i="4"/>
  <c r="C2059" i="4"/>
  <c r="C2060" i="4"/>
  <c r="C2061" i="4"/>
  <c r="C2062" i="4"/>
  <c r="C2063" i="4"/>
  <c r="C2064" i="4"/>
  <c r="C2065" i="4"/>
  <c r="C2066" i="4"/>
  <c r="C2067" i="4"/>
  <c r="C2068" i="4"/>
  <c r="C2069" i="4"/>
  <c r="C2070" i="4"/>
  <c r="C2071" i="4"/>
  <c r="C2072" i="4"/>
  <c r="C2073" i="4"/>
  <c r="C2074" i="4"/>
  <c r="C2075" i="4"/>
  <c r="C2076" i="4"/>
  <c r="C2077" i="4"/>
  <c r="C2078" i="4"/>
  <c r="C2079" i="4"/>
  <c r="C2080" i="4"/>
  <c r="C2081" i="4"/>
  <c r="C2094" i="4"/>
  <c r="C2095" i="4"/>
  <c r="C2096" i="4"/>
  <c r="C2097" i="4"/>
  <c r="C2098" i="4"/>
  <c r="C2099" i="4"/>
  <c r="C2100" i="4"/>
  <c r="C2101" i="4"/>
  <c r="C2102" i="4"/>
  <c r="C2103" i="4"/>
  <c r="C2104" i="4"/>
  <c r="C2105" i="4"/>
  <c r="C2106" i="4"/>
  <c r="C2107" i="4"/>
  <c r="C2108" i="4"/>
  <c r="C2109" i="4"/>
  <c r="C2110" i="4"/>
  <c r="C2111" i="4"/>
  <c r="C2112" i="4"/>
  <c r="C2113" i="4"/>
  <c r="C2114" i="4"/>
  <c r="C2115" i="4"/>
  <c r="C2116" i="4"/>
  <c r="C2117" i="4"/>
  <c r="C2118" i="4"/>
  <c r="C2119" i="4"/>
  <c r="C2120" i="4"/>
  <c r="C2121" i="4"/>
  <c r="C2122" i="4"/>
  <c r="C2123" i="4"/>
  <c r="C2124" i="4"/>
  <c r="C2125" i="4"/>
  <c r="C2126" i="4"/>
  <c r="C2127" i="4"/>
  <c r="C2128" i="4"/>
  <c r="C2129" i="4"/>
  <c r="C2130" i="4"/>
  <c r="C2131" i="4"/>
  <c r="C2132" i="4"/>
  <c r="C2133" i="4"/>
  <c r="C2134" i="4"/>
  <c r="C2135" i="4"/>
  <c r="C2136" i="4"/>
  <c r="C2137" i="4"/>
  <c r="C2138" i="4"/>
  <c r="C2139" i="4"/>
  <c r="C2140" i="4"/>
  <c r="C2141" i="4"/>
  <c r="C2142" i="4"/>
  <c r="C2143" i="4"/>
  <c r="C2144" i="4"/>
  <c r="C2145" i="4"/>
  <c r="C2146" i="4"/>
  <c r="C2147" i="4"/>
  <c r="C2148" i="4"/>
  <c r="C2149" i="4"/>
  <c r="C2150" i="4"/>
  <c r="C2151" i="4"/>
  <c r="C2152" i="4"/>
  <c r="C2153" i="4"/>
  <c r="C2154" i="4"/>
  <c r="C2155" i="4"/>
  <c r="C2156" i="4"/>
  <c r="C2157" i="4"/>
  <c r="C2158" i="4"/>
  <c r="C2159" i="4"/>
  <c r="C2160" i="4"/>
  <c r="C2161" i="4"/>
  <c r="C2162" i="4"/>
  <c r="C2163" i="4"/>
  <c r="C2164" i="4"/>
  <c r="C2165" i="4"/>
  <c r="C2178" i="4"/>
  <c r="C2179" i="4"/>
  <c r="C2180" i="4"/>
  <c r="C2181" i="4"/>
  <c r="C2182" i="4"/>
  <c r="C2183" i="4"/>
  <c r="C2184" i="4"/>
  <c r="C2185" i="4"/>
  <c r="C2186" i="4"/>
  <c r="C2187" i="4"/>
  <c r="C2188" i="4"/>
  <c r="C2189" i="4"/>
  <c r="C2190" i="4"/>
  <c r="C2191" i="4"/>
  <c r="C2192" i="4"/>
  <c r="C2193" i="4"/>
  <c r="C2194" i="4"/>
  <c r="C2195" i="4"/>
  <c r="C2196" i="4"/>
  <c r="C2197" i="4"/>
  <c r="C2198" i="4"/>
  <c r="C2199" i="4"/>
  <c r="C2200" i="4"/>
  <c r="C2201" i="4"/>
  <c r="C2202" i="4"/>
  <c r="C2203" i="4"/>
  <c r="C2204" i="4"/>
  <c r="C2205" i="4"/>
  <c r="C2206" i="4"/>
  <c r="C2207" i="4"/>
  <c r="C2208" i="4"/>
  <c r="C2209" i="4"/>
  <c r="C2210" i="4"/>
  <c r="C2211" i="4"/>
  <c r="C2212" i="4"/>
  <c r="C2213" i="4"/>
  <c r="C2214" i="4"/>
  <c r="C2215" i="4"/>
  <c r="C2216" i="4"/>
  <c r="C2217" i="4"/>
  <c r="C2218" i="4"/>
  <c r="C2219" i="4"/>
  <c r="C2220" i="4"/>
  <c r="C2221" i="4"/>
  <c r="C2222" i="4"/>
  <c r="C2223" i="4"/>
  <c r="C2224" i="4"/>
  <c r="C2225" i="4"/>
  <c r="C2226" i="4"/>
  <c r="C2227" i="4"/>
  <c r="C2228" i="4"/>
  <c r="C2229" i="4"/>
  <c r="C2230" i="4"/>
  <c r="C2231" i="4"/>
  <c r="C2232" i="4"/>
  <c r="C2233" i="4"/>
  <c r="C2234" i="4"/>
  <c r="C2235" i="4"/>
  <c r="C2236" i="4"/>
  <c r="C2237" i="4"/>
  <c r="C2238" i="4"/>
  <c r="C2239" i="4"/>
  <c r="C2240" i="4"/>
  <c r="C2241" i="4"/>
  <c r="C2242" i="4"/>
  <c r="C2243" i="4"/>
  <c r="C2244" i="4"/>
  <c r="C2245" i="4"/>
  <c r="C2246" i="4"/>
  <c r="C2247" i="4"/>
  <c r="C2248" i="4"/>
  <c r="C2249" i="4"/>
  <c r="C2262" i="4"/>
  <c r="C2263" i="4"/>
  <c r="C2264" i="4"/>
  <c r="C2265" i="4"/>
  <c r="C2266" i="4"/>
  <c r="C2267" i="4"/>
  <c r="C2268" i="4"/>
  <c r="C2269" i="4"/>
  <c r="C2270" i="4"/>
  <c r="C2271" i="4"/>
  <c r="C2272" i="4"/>
  <c r="C2273" i="4"/>
  <c r="C2274" i="4"/>
  <c r="C2275" i="4"/>
  <c r="C2276" i="4"/>
  <c r="C2277" i="4"/>
  <c r="C2278" i="4"/>
  <c r="C2279" i="4"/>
  <c r="C2280" i="4"/>
  <c r="C2281" i="4"/>
  <c r="C2282" i="4"/>
  <c r="C2283" i="4"/>
  <c r="C2284" i="4"/>
  <c r="C2285" i="4"/>
  <c r="G2280" i="4" l="1"/>
  <c r="G2281" i="4"/>
  <c r="G2282" i="4"/>
  <c r="G2283" i="4"/>
  <c r="G2284" i="4"/>
  <c r="G2285" i="4"/>
  <c r="I2280" i="4"/>
  <c r="I2281" i="4"/>
  <c r="I2282" i="4"/>
  <c r="I2283" i="4"/>
  <c r="I2284" i="4"/>
  <c r="I2285" i="4"/>
  <c r="J2280" i="4"/>
  <c r="J2281" i="4"/>
  <c r="J2282" i="4"/>
  <c r="J2283" i="4"/>
  <c r="J2284" i="4"/>
  <c r="J2285" i="4"/>
  <c r="G2274" i="4"/>
  <c r="G2275" i="4"/>
  <c r="G2276" i="4"/>
  <c r="G2277" i="4"/>
  <c r="G2278" i="4"/>
  <c r="G2279" i="4"/>
  <c r="I2274" i="4"/>
  <c r="I2275" i="4"/>
  <c r="I2276" i="4"/>
  <c r="I2277" i="4"/>
  <c r="I2278" i="4"/>
  <c r="I2279" i="4"/>
  <c r="J2274" i="4"/>
  <c r="J2275" i="4"/>
  <c r="J2276" i="4"/>
  <c r="J2277" i="4"/>
  <c r="J2278" i="4"/>
  <c r="J2279" i="4"/>
  <c r="G2268" i="4"/>
  <c r="G2269" i="4"/>
  <c r="G2270" i="4"/>
  <c r="G2271" i="4"/>
  <c r="G2272" i="4"/>
  <c r="G2273" i="4"/>
  <c r="I2268" i="4"/>
  <c r="I2269" i="4"/>
  <c r="I2270" i="4"/>
  <c r="I2271" i="4"/>
  <c r="I2272" i="4"/>
  <c r="I2273" i="4"/>
  <c r="J2268" i="4"/>
  <c r="J2269" i="4"/>
  <c r="J2270" i="4"/>
  <c r="J2271" i="4"/>
  <c r="J2272" i="4"/>
  <c r="J2273" i="4"/>
  <c r="G2262" i="4"/>
  <c r="G2263" i="4"/>
  <c r="G2264" i="4"/>
  <c r="G2265" i="4"/>
  <c r="G2266" i="4"/>
  <c r="G2267" i="4"/>
  <c r="I2262" i="4"/>
  <c r="I2263" i="4"/>
  <c r="I2264" i="4"/>
  <c r="I2265" i="4"/>
  <c r="I2266" i="4"/>
  <c r="I2267" i="4"/>
  <c r="J2262" i="4"/>
  <c r="J2263" i="4"/>
  <c r="J2264" i="4"/>
  <c r="J2265" i="4"/>
  <c r="J2266" i="4"/>
  <c r="J2267" i="4"/>
  <c r="G2244" i="4" l="1"/>
  <c r="G2245" i="4"/>
  <c r="G2246" i="4"/>
  <c r="G2247" i="4"/>
  <c r="G2248" i="4"/>
  <c r="G2249" i="4"/>
  <c r="I2244" i="4"/>
  <c r="I2245" i="4"/>
  <c r="I2246" i="4"/>
  <c r="I2247" i="4"/>
  <c r="I2248" i="4"/>
  <c r="I2249" i="4"/>
  <c r="J2244" i="4"/>
  <c r="J2245" i="4"/>
  <c r="J2246" i="4"/>
  <c r="J2247" i="4"/>
  <c r="J2248" i="4"/>
  <c r="J2249" i="4"/>
  <c r="G2238" i="4"/>
  <c r="G2239" i="4"/>
  <c r="G2240" i="4"/>
  <c r="G2241" i="4"/>
  <c r="G2242" i="4"/>
  <c r="G2243" i="4"/>
  <c r="I2238" i="4"/>
  <c r="I2239" i="4"/>
  <c r="I2240" i="4"/>
  <c r="I2241" i="4"/>
  <c r="I2242" i="4"/>
  <c r="I2243" i="4"/>
  <c r="J2238" i="4"/>
  <c r="J2239" i="4"/>
  <c r="J2240" i="4"/>
  <c r="J2241" i="4"/>
  <c r="J2242" i="4"/>
  <c r="J2243" i="4"/>
  <c r="G2232" i="4"/>
  <c r="G2233" i="4"/>
  <c r="G2234" i="4"/>
  <c r="G2235" i="4"/>
  <c r="G2236" i="4"/>
  <c r="G2237" i="4"/>
  <c r="I2232" i="4"/>
  <c r="I2233" i="4"/>
  <c r="I2234" i="4"/>
  <c r="I2235" i="4"/>
  <c r="I2236" i="4"/>
  <c r="I2237" i="4"/>
  <c r="J2232" i="4"/>
  <c r="J2233" i="4"/>
  <c r="J2234" i="4"/>
  <c r="J2235" i="4"/>
  <c r="J2236" i="4"/>
  <c r="J2237" i="4"/>
  <c r="J2230" i="4" l="1"/>
  <c r="I2230" i="4"/>
  <c r="J2229" i="4"/>
  <c r="I2229" i="4"/>
  <c r="J2228" i="4"/>
  <c r="I2228" i="4"/>
  <c r="J2227" i="4"/>
  <c r="I2227" i="4"/>
  <c r="J2226" i="4"/>
  <c r="I2226" i="4"/>
  <c r="J2225" i="4"/>
  <c r="I2225" i="4"/>
  <c r="J2224" i="4"/>
  <c r="I2224" i="4"/>
  <c r="J2223" i="4"/>
  <c r="I2223" i="4"/>
  <c r="J2222" i="4"/>
  <c r="I2222" i="4"/>
  <c r="J2221" i="4"/>
  <c r="I2221" i="4"/>
  <c r="J2220" i="4"/>
  <c r="I2220" i="4"/>
  <c r="J2231" i="4"/>
  <c r="I2231" i="4"/>
  <c r="J2219" i="4"/>
  <c r="I2219" i="4"/>
  <c r="J2218" i="4"/>
  <c r="I2218" i="4"/>
  <c r="J2217" i="4"/>
  <c r="I2217" i="4"/>
  <c r="G2231" i="4"/>
  <c r="G2230" i="4"/>
  <c r="G2229" i="4"/>
  <c r="G2228" i="4"/>
  <c r="G2227" i="4"/>
  <c r="G2226" i="4"/>
  <c r="G2225" i="4"/>
  <c r="G2224" i="4"/>
  <c r="G2223" i="4"/>
  <c r="G2222" i="4"/>
  <c r="G2221" i="4"/>
  <c r="G2220" i="4"/>
  <c r="G2219" i="4"/>
  <c r="G2218" i="4"/>
  <c r="G2217" i="4"/>
  <c r="G2216" i="4" l="1"/>
  <c r="G2215" i="4"/>
  <c r="G2214" i="4"/>
  <c r="G2213" i="4"/>
  <c r="G2212" i="4"/>
  <c r="G2211" i="4"/>
  <c r="G2210" i="4"/>
  <c r="G2209" i="4"/>
  <c r="G2208" i="4"/>
  <c r="G2207" i="4"/>
  <c r="G2206" i="4"/>
  <c r="G2205" i="4"/>
  <c r="G2204" i="4"/>
  <c r="G2203" i="4"/>
  <c r="G2202" i="4"/>
  <c r="G2201" i="4"/>
  <c r="G2200" i="4"/>
  <c r="G2199" i="4"/>
  <c r="G2198" i="4"/>
  <c r="G2197" i="4"/>
  <c r="G2196" i="4"/>
  <c r="G2195" i="4"/>
  <c r="G2194" i="4"/>
  <c r="G2193" i="4"/>
  <c r="G2192" i="4"/>
  <c r="G2191" i="4"/>
  <c r="G2190" i="4"/>
  <c r="G2189" i="4"/>
  <c r="G2188" i="4"/>
  <c r="G2187" i="4"/>
  <c r="G2186" i="4"/>
  <c r="G2185" i="4"/>
  <c r="G2184" i="4"/>
  <c r="G2183" i="4"/>
  <c r="G2182" i="4"/>
  <c r="G2181" i="4"/>
  <c r="G2180" i="4"/>
  <c r="G2179" i="4"/>
  <c r="G2178" i="4"/>
  <c r="G2165" i="4"/>
  <c r="G2164" i="4"/>
  <c r="G2163" i="4"/>
  <c r="G2162" i="4"/>
  <c r="G2161" i="4"/>
  <c r="G2160" i="4"/>
  <c r="G2159" i="4"/>
  <c r="G2158" i="4"/>
  <c r="G2157" i="4"/>
  <c r="G2156" i="4"/>
  <c r="G2155" i="4"/>
  <c r="G2154" i="4"/>
  <c r="G2153" i="4"/>
  <c r="G2152" i="4"/>
  <c r="G2151" i="4"/>
  <c r="G2150" i="4"/>
  <c r="G2149" i="4"/>
  <c r="G2148" i="4"/>
  <c r="G2147" i="4"/>
  <c r="G2146" i="4"/>
  <c r="G2145" i="4"/>
  <c r="G2144" i="4"/>
  <c r="G2143" i="4"/>
  <c r="G2142" i="4"/>
  <c r="G2141" i="4"/>
  <c r="G2140" i="4"/>
  <c r="G2139" i="4"/>
  <c r="G2138" i="4"/>
  <c r="G2137" i="4"/>
  <c r="G2136" i="4"/>
  <c r="G2135" i="4"/>
  <c r="G2134" i="4"/>
  <c r="G2133" i="4"/>
  <c r="G2132" i="4"/>
  <c r="G2131" i="4"/>
  <c r="G2130" i="4"/>
  <c r="G2129" i="4"/>
  <c r="G2128" i="4"/>
  <c r="G2127" i="4"/>
  <c r="G2126" i="4"/>
  <c r="G2125" i="4"/>
  <c r="G2124" i="4"/>
  <c r="G2123" i="4"/>
  <c r="G2122" i="4"/>
  <c r="G2121" i="4"/>
  <c r="G2120" i="4"/>
  <c r="G2119" i="4"/>
  <c r="G2118" i="4"/>
  <c r="G2117" i="4"/>
  <c r="G2116" i="4"/>
  <c r="G2115" i="4"/>
  <c r="G2114" i="4"/>
  <c r="G2113" i="4"/>
  <c r="G2112" i="4"/>
  <c r="G2111" i="4"/>
  <c r="G2110" i="4"/>
  <c r="G2109" i="4"/>
  <c r="G2108" i="4"/>
  <c r="G2107" i="4"/>
  <c r="G2106" i="4"/>
  <c r="G2105" i="4"/>
  <c r="G2104" i="4"/>
  <c r="G2103" i="4"/>
  <c r="G2102" i="4"/>
  <c r="G2101" i="4"/>
  <c r="G2100" i="4"/>
  <c r="G2099" i="4"/>
  <c r="G2098" i="4"/>
  <c r="G2097" i="4"/>
  <c r="G2096" i="4"/>
  <c r="G2095" i="4"/>
  <c r="G2094" i="4"/>
  <c r="G2081" i="4"/>
  <c r="G2080" i="4"/>
  <c r="G2079" i="4"/>
  <c r="G2078" i="4"/>
  <c r="G2077" i="4"/>
  <c r="G2076" i="4"/>
  <c r="G2075" i="4"/>
  <c r="G2074" i="4"/>
  <c r="G2073" i="4"/>
  <c r="G2072" i="4"/>
  <c r="G2071" i="4"/>
  <c r="G2070" i="4"/>
  <c r="G2069" i="4"/>
  <c r="G2068" i="4"/>
  <c r="G2067" i="4"/>
  <c r="G2066" i="4"/>
  <c r="G2065" i="4"/>
  <c r="G2064" i="4"/>
  <c r="G2063" i="4"/>
  <c r="G2062" i="4"/>
  <c r="G2061" i="4"/>
  <c r="G2060" i="4"/>
  <c r="G2059" i="4"/>
  <c r="G2058" i="4"/>
  <c r="G2057" i="4"/>
  <c r="G2056" i="4"/>
  <c r="G2055" i="4"/>
  <c r="G2054" i="4"/>
  <c r="G2053" i="4"/>
  <c r="G2052" i="4"/>
  <c r="G2051" i="4"/>
  <c r="G2050" i="4"/>
  <c r="G2049" i="4"/>
  <c r="G2048" i="4"/>
  <c r="G2047" i="4"/>
  <c r="G2046" i="4"/>
  <c r="G2045" i="4"/>
  <c r="G2044" i="4"/>
  <c r="G2043" i="4"/>
  <c r="G2042" i="4"/>
  <c r="G2041" i="4"/>
  <c r="G2040" i="4"/>
  <c r="G2039" i="4"/>
  <c r="G2038" i="4"/>
  <c r="G2037" i="4"/>
  <c r="G2036" i="4"/>
  <c r="G2035" i="4"/>
  <c r="G2034" i="4"/>
  <c r="G2033" i="4"/>
  <c r="G2032" i="4"/>
  <c r="G2031" i="4"/>
  <c r="G2030" i="4"/>
  <c r="G2029" i="4"/>
  <c r="G2028" i="4"/>
  <c r="G2027" i="4"/>
  <c r="G2026" i="4"/>
  <c r="G2025" i="4"/>
  <c r="G2024" i="4"/>
  <c r="G2023" i="4"/>
  <c r="G2022" i="4"/>
  <c r="G2021" i="4"/>
  <c r="G2020" i="4"/>
  <c r="G2019" i="4"/>
  <c r="G2018" i="4"/>
  <c r="G2017" i="4"/>
  <c r="G2016" i="4"/>
  <c r="G2015" i="4"/>
  <c r="G2014" i="4"/>
  <c r="G2013" i="4"/>
  <c r="G2012" i="4"/>
  <c r="G2011" i="4"/>
  <c r="G2010" i="4"/>
  <c r="G1997" i="4"/>
  <c r="G1996" i="4"/>
  <c r="G1995" i="4"/>
  <c r="G1994" i="4"/>
  <c r="G1993" i="4"/>
  <c r="G1992" i="4"/>
  <c r="G1991" i="4"/>
  <c r="G1990" i="4"/>
  <c r="G1989" i="4"/>
  <c r="G1988" i="4"/>
  <c r="G1987" i="4"/>
  <c r="G1986" i="4"/>
  <c r="G1985" i="4"/>
  <c r="G1984" i="4"/>
  <c r="G1983" i="4"/>
  <c r="G1982" i="4"/>
  <c r="G1981" i="4"/>
  <c r="G1980" i="4"/>
  <c r="G1979" i="4"/>
  <c r="G1978" i="4"/>
  <c r="G1977" i="4"/>
  <c r="G1976" i="4"/>
  <c r="G1975" i="4"/>
  <c r="G1974" i="4"/>
  <c r="G1973" i="4"/>
  <c r="G1972" i="4"/>
  <c r="G1971" i="4"/>
  <c r="G1970" i="4"/>
  <c r="G1969" i="4"/>
  <c r="G1968" i="4"/>
  <c r="G1967" i="4"/>
  <c r="G1966" i="4"/>
  <c r="G1965" i="4"/>
  <c r="G1964" i="4"/>
  <c r="G1963" i="4"/>
  <c r="G1962" i="4"/>
  <c r="G1961" i="4"/>
  <c r="G1960" i="4"/>
  <c r="G1959" i="4"/>
  <c r="G1958" i="4"/>
  <c r="G1957" i="4"/>
  <c r="G1956" i="4"/>
  <c r="G1955" i="4"/>
  <c r="G1954" i="4"/>
  <c r="G1953" i="4"/>
  <c r="G1952" i="4"/>
  <c r="G1951" i="4"/>
  <c r="G1950" i="4"/>
  <c r="G1949" i="4"/>
  <c r="G1948" i="4"/>
  <c r="G1947" i="4"/>
  <c r="G1946" i="4"/>
  <c r="G1945" i="4"/>
  <c r="G1944" i="4"/>
  <c r="G1943" i="4"/>
  <c r="G1942" i="4"/>
  <c r="G1941" i="4"/>
  <c r="G1940" i="4"/>
  <c r="G1939" i="4"/>
  <c r="G1938" i="4"/>
  <c r="G1937" i="4"/>
  <c r="G1936" i="4"/>
  <c r="G1935" i="4"/>
  <c r="G1934" i="4"/>
  <c r="G1933" i="4"/>
  <c r="G1932" i="4"/>
  <c r="G1931" i="4"/>
  <c r="G1930" i="4"/>
  <c r="G1929" i="4"/>
  <c r="G1928" i="4"/>
  <c r="G1927" i="4"/>
  <c r="G1926" i="4"/>
  <c r="G1913" i="4"/>
  <c r="G1912" i="4"/>
  <c r="G1911" i="4"/>
  <c r="G1910" i="4"/>
  <c r="G1909" i="4"/>
  <c r="G1908" i="4"/>
  <c r="G1907" i="4"/>
  <c r="G1906" i="4"/>
  <c r="G1905" i="4"/>
  <c r="G1904" i="4"/>
  <c r="G1903" i="4"/>
  <c r="G1902" i="4"/>
  <c r="G1901" i="4"/>
  <c r="G1900" i="4"/>
  <c r="G1899" i="4"/>
  <c r="G1898" i="4"/>
  <c r="G1897" i="4"/>
  <c r="G1896" i="4"/>
  <c r="G1895" i="4"/>
  <c r="G1894" i="4"/>
  <c r="G1893" i="4"/>
  <c r="G1892" i="4"/>
  <c r="G1891" i="4"/>
  <c r="G1890" i="4"/>
  <c r="G1889" i="4"/>
  <c r="G1888" i="4"/>
  <c r="G1887" i="4"/>
  <c r="G1886" i="4"/>
  <c r="G1885" i="4"/>
  <c r="G1884" i="4"/>
  <c r="G1883" i="4"/>
  <c r="G1882" i="4"/>
  <c r="G1881" i="4"/>
  <c r="G1880" i="4"/>
  <c r="G1879" i="4"/>
  <c r="G1878" i="4"/>
  <c r="G1877" i="4"/>
  <c r="G1876" i="4"/>
  <c r="G1875" i="4"/>
  <c r="G1874" i="4"/>
  <c r="G1873" i="4"/>
  <c r="G1872" i="4"/>
  <c r="G1871" i="4"/>
  <c r="G1870" i="4"/>
  <c r="G1869" i="4"/>
  <c r="G1868" i="4"/>
  <c r="G1867" i="4"/>
  <c r="G1866" i="4"/>
  <c r="G1865" i="4"/>
  <c r="G1864" i="4"/>
  <c r="G1863" i="4"/>
  <c r="G1862" i="4"/>
  <c r="G1861" i="4"/>
  <c r="G1860" i="4"/>
  <c r="G1859" i="4"/>
  <c r="G1858" i="4"/>
  <c r="G1857" i="4"/>
  <c r="G1856" i="4"/>
  <c r="G1855" i="4"/>
  <c r="G1854" i="4"/>
  <c r="G1853" i="4"/>
  <c r="G1852" i="4"/>
  <c r="G1851" i="4"/>
  <c r="G1850" i="4"/>
  <c r="G1849" i="4"/>
  <c r="G1848" i="4"/>
  <c r="G1847" i="4"/>
  <c r="G1846" i="4"/>
  <c r="G1845" i="4"/>
  <c r="G1844" i="4"/>
  <c r="G1843" i="4"/>
  <c r="G1842" i="4"/>
  <c r="G1829" i="4"/>
  <c r="G1828" i="4"/>
  <c r="G1827" i="4"/>
  <c r="G1826" i="4"/>
  <c r="G1825" i="4"/>
  <c r="G1824" i="4"/>
  <c r="G1823" i="4"/>
  <c r="G1822" i="4"/>
  <c r="G1821" i="4"/>
  <c r="G1820" i="4"/>
  <c r="G1819" i="4"/>
  <c r="G1818" i="4"/>
  <c r="G1817" i="4"/>
  <c r="G1816" i="4"/>
  <c r="G1815" i="4"/>
  <c r="G1814" i="4"/>
  <c r="G1813" i="4"/>
  <c r="G1812" i="4"/>
  <c r="G1811" i="4"/>
  <c r="G1810" i="4"/>
  <c r="G1809" i="4"/>
  <c r="G1808" i="4"/>
  <c r="G1807" i="4"/>
  <c r="G1806" i="4"/>
  <c r="G1805" i="4"/>
  <c r="G1804" i="4"/>
  <c r="G1803" i="4"/>
  <c r="G1802" i="4"/>
  <c r="G1801" i="4"/>
  <c r="G1800" i="4"/>
  <c r="G1799" i="4"/>
  <c r="G1798" i="4"/>
  <c r="G1797" i="4"/>
  <c r="G1796" i="4"/>
  <c r="G1795" i="4"/>
  <c r="G1794" i="4"/>
  <c r="G1793" i="4"/>
  <c r="G1792" i="4"/>
  <c r="G1791" i="4"/>
  <c r="G1790" i="4"/>
  <c r="G1789" i="4"/>
  <c r="G1788" i="4"/>
  <c r="G1787" i="4"/>
  <c r="G1786" i="4"/>
  <c r="G1785" i="4"/>
  <c r="G1784" i="4"/>
  <c r="G1783" i="4"/>
  <c r="G1782" i="4"/>
  <c r="G1781" i="4"/>
  <c r="G1780" i="4"/>
  <c r="G1779" i="4"/>
  <c r="G1778" i="4"/>
  <c r="G1777" i="4"/>
  <c r="G1776" i="4"/>
  <c r="G1775" i="4"/>
  <c r="G1774" i="4"/>
  <c r="G1773" i="4"/>
  <c r="G1772" i="4"/>
  <c r="G1771" i="4"/>
  <c r="G1770" i="4"/>
  <c r="G1769" i="4"/>
  <c r="G1768" i="4"/>
  <c r="G1767" i="4"/>
  <c r="G1766" i="4"/>
  <c r="G1765" i="4"/>
  <c r="G1764" i="4"/>
  <c r="G1763" i="4"/>
  <c r="G1762" i="4"/>
  <c r="G1761" i="4"/>
  <c r="G1760" i="4"/>
  <c r="G1759" i="4"/>
  <c r="G1758" i="4"/>
  <c r="G1745" i="4"/>
  <c r="G1744" i="4"/>
  <c r="G1743" i="4"/>
  <c r="G1742" i="4"/>
  <c r="G1741" i="4"/>
  <c r="G1740" i="4"/>
  <c r="G1739" i="4"/>
  <c r="G1738" i="4"/>
  <c r="G1737" i="4"/>
  <c r="G1736" i="4"/>
  <c r="G1735" i="4"/>
  <c r="G1734" i="4"/>
  <c r="G1733" i="4"/>
  <c r="G1732" i="4"/>
  <c r="G1731" i="4"/>
  <c r="G1730" i="4"/>
  <c r="G1729" i="4"/>
  <c r="G1728" i="4"/>
  <c r="G1727" i="4"/>
  <c r="G1726" i="4"/>
  <c r="G1725" i="4"/>
  <c r="G1724" i="4"/>
  <c r="G1723" i="4"/>
  <c r="G1722" i="4"/>
  <c r="G1721" i="4"/>
  <c r="G1720" i="4"/>
  <c r="G1719" i="4"/>
  <c r="G1718" i="4"/>
  <c r="G1717" i="4"/>
  <c r="G1716" i="4"/>
  <c r="G1715" i="4"/>
  <c r="G1714" i="4"/>
  <c r="G1713" i="4"/>
  <c r="G1712" i="4"/>
  <c r="G1711" i="4"/>
  <c r="G1710" i="4"/>
  <c r="G1709" i="4"/>
  <c r="G1708" i="4"/>
  <c r="G1707" i="4"/>
  <c r="G1706" i="4"/>
  <c r="G1705" i="4"/>
  <c r="G1704" i="4"/>
  <c r="G1703" i="4"/>
  <c r="G1702" i="4"/>
  <c r="G1701" i="4"/>
  <c r="G1700" i="4"/>
  <c r="G1699" i="4"/>
  <c r="G1698" i="4"/>
  <c r="G1697" i="4"/>
  <c r="G1696" i="4"/>
  <c r="G1695" i="4"/>
  <c r="G1694" i="4"/>
  <c r="G1693" i="4"/>
  <c r="G1692" i="4"/>
  <c r="G1691" i="4"/>
  <c r="G1690" i="4"/>
  <c r="G1689" i="4"/>
  <c r="G1688" i="4"/>
  <c r="G1687" i="4"/>
  <c r="G1686" i="4"/>
  <c r="G1685" i="4"/>
  <c r="G1684" i="4"/>
  <c r="G1683" i="4"/>
  <c r="G1682" i="4"/>
  <c r="G1681" i="4"/>
  <c r="G1680" i="4"/>
  <c r="G1679" i="4"/>
  <c r="G1678" i="4"/>
  <c r="G1677" i="4"/>
  <c r="G1676" i="4"/>
  <c r="G1675" i="4"/>
  <c r="G1674" i="4"/>
  <c r="G1661" i="4"/>
  <c r="G1660" i="4"/>
  <c r="G1659" i="4"/>
  <c r="G1658" i="4"/>
  <c r="G1657" i="4"/>
  <c r="G1656" i="4"/>
  <c r="G1655" i="4"/>
  <c r="G1654" i="4"/>
  <c r="G1653" i="4"/>
  <c r="G1652" i="4"/>
  <c r="G1651" i="4"/>
  <c r="G1650" i="4"/>
  <c r="G1649" i="4"/>
  <c r="G1648" i="4"/>
  <c r="G1647" i="4"/>
  <c r="G1646" i="4"/>
  <c r="G1645" i="4"/>
  <c r="G1644" i="4"/>
  <c r="G1643" i="4"/>
  <c r="G1642" i="4"/>
  <c r="G1641" i="4"/>
  <c r="G1640" i="4"/>
  <c r="G1639" i="4"/>
  <c r="G1638" i="4"/>
  <c r="G1637" i="4"/>
  <c r="G1636" i="4"/>
  <c r="G1635" i="4"/>
  <c r="G1634" i="4"/>
  <c r="G1633" i="4"/>
  <c r="G1632" i="4"/>
  <c r="G1631" i="4"/>
  <c r="G1630" i="4"/>
  <c r="G1629" i="4"/>
  <c r="G1628" i="4"/>
  <c r="G1627" i="4"/>
  <c r="G1626" i="4"/>
  <c r="G1625" i="4"/>
  <c r="G1624" i="4"/>
  <c r="G1623" i="4"/>
  <c r="G1622" i="4"/>
  <c r="G1621" i="4"/>
  <c r="G1620" i="4"/>
  <c r="G1619" i="4"/>
  <c r="G1618" i="4"/>
  <c r="G1617" i="4"/>
  <c r="G1616" i="4"/>
  <c r="G1615" i="4"/>
  <c r="G1614" i="4"/>
  <c r="G1613" i="4"/>
  <c r="G1612" i="4"/>
  <c r="G1611" i="4"/>
  <c r="G1610" i="4"/>
  <c r="G1609" i="4"/>
  <c r="G1608" i="4"/>
  <c r="G1607" i="4"/>
  <c r="G1606" i="4"/>
  <c r="G1605" i="4"/>
  <c r="G1604" i="4"/>
  <c r="G1603" i="4"/>
  <c r="G1602" i="4"/>
  <c r="G1601" i="4"/>
  <c r="G1600" i="4"/>
  <c r="G1599" i="4"/>
  <c r="G1598" i="4"/>
  <c r="G1597" i="4"/>
  <c r="G1596" i="4"/>
  <c r="G1595" i="4"/>
  <c r="G1594" i="4"/>
  <c r="G1593" i="4"/>
  <c r="G1592" i="4"/>
  <c r="G1591" i="4"/>
  <c r="G1590" i="4"/>
  <c r="G1577" i="4"/>
  <c r="G1576" i="4"/>
  <c r="G1575" i="4"/>
  <c r="G1574" i="4"/>
  <c r="G1573" i="4"/>
  <c r="G1572" i="4"/>
  <c r="G1571" i="4"/>
  <c r="G1570" i="4"/>
  <c r="G1569" i="4"/>
  <c r="G1568" i="4"/>
  <c r="G1567" i="4"/>
  <c r="G1566" i="4"/>
  <c r="G1565" i="4"/>
  <c r="G1564" i="4"/>
  <c r="G1563" i="4"/>
  <c r="G1562" i="4"/>
  <c r="G1561" i="4"/>
  <c r="G1560" i="4"/>
  <c r="G1559" i="4"/>
  <c r="G1558" i="4"/>
  <c r="G1557" i="4"/>
  <c r="G1556" i="4"/>
  <c r="G1555" i="4"/>
  <c r="G1554" i="4"/>
  <c r="G1553" i="4"/>
  <c r="G1552" i="4"/>
  <c r="G1551" i="4"/>
  <c r="G1550" i="4"/>
  <c r="G1549" i="4"/>
  <c r="G1548" i="4"/>
  <c r="G1547" i="4"/>
  <c r="G1546" i="4"/>
  <c r="G1545" i="4"/>
  <c r="G1544" i="4"/>
  <c r="G1543" i="4"/>
  <c r="G1542" i="4"/>
  <c r="G1541" i="4"/>
  <c r="G1540" i="4"/>
  <c r="G1539" i="4"/>
  <c r="G1538" i="4"/>
  <c r="G1537" i="4"/>
  <c r="G1536" i="4"/>
  <c r="G1535" i="4"/>
  <c r="G1534" i="4"/>
  <c r="G1533" i="4"/>
  <c r="G1532" i="4"/>
  <c r="G1531" i="4"/>
  <c r="G1530" i="4"/>
  <c r="G1529" i="4"/>
  <c r="G1528" i="4"/>
  <c r="G1527" i="4"/>
  <c r="G1526" i="4"/>
  <c r="G1525" i="4"/>
  <c r="G1524" i="4"/>
  <c r="G1523" i="4"/>
  <c r="G1522" i="4"/>
  <c r="G1521" i="4"/>
  <c r="G1520" i="4"/>
  <c r="G1519" i="4"/>
  <c r="G1518" i="4"/>
  <c r="G1517" i="4"/>
  <c r="G1516" i="4"/>
  <c r="G1515" i="4"/>
  <c r="G1514" i="4"/>
  <c r="G1513" i="4"/>
  <c r="G1512" i="4"/>
  <c r="G1511" i="4"/>
  <c r="G1510" i="4"/>
  <c r="G1509" i="4"/>
  <c r="G1508" i="4"/>
  <c r="G1507" i="4"/>
  <c r="G1506" i="4"/>
  <c r="G1493" i="4"/>
  <c r="G1492" i="4"/>
  <c r="G1491" i="4"/>
  <c r="G1490" i="4"/>
  <c r="G1489" i="4"/>
  <c r="G1488" i="4"/>
  <c r="G1487" i="4"/>
  <c r="G1486" i="4"/>
  <c r="G1485" i="4"/>
  <c r="G1484" i="4"/>
  <c r="G1483" i="4"/>
  <c r="G1482" i="4"/>
  <c r="G1481" i="4"/>
  <c r="G1480" i="4"/>
  <c r="G1479" i="4"/>
  <c r="G1478" i="4"/>
  <c r="G1477" i="4"/>
  <c r="G1476" i="4"/>
  <c r="G1475" i="4"/>
  <c r="G1474" i="4"/>
  <c r="G1473" i="4"/>
  <c r="G1472" i="4"/>
  <c r="G1471" i="4"/>
  <c r="G1470" i="4"/>
  <c r="G1469" i="4"/>
  <c r="G1468" i="4"/>
  <c r="G1467" i="4"/>
  <c r="G1466" i="4"/>
  <c r="G1465" i="4"/>
  <c r="G1464" i="4"/>
  <c r="G1463" i="4"/>
  <c r="G1462" i="4"/>
  <c r="G1461" i="4"/>
  <c r="G1460" i="4"/>
  <c r="G1459" i="4"/>
  <c r="G1458" i="4"/>
  <c r="G1457" i="4"/>
  <c r="G1456" i="4"/>
  <c r="G1455" i="4"/>
  <c r="G1454" i="4"/>
  <c r="G1453" i="4"/>
  <c r="G1452" i="4"/>
  <c r="G1451" i="4"/>
  <c r="G1450" i="4"/>
  <c r="G1449" i="4"/>
  <c r="G1448" i="4"/>
  <c r="G1447" i="4"/>
  <c r="G1446" i="4"/>
  <c r="G1445" i="4"/>
  <c r="G1444" i="4"/>
  <c r="G1443" i="4"/>
  <c r="G1442" i="4"/>
  <c r="G1441" i="4"/>
  <c r="G1440" i="4"/>
  <c r="G1439" i="4"/>
  <c r="G1438" i="4"/>
  <c r="G1437" i="4"/>
  <c r="G1436" i="4"/>
  <c r="G1435" i="4"/>
  <c r="G1434" i="4"/>
  <c r="G1433" i="4"/>
  <c r="G1432" i="4"/>
  <c r="G1431" i="4"/>
  <c r="G1430" i="4"/>
  <c r="G1429" i="4"/>
  <c r="G1428" i="4"/>
  <c r="G1427" i="4"/>
  <c r="G1426" i="4"/>
  <c r="G1425" i="4"/>
  <c r="G1424" i="4"/>
  <c r="G1423" i="4"/>
  <c r="G1422" i="4"/>
  <c r="G1421" i="4"/>
  <c r="G1397" i="4"/>
  <c r="G1396" i="4"/>
  <c r="G1395" i="4"/>
  <c r="G1394" i="4"/>
  <c r="G1393" i="4"/>
  <c r="G1420" i="4"/>
  <c r="G1392" i="4"/>
  <c r="G1391" i="4"/>
  <c r="G1390" i="4"/>
  <c r="G1389" i="4"/>
  <c r="G1388" i="4"/>
  <c r="G1419" i="4"/>
  <c r="G1387" i="4"/>
  <c r="G1386" i="4"/>
  <c r="G1385" i="4"/>
  <c r="G1384" i="4"/>
  <c r="G1383" i="4"/>
  <c r="G1418" i="4"/>
  <c r="G1382" i="4"/>
  <c r="G1381" i="4"/>
  <c r="G1380" i="4"/>
  <c r="G1379" i="4"/>
  <c r="G1378" i="4"/>
  <c r="G1417" i="4"/>
  <c r="G1377" i="4"/>
  <c r="G1376" i="4"/>
  <c r="G1375" i="4"/>
  <c r="G1374" i="4"/>
  <c r="G1373" i="4"/>
  <c r="G1416" i="4"/>
  <c r="G1372" i="4"/>
  <c r="G1371" i="4"/>
  <c r="G1370" i="4"/>
  <c r="G1369" i="4"/>
  <c r="G1368" i="4"/>
  <c r="G1415" i="4"/>
  <c r="G1367" i="4"/>
  <c r="G1366" i="4"/>
  <c r="G1365" i="4"/>
  <c r="G1364" i="4"/>
  <c r="G1363" i="4"/>
  <c r="G1414" i="4"/>
  <c r="G1362" i="4"/>
  <c r="G1361" i="4"/>
  <c r="G1360" i="4"/>
  <c r="G1359" i="4"/>
  <c r="G1358" i="4"/>
  <c r="G1413" i="4"/>
  <c r="G1357" i="4"/>
  <c r="G1356" i="4"/>
  <c r="G1355" i="4"/>
  <c r="G1354" i="4"/>
  <c r="G1353" i="4"/>
  <c r="G1412" i="4"/>
  <c r="G1352" i="4"/>
  <c r="G1351" i="4"/>
  <c r="G1350" i="4"/>
  <c r="G1349" i="4"/>
  <c r="G1348" i="4"/>
  <c r="G1411" i="4"/>
  <c r="G1347" i="4"/>
  <c r="G1346" i="4"/>
  <c r="G1345" i="4"/>
  <c r="G1344" i="4"/>
  <c r="G1343" i="4"/>
  <c r="G1410" i="4"/>
  <c r="G1342" i="4"/>
  <c r="G1341" i="4"/>
  <c r="G1340" i="4"/>
  <c r="G1339" i="4"/>
  <c r="G1338" i="4"/>
  <c r="G1337" i="4"/>
  <c r="G1313" i="4"/>
  <c r="G1312" i="4"/>
  <c r="G1311" i="4"/>
  <c r="G1310" i="4"/>
  <c r="G1309" i="4"/>
  <c r="G1336" i="4"/>
  <c r="G1308" i="4"/>
  <c r="G1307" i="4"/>
  <c r="G1306" i="4"/>
  <c r="G1305" i="4"/>
  <c r="G1304" i="4"/>
  <c r="G1335" i="4"/>
  <c r="G1303" i="4"/>
  <c r="G1302" i="4"/>
  <c r="G1301" i="4"/>
  <c r="G1300" i="4"/>
  <c r="G1299" i="4"/>
  <c r="G1334" i="4"/>
  <c r="G1298" i="4"/>
  <c r="G1297" i="4"/>
  <c r="G1296" i="4"/>
  <c r="G1295" i="4"/>
  <c r="G1294" i="4"/>
  <c r="G1333" i="4"/>
  <c r="G1293" i="4"/>
  <c r="G1292" i="4"/>
  <c r="G1291" i="4"/>
  <c r="G1290" i="4"/>
  <c r="G1289" i="4"/>
  <c r="G1332" i="4"/>
  <c r="G1288" i="4"/>
  <c r="G1287" i="4"/>
  <c r="G1286" i="4"/>
  <c r="G1285" i="4"/>
  <c r="G1284" i="4"/>
  <c r="G1331" i="4"/>
  <c r="G1283" i="4"/>
  <c r="G1282" i="4"/>
  <c r="G1281" i="4"/>
  <c r="G1280" i="4"/>
  <c r="G1279" i="4"/>
  <c r="G1330" i="4"/>
  <c r="G1278" i="4"/>
  <c r="G1277" i="4"/>
  <c r="G1276" i="4"/>
  <c r="G1275" i="4"/>
  <c r="G1274" i="4"/>
  <c r="G1329" i="4"/>
  <c r="G1273" i="4"/>
  <c r="G1272" i="4"/>
  <c r="G1271" i="4"/>
  <c r="G1270" i="4"/>
  <c r="G1269" i="4"/>
  <c r="G1328" i="4"/>
  <c r="G1268" i="4"/>
  <c r="G1267" i="4"/>
  <c r="G1266" i="4"/>
  <c r="G1265" i="4"/>
  <c r="G1264" i="4"/>
  <c r="G1327" i="4"/>
  <c r="G1263" i="4"/>
  <c r="G1262" i="4"/>
  <c r="G1261" i="4"/>
  <c r="G1260" i="4"/>
  <c r="G1259" i="4"/>
  <c r="G1326" i="4"/>
  <c r="G1258" i="4"/>
  <c r="G1257" i="4"/>
  <c r="G1256" i="4"/>
  <c r="G1255" i="4"/>
  <c r="G1254" i="4"/>
  <c r="G1253" i="4"/>
  <c r="G1229" i="4"/>
  <c r="G1228" i="4"/>
  <c r="G1227" i="4"/>
  <c r="G1226" i="4"/>
  <c r="G1225" i="4"/>
  <c r="G1252" i="4"/>
  <c r="G1224" i="4"/>
  <c r="G1223" i="4"/>
  <c r="G1222" i="4"/>
  <c r="G1221" i="4"/>
  <c r="G1220" i="4"/>
  <c r="G1251" i="4"/>
  <c r="G1219" i="4"/>
  <c r="G1218" i="4"/>
  <c r="G1217" i="4"/>
  <c r="G1216" i="4"/>
  <c r="G1215" i="4"/>
  <c r="G1250" i="4"/>
  <c r="G1214" i="4"/>
  <c r="G1213" i="4"/>
  <c r="G1212" i="4"/>
  <c r="G1211" i="4"/>
  <c r="G1210" i="4"/>
  <c r="G1249" i="4"/>
  <c r="G1209" i="4"/>
  <c r="G1208" i="4"/>
  <c r="G1207" i="4"/>
  <c r="G1206" i="4"/>
  <c r="G1205" i="4"/>
  <c r="G1248" i="4"/>
  <c r="G1204" i="4"/>
  <c r="G1203" i="4"/>
  <c r="G1202" i="4"/>
  <c r="G1201" i="4"/>
  <c r="G1200" i="4"/>
  <c r="G1247" i="4"/>
  <c r="G1199" i="4"/>
  <c r="G1198" i="4"/>
  <c r="G1197" i="4"/>
  <c r="G1196" i="4"/>
  <c r="G1195" i="4"/>
  <c r="G1246" i="4"/>
  <c r="G1194" i="4"/>
  <c r="G1193" i="4"/>
  <c r="G1192" i="4"/>
  <c r="G1191" i="4"/>
  <c r="G1190" i="4"/>
  <c r="G1245" i="4"/>
  <c r="G1189" i="4"/>
  <c r="G1188" i="4"/>
  <c r="G1187" i="4"/>
  <c r="G1186" i="4"/>
  <c r="G1185" i="4"/>
  <c r="G1244" i="4"/>
  <c r="G1184" i="4"/>
  <c r="G1183" i="4"/>
  <c r="G1182" i="4"/>
  <c r="G1181" i="4"/>
  <c r="G1180" i="4"/>
  <c r="G1243" i="4"/>
  <c r="G1179" i="4"/>
  <c r="G1178" i="4"/>
  <c r="G1177" i="4"/>
  <c r="G1176" i="4"/>
  <c r="G1175" i="4"/>
  <c r="G1242" i="4"/>
  <c r="G1174" i="4"/>
  <c r="G1173" i="4"/>
  <c r="G1172" i="4"/>
  <c r="G1171" i="4"/>
  <c r="G1170" i="4"/>
  <c r="G1169" i="4"/>
  <c r="G1145" i="4"/>
  <c r="G1144" i="4"/>
  <c r="G1143" i="4"/>
  <c r="G1142" i="4"/>
  <c r="G1141" i="4"/>
  <c r="G1168" i="4"/>
  <c r="G1140" i="4"/>
  <c r="G1139" i="4"/>
  <c r="G1138" i="4"/>
  <c r="G1137" i="4"/>
  <c r="G1136" i="4"/>
  <c r="G1167" i="4"/>
  <c r="G1135" i="4"/>
  <c r="G1134" i="4"/>
  <c r="G1133" i="4"/>
  <c r="G1132" i="4"/>
  <c r="G1131" i="4"/>
  <c r="G1166" i="4"/>
  <c r="G1130" i="4"/>
  <c r="G1129" i="4"/>
  <c r="G1128" i="4"/>
  <c r="G1127" i="4"/>
  <c r="G1126" i="4"/>
  <c r="G1165" i="4"/>
  <c r="G1125" i="4"/>
  <c r="G1124" i="4"/>
  <c r="G1123" i="4"/>
  <c r="G1122" i="4"/>
  <c r="G1121" i="4"/>
  <c r="G1164" i="4"/>
  <c r="G1120" i="4"/>
  <c r="G1119" i="4"/>
  <c r="G1118" i="4"/>
  <c r="G1117" i="4"/>
  <c r="G1116" i="4"/>
  <c r="G1163" i="4"/>
  <c r="G1115" i="4"/>
  <c r="G1114" i="4"/>
  <c r="G1113" i="4"/>
  <c r="G1112" i="4"/>
  <c r="G1111" i="4"/>
  <c r="G1162" i="4"/>
  <c r="G1110" i="4"/>
  <c r="G1109" i="4"/>
  <c r="G1108" i="4"/>
  <c r="G1107" i="4"/>
  <c r="G1106" i="4"/>
  <c r="G1161" i="4"/>
  <c r="G1105" i="4"/>
  <c r="G1104" i="4"/>
  <c r="G1103" i="4"/>
  <c r="G1102" i="4"/>
  <c r="G1101" i="4"/>
  <c r="G1160" i="4"/>
  <c r="G1100" i="4"/>
  <c r="G1099" i="4"/>
  <c r="G1098" i="4"/>
  <c r="G1097" i="4"/>
  <c r="G1096" i="4"/>
  <c r="G1159" i="4"/>
  <c r="G1095" i="4"/>
  <c r="G1094" i="4"/>
  <c r="G1093" i="4"/>
  <c r="G1092" i="4"/>
  <c r="G1091" i="4"/>
  <c r="G1158" i="4"/>
  <c r="G1090" i="4"/>
  <c r="G1089" i="4"/>
  <c r="G1088" i="4"/>
  <c r="G1087" i="4"/>
  <c r="G1086" i="4"/>
  <c r="G1085" i="4"/>
  <c r="G1061" i="4"/>
  <c r="G1060" i="4"/>
  <c r="G1059" i="4"/>
  <c r="G1058" i="4"/>
  <c r="G1057" i="4"/>
  <c r="G1084" i="4"/>
  <c r="G1056" i="4"/>
  <c r="G1055" i="4"/>
  <c r="G1054" i="4"/>
  <c r="G1053" i="4"/>
  <c r="G1052" i="4"/>
  <c r="G1083" i="4"/>
  <c r="G1051" i="4"/>
  <c r="G1050" i="4"/>
  <c r="G1049" i="4"/>
  <c r="G1048" i="4"/>
  <c r="G1047" i="4"/>
  <c r="G1082" i="4"/>
  <c r="G1046" i="4"/>
  <c r="G1045" i="4"/>
  <c r="G1044" i="4"/>
  <c r="G1043" i="4"/>
  <c r="G1042" i="4"/>
  <c r="G1081" i="4"/>
  <c r="G1041" i="4"/>
  <c r="G1040" i="4"/>
  <c r="G1039" i="4"/>
  <c r="G1038" i="4"/>
  <c r="G1037" i="4"/>
  <c r="G1080" i="4"/>
  <c r="G1036" i="4"/>
  <c r="G1035" i="4"/>
  <c r="G1034" i="4"/>
  <c r="G1033" i="4"/>
  <c r="G1032" i="4"/>
  <c r="G1079" i="4"/>
  <c r="G1031" i="4"/>
  <c r="G1030" i="4"/>
  <c r="G1029" i="4"/>
  <c r="G1028" i="4"/>
  <c r="G1027" i="4"/>
  <c r="G1078" i="4"/>
  <c r="G1026" i="4"/>
  <c r="G1025" i="4"/>
  <c r="G1024" i="4"/>
  <c r="G1023" i="4"/>
  <c r="G1022" i="4"/>
  <c r="G1077" i="4"/>
  <c r="G1021" i="4"/>
  <c r="G1020" i="4"/>
  <c r="G1019" i="4"/>
  <c r="G1018" i="4"/>
  <c r="G1017" i="4"/>
  <c r="G1076" i="4"/>
  <c r="G1016" i="4"/>
  <c r="G1015" i="4"/>
  <c r="G1014" i="4"/>
  <c r="G1013" i="4"/>
  <c r="G1012" i="4"/>
  <c r="G1075" i="4"/>
  <c r="G1011" i="4"/>
  <c r="G1010" i="4"/>
  <c r="G1009" i="4"/>
  <c r="G1008" i="4"/>
  <c r="G1007" i="4"/>
  <c r="G1074" i="4"/>
  <c r="G1006" i="4"/>
  <c r="G1005" i="4"/>
  <c r="G1004" i="4"/>
  <c r="G1003" i="4"/>
  <c r="G1002" i="4"/>
  <c r="G1001" i="4"/>
  <c r="G989" i="4"/>
  <c r="G988" i="4"/>
  <c r="G987" i="4"/>
  <c r="G986" i="4"/>
  <c r="G985" i="4"/>
  <c r="G1000" i="4"/>
  <c r="G984" i="4"/>
  <c r="G983" i="4"/>
  <c r="G982" i="4"/>
  <c r="G981" i="4"/>
  <c r="G980" i="4"/>
  <c r="G999" i="4"/>
  <c r="G979" i="4"/>
  <c r="G978" i="4"/>
  <c r="G977" i="4"/>
  <c r="G976" i="4"/>
  <c r="G975" i="4"/>
  <c r="G998" i="4"/>
  <c r="G974" i="4"/>
  <c r="G973" i="4"/>
  <c r="G972" i="4"/>
  <c r="G971" i="4"/>
  <c r="G970" i="4"/>
  <c r="G997" i="4"/>
  <c r="G969" i="4"/>
  <c r="G968" i="4"/>
  <c r="G967" i="4"/>
  <c r="G966" i="4"/>
  <c r="G965" i="4"/>
  <c r="G996" i="4"/>
  <c r="G964" i="4"/>
  <c r="G963" i="4"/>
  <c r="G962" i="4"/>
  <c r="G961" i="4"/>
  <c r="G960" i="4"/>
  <c r="G995" i="4"/>
  <c r="G959" i="4"/>
  <c r="G958" i="4"/>
  <c r="G957" i="4"/>
  <c r="G956" i="4"/>
  <c r="G955" i="4"/>
  <c r="G994" i="4"/>
  <c r="G954" i="4"/>
  <c r="G953" i="4"/>
  <c r="G952" i="4"/>
  <c r="G951" i="4"/>
  <c r="G950" i="4"/>
  <c r="G993" i="4"/>
  <c r="G949" i="4"/>
  <c r="G948" i="4"/>
  <c r="G947" i="4"/>
  <c r="G946" i="4"/>
  <c r="G945" i="4"/>
  <c r="G992" i="4"/>
  <c r="G944" i="4"/>
  <c r="G943" i="4"/>
  <c r="G942" i="4"/>
  <c r="G941" i="4"/>
  <c r="G940" i="4"/>
  <c r="G991" i="4"/>
  <c r="G939" i="4"/>
  <c r="G938" i="4"/>
  <c r="G937" i="4"/>
  <c r="G936" i="4"/>
  <c r="G935" i="4"/>
  <c r="G990" i="4"/>
  <c r="G934" i="4"/>
  <c r="G933" i="4"/>
  <c r="G932" i="4"/>
  <c r="G931" i="4"/>
  <c r="G930" i="4"/>
  <c r="G929" i="4"/>
  <c r="G917" i="4"/>
  <c r="G916" i="4"/>
  <c r="G915" i="4"/>
  <c r="G914" i="4"/>
  <c r="G913" i="4"/>
  <c r="G928" i="4"/>
  <c r="G912" i="4"/>
  <c r="G911" i="4"/>
  <c r="G910" i="4"/>
  <c r="G909" i="4"/>
  <c r="G908" i="4"/>
  <c r="G927" i="4"/>
  <c r="G907" i="4"/>
  <c r="G906" i="4"/>
  <c r="G905" i="4"/>
  <c r="G904" i="4"/>
  <c r="G903" i="4"/>
  <c r="G926" i="4"/>
  <c r="G902" i="4"/>
  <c r="G901" i="4"/>
  <c r="G900" i="4"/>
  <c r="G899" i="4"/>
  <c r="G898" i="4"/>
  <c r="G925" i="4"/>
  <c r="G897" i="4"/>
  <c r="G896" i="4"/>
  <c r="G895" i="4"/>
  <c r="G894" i="4"/>
  <c r="G893" i="4"/>
  <c r="G924" i="4"/>
  <c r="G892" i="4"/>
  <c r="G891" i="4"/>
  <c r="G890" i="4"/>
  <c r="G889" i="4"/>
  <c r="G888" i="4"/>
  <c r="G923" i="4"/>
  <c r="G887" i="4"/>
  <c r="G886" i="4"/>
  <c r="G885" i="4"/>
  <c r="G884" i="4"/>
  <c r="G883" i="4"/>
  <c r="G922" i="4"/>
  <c r="G882" i="4"/>
  <c r="G881" i="4"/>
  <c r="G880" i="4"/>
  <c r="G879" i="4"/>
  <c r="G878" i="4"/>
  <c r="G921" i="4"/>
  <c r="G877" i="4"/>
  <c r="G876" i="4"/>
  <c r="G875" i="4"/>
  <c r="G874" i="4"/>
  <c r="G873" i="4"/>
  <c r="G920" i="4"/>
  <c r="G872" i="4"/>
  <c r="G871" i="4"/>
  <c r="G870" i="4"/>
  <c r="G869" i="4"/>
  <c r="G868" i="4"/>
  <c r="G919" i="4"/>
  <c r="G867" i="4"/>
  <c r="G866" i="4"/>
  <c r="G865" i="4"/>
  <c r="G864" i="4"/>
  <c r="G863" i="4"/>
  <c r="G918" i="4"/>
  <c r="G862" i="4"/>
  <c r="G861" i="4"/>
  <c r="G860" i="4"/>
  <c r="G859" i="4"/>
  <c r="G858" i="4"/>
  <c r="G857" i="4"/>
  <c r="G845" i="4"/>
  <c r="G844" i="4"/>
  <c r="G843" i="4"/>
  <c r="G842" i="4"/>
  <c r="G841" i="4"/>
  <c r="G856" i="4"/>
  <c r="G840" i="4"/>
  <c r="G839" i="4"/>
  <c r="G838" i="4"/>
  <c r="G837" i="4"/>
  <c r="G836" i="4"/>
  <c r="G855" i="4"/>
  <c r="G835" i="4"/>
  <c r="G834" i="4"/>
  <c r="G833" i="4"/>
  <c r="G832" i="4"/>
  <c r="G831" i="4"/>
  <c r="G854" i="4"/>
  <c r="G830" i="4"/>
  <c r="G829" i="4"/>
  <c r="G828" i="4"/>
  <c r="G827" i="4"/>
  <c r="G826" i="4"/>
  <c r="G853" i="4"/>
  <c r="G825" i="4"/>
  <c r="G824" i="4"/>
  <c r="G823" i="4"/>
  <c r="G822" i="4"/>
  <c r="G821" i="4"/>
  <c r="G852" i="4"/>
  <c r="G820" i="4"/>
  <c r="G819" i="4"/>
  <c r="G818" i="4"/>
  <c r="G817" i="4"/>
  <c r="G816" i="4"/>
  <c r="G851" i="4"/>
  <c r="G815" i="4"/>
  <c r="G814" i="4"/>
  <c r="G813" i="4"/>
  <c r="G812" i="4"/>
  <c r="G811" i="4"/>
  <c r="G850" i="4"/>
  <c r="G810" i="4"/>
  <c r="G809" i="4"/>
  <c r="G808" i="4"/>
  <c r="G807" i="4"/>
  <c r="G806" i="4"/>
  <c r="G849" i="4"/>
  <c r="G805" i="4"/>
  <c r="G804" i="4"/>
  <c r="G803" i="4"/>
  <c r="G802" i="4"/>
  <c r="G801" i="4"/>
  <c r="G848" i="4"/>
  <c r="G800" i="4"/>
  <c r="G799" i="4"/>
  <c r="G798" i="4"/>
  <c r="G797" i="4"/>
  <c r="G796" i="4"/>
  <c r="G847" i="4"/>
  <c r="G795" i="4"/>
  <c r="G794" i="4"/>
  <c r="G793" i="4"/>
  <c r="G792" i="4"/>
  <c r="G791" i="4"/>
  <c r="G846" i="4"/>
  <c r="G790" i="4"/>
  <c r="G789" i="4"/>
  <c r="G788" i="4"/>
  <c r="G787" i="4"/>
  <c r="G786" i="4"/>
  <c r="G785" i="4"/>
  <c r="G773" i="4"/>
  <c r="G772" i="4"/>
  <c r="G771" i="4"/>
  <c r="G770" i="4"/>
  <c r="G769" i="4"/>
  <c r="G784" i="4"/>
  <c r="G768" i="4"/>
  <c r="G767" i="4"/>
  <c r="G766" i="4"/>
  <c r="G765" i="4"/>
  <c r="G764" i="4"/>
  <c r="G783" i="4"/>
  <c r="G763" i="4"/>
  <c r="G762" i="4"/>
  <c r="G761" i="4"/>
  <c r="G760" i="4"/>
  <c r="G759" i="4"/>
  <c r="G782" i="4"/>
  <c r="G758" i="4"/>
  <c r="G757" i="4"/>
  <c r="G756" i="4"/>
  <c r="G755" i="4"/>
  <c r="G754" i="4"/>
  <c r="G781" i="4"/>
  <c r="G753" i="4"/>
  <c r="G752" i="4"/>
  <c r="G751" i="4"/>
  <c r="G750" i="4"/>
  <c r="G749" i="4"/>
  <c r="G780" i="4"/>
  <c r="G748" i="4"/>
  <c r="G747" i="4"/>
  <c r="G746" i="4"/>
  <c r="G745" i="4"/>
  <c r="G744" i="4"/>
  <c r="G779" i="4"/>
  <c r="G743" i="4"/>
  <c r="G742" i="4"/>
  <c r="G741" i="4"/>
  <c r="G740" i="4"/>
  <c r="G739" i="4"/>
  <c r="G778" i="4"/>
  <c r="G738" i="4"/>
  <c r="G737" i="4"/>
  <c r="G736" i="4"/>
  <c r="G735" i="4"/>
  <c r="G734" i="4"/>
  <c r="G777" i="4"/>
  <c r="G733" i="4"/>
  <c r="G732" i="4"/>
  <c r="G731" i="4"/>
  <c r="G730" i="4"/>
  <c r="G729" i="4"/>
  <c r="G776" i="4"/>
  <c r="G728" i="4"/>
  <c r="G727" i="4"/>
  <c r="G726" i="4"/>
  <c r="G725" i="4"/>
  <c r="G724" i="4"/>
  <c r="G775" i="4"/>
  <c r="G723" i="4"/>
  <c r="G722" i="4"/>
  <c r="G721" i="4"/>
  <c r="G720" i="4"/>
  <c r="G719" i="4"/>
  <c r="G774" i="4"/>
  <c r="G718" i="4"/>
  <c r="G717" i="4"/>
  <c r="G716" i="4"/>
  <c r="G715" i="4"/>
  <c r="G714" i="4"/>
  <c r="G713" i="4"/>
  <c r="G701" i="4"/>
  <c r="G700" i="4"/>
  <c r="G699" i="4"/>
  <c r="G698" i="4"/>
  <c r="G697" i="4"/>
  <c r="G712" i="4"/>
  <c r="G696" i="4"/>
  <c r="G695" i="4"/>
  <c r="G694" i="4"/>
  <c r="G693" i="4"/>
  <c r="G692" i="4"/>
  <c r="G711" i="4"/>
  <c r="G691" i="4"/>
  <c r="G690" i="4"/>
  <c r="G689" i="4"/>
  <c r="G688" i="4"/>
  <c r="G687" i="4"/>
  <c r="G710" i="4"/>
  <c r="G686" i="4"/>
  <c r="G685" i="4"/>
  <c r="G684" i="4"/>
  <c r="G683" i="4"/>
  <c r="G682" i="4"/>
  <c r="G709" i="4"/>
  <c r="G681" i="4"/>
  <c r="G680" i="4"/>
  <c r="G679" i="4"/>
  <c r="G678" i="4"/>
  <c r="G677" i="4"/>
  <c r="G708" i="4"/>
  <c r="G676" i="4"/>
  <c r="G675" i="4"/>
  <c r="G674" i="4"/>
  <c r="G673" i="4"/>
  <c r="G672" i="4"/>
  <c r="G707" i="4"/>
  <c r="G671" i="4"/>
  <c r="G670" i="4"/>
  <c r="G669" i="4"/>
  <c r="G668" i="4"/>
  <c r="G667" i="4"/>
  <c r="G706" i="4"/>
  <c r="G666" i="4"/>
  <c r="G665" i="4"/>
  <c r="G664" i="4"/>
  <c r="G663" i="4"/>
  <c r="G662" i="4"/>
  <c r="G705" i="4"/>
  <c r="G661" i="4"/>
  <c r="G660" i="4"/>
  <c r="G659" i="4"/>
  <c r="G658" i="4"/>
  <c r="G657" i="4"/>
  <c r="G704" i="4"/>
  <c r="G656" i="4"/>
  <c r="G655" i="4"/>
  <c r="G654" i="4"/>
  <c r="G653" i="4"/>
  <c r="G652" i="4"/>
  <c r="G703" i="4"/>
  <c r="G651" i="4"/>
  <c r="G650" i="4"/>
  <c r="G649" i="4"/>
  <c r="G648" i="4"/>
  <c r="G647" i="4"/>
  <c r="G702" i="4"/>
  <c r="G646" i="4"/>
  <c r="G645" i="4"/>
  <c r="G644" i="4"/>
  <c r="G643" i="4"/>
  <c r="G642" i="4"/>
  <c r="G641" i="4"/>
  <c r="G629" i="4"/>
  <c r="G628" i="4"/>
  <c r="G627" i="4"/>
  <c r="G626" i="4"/>
  <c r="G625" i="4"/>
  <c r="G640" i="4"/>
  <c r="G624" i="4"/>
  <c r="G623" i="4"/>
  <c r="G622" i="4"/>
  <c r="G621" i="4"/>
  <c r="G620" i="4"/>
  <c r="G639" i="4"/>
  <c r="G619" i="4"/>
  <c r="G618" i="4"/>
  <c r="G617" i="4"/>
  <c r="G616" i="4"/>
  <c r="G615" i="4"/>
  <c r="G638" i="4"/>
  <c r="G614" i="4"/>
  <c r="G613" i="4"/>
  <c r="G612" i="4"/>
  <c r="G611" i="4"/>
  <c r="G610" i="4"/>
  <c r="G637" i="4"/>
  <c r="G609" i="4"/>
  <c r="G608" i="4"/>
  <c r="G607" i="4"/>
  <c r="G606" i="4"/>
  <c r="G605" i="4"/>
  <c r="G636" i="4"/>
  <c r="G604" i="4"/>
  <c r="G603" i="4"/>
  <c r="G602" i="4"/>
  <c r="G601" i="4"/>
  <c r="G600" i="4"/>
  <c r="G635" i="4"/>
  <c r="G599" i="4"/>
  <c r="G598" i="4"/>
  <c r="G597" i="4"/>
  <c r="G596" i="4"/>
  <c r="G595" i="4"/>
  <c r="G634" i="4"/>
  <c r="G594" i="4"/>
  <c r="G593" i="4"/>
  <c r="G592" i="4"/>
  <c r="G591" i="4"/>
  <c r="G590" i="4"/>
  <c r="G633" i="4"/>
  <c r="G589" i="4"/>
  <c r="G588" i="4"/>
  <c r="G587" i="4"/>
  <c r="G586" i="4"/>
  <c r="G585" i="4"/>
  <c r="G632" i="4"/>
  <c r="G584" i="4"/>
  <c r="G583" i="4"/>
  <c r="G582" i="4"/>
  <c r="G581" i="4"/>
  <c r="G580" i="4"/>
  <c r="G631" i="4"/>
  <c r="G579" i="4"/>
  <c r="G578" i="4"/>
  <c r="G577" i="4"/>
  <c r="G576" i="4"/>
  <c r="G575" i="4"/>
  <c r="G630" i="4"/>
  <c r="G574" i="4"/>
  <c r="G573" i="4"/>
  <c r="G572" i="4"/>
  <c r="G571" i="4"/>
  <c r="G570" i="4"/>
  <c r="G569" i="4"/>
  <c r="G557" i="4"/>
  <c r="G556" i="4"/>
  <c r="G555" i="4"/>
  <c r="G554" i="4"/>
  <c r="G553" i="4"/>
  <c r="G568" i="4"/>
  <c r="G552" i="4"/>
  <c r="G551" i="4"/>
  <c r="G550" i="4"/>
  <c r="G549" i="4"/>
  <c r="G548" i="4"/>
  <c r="G567" i="4"/>
  <c r="G547" i="4"/>
  <c r="G546" i="4"/>
  <c r="G545" i="4"/>
  <c r="G544" i="4"/>
  <c r="G543" i="4"/>
  <c r="G566" i="4"/>
  <c r="G542" i="4"/>
  <c r="G541" i="4"/>
  <c r="G540" i="4"/>
  <c r="G539" i="4"/>
  <c r="G538" i="4"/>
  <c r="G565" i="4"/>
  <c r="G537" i="4"/>
  <c r="G536" i="4"/>
  <c r="G535" i="4"/>
  <c r="G534" i="4"/>
  <c r="G533" i="4"/>
  <c r="G564" i="4"/>
  <c r="G532" i="4"/>
  <c r="G531" i="4"/>
  <c r="G530" i="4"/>
  <c r="G529" i="4"/>
  <c r="G528" i="4"/>
  <c r="G563" i="4"/>
  <c r="G527" i="4"/>
  <c r="G526" i="4"/>
  <c r="G525" i="4"/>
  <c r="G524" i="4"/>
  <c r="G523" i="4"/>
  <c r="G562" i="4"/>
  <c r="G522" i="4"/>
  <c r="G521" i="4"/>
  <c r="G520" i="4"/>
  <c r="G519" i="4"/>
  <c r="G518" i="4"/>
  <c r="G561" i="4"/>
  <c r="G517" i="4"/>
  <c r="G516" i="4"/>
  <c r="G515" i="4"/>
  <c r="G514" i="4"/>
  <c r="G513" i="4"/>
  <c r="G560" i="4"/>
  <c r="G512" i="4"/>
  <c r="G511" i="4"/>
  <c r="G510" i="4"/>
  <c r="G509" i="4"/>
  <c r="G508" i="4"/>
  <c r="G559" i="4"/>
  <c r="G507" i="4"/>
  <c r="G506" i="4"/>
  <c r="G505" i="4"/>
  <c r="G504" i="4"/>
  <c r="G503" i="4"/>
  <c r="G558" i="4"/>
  <c r="G502" i="4"/>
  <c r="G501" i="4"/>
  <c r="G500" i="4"/>
  <c r="G499" i="4"/>
  <c r="G498" i="4"/>
  <c r="G497" i="4"/>
  <c r="G485" i="4"/>
  <c r="G484" i="4"/>
  <c r="G483" i="4"/>
  <c r="G482" i="4"/>
  <c r="G481" i="4"/>
  <c r="G496" i="4"/>
  <c r="G480" i="4"/>
  <c r="G479" i="4"/>
  <c r="G478" i="4"/>
  <c r="G477" i="4"/>
  <c r="G476" i="4"/>
  <c r="G495" i="4"/>
  <c r="G475" i="4"/>
  <c r="G474" i="4"/>
  <c r="G473" i="4"/>
  <c r="G472" i="4"/>
  <c r="G471" i="4"/>
  <c r="G494" i="4"/>
  <c r="G470" i="4"/>
  <c r="G469" i="4"/>
  <c r="G468" i="4"/>
  <c r="G467" i="4"/>
  <c r="G466" i="4"/>
  <c r="G493" i="4"/>
  <c r="G465" i="4"/>
  <c r="G464" i="4"/>
  <c r="G463" i="4"/>
  <c r="G462" i="4"/>
  <c r="G461" i="4"/>
  <c r="G492" i="4"/>
  <c r="G460" i="4"/>
  <c r="G459" i="4"/>
  <c r="G458" i="4"/>
  <c r="G457" i="4"/>
  <c r="G456" i="4"/>
  <c r="G491" i="4"/>
  <c r="G455" i="4"/>
  <c r="G454" i="4"/>
  <c r="G453" i="4"/>
  <c r="G452" i="4"/>
  <c r="G451" i="4"/>
  <c r="G490" i="4"/>
  <c r="G450" i="4"/>
  <c r="G449" i="4"/>
  <c r="G448" i="4"/>
  <c r="G447" i="4"/>
  <c r="G446" i="4"/>
  <c r="G489" i="4"/>
  <c r="G445" i="4"/>
  <c r="G444" i="4"/>
  <c r="G443" i="4"/>
  <c r="G442" i="4"/>
  <c r="G441" i="4"/>
  <c r="G488" i="4"/>
  <c r="G440" i="4"/>
  <c r="G439" i="4"/>
  <c r="G438" i="4"/>
  <c r="G437" i="4"/>
  <c r="G436" i="4"/>
  <c r="G487" i="4"/>
  <c r="G435" i="4"/>
  <c r="G434" i="4"/>
  <c r="G433" i="4"/>
  <c r="G432" i="4"/>
  <c r="G431" i="4"/>
  <c r="G486" i="4"/>
  <c r="G430" i="4"/>
  <c r="G429" i="4"/>
  <c r="G428" i="4"/>
  <c r="G427" i="4"/>
  <c r="G426" i="4"/>
  <c r="G413" i="4"/>
  <c r="G412" i="4"/>
  <c r="G411" i="4"/>
  <c r="G410" i="4"/>
  <c r="G409" i="4"/>
  <c r="G408" i="4"/>
  <c r="G407" i="4"/>
  <c r="G406" i="4"/>
  <c r="G405" i="4"/>
  <c r="G404" i="4"/>
  <c r="G403" i="4"/>
  <c r="G402" i="4"/>
  <c r="G401" i="4"/>
  <c r="G400" i="4"/>
  <c r="G399" i="4"/>
  <c r="G398" i="4"/>
  <c r="G397" i="4"/>
  <c r="G396" i="4"/>
  <c r="G395" i="4"/>
  <c r="G394" i="4"/>
  <c r="G393" i="4"/>
  <c r="G392" i="4"/>
  <c r="G391" i="4"/>
  <c r="G390" i="4"/>
  <c r="G389" i="4"/>
  <c r="G388" i="4"/>
  <c r="G387" i="4"/>
  <c r="G386" i="4"/>
  <c r="G385" i="4"/>
  <c r="G384" i="4"/>
  <c r="G383" i="4"/>
  <c r="G382" i="4"/>
  <c r="G381" i="4"/>
  <c r="G380" i="4"/>
  <c r="G379" i="4"/>
  <c r="G378" i="4"/>
  <c r="G377" i="4"/>
  <c r="G376" i="4"/>
  <c r="G375" i="4"/>
  <c r="G374" i="4"/>
  <c r="G373" i="4"/>
  <c r="G372" i="4"/>
  <c r="G371" i="4"/>
  <c r="G370" i="4"/>
  <c r="G369" i="4"/>
  <c r="G368" i="4"/>
  <c r="G367" i="4"/>
  <c r="G366" i="4"/>
  <c r="G365" i="4"/>
  <c r="G364" i="4"/>
  <c r="G363" i="4"/>
  <c r="G362" i="4"/>
  <c r="G361" i="4"/>
  <c r="G360" i="4"/>
  <c r="G359" i="4"/>
  <c r="G358" i="4"/>
  <c r="G357" i="4"/>
  <c r="G356" i="4"/>
  <c r="G355" i="4"/>
  <c r="G354" i="4"/>
  <c r="G341" i="4"/>
  <c r="G340" i="4"/>
  <c r="G339" i="4"/>
  <c r="G338" i="4"/>
  <c r="G337" i="4"/>
  <c r="G336" i="4"/>
  <c r="G335" i="4"/>
  <c r="G334" i="4"/>
  <c r="G333" i="4"/>
  <c r="G332" i="4"/>
  <c r="G331" i="4"/>
  <c r="G330" i="4"/>
  <c r="G329" i="4"/>
  <c r="G328" i="4"/>
  <c r="G327" i="4"/>
  <c r="G326" i="4"/>
  <c r="G325" i="4"/>
  <c r="G324" i="4"/>
  <c r="G323" i="4"/>
  <c r="G322" i="4"/>
  <c r="G321" i="4"/>
  <c r="G320" i="4"/>
  <c r="G319" i="4"/>
  <c r="G318" i="4"/>
  <c r="G317" i="4"/>
  <c r="G316" i="4"/>
  <c r="G315" i="4"/>
  <c r="G314" i="4"/>
  <c r="G313" i="4"/>
  <c r="G312" i="4"/>
  <c r="G311" i="4"/>
  <c r="G310" i="4"/>
  <c r="G309" i="4"/>
  <c r="G308" i="4"/>
  <c r="G307" i="4"/>
  <c r="G306" i="4"/>
  <c r="G305" i="4"/>
  <c r="G304" i="4"/>
  <c r="G303" i="4"/>
  <c r="G302" i="4"/>
  <c r="G301" i="4"/>
  <c r="G300" i="4"/>
  <c r="G299" i="4"/>
  <c r="G298" i="4"/>
  <c r="G297" i="4"/>
  <c r="G296" i="4"/>
  <c r="G295" i="4"/>
  <c r="G294" i="4"/>
  <c r="G293" i="4"/>
  <c r="G292" i="4"/>
  <c r="G291" i="4"/>
  <c r="G290" i="4"/>
  <c r="G289" i="4"/>
  <c r="G288" i="4"/>
  <c r="G287" i="4"/>
  <c r="G286" i="4"/>
  <c r="G285" i="4"/>
  <c r="G284" i="4"/>
  <c r="G283" i="4"/>
  <c r="G282" i="4"/>
  <c r="G269" i="4"/>
  <c r="G268" i="4"/>
  <c r="G267" i="4"/>
  <c r="G266" i="4"/>
  <c r="G265" i="4"/>
  <c r="G264" i="4"/>
  <c r="G263" i="4"/>
  <c r="G262" i="4"/>
  <c r="G261" i="4"/>
  <c r="G260" i="4"/>
  <c r="G259" i="4"/>
  <c r="G258" i="4"/>
  <c r="G257" i="4"/>
  <c r="G256" i="4"/>
  <c r="G255" i="4"/>
  <c r="G254" i="4"/>
  <c r="G253" i="4"/>
  <c r="G252" i="4"/>
  <c r="G251" i="4"/>
  <c r="G250" i="4"/>
  <c r="G249" i="4"/>
  <c r="G248" i="4"/>
  <c r="G247" i="4"/>
  <c r="G246" i="4"/>
  <c r="G245" i="4"/>
  <c r="G244" i="4"/>
  <c r="G243" i="4"/>
  <c r="G242" i="4"/>
  <c r="G241" i="4"/>
  <c r="G240" i="4"/>
  <c r="G239" i="4"/>
  <c r="G238" i="4"/>
  <c r="G237" i="4"/>
  <c r="G236" i="4"/>
  <c r="G235" i="4"/>
  <c r="G234" i="4"/>
  <c r="G233" i="4"/>
  <c r="G232" i="4"/>
  <c r="G231" i="4"/>
  <c r="G230" i="4"/>
  <c r="G229" i="4"/>
  <c r="G228" i="4"/>
  <c r="G227" i="4"/>
  <c r="G226" i="4"/>
  <c r="G225" i="4"/>
  <c r="G224" i="4"/>
  <c r="G223" i="4"/>
  <c r="G222" i="4"/>
  <c r="G221" i="4"/>
  <c r="G220" i="4"/>
  <c r="G219" i="4"/>
  <c r="G218" i="4"/>
  <c r="G217" i="4"/>
  <c r="G216" i="4"/>
  <c r="G215" i="4"/>
  <c r="G214" i="4"/>
  <c r="G213" i="4"/>
  <c r="G212" i="4"/>
  <c r="G211" i="4"/>
  <c r="G210" i="4"/>
  <c r="G197" i="4"/>
  <c r="G196" i="4"/>
  <c r="G195" i="4"/>
  <c r="G194" i="4"/>
  <c r="G193" i="4"/>
  <c r="G192" i="4"/>
  <c r="G191" i="4"/>
  <c r="G190" i="4"/>
  <c r="G189" i="4"/>
  <c r="G188" i="4"/>
  <c r="G187" i="4"/>
  <c r="G186" i="4"/>
  <c r="G185" i="4"/>
  <c r="G184" i="4"/>
  <c r="G183" i="4"/>
  <c r="G182" i="4"/>
  <c r="G181" i="4"/>
  <c r="G180" i="4"/>
  <c r="G179" i="4"/>
  <c r="G178" i="4"/>
  <c r="G177" i="4"/>
  <c r="G176" i="4"/>
  <c r="G175" i="4"/>
  <c r="G174" i="4"/>
  <c r="G173" i="4"/>
  <c r="G172" i="4"/>
  <c r="G171" i="4"/>
  <c r="G170" i="4"/>
  <c r="G169" i="4"/>
  <c r="G168" i="4"/>
  <c r="G167" i="4"/>
  <c r="G166" i="4"/>
  <c r="G165" i="4"/>
  <c r="G164" i="4"/>
  <c r="G163" i="4"/>
  <c r="G162" i="4"/>
  <c r="G161" i="4"/>
  <c r="G160" i="4"/>
  <c r="G159" i="4"/>
  <c r="G158" i="4"/>
  <c r="G157" i="4"/>
  <c r="G156" i="4"/>
  <c r="G155" i="4"/>
  <c r="G154" i="4"/>
  <c r="G153" i="4"/>
  <c r="G152" i="4"/>
  <c r="G151" i="4"/>
  <c r="G150" i="4"/>
  <c r="G149" i="4"/>
  <c r="G148" i="4"/>
  <c r="G147" i="4"/>
  <c r="G146" i="4"/>
  <c r="G145" i="4"/>
  <c r="G144" i="4"/>
  <c r="G143" i="4"/>
  <c r="G142" i="4"/>
  <c r="G141" i="4"/>
  <c r="G140" i="4"/>
  <c r="G139" i="4"/>
  <c r="G138" i="4"/>
  <c r="G125" i="4"/>
  <c r="G124" i="4"/>
  <c r="G123" i="4"/>
  <c r="G122" i="4"/>
  <c r="G121" i="4"/>
  <c r="G120" i="4"/>
  <c r="G119" i="4"/>
  <c r="G118" i="4"/>
  <c r="G117" i="4"/>
  <c r="G116" i="4"/>
  <c r="G115" i="4"/>
  <c r="G114" i="4"/>
  <c r="G113" i="4"/>
  <c r="G112" i="4"/>
  <c r="G111" i="4"/>
  <c r="G110" i="4"/>
  <c r="G109" i="4"/>
  <c r="G108" i="4"/>
  <c r="G107" i="4"/>
  <c r="G106" i="4"/>
  <c r="G105" i="4"/>
  <c r="G104" i="4"/>
  <c r="G103" i="4"/>
  <c r="G102" i="4"/>
  <c r="G101" i="4"/>
  <c r="G100" i="4"/>
  <c r="G99" i="4"/>
  <c r="G98" i="4"/>
  <c r="G97" i="4"/>
  <c r="G96" i="4"/>
  <c r="G95" i="4"/>
  <c r="G94" i="4"/>
  <c r="G93" i="4"/>
  <c r="G92" i="4"/>
  <c r="G91" i="4"/>
  <c r="G90" i="4"/>
  <c r="G89" i="4"/>
  <c r="G88" i="4"/>
  <c r="G87" i="4"/>
  <c r="G86" i="4"/>
  <c r="G85" i="4"/>
  <c r="G84" i="4"/>
  <c r="G83" i="4"/>
  <c r="G82" i="4"/>
  <c r="G81" i="4"/>
  <c r="G80" i="4"/>
  <c r="G79" i="4"/>
  <c r="G78" i="4"/>
  <c r="G77" i="4"/>
  <c r="G76" i="4"/>
  <c r="G75" i="4"/>
  <c r="G74" i="4"/>
  <c r="G73" i="4"/>
  <c r="G72" i="4"/>
  <c r="G71" i="4"/>
  <c r="G70" i="4"/>
  <c r="G69" i="4"/>
  <c r="G68" i="4"/>
  <c r="G67" i="4"/>
  <c r="G66" i="4"/>
  <c r="G65" i="4"/>
  <c r="G64" i="4"/>
  <c r="G63" i="4"/>
  <c r="G62" i="4"/>
  <c r="G61" i="4"/>
  <c r="G60" i="4"/>
  <c r="G59" i="4"/>
  <c r="G58" i="4"/>
  <c r="G57" i="4"/>
  <c r="G56" i="4"/>
  <c r="G55" i="4"/>
  <c r="G54" i="4"/>
  <c r="G53" i="4"/>
  <c r="G52" i="4"/>
  <c r="G51" i="4"/>
  <c r="G50" i="4"/>
  <c r="G49" i="4"/>
  <c r="G48" i="4"/>
  <c r="G47" i="4"/>
  <c r="G46" i="4"/>
  <c r="G45" i="4"/>
  <c r="G44" i="4"/>
  <c r="G43" i="4"/>
  <c r="G42" i="4"/>
  <c r="G41" i="4"/>
  <c r="G40" i="4"/>
  <c r="G39" i="4"/>
  <c r="G38" i="4"/>
  <c r="G37" i="4"/>
  <c r="G36" i="4"/>
  <c r="G35" i="4"/>
  <c r="G34" i="4"/>
  <c r="G33" i="4"/>
  <c r="G32" i="4"/>
  <c r="G31" i="4"/>
  <c r="G30" i="4"/>
  <c r="G29" i="4"/>
  <c r="G28" i="4"/>
  <c r="G27" i="4"/>
  <c r="G26" i="4"/>
  <c r="G25" i="4"/>
  <c r="G24" i="4"/>
  <c r="G23" i="4"/>
  <c r="G22" i="4"/>
  <c r="G21" i="4"/>
  <c r="G20" i="4"/>
  <c r="G19" i="4"/>
  <c r="G18" i="4"/>
  <c r="G17" i="4"/>
  <c r="G16" i="4"/>
  <c r="G15" i="4"/>
  <c r="G14" i="4"/>
  <c r="G13" i="4"/>
  <c r="G12" i="4"/>
  <c r="G11" i="4"/>
  <c r="G10" i="4"/>
  <c r="G9" i="4"/>
  <c r="G8" i="4"/>
  <c r="G7" i="4"/>
  <c r="I6" i="4" l="1"/>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I138" i="4"/>
  <c r="I139" i="4"/>
  <c r="I140" i="4"/>
  <c r="I141" i="4"/>
  <c r="I142" i="4"/>
  <c r="I143" i="4"/>
  <c r="I144" i="4"/>
  <c r="I145" i="4"/>
  <c r="I146" i="4"/>
  <c r="I147" i="4"/>
  <c r="I148" i="4"/>
  <c r="I149" i="4"/>
  <c r="I150" i="4"/>
  <c r="I151" i="4"/>
  <c r="I152" i="4"/>
  <c r="I153" i="4"/>
  <c r="I154" i="4"/>
  <c r="I155"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83" i="4"/>
  <c r="I184" i="4"/>
  <c r="I185" i="4"/>
  <c r="I186" i="4"/>
  <c r="I187" i="4"/>
  <c r="I188" i="4"/>
  <c r="I189" i="4"/>
  <c r="I190" i="4"/>
  <c r="I191" i="4"/>
  <c r="I192" i="4"/>
  <c r="I193" i="4"/>
  <c r="I194" i="4"/>
  <c r="I195" i="4"/>
  <c r="I196" i="4"/>
  <c r="I19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I210" i="4"/>
  <c r="I211" i="4"/>
  <c r="I212" i="4"/>
  <c r="I213" i="4"/>
  <c r="I214" i="4"/>
  <c r="I215" i="4"/>
  <c r="I216" i="4"/>
  <c r="I217"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45" i="4"/>
  <c r="I246" i="4"/>
  <c r="I247" i="4"/>
  <c r="I248" i="4"/>
  <c r="I249" i="4"/>
  <c r="I250" i="4"/>
  <c r="I251" i="4"/>
  <c r="I252" i="4"/>
  <c r="I253" i="4"/>
  <c r="I254" i="4"/>
  <c r="I255" i="4"/>
  <c r="I256" i="4"/>
  <c r="I257" i="4"/>
  <c r="I258" i="4"/>
  <c r="I259" i="4"/>
  <c r="I260" i="4"/>
  <c r="I261" i="4"/>
  <c r="I262" i="4"/>
  <c r="I263" i="4"/>
  <c r="I264" i="4"/>
  <c r="I265" i="4"/>
  <c r="I266" i="4"/>
  <c r="I267" i="4"/>
  <c r="I268" i="4"/>
  <c r="I269" i="4"/>
  <c r="J210" i="4"/>
  <c r="J211" i="4"/>
  <c r="J212" i="4"/>
  <c r="J213" i="4"/>
  <c r="J214" i="4"/>
  <c r="J215" i="4"/>
  <c r="J216" i="4"/>
  <c r="J217" i="4"/>
  <c r="J218" i="4"/>
  <c r="J219" i="4"/>
  <c r="J220" i="4"/>
  <c r="J221" i="4"/>
  <c r="J222" i="4"/>
  <c r="J223" i="4"/>
  <c r="J224" i="4"/>
  <c r="J225" i="4"/>
  <c r="J226" i="4"/>
  <c r="J227" i="4"/>
  <c r="J228" i="4"/>
  <c r="J229" i="4"/>
  <c r="J230" i="4"/>
  <c r="J231" i="4"/>
  <c r="J232" i="4"/>
  <c r="J233" i="4"/>
  <c r="J234" i="4"/>
  <c r="J235" i="4"/>
  <c r="J236" i="4"/>
  <c r="J237" i="4"/>
  <c r="J238" i="4"/>
  <c r="J239" i="4"/>
  <c r="J240" i="4"/>
  <c r="J241" i="4"/>
  <c r="J242" i="4"/>
  <c r="J243" i="4"/>
  <c r="J244" i="4"/>
  <c r="J245" i="4"/>
  <c r="J246" i="4"/>
  <c r="J247" i="4"/>
  <c r="J248" i="4"/>
  <c r="J249" i="4"/>
  <c r="J250" i="4"/>
  <c r="J251" i="4"/>
  <c r="J252" i="4"/>
  <c r="J253" i="4"/>
  <c r="J254" i="4"/>
  <c r="J255" i="4"/>
  <c r="J256" i="4"/>
  <c r="J257" i="4"/>
  <c r="J258" i="4"/>
  <c r="J259" i="4"/>
  <c r="J260" i="4"/>
  <c r="J261" i="4"/>
  <c r="J262" i="4"/>
  <c r="J263" i="4"/>
  <c r="J264" i="4"/>
  <c r="J265" i="4"/>
  <c r="J266" i="4"/>
  <c r="J267" i="4"/>
  <c r="J268" i="4"/>
  <c r="J269" i="4"/>
  <c r="I282" i="4"/>
  <c r="I283" i="4"/>
  <c r="I284" i="4"/>
  <c r="I285" i="4"/>
  <c r="I286" i="4"/>
  <c r="I287" i="4"/>
  <c r="I288" i="4"/>
  <c r="I289" i="4"/>
  <c r="I290" i="4"/>
  <c r="I291" i="4"/>
  <c r="I292" i="4"/>
  <c r="I293" i="4"/>
  <c r="I294" i="4"/>
  <c r="I295" i="4"/>
  <c r="I296" i="4"/>
  <c r="I297" i="4"/>
  <c r="I298" i="4"/>
  <c r="I299" i="4"/>
  <c r="I300" i="4"/>
  <c r="I301" i="4"/>
  <c r="I302" i="4"/>
  <c r="I303" i="4"/>
  <c r="I304" i="4"/>
  <c r="I305" i="4"/>
  <c r="I306" i="4"/>
  <c r="I307" i="4"/>
  <c r="I308" i="4"/>
  <c r="I309" i="4"/>
  <c r="I310" i="4"/>
  <c r="I311" i="4"/>
  <c r="I312" i="4"/>
  <c r="I313" i="4"/>
  <c r="I314" i="4"/>
  <c r="I315" i="4"/>
  <c r="I316" i="4"/>
  <c r="I317" i="4"/>
  <c r="I318" i="4"/>
  <c r="I319" i="4"/>
  <c r="I320" i="4"/>
  <c r="I321" i="4"/>
  <c r="I322" i="4"/>
  <c r="I323" i="4"/>
  <c r="I324" i="4"/>
  <c r="I325" i="4"/>
  <c r="I326" i="4"/>
  <c r="I327" i="4"/>
  <c r="I328" i="4"/>
  <c r="I329" i="4"/>
  <c r="I330" i="4"/>
  <c r="I331" i="4"/>
  <c r="I332" i="4"/>
  <c r="I333" i="4"/>
  <c r="I334" i="4"/>
  <c r="I335" i="4"/>
  <c r="I336" i="4"/>
  <c r="I337" i="4"/>
  <c r="I338" i="4"/>
  <c r="I339" i="4"/>
  <c r="I340" i="4"/>
  <c r="I341" i="4"/>
  <c r="J282" i="4"/>
  <c r="J283" i="4"/>
  <c r="J284" i="4"/>
  <c r="J285" i="4"/>
  <c r="J286" i="4"/>
  <c r="J287" i="4"/>
  <c r="J288" i="4"/>
  <c r="J289" i="4"/>
  <c r="J290" i="4"/>
  <c r="J291" i="4"/>
  <c r="J292" i="4"/>
  <c r="J293" i="4"/>
  <c r="J294" i="4"/>
  <c r="J295" i="4"/>
  <c r="J296" i="4"/>
  <c r="J297" i="4"/>
  <c r="J298" i="4"/>
  <c r="J299" i="4"/>
  <c r="J300" i="4"/>
  <c r="J301" i="4"/>
  <c r="J302" i="4"/>
  <c r="J303" i="4"/>
  <c r="J304" i="4"/>
  <c r="J305" i="4"/>
  <c r="J306" i="4"/>
  <c r="J307" i="4"/>
  <c r="J308" i="4"/>
  <c r="J309" i="4"/>
  <c r="J310" i="4"/>
  <c r="J311" i="4"/>
  <c r="J312" i="4"/>
  <c r="J313" i="4"/>
  <c r="J314" i="4"/>
  <c r="J315" i="4"/>
  <c r="J316" i="4"/>
  <c r="J317" i="4"/>
  <c r="J318" i="4"/>
  <c r="J319" i="4"/>
  <c r="J320" i="4"/>
  <c r="J321" i="4"/>
  <c r="J322" i="4"/>
  <c r="J323" i="4"/>
  <c r="J324" i="4"/>
  <c r="J325" i="4"/>
  <c r="J326" i="4"/>
  <c r="J327" i="4"/>
  <c r="J328" i="4"/>
  <c r="J329" i="4"/>
  <c r="J330" i="4"/>
  <c r="J331" i="4"/>
  <c r="J332" i="4"/>
  <c r="J333" i="4"/>
  <c r="J334" i="4"/>
  <c r="J335" i="4"/>
  <c r="J336" i="4"/>
  <c r="J337" i="4"/>
  <c r="J338" i="4"/>
  <c r="J339" i="4"/>
  <c r="J340" i="4"/>
  <c r="J341" i="4"/>
  <c r="I409" i="4"/>
  <c r="I410" i="4"/>
  <c r="I411" i="4"/>
  <c r="I412" i="4"/>
  <c r="I413" i="4"/>
  <c r="J409" i="4"/>
  <c r="J410" i="4"/>
  <c r="J411" i="4"/>
  <c r="J412" i="4"/>
  <c r="J413" i="4"/>
  <c r="I404" i="4"/>
  <c r="I405" i="4"/>
  <c r="I406" i="4"/>
  <c r="I407" i="4"/>
  <c r="I408" i="4"/>
  <c r="J404" i="4"/>
  <c r="J405" i="4"/>
  <c r="J406" i="4"/>
  <c r="J407" i="4"/>
  <c r="J408" i="4"/>
  <c r="I399" i="4"/>
  <c r="I400" i="4"/>
  <c r="I401" i="4"/>
  <c r="I402" i="4"/>
  <c r="I403" i="4"/>
  <c r="J399" i="4"/>
  <c r="J400" i="4"/>
  <c r="J401" i="4"/>
  <c r="J402" i="4"/>
  <c r="J403" i="4"/>
  <c r="I394" i="4"/>
  <c r="I395" i="4"/>
  <c r="I396" i="4"/>
  <c r="I397" i="4"/>
  <c r="I398" i="4"/>
  <c r="J394" i="4"/>
  <c r="J395" i="4"/>
  <c r="J396" i="4"/>
  <c r="J397" i="4"/>
  <c r="J398" i="4"/>
  <c r="I389" i="4"/>
  <c r="I390" i="4"/>
  <c r="I391" i="4"/>
  <c r="I392" i="4"/>
  <c r="I393" i="4"/>
  <c r="J389" i="4"/>
  <c r="J390" i="4"/>
  <c r="J391" i="4"/>
  <c r="J392" i="4"/>
  <c r="J393" i="4"/>
  <c r="I384" i="4"/>
  <c r="I385" i="4"/>
  <c r="I386" i="4"/>
  <c r="I387" i="4"/>
  <c r="I388" i="4"/>
  <c r="J384" i="4"/>
  <c r="J385" i="4"/>
  <c r="J386" i="4"/>
  <c r="J387" i="4"/>
  <c r="J388" i="4"/>
  <c r="I379" i="4"/>
  <c r="I380" i="4"/>
  <c r="I381" i="4"/>
  <c r="I382" i="4"/>
  <c r="I383" i="4"/>
  <c r="J379" i="4"/>
  <c r="J380" i="4"/>
  <c r="J381" i="4"/>
  <c r="J382" i="4"/>
  <c r="J383" i="4"/>
  <c r="I374" i="4"/>
  <c r="I375" i="4"/>
  <c r="I376" i="4"/>
  <c r="I377" i="4"/>
  <c r="I378" i="4"/>
  <c r="J374" i="4"/>
  <c r="J375" i="4"/>
  <c r="J376" i="4"/>
  <c r="J377" i="4"/>
  <c r="J378" i="4"/>
  <c r="I369" i="4"/>
  <c r="I370" i="4"/>
  <c r="I371" i="4"/>
  <c r="I372" i="4"/>
  <c r="I373" i="4"/>
  <c r="J369" i="4"/>
  <c r="J370" i="4"/>
  <c r="J371" i="4"/>
  <c r="J372" i="4"/>
  <c r="J373" i="4"/>
  <c r="I364" i="4"/>
  <c r="I365" i="4"/>
  <c r="I366" i="4"/>
  <c r="I367" i="4"/>
  <c r="I368" i="4"/>
  <c r="J364" i="4"/>
  <c r="J365" i="4"/>
  <c r="J366" i="4"/>
  <c r="J367" i="4"/>
  <c r="J368" i="4"/>
  <c r="I359" i="4"/>
  <c r="I360" i="4"/>
  <c r="I361" i="4"/>
  <c r="I362" i="4"/>
  <c r="I363" i="4"/>
  <c r="J359" i="4"/>
  <c r="J360" i="4"/>
  <c r="J361" i="4"/>
  <c r="J362" i="4"/>
  <c r="J363" i="4"/>
  <c r="I354" i="4"/>
  <c r="I355" i="4"/>
  <c r="I356" i="4"/>
  <c r="I357" i="4"/>
  <c r="I358" i="4"/>
  <c r="J354" i="4"/>
  <c r="J355" i="4"/>
  <c r="J356" i="4"/>
  <c r="J357" i="4"/>
  <c r="J358" i="4"/>
  <c r="I431" i="4"/>
  <c r="I432" i="4"/>
  <c r="I433" i="4"/>
  <c r="I434" i="4"/>
  <c r="I435" i="4"/>
  <c r="I487" i="4"/>
  <c r="I436" i="4"/>
  <c r="I437" i="4"/>
  <c r="I438" i="4"/>
  <c r="I439" i="4"/>
  <c r="I440" i="4"/>
  <c r="I488" i="4"/>
  <c r="I441" i="4"/>
  <c r="I442" i="4"/>
  <c r="I443" i="4"/>
  <c r="I444" i="4"/>
  <c r="I445" i="4"/>
  <c r="I489" i="4"/>
  <c r="I446" i="4"/>
  <c r="I447" i="4"/>
  <c r="I448" i="4"/>
  <c r="I449" i="4"/>
  <c r="I450" i="4"/>
  <c r="I490" i="4"/>
  <c r="I451" i="4"/>
  <c r="I452" i="4"/>
  <c r="I453" i="4"/>
  <c r="I454" i="4"/>
  <c r="I455" i="4"/>
  <c r="I491" i="4"/>
  <c r="I456" i="4"/>
  <c r="I457" i="4"/>
  <c r="I458" i="4"/>
  <c r="I459" i="4"/>
  <c r="I460" i="4"/>
  <c r="I492" i="4"/>
  <c r="I461" i="4"/>
  <c r="I462" i="4"/>
  <c r="I463" i="4"/>
  <c r="I464" i="4"/>
  <c r="I465" i="4"/>
  <c r="I493" i="4"/>
  <c r="I466" i="4"/>
  <c r="I467" i="4"/>
  <c r="I468" i="4"/>
  <c r="I469" i="4"/>
  <c r="I470" i="4"/>
  <c r="I494" i="4"/>
  <c r="I471" i="4"/>
  <c r="I472" i="4"/>
  <c r="I473" i="4"/>
  <c r="I474" i="4"/>
  <c r="I475" i="4"/>
  <c r="I495" i="4"/>
  <c r="I476" i="4"/>
  <c r="I477" i="4"/>
  <c r="I478" i="4"/>
  <c r="I479" i="4"/>
  <c r="I480" i="4"/>
  <c r="I496" i="4"/>
  <c r="I481" i="4"/>
  <c r="I482" i="4"/>
  <c r="I483" i="4"/>
  <c r="I484" i="4"/>
  <c r="I485" i="4"/>
  <c r="I497" i="4"/>
  <c r="J431" i="4"/>
  <c r="J432" i="4"/>
  <c r="J433" i="4"/>
  <c r="J434" i="4"/>
  <c r="J435" i="4"/>
  <c r="J487" i="4"/>
  <c r="J436" i="4"/>
  <c r="J437" i="4"/>
  <c r="J438" i="4"/>
  <c r="J439" i="4"/>
  <c r="J440" i="4"/>
  <c r="J488" i="4"/>
  <c r="J441" i="4"/>
  <c r="J442" i="4"/>
  <c r="J443" i="4"/>
  <c r="J444" i="4"/>
  <c r="J445" i="4"/>
  <c r="J489" i="4"/>
  <c r="J446" i="4"/>
  <c r="J447" i="4"/>
  <c r="J448" i="4"/>
  <c r="J449" i="4"/>
  <c r="J450" i="4"/>
  <c r="J490" i="4"/>
  <c r="J451" i="4"/>
  <c r="J452" i="4"/>
  <c r="J453" i="4"/>
  <c r="J454" i="4"/>
  <c r="J455" i="4"/>
  <c r="J491" i="4"/>
  <c r="J456" i="4"/>
  <c r="J457" i="4"/>
  <c r="J458" i="4"/>
  <c r="J459" i="4"/>
  <c r="J460" i="4"/>
  <c r="J492" i="4"/>
  <c r="J461" i="4"/>
  <c r="J462" i="4"/>
  <c r="J463" i="4"/>
  <c r="J464" i="4"/>
  <c r="J465" i="4"/>
  <c r="J493" i="4"/>
  <c r="J466" i="4"/>
  <c r="J467" i="4"/>
  <c r="J468" i="4"/>
  <c r="J469" i="4"/>
  <c r="J470" i="4"/>
  <c r="J494" i="4"/>
  <c r="J471" i="4"/>
  <c r="J472" i="4"/>
  <c r="J473" i="4"/>
  <c r="J474" i="4"/>
  <c r="J475" i="4"/>
  <c r="J495" i="4"/>
  <c r="J476" i="4"/>
  <c r="J477" i="4"/>
  <c r="J478" i="4"/>
  <c r="J479" i="4"/>
  <c r="J480" i="4"/>
  <c r="J496" i="4"/>
  <c r="J481" i="4"/>
  <c r="J482" i="4"/>
  <c r="J483" i="4"/>
  <c r="J484" i="4"/>
  <c r="J485" i="4"/>
  <c r="J497" i="4"/>
  <c r="I426" i="4"/>
  <c r="I427" i="4"/>
  <c r="I428" i="4"/>
  <c r="I429" i="4"/>
  <c r="I430" i="4"/>
  <c r="I486" i="4"/>
  <c r="J426" i="4"/>
  <c r="J427" i="4"/>
  <c r="J428" i="4"/>
  <c r="J429" i="4"/>
  <c r="J430" i="4"/>
  <c r="J486" i="4"/>
  <c r="I498" i="4"/>
  <c r="I499" i="4"/>
  <c r="I500" i="4"/>
  <c r="I501" i="4"/>
  <c r="I502" i="4"/>
  <c r="I558" i="4"/>
  <c r="I503" i="4"/>
  <c r="I504" i="4"/>
  <c r="I505" i="4"/>
  <c r="I506" i="4"/>
  <c r="I507" i="4"/>
  <c r="I559" i="4"/>
  <c r="I508" i="4"/>
  <c r="I509" i="4"/>
  <c r="I510" i="4"/>
  <c r="I511" i="4"/>
  <c r="I512" i="4"/>
  <c r="I560" i="4"/>
  <c r="I513" i="4"/>
  <c r="I514" i="4"/>
  <c r="I515" i="4"/>
  <c r="I516" i="4"/>
  <c r="I517" i="4"/>
  <c r="I561" i="4"/>
  <c r="I518" i="4"/>
  <c r="I519" i="4"/>
  <c r="I520" i="4"/>
  <c r="I521" i="4"/>
  <c r="I522" i="4"/>
  <c r="I562" i="4"/>
  <c r="I523" i="4"/>
  <c r="I524" i="4"/>
  <c r="I525" i="4"/>
  <c r="I526" i="4"/>
  <c r="I527" i="4"/>
  <c r="I563" i="4"/>
  <c r="I528" i="4"/>
  <c r="I529" i="4"/>
  <c r="I530" i="4"/>
  <c r="I531" i="4"/>
  <c r="I532" i="4"/>
  <c r="I564" i="4"/>
  <c r="I533" i="4"/>
  <c r="I534" i="4"/>
  <c r="I535" i="4"/>
  <c r="I536" i="4"/>
  <c r="I537" i="4"/>
  <c r="I565" i="4"/>
  <c r="I538" i="4"/>
  <c r="I539" i="4"/>
  <c r="I540" i="4"/>
  <c r="I541" i="4"/>
  <c r="I542" i="4"/>
  <c r="I566" i="4"/>
  <c r="I543" i="4"/>
  <c r="I544" i="4"/>
  <c r="I545" i="4"/>
  <c r="I546" i="4"/>
  <c r="I547" i="4"/>
  <c r="I567" i="4"/>
  <c r="I548" i="4"/>
  <c r="I549" i="4"/>
  <c r="I550" i="4"/>
  <c r="I551" i="4"/>
  <c r="I552" i="4"/>
  <c r="I568" i="4"/>
  <c r="I553" i="4"/>
  <c r="I554" i="4"/>
  <c r="I555" i="4"/>
  <c r="I556" i="4"/>
  <c r="I557" i="4"/>
  <c r="I569" i="4"/>
  <c r="J498" i="4"/>
  <c r="J499" i="4"/>
  <c r="J500" i="4"/>
  <c r="J501" i="4"/>
  <c r="J502" i="4"/>
  <c r="J558" i="4"/>
  <c r="J503" i="4"/>
  <c r="J504" i="4"/>
  <c r="J505" i="4"/>
  <c r="J506" i="4"/>
  <c r="J507" i="4"/>
  <c r="J559" i="4"/>
  <c r="J508" i="4"/>
  <c r="J509" i="4"/>
  <c r="J510" i="4"/>
  <c r="J511" i="4"/>
  <c r="J512" i="4"/>
  <c r="J560" i="4"/>
  <c r="J513" i="4"/>
  <c r="J514" i="4"/>
  <c r="J515" i="4"/>
  <c r="J516" i="4"/>
  <c r="J517" i="4"/>
  <c r="J561" i="4"/>
  <c r="J518" i="4"/>
  <c r="J519" i="4"/>
  <c r="J520" i="4"/>
  <c r="J521" i="4"/>
  <c r="J522" i="4"/>
  <c r="J562" i="4"/>
  <c r="J523" i="4"/>
  <c r="J524" i="4"/>
  <c r="J525" i="4"/>
  <c r="J526" i="4"/>
  <c r="J527" i="4"/>
  <c r="J563" i="4"/>
  <c r="J528" i="4"/>
  <c r="J529" i="4"/>
  <c r="J530" i="4"/>
  <c r="J531" i="4"/>
  <c r="J532" i="4"/>
  <c r="J564" i="4"/>
  <c r="J533" i="4"/>
  <c r="J534" i="4"/>
  <c r="J535" i="4"/>
  <c r="J536" i="4"/>
  <c r="J537" i="4"/>
  <c r="J565" i="4"/>
  <c r="J538" i="4"/>
  <c r="J539" i="4"/>
  <c r="J540" i="4"/>
  <c r="J541" i="4"/>
  <c r="J542" i="4"/>
  <c r="J566" i="4"/>
  <c r="J543" i="4"/>
  <c r="J544" i="4"/>
  <c r="J545" i="4"/>
  <c r="J546" i="4"/>
  <c r="J547" i="4"/>
  <c r="J567" i="4"/>
  <c r="J548" i="4"/>
  <c r="J549" i="4"/>
  <c r="J550" i="4"/>
  <c r="J551" i="4"/>
  <c r="J552" i="4"/>
  <c r="J568" i="4"/>
  <c r="J553" i="4"/>
  <c r="J554" i="4"/>
  <c r="J555" i="4"/>
  <c r="J556" i="4"/>
  <c r="J557" i="4"/>
  <c r="J569" i="4"/>
  <c r="I570" i="4"/>
  <c r="I571" i="4"/>
  <c r="I572" i="4"/>
  <c r="I573" i="4"/>
  <c r="I574" i="4"/>
  <c r="I630" i="4"/>
  <c r="I575" i="4"/>
  <c r="I576" i="4"/>
  <c r="I577" i="4"/>
  <c r="I578" i="4"/>
  <c r="I579" i="4"/>
  <c r="I631" i="4"/>
  <c r="I580" i="4"/>
  <c r="I581" i="4"/>
  <c r="I582" i="4"/>
  <c r="I583" i="4"/>
  <c r="I584" i="4"/>
  <c r="I632" i="4"/>
  <c r="I585" i="4"/>
  <c r="I586" i="4"/>
  <c r="I587" i="4"/>
  <c r="I588" i="4"/>
  <c r="I589" i="4"/>
  <c r="I633" i="4"/>
  <c r="I590" i="4"/>
  <c r="I591" i="4"/>
  <c r="I592" i="4"/>
  <c r="I593" i="4"/>
  <c r="I594" i="4"/>
  <c r="I634" i="4"/>
  <c r="I595" i="4"/>
  <c r="I596" i="4"/>
  <c r="I597" i="4"/>
  <c r="I598" i="4"/>
  <c r="I599" i="4"/>
  <c r="I635" i="4"/>
  <c r="I600" i="4"/>
  <c r="I601" i="4"/>
  <c r="I602" i="4"/>
  <c r="I603" i="4"/>
  <c r="I604" i="4"/>
  <c r="I636" i="4"/>
  <c r="I605" i="4"/>
  <c r="I606" i="4"/>
  <c r="I607" i="4"/>
  <c r="I608" i="4"/>
  <c r="I609" i="4"/>
  <c r="I637" i="4"/>
  <c r="I610" i="4"/>
  <c r="I611" i="4"/>
  <c r="I612" i="4"/>
  <c r="I613" i="4"/>
  <c r="I614" i="4"/>
  <c r="I638" i="4"/>
  <c r="I615" i="4"/>
  <c r="I616" i="4"/>
  <c r="I617" i="4"/>
  <c r="I618" i="4"/>
  <c r="I619" i="4"/>
  <c r="I639" i="4"/>
  <c r="I620" i="4"/>
  <c r="I621" i="4"/>
  <c r="I622" i="4"/>
  <c r="I623" i="4"/>
  <c r="I624" i="4"/>
  <c r="I640" i="4"/>
  <c r="I625" i="4"/>
  <c r="I626" i="4"/>
  <c r="I627" i="4"/>
  <c r="I628" i="4"/>
  <c r="I629" i="4"/>
  <c r="I641" i="4"/>
  <c r="J570" i="4"/>
  <c r="J571" i="4"/>
  <c r="J572" i="4"/>
  <c r="J573" i="4"/>
  <c r="J574" i="4"/>
  <c r="J630" i="4"/>
  <c r="J575" i="4"/>
  <c r="J576" i="4"/>
  <c r="J577" i="4"/>
  <c r="J578" i="4"/>
  <c r="J579" i="4"/>
  <c r="J631" i="4"/>
  <c r="J580" i="4"/>
  <c r="J581" i="4"/>
  <c r="J582" i="4"/>
  <c r="J583" i="4"/>
  <c r="J584" i="4"/>
  <c r="J632" i="4"/>
  <c r="J585" i="4"/>
  <c r="J586" i="4"/>
  <c r="J587" i="4"/>
  <c r="J588" i="4"/>
  <c r="J589" i="4"/>
  <c r="J633" i="4"/>
  <c r="J590" i="4"/>
  <c r="J591" i="4"/>
  <c r="J592" i="4"/>
  <c r="J593" i="4"/>
  <c r="J594" i="4"/>
  <c r="J634" i="4"/>
  <c r="J595" i="4"/>
  <c r="J596" i="4"/>
  <c r="J597" i="4"/>
  <c r="J598" i="4"/>
  <c r="J599" i="4"/>
  <c r="J635" i="4"/>
  <c r="J600" i="4"/>
  <c r="J601" i="4"/>
  <c r="J602" i="4"/>
  <c r="J603" i="4"/>
  <c r="J604" i="4"/>
  <c r="J636" i="4"/>
  <c r="J605" i="4"/>
  <c r="J606" i="4"/>
  <c r="J607" i="4"/>
  <c r="J608" i="4"/>
  <c r="J609" i="4"/>
  <c r="J637" i="4"/>
  <c r="J610" i="4"/>
  <c r="J611" i="4"/>
  <c r="J612" i="4"/>
  <c r="J613" i="4"/>
  <c r="J614" i="4"/>
  <c r="J638" i="4"/>
  <c r="J615" i="4"/>
  <c r="J616" i="4"/>
  <c r="J617" i="4"/>
  <c r="J618" i="4"/>
  <c r="J619" i="4"/>
  <c r="J639" i="4"/>
  <c r="J620" i="4"/>
  <c r="J621" i="4"/>
  <c r="J622" i="4"/>
  <c r="J623" i="4"/>
  <c r="J624" i="4"/>
  <c r="J640" i="4"/>
  <c r="J625" i="4"/>
  <c r="J626" i="4"/>
  <c r="J627" i="4"/>
  <c r="J628" i="4"/>
  <c r="J629" i="4"/>
  <c r="J641" i="4"/>
  <c r="I642" i="4"/>
  <c r="I643" i="4"/>
  <c r="I644" i="4"/>
  <c r="I645" i="4"/>
  <c r="I646" i="4"/>
  <c r="I702" i="4"/>
  <c r="I647" i="4"/>
  <c r="I648" i="4"/>
  <c r="I649" i="4"/>
  <c r="I650" i="4"/>
  <c r="I651" i="4"/>
  <c r="I703" i="4"/>
  <c r="I652" i="4"/>
  <c r="I653" i="4"/>
  <c r="I654" i="4"/>
  <c r="I655" i="4"/>
  <c r="I656" i="4"/>
  <c r="I704" i="4"/>
  <c r="I657" i="4"/>
  <c r="I658" i="4"/>
  <c r="I659" i="4"/>
  <c r="I660" i="4"/>
  <c r="I661" i="4"/>
  <c r="I705" i="4"/>
  <c r="I662" i="4"/>
  <c r="I663" i="4"/>
  <c r="I664" i="4"/>
  <c r="I665" i="4"/>
  <c r="I666" i="4"/>
  <c r="I706" i="4"/>
  <c r="I667" i="4"/>
  <c r="I668" i="4"/>
  <c r="I669" i="4"/>
  <c r="I670" i="4"/>
  <c r="I671" i="4"/>
  <c r="I707" i="4"/>
  <c r="I672" i="4"/>
  <c r="I673" i="4"/>
  <c r="I674" i="4"/>
  <c r="I675" i="4"/>
  <c r="I676" i="4"/>
  <c r="I708" i="4"/>
  <c r="I677" i="4"/>
  <c r="I678" i="4"/>
  <c r="I679" i="4"/>
  <c r="I680" i="4"/>
  <c r="I681" i="4"/>
  <c r="I709" i="4"/>
  <c r="I682" i="4"/>
  <c r="I683" i="4"/>
  <c r="I684" i="4"/>
  <c r="I685" i="4"/>
  <c r="I686" i="4"/>
  <c r="I710" i="4"/>
  <c r="I687" i="4"/>
  <c r="I688" i="4"/>
  <c r="I689" i="4"/>
  <c r="I690" i="4"/>
  <c r="I691" i="4"/>
  <c r="I711" i="4"/>
  <c r="I692" i="4"/>
  <c r="I693" i="4"/>
  <c r="I694" i="4"/>
  <c r="I695" i="4"/>
  <c r="I696" i="4"/>
  <c r="I712" i="4"/>
  <c r="I697" i="4"/>
  <c r="I698" i="4"/>
  <c r="I699" i="4"/>
  <c r="I700" i="4"/>
  <c r="I701" i="4"/>
  <c r="I713" i="4"/>
  <c r="J642" i="4"/>
  <c r="J643" i="4"/>
  <c r="J644" i="4"/>
  <c r="J645" i="4"/>
  <c r="J646" i="4"/>
  <c r="J702" i="4"/>
  <c r="J647" i="4"/>
  <c r="J648" i="4"/>
  <c r="J649" i="4"/>
  <c r="J650" i="4"/>
  <c r="J651" i="4"/>
  <c r="J703" i="4"/>
  <c r="J652" i="4"/>
  <c r="J653" i="4"/>
  <c r="J654" i="4"/>
  <c r="J655" i="4"/>
  <c r="J656" i="4"/>
  <c r="J704" i="4"/>
  <c r="J657" i="4"/>
  <c r="J658" i="4"/>
  <c r="J659" i="4"/>
  <c r="J660" i="4"/>
  <c r="J661" i="4"/>
  <c r="J705" i="4"/>
  <c r="J662" i="4"/>
  <c r="J663" i="4"/>
  <c r="J664" i="4"/>
  <c r="J665" i="4"/>
  <c r="J666" i="4"/>
  <c r="J706" i="4"/>
  <c r="J667" i="4"/>
  <c r="J668" i="4"/>
  <c r="J669" i="4"/>
  <c r="J670" i="4"/>
  <c r="J671" i="4"/>
  <c r="J707" i="4"/>
  <c r="J672" i="4"/>
  <c r="J673" i="4"/>
  <c r="J674" i="4"/>
  <c r="J675" i="4"/>
  <c r="J676" i="4"/>
  <c r="J708" i="4"/>
  <c r="J677" i="4"/>
  <c r="J678" i="4"/>
  <c r="J679" i="4"/>
  <c r="J680" i="4"/>
  <c r="J681" i="4"/>
  <c r="J709" i="4"/>
  <c r="J682" i="4"/>
  <c r="J683" i="4"/>
  <c r="J684" i="4"/>
  <c r="J685" i="4"/>
  <c r="J686" i="4"/>
  <c r="J710" i="4"/>
  <c r="J687" i="4"/>
  <c r="J688" i="4"/>
  <c r="J689" i="4"/>
  <c r="J690" i="4"/>
  <c r="J691" i="4"/>
  <c r="J711" i="4"/>
  <c r="J692" i="4"/>
  <c r="J693" i="4"/>
  <c r="J694" i="4"/>
  <c r="J695" i="4"/>
  <c r="J696" i="4"/>
  <c r="J712" i="4"/>
  <c r="J697" i="4"/>
  <c r="J698" i="4"/>
  <c r="J699" i="4"/>
  <c r="J700" i="4"/>
  <c r="J701" i="4"/>
  <c r="J713" i="4"/>
  <c r="I714" i="4"/>
  <c r="I715" i="4"/>
  <c r="I716" i="4"/>
  <c r="I717" i="4"/>
  <c r="I718" i="4"/>
  <c r="I774" i="4"/>
  <c r="I719" i="4"/>
  <c r="I720" i="4"/>
  <c r="I721" i="4"/>
  <c r="I722" i="4"/>
  <c r="I723" i="4"/>
  <c r="I775" i="4"/>
  <c r="I724" i="4"/>
  <c r="I725" i="4"/>
  <c r="I726" i="4"/>
  <c r="I727" i="4"/>
  <c r="I728" i="4"/>
  <c r="I776" i="4"/>
  <c r="I729" i="4"/>
  <c r="I730" i="4"/>
  <c r="I731" i="4"/>
  <c r="I732" i="4"/>
  <c r="I733" i="4"/>
  <c r="I777" i="4"/>
  <c r="I734" i="4"/>
  <c r="I735" i="4"/>
  <c r="I736" i="4"/>
  <c r="I737" i="4"/>
  <c r="I738" i="4"/>
  <c r="I778" i="4"/>
  <c r="I739" i="4"/>
  <c r="I740" i="4"/>
  <c r="I741" i="4"/>
  <c r="I742" i="4"/>
  <c r="I743" i="4"/>
  <c r="I779" i="4"/>
  <c r="I744" i="4"/>
  <c r="I745" i="4"/>
  <c r="I746" i="4"/>
  <c r="I747" i="4"/>
  <c r="I748" i="4"/>
  <c r="I780" i="4"/>
  <c r="I749" i="4"/>
  <c r="I750" i="4"/>
  <c r="I751" i="4"/>
  <c r="I752" i="4"/>
  <c r="I753" i="4"/>
  <c r="I781" i="4"/>
  <c r="I754" i="4"/>
  <c r="I755" i="4"/>
  <c r="I756" i="4"/>
  <c r="I757" i="4"/>
  <c r="I758" i="4"/>
  <c r="I782" i="4"/>
  <c r="I759" i="4"/>
  <c r="I760" i="4"/>
  <c r="I761" i="4"/>
  <c r="I762" i="4"/>
  <c r="I763" i="4"/>
  <c r="I783" i="4"/>
  <c r="I764" i="4"/>
  <c r="I765" i="4"/>
  <c r="I766" i="4"/>
  <c r="I767" i="4"/>
  <c r="I768" i="4"/>
  <c r="I784" i="4"/>
  <c r="I769" i="4"/>
  <c r="I770" i="4"/>
  <c r="I771" i="4"/>
  <c r="I772" i="4"/>
  <c r="I773" i="4"/>
  <c r="I785" i="4"/>
  <c r="J714" i="4"/>
  <c r="J715" i="4"/>
  <c r="J716" i="4"/>
  <c r="J717" i="4"/>
  <c r="J718" i="4"/>
  <c r="J774" i="4"/>
  <c r="J719" i="4"/>
  <c r="J720" i="4"/>
  <c r="J721" i="4"/>
  <c r="J722" i="4"/>
  <c r="J723" i="4"/>
  <c r="J775" i="4"/>
  <c r="J724" i="4"/>
  <c r="J725" i="4"/>
  <c r="J726" i="4"/>
  <c r="J727" i="4"/>
  <c r="J728" i="4"/>
  <c r="J776" i="4"/>
  <c r="J729" i="4"/>
  <c r="J730" i="4"/>
  <c r="J731" i="4"/>
  <c r="J732" i="4"/>
  <c r="J733" i="4"/>
  <c r="J777" i="4"/>
  <c r="J734" i="4"/>
  <c r="J735" i="4"/>
  <c r="J736" i="4"/>
  <c r="J737" i="4"/>
  <c r="J738" i="4"/>
  <c r="J778" i="4"/>
  <c r="J739" i="4"/>
  <c r="J740" i="4"/>
  <c r="J741" i="4"/>
  <c r="J742" i="4"/>
  <c r="J743" i="4"/>
  <c r="J779" i="4"/>
  <c r="J744" i="4"/>
  <c r="J745" i="4"/>
  <c r="J746" i="4"/>
  <c r="J747" i="4"/>
  <c r="J748" i="4"/>
  <c r="J780" i="4"/>
  <c r="J749" i="4"/>
  <c r="J750" i="4"/>
  <c r="J751" i="4"/>
  <c r="J752" i="4"/>
  <c r="J753" i="4"/>
  <c r="J781" i="4"/>
  <c r="J754" i="4"/>
  <c r="J755" i="4"/>
  <c r="J756" i="4"/>
  <c r="J757" i="4"/>
  <c r="J758" i="4"/>
  <c r="J782" i="4"/>
  <c r="J759" i="4"/>
  <c r="J760" i="4"/>
  <c r="J761" i="4"/>
  <c r="J762" i="4"/>
  <c r="J763" i="4"/>
  <c r="J783" i="4"/>
  <c r="J764" i="4"/>
  <c r="J765" i="4"/>
  <c r="J766" i="4"/>
  <c r="J767" i="4"/>
  <c r="J768" i="4"/>
  <c r="J784" i="4"/>
  <c r="J769" i="4"/>
  <c r="J770" i="4"/>
  <c r="J771" i="4"/>
  <c r="J772" i="4"/>
  <c r="J773" i="4"/>
  <c r="J785" i="4"/>
  <c r="I786" i="4"/>
  <c r="I787" i="4"/>
  <c r="I788" i="4"/>
  <c r="I789" i="4"/>
  <c r="I790" i="4"/>
  <c r="I846" i="4"/>
  <c r="I791" i="4"/>
  <c r="I792" i="4"/>
  <c r="I793" i="4"/>
  <c r="I794" i="4"/>
  <c r="I795" i="4"/>
  <c r="I847" i="4"/>
  <c r="I796" i="4"/>
  <c r="I797" i="4"/>
  <c r="I798" i="4"/>
  <c r="I799" i="4"/>
  <c r="I800" i="4"/>
  <c r="I848" i="4"/>
  <c r="I801" i="4"/>
  <c r="I802" i="4"/>
  <c r="I803" i="4"/>
  <c r="I804" i="4"/>
  <c r="I805" i="4"/>
  <c r="I849" i="4"/>
  <c r="I806" i="4"/>
  <c r="I807" i="4"/>
  <c r="I808" i="4"/>
  <c r="I809" i="4"/>
  <c r="I810" i="4"/>
  <c r="I850" i="4"/>
  <c r="I811" i="4"/>
  <c r="I812" i="4"/>
  <c r="I813" i="4"/>
  <c r="I814" i="4"/>
  <c r="I815" i="4"/>
  <c r="I851" i="4"/>
  <c r="I816" i="4"/>
  <c r="I817" i="4"/>
  <c r="I818" i="4"/>
  <c r="I819" i="4"/>
  <c r="I820" i="4"/>
  <c r="I852" i="4"/>
  <c r="I821" i="4"/>
  <c r="I822" i="4"/>
  <c r="I823" i="4"/>
  <c r="I824" i="4"/>
  <c r="I825" i="4"/>
  <c r="I853" i="4"/>
  <c r="I826" i="4"/>
  <c r="I827" i="4"/>
  <c r="I828" i="4"/>
  <c r="I829" i="4"/>
  <c r="I830" i="4"/>
  <c r="I854" i="4"/>
  <c r="I831" i="4"/>
  <c r="I832" i="4"/>
  <c r="I833" i="4"/>
  <c r="I834" i="4"/>
  <c r="I835" i="4"/>
  <c r="I855" i="4"/>
  <c r="I836" i="4"/>
  <c r="I837" i="4"/>
  <c r="I838" i="4"/>
  <c r="I839" i="4"/>
  <c r="I840" i="4"/>
  <c r="I856" i="4"/>
  <c r="I841" i="4"/>
  <c r="I842" i="4"/>
  <c r="I843" i="4"/>
  <c r="I844" i="4"/>
  <c r="I845" i="4"/>
  <c r="I857" i="4"/>
  <c r="J786" i="4"/>
  <c r="J787" i="4"/>
  <c r="J788" i="4"/>
  <c r="J789" i="4"/>
  <c r="J790" i="4"/>
  <c r="J846" i="4"/>
  <c r="J791" i="4"/>
  <c r="J792" i="4"/>
  <c r="J793" i="4"/>
  <c r="J794" i="4"/>
  <c r="J795" i="4"/>
  <c r="J847" i="4"/>
  <c r="J796" i="4"/>
  <c r="J797" i="4"/>
  <c r="J798" i="4"/>
  <c r="J799" i="4"/>
  <c r="J800" i="4"/>
  <c r="J848" i="4"/>
  <c r="J801" i="4"/>
  <c r="J802" i="4"/>
  <c r="J803" i="4"/>
  <c r="J804" i="4"/>
  <c r="J805" i="4"/>
  <c r="J849" i="4"/>
  <c r="J806" i="4"/>
  <c r="J807" i="4"/>
  <c r="J808" i="4"/>
  <c r="J809" i="4"/>
  <c r="J810" i="4"/>
  <c r="J850" i="4"/>
  <c r="J811" i="4"/>
  <c r="J812" i="4"/>
  <c r="J813" i="4"/>
  <c r="J814" i="4"/>
  <c r="J815" i="4"/>
  <c r="J851" i="4"/>
  <c r="J816" i="4"/>
  <c r="J817" i="4"/>
  <c r="J818" i="4"/>
  <c r="J819" i="4"/>
  <c r="J820" i="4"/>
  <c r="J852" i="4"/>
  <c r="J821" i="4"/>
  <c r="J822" i="4"/>
  <c r="J823" i="4"/>
  <c r="J824" i="4"/>
  <c r="J825" i="4"/>
  <c r="J853" i="4"/>
  <c r="J826" i="4"/>
  <c r="J827" i="4"/>
  <c r="J828" i="4"/>
  <c r="J829" i="4"/>
  <c r="J830" i="4"/>
  <c r="J854" i="4"/>
  <c r="J831" i="4"/>
  <c r="J832" i="4"/>
  <c r="J833" i="4"/>
  <c r="J834" i="4"/>
  <c r="J835" i="4"/>
  <c r="J855" i="4"/>
  <c r="J836" i="4"/>
  <c r="J837" i="4"/>
  <c r="J838" i="4"/>
  <c r="J839" i="4"/>
  <c r="J840" i="4"/>
  <c r="J856" i="4"/>
  <c r="J841" i="4"/>
  <c r="J842" i="4"/>
  <c r="J843" i="4"/>
  <c r="J844" i="4"/>
  <c r="J845" i="4"/>
  <c r="J857" i="4"/>
  <c r="I858" i="4"/>
  <c r="I859" i="4"/>
  <c r="I860" i="4"/>
  <c r="I861" i="4"/>
  <c r="I862" i="4"/>
  <c r="I918" i="4"/>
  <c r="I863" i="4"/>
  <c r="I864" i="4"/>
  <c r="I865" i="4"/>
  <c r="I866" i="4"/>
  <c r="I867" i="4"/>
  <c r="I919" i="4"/>
  <c r="I868" i="4"/>
  <c r="I869" i="4"/>
  <c r="I870" i="4"/>
  <c r="I871" i="4"/>
  <c r="I872" i="4"/>
  <c r="I920" i="4"/>
  <c r="I873" i="4"/>
  <c r="I874" i="4"/>
  <c r="I875" i="4"/>
  <c r="I876" i="4"/>
  <c r="I877" i="4"/>
  <c r="I921" i="4"/>
  <c r="I878" i="4"/>
  <c r="I879" i="4"/>
  <c r="I880" i="4"/>
  <c r="I881" i="4"/>
  <c r="I882" i="4"/>
  <c r="I922" i="4"/>
  <c r="I883" i="4"/>
  <c r="I884" i="4"/>
  <c r="I885" i="4"/>
  <c r="I886" i="4"/>
  <c r="I887" i="4"/>
  <c r="I923" i="4"/>
  <c r="I888" i="4"/>
  <c r="I889" i="4"/>
  <c r="I890" i="4"/>
  <c r="I891" i="4"/>
  <c r="I892" i="4"/>
  <c r="I924" i="4"/>
  <c r="I893" i="4"/>
  <c r="I894" i="4"/>
  <c r="I895" i="4"/>
  <c r="I896" i="4"/>
  <c r="I897" i="4"/>
  <c r="I925" i="4"/>
  <c r="I898" i="4"/>
  <c r="I899" i="4"/>
  <c r="I900" i="4"/>
  <c r="I901" i="4"/>
  <c r="I902" i="4"/>
  <c r="I926" i="4"/>
  <c r="I903" i="4"/>
  <c r="I904" i="4"/>
  <c r="I905" i="4"/>
  <c r="I906" i="4"/>
  <c r="I907" i="4"/>
  <c r="I927" i="4"/>
  <c r="I908" i="4"/>
  <c r="I909" i="4"/>
  <c r="I910" i="4"/>
  <c r="I911" i="4"/>
  <c r="I912" i="4"/>
  <c r="I928" i="4"/>
  <c r="I913" i="4"/>
  <c r="I914" i="4"/>
  <c r="I915" i="4"/>
  <c r="I916" i="4"/>
  <c r="I917" i="4"/>
  <c r="I929" i="4"/>
  <c r="J858" i="4"/>
  <c r="J859" i="4"/>
  <c r="J860" i="4"/>
  <c r="J861" i="4"/>
  <c r="J862" i="4"/>
  <c r="J918" i="4"/>
  <c r="J863" i="4"/>
  <c r="J864" i="4"/>
  <c r="J865" i="4"/>
  <c r="J866" i="4"/>
  <c r="J867" i="4"/>
  <c r="J919" i="4"/>
  <c r="J868" i="4"/>
  <c r="J869" i="4"/>
  <c r="J870" i="4"/>
  <c r="J871" i="4"/>
  <c r="J872" i="4"/>
  <c r="J920" i="4"/>
  <c r="J873" i="4"/>
  <c r="J874" i="4"/>
  <c r="J875" i="4"/>
  <c r="J876" i="4"/>
  <c r="J877" i="4"/>
  <c r="J921" i="4"/>
  <c r="J878" i="4"/>
  <c r="J879" i="4"/>
  <c r="J880" i="4"/>
  <c r="J881" i="4"/>
  <c r="J882" i="4"/>
  <c r="J922" i="4"/>
  <c r="J883" i="4"/>
  <c r="J884" i="4"/>
  <c r="J885" i="4"/>
  <c r="J886" i="4"/>
  <c r="J887" i="4"/>
  <c r="J923" i="4"/>
  <c r="J888" i="4"/>
  <c r="J889" i="4"/>
  <c r="J890" i="4"/>
  <c r="J891" i="4"/>
  <c r="J892" i="4"/>
  <c r="J924" i="4"/>
  <c r="J893" i="4"/>
  <c r="J894" i="4"/>
  <c r="J895" i="4"/>
  <c r="J896" i="4"/>
  <c r="J897" i="4"/>
  <c r="J925" i="4"/>
  <c r="J898" i="4"/>
  <c r="J899" i="4"/>
  <c r="J900" i="4"/>
  <c r="J901" i="4"/>
  <c r="J902" i="4"/>
  <c r="J926" i="4"/>
  <c r="J903" i="4"/>
  <c r="J904" i="4"/>
  <c r="J905" i="4"/>
  <c r="J906" i="4"/>
  <c r="J907" i="4"/>
  <c r="J927" i="4"/>
  <c r="J908" i="4"/>
  <c r="J909" i="4"/>
  <c r="J910" i="4"/>
  <c r="J911" i="4"/>
  <c r="J912" i="4"/>
  <c r="J928" i="4"/>
  <c r="J913" i="4"/>
  <c r="J914" i="4"/>
  <c r="J915" i="4"/>
  <c r="J916" i="4"/>
  <c r="J917" i="4"/>
  <c r="J929" i="4"/>
  <c r="I930" i="4"/>
  <c r="I931" i="4"/>
  <c r="I932" i="4"/>
  <c r="I933" i="4"/>
  <c r="I934" i="4"/>
  <c r="I990" i="4"/>
  <c r="I935" i="4"/>
  <c r="I936" i="4"/>
  <c r="I937" i="4"/>
  <c r="I938" i="4"/>
  <c r="I939" i="4"/>
  <c r="I991" i="4"/>
  <c r="I940" i="4"/>
  <c r="I941" i="4"/>
  <c r="I942" i="4"/>
  <c r="I943" i="4"/>
  <c r="I944" i="4"/>
  <c r="I992" i="4"/>
  <c r="I945" i="4"/>
  <c r="I946" i="4"/>
  <c r="I947" i="4"/>
  <c r="I948" i="4"/>
  <c r="I949" i="4"/>
  <c r="I993" i="4"/>
  <c r="I950" i="4"/>
  <c r="I951" i="4"/>
  <c r="I952" i="4"/>
  <c r="I953" i="4"/>
  <c r="I954" i="4"/>
  <c r="I994" i="4"/>
  <c r="I955" i="4"/>
  <c r="I956" i="4"/>
  <c r="I957" i="4"/>
  <c r="I958" i="4"/>
  <c r="I959" i="4"/>
  <c r="I995" i="4"/>
  <c r="I960" i="4"/>
  <c r="I961" i="4"/>
  <c r="I962" i="4"/>
  <c r="I963" i="4"/>
  <c r="I964" i="4"/>
  <c r="I996" i="4"/>
  <c r="I965" i="4"/>
  <c r="I966" i="4"/>
  <c r="I967" i="4"/>
  <c r="I968" i="4"/>
  <c r="I969" i="4"/>
  <c r="I997" i="4"/>
  <c r="I970" i="4"/>
  <c r="I971" i="4"/>
  <c r="I972" i="4"/>
  <c r="I973" i="4"/>
  <c r="I974" i="4"/>
  <c r="I998" i="4"/>
  <c r="I975" i="4"/>
  <c r="I976" i="4"/>
  <c r="I977" i="4"/>
  <c r="I978" i="4"/>
  <c r="I979" i="4"/>
  <c r="I999" i="4"/>
  <c r="I980" i="4"/>
  <c r="I981" i="4"/>
  <c r="I982" i="4"/>
  <c r="I983" i="4"/>
  <c r="I984" i="4"/>
  <c r="I1000" i="4"/>
  <c r="I985" i="4"/>
  <c r="I986" i="4"/>
  <c r="I987" i="4"/>
  <c r="I988" i="4"/>
  <c r="I989" i="4"/>
  <c r="I1001" i="4"/>
  <c r="J930" i="4"/>
  <c r="J931" i="4"/>
  <c r="J932" i="4"/>
  <c r="J933" i="4"/>
  <c r="J934" i="4"/>
  <c r="J990" i="4"/>
  <c r="J935" i="4"/>
  <c r="J936" i="4"/>
  <c r="J937" i="4"/>
  <c r="J938" i="4"/>
  <c r="J939" i="4"/>
  <c r="J991" i="4"/>
  <c r="J940" i="4"/>
  <c r="J941" i="4"/>
  <c r="J942" i="4"/>
  <c r="J943" i="4"/>
  <c r="J944" i="4"/>
  <c r="J992" i="4"/>
  <c r="J945" i="4"/>
  <c r="J946" i="4"/>
  <c r="J947" i="4"/>
  <c r="J948" i="4"/>
  <c r="J949" i="4"/>
  <c r="J993" i="4"/>
  <c r="J950" i="4"/>
  <c r="J951" i="4"/>
  <c r="J952" i="4"/>
  <c r="J953" i="4"/>
  <c r="J954" i="4"/>
  <c r="J994" i="4"/>
  <c r="J955" i="4"/>
  <c r="J956" i="4"/>
  <c r="J957" i="4"/>
  <c r="J958" i="4"/>
  <c r="J959" i="4"/>
  <c r="J995" i="4"/>
  <c r="J960" i="4"/>
  <c r="J961" i="4"/>
  <c r="J962" i="4"/>
  <c r="J963" i="4"/>
  <c r="J964" i="4"/>
  <c r="J996" i="4"/>
  <c r="J965" i="4"/>
  <c r="J966" i="4"/>
  <c r="J967" i="4"/>
  <c r="J968" i="4"/>
  <c r="J969" i="4"/>
  <c r="J997" i="4"/>
  <c r="J970" i="4"/>
  <c r="J971" i="4"/>
  <c r="J972" i="4"/>
  <c r="J973" i="4"/>
  <c r="J974" i="4"/>
  <c r="J998" i="4"/>
  <c r="J975" i="4"/>
  <c r="J976" i="4"/>
  <c r="J977" i="4"/>
  <c r="J978" i="4"/>
  <c r="J979" i="4"/>
  <c r="J999" i="4"/>
  <c r="J980" i="4"/>
  <c r="J981" i="4"/>
  <c r="J982" i="4"/>
  <c r="J983" i="4"/>
  <c r="J984" i="4"/>
  <c r="J1000" i="4"/>
  <c r="J985" i="4"/>
  <c r="J986" i="4"/>
  <c r="J987" i="4"/>
  <c r="J988" i="4"/>
  <c r="J989" i="4"/>
  <c r="J1001" i="4"/>
  <c r="I1002" i="4"/>
  <c r="I1003" i="4"/>
  <c r="I1004" i="4"/>
  <c r="I1005" i="4"/>
  <c r="I1006" i="4"/>
  <c r="I1074" i="4"/>
  <c r="I1007" i="4"/>
  <c r="I1008" i="4"/>
  <c r="I1009" i="4"/>
  <c r="I1010" i="4"/>
  <c r="I1011" i="4"/>
  <c r="I1075" i="4"/>
  <c r="I1012" i="4"/>
  <c r="I1013" i="4"/>
  <c r="I1014" i="4"/>
  <c r="I1015" i="4"/>
  <c r="I1016" i="4"/>
  <c r="I1076" i="4"/>
  <c r="I1017" i="4"/>
  <c r="I1018" i="4"/>
  <c r="I1019" i="4"/>
  <c r="I1020" i="4"/>
  <c r="I1021" i="4"/>
  <c r="I1077" i="4"/>
  <c r="I1022" i="4"/>
  <c r="I1023" i="4"/>
  <c r="I1024" i="4"/>
  <c r="I1025" i="4"/>
  <c r="I1026" i="4"/>
  <c r="I1078" i="4"/>
  <c r="I1027" i="4"/>
  <c r="I1028" i="4"/>
  <c r="I1029" i="4"/>
  <c r="I1030" i="4"/>
  <c r="I1031" i="4"/>
  <c r="I1079" i="4"/>
  <c r="I1032" i="4"/>
  <c r="I1033" i="4"/>
  <c r="I1034" i="4"/>
  <c r="I1035" i="4"/>
  <c r="I1036" i="4"/>
  <c r="I1080" i="4"/>
  <c r="I1037" i="4"/>
  <c r="I1038" i="4"/>
  <c r="I1039" i="4"/>
  <c r="I1040" i="4"/>
  <c r="I1041" i="4"/>
  <c r="I1081" i="4"/>
  <c r="I1042" i="4"/>
  <c r="I1043" i="4"/>
  <c r="I1044" i="4"/>
  <c r="I1045" i="4"/>
  <c r="I1046" i="4"/>
  <c r="I1082" i="4"/>
  <c r="I1047" i="4"/>
  <c r="I1048" i="4"/>
  <c r="I1049" i="4"/>
  <c r="I1050" i="4"/>
  <c r="I1051" i="4"/>
  <c r="I1083" i="4"/>
  <c r="I1052" i="4"/>
  <c r="I1053" i="4"/>
  <c r="I1054" i="4"/>
  <c r="I1055" i="4"/>
  <c r="I1056" i="4"/>
  <c r="I1084" i="4"/>
  <c r="I1057" i="4"/>
  <c r="I1058" i="4"/>
  <c r="I1059" i="4"/>
  <c r="I1060" i="4"/>
  <c r="I1061" i="4"/>
  <c r="I1085" i="4"/>
  <c r="J1002" i="4"/>
  <c r="J1003" i="4"/>
  <c r="J1004" i="4"/>
  <c r="J1005" i="4"/>
  <c r="J1006" i="4"/>
  <c r="J1074" i="4"/>
  <c r="J1007" i="4"/>
  <c r="J1008" i="4"/>
  <c r="J1009" i="4"/>
  <c r="J1010" i="4"/>
  <c r="J1011" i="4"/>
  <c r="J1075" i="4"/>
  <c r="J1012" i="4"/>
  <c r="J1013" i="4"/>
  <c r="J1014" i="4"/>
  <c r="J1015" i="4"/>
  <c r="J1016" i="4"/>
  <c r="J1076" i="4"/>
  <c r="J1017" i="4"/>
  <c r="J1018" i="4"/>
  <c r="J1019" i="4"/>
  <c r="J1020" i="4"/>
  <c r="J1021" i="4"/>
  <c r="J1077" i="4"/>
  <c r="J1022" i="4"/>
  <c r="J1023" i="4"/>
  <c r="J1024" i="4"/>
  <c r="J1025" i="4"/>
  <c r="J1026" i="4"/>
  <c r="J1078" i="4"/>
  <c r="J1027" i="4"/>
  <c r="J1028" i="4"/>
  <c r="J1029" i="4"/>
  <c r="J1030" i="4"/>
  <c r="J1031" i="4"/>
  <c r="J1079" i="4"/>
  <c r="J1032" i="4"/>
  <c r="J1033" i="4"/>
  <c r="J1034" i="4"/>
  <c r="J1035" i="4"/>
  <c r="J1036" i="4"/>
  <c r="J1080" i="4"/>
  <c r="J1037" i="4"/>
  <c r="J1038" i="4"/>
  <c r="J1039" i="4"/>
  <c r="J1040" i="4"/>
  <c r="J1041" i="4"/>
  <c r="J1081" i="4"/>
  <c r="J1042" i="4"/>
  <c r="J1043" i="4"/>
  <c r="J1044" i="4"/>
  <c r="J1045" i="4"/>
  <c r="J1046" i="4"/>
  <c r="J1082" i="4"/>
  <c r="J1047" i="4"/>
  <c r="J1048" i="4"/>
  <c r="J1049" i="4"/>
  <c r="J1050" i="4"/>
  <c r="J1051" i="4"/>
  <c r="J1083" i="4"/>
  <c r="J1052" i="4"/>
  <c r="J1053" i="4"/>
  <c r="J1054" i="4"/>
  <c r="J1055" i="4"/>
  <c r="J1056" i="4"/>
  <c r="J1084" i="4"/>
  <c r="J1057" i="4"/>
  <c r="J1058" i="4"/>
  <c r="J1059" i="4"/>
  <c r="J1060" i="4"/>
  <c r="J1061" i="4"/>
  <c r="J1085" i="4"/>
  <c r="I1086" i="4"/>
  <c r="I1087" i="4"/>
  <c r="I1088" i="4"/>
  <c r="I1089" i="4"/>
  <c r="I1090" i="4"/>
  <c r="I1158" i="4"/>
  <c r="I1091" i="4"/>
  <c r="I1092" i="4"/>
  <c r="I1093" i="4"/>
  <c r="I1094" i="4"/>
  <c r="I1095" i="4"/>
  <c r="I1159" i="4"/>
  <c r="I1096" i="4"/>
  <c r="I1097" i="4"/>
  <c r="I1098" i="4"/>
  <c r="I1099" i="4"/>
  <c r="I1100" i="4"/>
  <c r="I1160" i="4"/>
  <c r="I1101" i="4"/>
  <c r="I1102" i="4"/>
  <c r="I1103" i="4"/>
  <c r="I1104" i="4"/>
  <c r="I1105" i="4"/>
  <c r="I1161" i="4"/>
  <c r="I1106" i="4"/>
  <c r="I1107" i="4"/>
  <c r="I1108" i="4"/>
  <c r="I1109" i="4"/>
  <c r="I1110" i="4"/>
  <c r="I1162" i="4"/>
  <c r="I1111" i="4"/>
  <c r="I1112" i="4"/>
  <c r="I1113" i="4"/>
  <c r="I1114" i="4"/>
  <c r="I1115" i="4"/>
  <c r="I1163" i="4"/>
  <c r="I1116" i="4"/>
  <c r="I1117" i="4"/>
  <c r="I1118" i="4"/>
  <c r="I1119" i="4"/>
  <c r="I1120" i="4"/>
  <c r="I1164" i="4"/>
  <c r="I1121" i="4"/>
  <c r="I1122" i="4"/>
  <c r="I1123" i="4"/>
  <c r="I1124" i="4"/>
  <c r="I1125" i="4"/>
  <c r="I1165" i="4"/>
  <c r="I1126" i="4"/>
  <c r="I1127" i="4"/>
  <c r="I1128" i="4"/>
  <c r="I1129" i="4"/>
  <c r="I1130" i="4"/>
  <c r="I1166" i="4"/>
  <c r="I1131" i="4"/>
  <c r="I1132" i="4"/>
  <c r="I1133" i="4"/>
  <c r="I1134" i="4"/>
  <c r="I1135" i="4"/>
  <c r="I1167" i="4"/>
  <c r="I1136" i="4"/>
  <c r="I1137" i="4"/>
  <c r="I1138" i="4"/>
  <c r="I1139" i="4"/>
  <c r="I1140" i="4"/>
  <c r="I1168" i="4"/>
  <c r="I1141" i="4"/>
  <c r="I1142" i="4"/>
  <c r="I1143" i="4"/>
  <c r="I1144" i="4"/>
  <c r="I1145" i="4"/>
  <c r="I1169" i="4"/>
  <c r="J1086" i="4"/>
  <c r="J1087" i="4"/>
  <c r="J1088" i="4"/>
  <c r="J1089" i="4"/>
  <c r="J1090" i="4"/>
  <c r="J1158" i="4"/>
  <c r="J1091" i="4"/>
  <c r="J1092" i="4"/>
  <c r="J1093" i="4"/>
  <c r="J1094" i="4"/>
  <c r="J1095" i="4"/>
  <c r="J1159" i="4"/>
  <c r="J1096" i="4"/>
  <c r="J1097" i="4"/>
  <c r="J1098" i="4"/>
  <c r="J1099" i="4"/>
  <c r="J1100" i="4"/>
  <c r="J1160" i="4"/>
  <c r="J1101" i="4"/>
  <c r="J1102" i="4"/>
  <c r="J1103" i="4"/>
  <c r="J1104" i="4"/>
  <c r="J1105" i="4"/>
  <c r="J1161" i="4"/>
  <c r="J1106" i="4"/>
  <c r="J1107" i="4"/>
  <c r="J1108" i="4"/>
  <c r="J1109" i="4"/>
  <c r="J1110" i="4"/>
  <c r="J1162" i="4"/>
  <c r="J1111" i="4"/>
  <c r="J1112" i="4"/>
  <c r="J1113" i="4"/>
  <c r="J1114" i="4"/>
  <c r="J1115" i="4"/>
  <c r="J1163" i="4"/>
  <c r="J1116" i="4"/>
  <c r="J1117" i="4"/>
  <c r="J1118" i="4"/>
  <c r="J1119" i="4"/>
  <c r="J1120" i="4"/>
  <c r="J1164" i="4"/>
  <c r="J1121" i="4"/>
  <c r="J1122" i="4"/>
  <c r="J1123" i="4"/>
  <c r="J1124" i="4"/>
  <c r="J1125" i="4"/>
  <c r="J1165" i="4"/>
  <c r="J1126" i="4"/>
  <c r="J1127" i="4"/>
  <c r="J1128" i="4"/>
  <c r="J1129" i="4"/>
  <c r="J1130" i="4"/>
  <c r="J1166" i="4"/>
  <c r="J1131" i="4"/>
  <c r="J1132" i="4"/>
  <c r="J1133" i="4"/>
  <c r="J1134" i="4"/>
  <c r="J1135" i="4"/>
  <c r="J1167" i="4"/>
  <c r="J1136" i="4"/>
  <c r="J1137" i="4"/>
  <c r="J1138" i="4"/>
  <c r="J1139" i="4"/>
  <c r="J1140" i="4"/>
  <c r="J1168" i="4"/>
  <c r="J1141" i="4"/>
  <c r="J1142" i="4"/>
  <c r="J1143" i="4"/>
  <c r="J1144" i="4"/>
  <c r="J1145" i="4"/>
  <c r="J1169" i="4"/>
  <c r="I1170" i="4"/>
  <c r="I1171" i="4"/>
  <c r="I1172" i="4"/>
  <c r="I1173" i="4"/>
  <c r="I1174" i="4"/>
  <c r="I1242" i="4"/>
  <c r="I1175" i="4"/>
  <c r="I1176" i="4"/>
  <c r="I1177" i="4"/>
  <c r="I1178" i="4"/>
  <c r="I1179" i="4"/>
  <c r="I1243" i="4"/>
  <c r="I1180" i="4"/>
  <c r="I1181" i="4"/>
  <c r="I1182" i="4"/>
  <c r="I1183" i="4"/>
  <c r="I1184" i="4"/>
  <c r="I1244" i="4"/>
  <c r="I1185" i="4"/>
  <c r="I1186" i="4"/>
  <c r="I1187" i="4"/>
  <c r="I1188" i="4"/>
  <c r="I1189" i="4"/>
  <c r="I1245" i="4"/>
  <c r="I1190" i="4"/>
  <c r="I1191" i="4"/>
  <c r="I1192" i="4"/>
  <c r="I1193" i="4"/>
  <c r="I1194" i="4"/>
  <c r="I1246" i="4"/>
  <c r="I1195" i="4"/>
  <c r="I1196" i="4"/>
  <c r="I1197" i="4"/>
  <c r="I1198" i="4"/>
  <c r="I1199" i="4"/>
  <c r="I1247" i="4"/>
  <c r="I1200" i="4"/>
  <c r="I1201" i="4"/>
  <c r="I1202" i="4"/>
  <c r="I1203" i="4"/>
  <c r="I1204" i="4"/>
  <c r="I1248" i="4"/>
  <c r="I1205" i="4"/>
  <c r="I1206" i="4"/>
  <c r="I1207" i="4"/>
  <c r="I1208" i="4"/>
  <c r="I1209" i="4"/>
  <c r="I1249" i="4"/>
  <c r="I1210" i="4"/>
  <c r="I1211" i="4"/>
  <c r="I1212" i="4"/>
  <c r="I1213" i="4"/>
  <c r="I1214" i="4"/>
  <c r="I1250" i="4"/>
  <c r="I1215" i="4"/>
  <c r="I1216" i="4"/>
  <c r="I1217" i="4"/>
  <c r="I1218" i="4"/>
  <c r="I1219" i="4"/>
  <c r="I1251" i="4"/>
  <c r="I1220" i="4"/>
  <c r="I1221" i="4"/>
  <c r="I1222" i="4"/>
  <c r="I1223" i="4"/>
  <c r="I1224" i="4"/>
  <c r="I1252" i="4"/>
  <c r="I1225" i="4"/>
  <c r="I1226" i="4"/>
  <c r="I1227" i="4"/>
  <c r="I1228" i="4"/>
  <c r="I1229" i="4"/>
  <c r="I1253" i="4"/>
  <c r="J1170" i="4"/>
  <c r="J1171" i="4"/>
  <c r="J1172" i="4"/>
  <c r="J1173" i="4"/>
  <c r="J1174" i="4"/>
  <c r="J1242" i="4"/>
  <c r="J1175" i="4"/>
  <c r="J1176" i="4"/>
  <c r="J1177" i="4"/>
  <c r="J1178" i="4"/>
  <c r="J1179" i="4"/>
  <c r="J1243" i="4"/>
  <c r="J1180" i="4"/>
  <c r="J1181" i="4"/>
  <c r="J1182" i="4"/>
  <c r="J1183" i="4"/>
  <c r="J1184" i="4"/>
  <c r="J1244" i="4"/>
  <c r="J1185" i="4"/>
  <c r="J1186" i="4"/>
  <c r="J1187" i="4"/>
  <c r="J1188" i="4"/>
  <c r="J1189" i="4"/>
  <c r="J1245" i="4"/>
  <c r="J1190" i="4"/>
  <c r="J1191" i="4"/>
  <c r="J1192" i="4"/>
  <c r="J1193" i="4"/>
  <c r="J1194" i="4"/>
  <c r="J1246" i="4"/>
  <c r="J1195" i="4"/>
  <c r="J1196" i="4"/>
  <c r="J1197" i="4"/>
  <c r="J1198" i="4"/>
  <c r="J1199" i="4"/>
  <c r="J1247" i="4"/>
  <c r="J1200" i="4"/>
  <c r="J1201" i="4"/>
  <c r="J1202" i="4"/>
  <c r="J1203" i="4"/>
  <c r="J1204" i="4"/>
  <c r="J1248" i="4"/>
  <c r="J1205" i="4"/>
  <c r="J1206" i="4"/>
  <c r="J1207" i="4"/>
  <c r="J1208" i="4"/>
  <c r="J1209" i="4"/>
  <c r="J1249" i="4"/>
  <c r="J1210" i="4"/>
  <c r="J1211" i="4"/>
  <c r="J1212" i="4"/>
  <c r="J1213" i="4"/>
  <c r="J1214" i="4"/>
  <c r="J1250" i="4"/>
  <c r="J1215" i="4"/>
  <c r="J1216" i="4"/>
  <c r="J1217" i="4"/>
  <c r="J1218" i="4"/>
  <c r="J1219" i="4"/>
  <c r="J1251" i="4"/>
  <c r="J1220" i="4"/>
  <c r="J1221" i="4"/>
  <c r="J1222" i="4"/>
  <c r="J1223" i="4"/>
  <c r="J1224" i="4"/>
  <c r="J1252" i="4"/>
  <c r="J1225" i="4"/>
  <c r="J1226" i="4"/>
  <c r="J1227" i="4"/>
  <c r="J1228" i="4"/>
  <c r="J1229" i="4"/>
  <c r="J1253" i="4"/>
  <c r="I1274" i="4"/>
  <c r="J1274" i="4"/>
  <c r="I1275" i="4"/>
  <c r="J1275" i="4"/>
  <c r="I1276" i="4"/>
  <c r="J1276" i="4"/>
  <c r="I1277" i="4"/>
  <c r="J1277" i="4"/>
  <c r="I1259" i="4"/>
  <c r="I1260" i="4"/>
  <c r="I1261" i="4"/>
  <c r="I1262" i="4"/>
  <c r="I1263" i="4"/>
  <c r="I1327" i="4"/>
  <c r="I1264" i="4"/>
  <c r="I1265" i="4"/>
  <c r="I1266" i="4"/>
  <c r="I1267" i="4"/>
  <c r="I1268" i="4"/>
  <c r="I1328" i="4"/>
  <c r="I1269" i="4"/>
  <c r="I1270" i="4"/>
  <c r="I1271" i="4"/>
  <c r="I1272" i="4"/>
  <c r="I1273" i="4"/>
  <c r="I1329" i="4"/>
  <c r="I1278" i="4"/>
  <c r="I1330" i="4"/>
  <c r="I1279" i="4"/>
  <c r="I1280" i="4"/>
  <c r="I1281" i="4"/>
  <c r="I1282" i="4"/>
  <c r="I1283" i="4"/>
  <c r="I1331" i="4"/>
  <c r="I1284" i="4"/>
  <c r="I1285" i="4"/>
  <c r="I1286" i="4"/>
  <c r="I1287" i="4"/>
  <c r="I1288" i="4"/>
  <c r="I1332" i="4"/>
  <c r="I1289" i="4"/>
  <c r="I1290" i="4"/>
  <c r="I1291" i="4"/>
  <c r="I1292" i="4"/>
  <c r="I1293" i="4"/>
  <c r="I1333" i="4"/>
  <c r="I1294" i="4"/>
  <c r="I1295" i="4"/>
  <c r="I1296" i="4"/>
  <c r="I1297" i="4"/>
  <c r="I1298" i="4"/>
  <c r="I1334" i="4"/>
  <c r="I1299" i="4"/>
  <c r="I1300" i="4"/>
  <c r="I1301" i="4"/>
  <c r="I1302" i="4"/>
  <c r="I1303" i="4"/>
  <c r="I1335" i="4"/>
  <c r="I1304" i="4"/>
  <c r="I1305" i="4"/>
  <c r="I1306" i="4"/>
  <c r="I1307" i="4"/>
  <c r="I1308" i="4"/>
  <c r="I1336" i="4"/>
  <c r="I1309" i="4"/>
  <c r="I1310" i="4"/>
  <c r="I1311" i="4"/>
  <c r="I1312" i="4"/>
  <c r="I1313" i="4"/>
  <c r="I1337" i="4"/>
  <c r="J1259" i="4"/>
  <c r="J1260" i="4"/>
  <c r="J1261" i="4"/>
  <c r="J1262" i="4"/>
  <c r="J1263" i="4"/>
  <c r="J1327" i="4"/>
  <c r="J1264" i="4"/>
  <c r="J1265" i="4"/>
  <c r="J1266" i="4"/>
  <c r="J1267" i="4"/>
  <c r="J1268" i="4"/>
  <c r="J1328" i="4"/>
  <c r="J1269" i="4"/>
  <c r="J1270" i="4"/>
  <c r="J1271" i="4"/>
  <c r="J1272" i="4"/>
  <c r="J1273" i="4"/>
  <c r="J1329" i="4"/>
  <c r="J1278" i="4"/>
  <c r="J1330" i="4"/>
  <c r="J1279" i="4"/>
  <c r="J1280" i="4"/>
  <c r="J1281" i="4"/>
  <c r="J1282" i="4"/>
  <c r="J1283" i="4"/>
  <c r="J1331" i="4"/>
  <c r="J1284" i="4"/>
  <c r="J1285" i="4"/>
  <c r="J1286" i="4"/>
  <c r="J1287" i="4"/>
  <c r="J1288" i="4"/>
  <c r="J1332" i="4"/>
  <c r="J1289" i="4"/>
  <c r="J1290" i="4"/>
  <c r="J1291" i="4"/>
  <c r="J1292" i="4"/>
  <c r="J1293" i="4"/>
  <c r="J1333" i="4"/>
  <c r="J1294" i="4"/>
  <c r="J1295" i="4"/>
  <c r="J1296" i="4"/>
  <c r="J1297" i="4"/>
  <c r="J1298" i="4"/>
  <c r="J1334" i="4"/>
  <c r="J1299" i="4"/>
  <c r="J1300" i="4"/>
  <c r="J1301" i="4"/>
  <c r="J1302" i="4"/>
  <c r="J1303" i="4"/>
  <c r="J1335" i="4"/>
  <c r="J1304" i="4"/>
  <c r="J1305" i="4"/>
  <c r="J1306" i="4"/>
  <c r="J1307" i="4"/>
  <c r="J1308" i="4"/>
  <c r="J1336" i="4"/>
  <c r="J1309" i="4"/>
  <c r="J1310" i="4"/>
  <c r="J1311" i="4"/>
  <c r="J1312" i="4"/>
  <c r="J1313" i="4"/>
  <c r="J1337" i="4"/>
  <c r="I1254" i="4"/>
  <c r="I1255" i="4"/>
  <c r="I1256" i="4"/>
  <c r="I1257" i="4"/>
  <c r="I1258" i="4"/>
  <c r="I1326" i="4"/>
  <c r="J1254" i="4"/>
  <c r="J1255" i="4"/>
  <c r="J1256" i="4"/>
  <c r="J1257" i="4"/>
  <c r="J1258" i="4"/>
  <c r="J1326" i="4"/>
  <c r="I1343" i="4"/>
  <c r="I1344" i="4"/>
  <c r="I1345" i="4"/>
  <c r="I1346" i="4"/>
  <c r="I1347" i="4"/>
  <c r="I1411" i="4"/>
  <c r="I1348" i="4"/>
  <c r="I1349" i="4"/>
  <c r="I1350" i="4"/>
  <c r="I1351" i="4"/>
  <c r="I1352" i="4"/>
  <c r="I1412" i="4"/>
  <c r="I1353" i="4"/>
  <c r="I1354" i="4"/>
  <c r="I1355" i="4"/>
  <c r="I1356" i="4"/>
  <c r="I1357" i="4"/>
  <c r="I1413" i="4"/>
  <c r="I1358" i="4"/>
  <c r="I1359" i="4"/>
  <c r="I1360" i="4"/>
  <c r="I1361" i="4"/>
  <c r="I1362" i="4"/>
  <c r="I1414" i="4"/>
  <c r="I1363" i="4"/>
  <c r="I1364" i="4"/>
  <c r="I1365" i="4"/>
  <c r="I1366" i="4"/>
  <c r="I1367" i="4"/>
  <c r="I1415" i="4"/>
  <c r="I1368" i="4"/>
  <c r="I1369" i="4"/>
  <c r="I1370" i="4"/>
  <c r="I1371" i="4"/>
  <c r="I1372" i="4"/>
  <c r="I1416" i="4"/>
  <c r="I1373" i="4"/>
  <c r="I1374" i="4"/>
  <c r="I1375" i="4"/>
  <c r="I1376" i="4"/>
  <c r="I1377" i="4"/>
  <c r="I1417" i="4"/>
  <c r="I1378" i="4"/>
  <c r="I1379" i="4"/>
  <c r="I1380" i="4"/>
  <c r="I1381" i="4"/>
  <c r="I1382" i="4"/>
  <c r="I1418" i="4"/>
  <c r="I1383" i="4"/>
  <c r="I1384" i="4"/>
  <c r="I1385" i="4"/>
  <c r="I1386" i="4"/>
  <c r="I1387" i="4"/>
  <c r="I1419" i="4"/>
  <c r="I1388" i="4"/>
  <c r="I1389" i="4"/>
  <c r="I1390" i="4"/>
  <c r="I1391" i="4"/>
  <c r="I1392" i="4"/>
  <c r="I1420" i="4"/>
  <c r="I1393" i="4"/>
  <c r="I1394" i="4"/>
  <c r="I1395" i="4"/>
  <c r="I1396" i="4"/>
  <c r="I1397" i="4"/>
  <c r="I1421" i="4"/>
  <c r="J1343" i="4"/>
  <c r="J1344" i="4"/>
  <c r="J1345" i="4"/>
  <c r="J1346" i="4"/>
  <c r="J1347" i="4"/>
  <c r="J1411" i="4"/>
  <c r="J1348" i="4"/>
  <c r="J1349" i="4"/>
  <c r="J1350" i="4"/>
  <c r="J1351" i="4"/>
  <c r="J1352" i="4"/>
  <c r="J1412" i="4"/>
  <c r="J1353" i="4"/>
  <c r="J1354" i="4"/>
  <c r="J1355" i="4"/>
  <c r="J1356" i="4"/>
  <c r="J1357" i="4"/>
  <c r="J1413" i="4"/>
  <c r="J1358" i="4"/>
  <c r="J1359" i="4"/>
  <c r="J1360" i="4"/>
  <c r="J1361" i="4"/>
  <c r="J1362" i="4"/>
  <c r="J1414" i="4"/>
  <c r="J1363" i="4"/>
  <c r="J1364" i="4"/>
  <c r="J1365" i="4"/>
  <c r="J1366" i="4"/>
  <c r="J1367" i="4"/>
  <c r="J1415" i="4"/>
  <c r="J1368" i="4"/>
  <c r="J1369" i="4"/>
  <c r="J1370" i="4"/>
  <c r="J1371" i="4"/>
  <c r="J1372" i="4"/>
  <c r="J1416" i="4"/>
  <c r="J1373" i="4"/>
  <c r="J1374" i="4"/>
  <c r="J1375" i="4"/>
  <c r="J1376" i="4"/>
  <c r="J1377" i="4"/>
  <c r="J1417" i="4"/>
  <c r="J1378" i="4"/>
  <c r="J1379" i="4"/>
  <c r="J1380" i="4"/>
  <c r="J1381" i="4"/>
  <c r="J1382" i="4"/>
  <c r="J1418" i="4"/>
  <c r="J1383" i="4"/>
  <c r="J1384" i="4"/>
  <c r="J1385" i="4"/>
  <c r="J1386" i="4"/>
  <c r="J1387" i="4"/>
  <c r="J1419" i="4"/>
  <c r="J1388" i="4"/>
  <c r="J1389" i="4"/>
  <c r="J1390" i="4"/>
  <c r="J1391" i="4"/>
  <c r="J1392" i="4"/>
  <c r="J1420" i="4"/>
  <c r="J1393" i="4"/>
  <c r="J1394" i="4"/>
  <c r="J1395" i="4"/>
  <c r="J1396" i="4"/>
  <c r="J1397" i="4"/>
  <c r="J1421" i="4"/>
  <c r="J1410" i="4"/>
  <c r="I1410" i="4"/>
  <c r="J1342" i="4"/>
  <c r="I1342" i="4"/>
  <c r="J1341" i="4"/>
  <c r="I1341" i="4"/>
  <c r="J1340" i="4"/>
  <c r="I1340" i="4"/>
  <c r="J1339" i="4"/>
  <c r="I1339" i="4"/>
  <c r="J1338" i="4"/>
  <c r="I1338" i="4"/>
  <c r="I1428" i="4" l="1"/>
  <c r="I1429" i="4"/>
  <c r="I1430" i="4"/>
  <c r="I1431" i="4"/>
  <c r="I1432" i="4"/>
  <c r="I1433" i="4"/>
  <c r="I1434" i="4"/>
  <c r="I1435" i="4"/>
  <c r="I1436" i="4"/>
  <c r="I1437" i="4"/>
  <c r="I1438" i="4"/>
  <c r="I1439" i="4"/>
  <c r="I1440" i="4"/>
  <c r="I1441" i="4"/>
  <c r="I1442" i="4"/>
  <c r="I1443" i="4"/>
  <c r="I1444" i="4"/>
  <c r="I1445" i="4"/>
  <c r="I1446" i="4"/>
  <c r="I1447" i="4"/>
  <c r="I1448" i="4"/>
  <c r="I1449" i="4"/>
  <c r="I1450" i="4"/>
  <c r="I1451" i="4"/>
  <c r="I1452" i="4"/>
  <c r="I1453" i="4"/>
  <c r="I1454" i="4"/>
  <c r="I1455" i="4"/>
  <c r="I1456" i="4"/>
  <c r="I1457" i="4"/>
  <c r="I1458" i="4"/>
  <c r="I1459" i="4"/>
  <c r="I1460" i="4"/>
  <c r="I1461" i="4"/>
  <c r="I1462" i="4"/>
  <c r="I1463" i="4"/>
  <c r="I1464" i="4"/>
  <c r="I1465" i="4"/>
  <c r="I1466" i="4"/>
  <c r="I1467" i="4"/>
  <c r="I1468" i="4"/>
  <c r="I1469" i="4"/>
  <c r="I1470" i="4"/>
  <c r="I1471" i="4"/>
  <c r="I1472" i="4"/>
  <c r="I1473" i="4"/>
  <c r="I1474" i="4"/>
  <c r="I1475" i="4"/>
  <c r="I1476" i="4"/>
  <c r="I1477" i="4"/>
  <c r="I1478" i="4"/>
  <c r="I1479" i="4"/>
  <c r="I1480" i="4"/>
  <c r="I1481" i="4"/>
  <c r="I1482" i="4"/>
  <c r="I1483" i="4"/>
  <c r="I1484" i="4"/>
  <c r="I1485" i="4"/>
  <c r="I1486" i="4"/>
  <c r="I1487" i="4"/>
  <c r="I1488" i="4"/>
  <c r="I1489" i="4"/>
  <c r="I1490" i="4"/>
  <c r="I1491" i="4"/>
  <c r="I1492" i="4"/>
  <c r="I1493" i="4"/>
  <c r="J1428" i="4"/>
  <c r="J1429" i="4"/>
  <c r="J1430" i="4"/>
  <c r="J1431" i="4"/>
  <c r="J1432" i="4"/>
  <c r="J1433" i="4"/>
  <c r="J1434" i="4"/>
  <c r="J1435" i="4"/>
  <c r="J1436" i="4"/>
  <c r="J1437" i="4"/>
  <c r="J1438" i="4"/>
  <c r="J1439" i="4"/>
  <c r="J1440" i="4"/>
  <c r="J1441" i="4"/>
  <c r="J1442" i="4"/>
  <c r="J1443" i="4"/>
  <c r="J1444" i="4"/>
  <c r="J1445" i="4"/>
  <c r="J1446" i="4"/>
  <c r="J1447" i="4"/>
  <c r="J1448" i="4"/>
  <c r="J1449" i="4"/>
  <c r="J1450" i="4"/>
  <c r="J1451" i="4"/>
  <c r="J1452" i="4"/>
  <c r="J1453" i="4"/>
  <c r="J1454" i="4"/>
  <c r="J1455" i="4"/>
  <c r="J1456" i="4"/>
  <c r="J1457" i="4"/>
  <c r="J1458" i="4"/>
  <c r="J1459" i="4"/>
  <c r="J1460" i="4"/>
  <c r="J1461" i="4"/>
  <c r="J1462" i="4"/>
  <c r="J1463" i="4"/>
  <c r="J1464" i="4"/>
  <c r="J1465" i="4"/>
  <c r="J1466" i="4"/>
  <c r="J1467" i="4"/>
  <c r="J1468" i="4"/>
  <c r="J1469" i="4"/>
  <c r="J1470" i="4"/>
  <c r="J1471" i="4"/>
  <c r="J1472" i="4"/>
  <c r="J1473" i="4"/>
  <c r="J1474" i="4"/>
  <c r="J1475" i="4"/>
  <c r="J1476" i="4"/>
  <c r="J1477" i="4"/>
  <c r="J1478" i="4"/>
  <c r="J1479" i="4"/>
  <c r="J1480" i="4"/>
  <c r="J1481" i="4"/>
  <c r="J1482" i="4"/>
  <c r="J1483" i="4"/>
  <c r="J1484" i="4"/>
  <c r="J1485" i="4"/>
  <c r="J1486" i="4"/>
  <c r="J1487" i="4"/>
  <c r="J1488" i="4"/>
  <c r="J1489" i="4"/>
  <c r="J1490" i="4"/>
  <c r="J1491" i="4"/>
  <c r="J1492" i="4"/>
  <c r="J1493" i="4"/>
  <c r="I1422" i="4"/>
  <c r="I1423" i="4"/>
  <c r="I1424" i="4"/>
  <c r="I1425" i="4"/>
  <c r="I1426" i="4"/>
  <c r="I1427" i="4"/>
  <c r="J1422" i="4"/>
  <c r="J1423" i="4"/>
  <c r="J1424" i="4"/>
  <c r="J1425" i="4"/>
  <c r="J1426" i="4"/>
  <c r="J1427" i="4"/>
  <c r="I1506" i="4" l="1"/>
  <c r="I1507" i="4"/>
  <c r="I1508" i="4"/>
  <c r="I1509" i="4"/>
  <c r="I1510" i="4"/>
  <c r="I1511" i="4"/>
  <c r="I1512" i="4"/>
  <c r="I1513" i="4"/>
  <c r="I1514" i="4"/>
  <c r="I1515" i="4"/>
  <c r="I1516" i="4"/>
  <c r="I1517" i="4"/>
  <c r="I1518" i="4"/>
  <c r="I1519" i="4"/>
  <c r="I1520" i="4"/>
  <c r="I1521" i="4"/>
  <c r="I1522" i="4"/>
  <c r="I1523" i="4"/>
  <c r="I1524" i="4"/>
  <c r="I1525" i="4"/>
  <c r="I1526" i="4"/>
  <c r="I1527" i="4"/>
  <c r="I1528" i="4"/>
  <c r="I1529" i="4"/>
  <c r="I1530" i="4"/>
  <c r="I1531" i="4"/>
  <c r="I1532" i="4"/>
  <c r="I1533" i="4"/>
  <c r="I1534" i="4"/>
  <c r="I1535" i="4"/>
  <c r="I1536" i="4"/>
  <c r="I1537" i="4"/>
  <c r="I1538" i="4"/>
  <c r="I1539" i="4"/>
  <c r="I1540" i="4"/>
  <c r="I1541" i="4"/>
  <c r="I1542" i="4"/>
  <c r="I1543" i="4"/>
  <c r="I1544" i="4"/>
  <c r="I1545" i="4"/>
  <c r="I1546" i="4"/>
  <c r="I1547" i="4"/>
  <c r="I1548" i="4"/>
  <c r="I1549" i="4"/>
  <c r="I1550" i="4"/>
  <c r="I1551" i="4"/>
  <c r="I1552" i="4"/>
  <c r="I1553" i="4"/>
  <c r="I1554" i="4"/>
  <c r="I1555" i="4"/>
  <c r="I1556" i="4"/>
  <c r="I1557" i="4"/>
  <c r="I1558" i="4"/>
  <c r="I1559" i="4"/>
  <c r="I1560" i="4"/>
  <c r="I1561" i="4"/>
  <c r="I1562" i="4"/>
  <c r="I1563" i="4"/>
  <c r="I1564" i="4"/>
  <c r="I1565" i="4"/>
  <c r="I1566" i="4"/>
  <c r="I1567" i="4"/>
  <c r="I1568" i="4"/>
  <c r="I1569" i="4"/>
  <c r="I1570" i="4"/>
  <c r="I1571" i="4"/>
  <c r="I1572" i="4"/>
  <c r="I1573" i="4"/>
  <c r="I1574" i="4"/>
  <c r="I1575" i="4"/>
  <c r="I1576" i="4"/>
  <c r="I1577" i="4"/>
  <c r="J1506" i="4"/>
  <c r="J1507" i="4"/>
  <c r="J1508" i="4"/>
  <c r="J1509" i="4"/>
  <c r="J1510" i="4"/>
  <c r="J1511" i="4"/>
  <c r="J1512" i="4"/>
  <c r="J1513" i="4"/>
  <c r="J1514" i="4"/>
  <c r="J1515" i="4"/>
  <c r="J1516" i="4"/>
  <c r="J1517" i="4"/>
  <c r="J1518" i="4"/>
  <c r="J1519" i="4"/>
  <c r="J1520" i="4"/>
  <c r="J1521" i="4"/>
  <c r="J1522" i="4"/>
  <c r="J1523" i="4"/>
  <c r="J1524" i="4"/>
  <c r="J1525" i="4"/>
  <c r="J1526" i="4"/>
  <c r="J1527" i="4"/>
  <c r="J1528" i="4"/>
  <c r="J1529" i="4"/>
  <c r="J1530" i="4"/>
  <c r="J1531" i="4"/>
  <c r="J1532" i="4"/>
  <c r="J1533" i="4"/>
  <c r="J1534" i="4"/>
  <c r="J1535" i="4"/>
  <c r="J1536" i="4"/>
  <c r="J1537" i="4"/>
  <c r="J1538" i="4"/>
  <c r="J1539" i="4"/>
  <c r="J1540" i="4"/>
  <c r="J1541" i="4"/>
  <c r="J1542" i="4"/>
  <c r="J1543" i="4"/>
  <c r="J1544" i="4"/>
  <c r="J1545" i="4"/>
  <c r="J1546" i="4"/>
  <c r="J1547" i="4"/>
  <c r="J1548" i="4"/>
  <c r="J1549" i="4"/>
  <c r="J1550" i="4"/>
  <c r="J1551" i="4"/>
  <c r="J1552" i="4"/>
  <c r="J1553" i="4"/>
  <c r="J1554" i="4"/>
  <c r="J1555" i="4"/>
  <c r="J1556" i="4"/>
  <c r="J1557" i="4"/>
  <c r="J1558" i="4"/>
  <c r="J1559" i="4"/>
  <c r="J1560" i="4"/>
  <c r="J1561" i="4"/>
  <c r="J1562" i="4"/>
  <c r="J1563" i="4"/>
  <c r="J1564" i="4"/>
  <c r="J1565" i="4"/>
  <c r="J1566" i="4"/>
  <c r="J1567" i="4"/>
  <c r="J1568" i="4"/>
  <c r="J1569" i="4"/>
  <c r="J1570" i="4"/>
  <c r="J1571" i="4"/>
  <c r="J1572" i="4"/>
  <c r="J1573" i="4"/>
  <c r="J1574" i="4"/>
  <c r="J1575" i="4"/>
  <c r="J1576" i="4"/>
  <c r="J1577" i="4"/>
  <c r="I1650" i="4"/>
  <c r="J1650" i="4"/>
  <c r="I1651" i="4"/>
  <c r="J1651" i="4"/>
  <c r="I1652" i="4"/>
  <c r="J1652" i="4"/>
  <c r="I1653" i="4"/>
  <c r="J1653" i="4"/>
  <c r="I1590" i="4"/>
  <c r="I1591" i="4"/>
  <c r="I1592" i="4"/>
  <c r="I1593" i="4"/>
  <c r="I1594" i="4"/>
  <c r="I1595" i="4"/>
  <c r="I1596" i="4"/>
  <c r="I1597" i="4"/>
  <c r="I1598" i="4"/>
  <c r="I1599" i="4"/>
  <c r="I1600" i="4"/>
  <c r="I1601" i="4"/>
  <c r="I1602" i="4"/>
  <c r="I1603" i="4"/>
  <c r="I1604" i="4"/>
  <c r="I1605" i="4"/>
  <c r="I1606" i="4"/>
  <c r="I1607" i="4"/>
  <c r="I1608" i="4"/>
  <c r="I1609" i="4"/>
  <c r="I1610" i="4"/>
  <c r="I1611" i="4"/>
  <c r="I1612" i="4"/>
  <c r="I1613" i="4"/>
  <c r="I1614" i="4"/>
  <c r="I1615" i="4"/>
  <c r="I1616" i="4"/>
  <c r="I1617" i="4"/>
  <c r="I1618" i="4"/>
  <c r="I1619" i="4"/>
  <c r="I1620" i="4"/>
  <c r="I1621" i="4"/>
  <c r="I1622" i="4"/>
  <c r="I1623" i="4"/>
  <c r="I1624" i="4"/>
  <c r="I1625" i="4"/>
  <c r="I1626" i="4"/>
  <c r="I1627" i="4"/>
  <c r="I1628" i="4"/>
  <c r="I1629" i="4"/>
  <c r="I1630" i="4"/>
  <c r="I1631" i="4"/>
  <c r="I1632" i="4"/>
  <c r="I1633" i="4"/>
  <c r="I1634" i="4"/>
  <c r="I1635" i="4"/>
  <c r="I1637" i="4"/>
  <c r="I1638" i="4"/>
  <c r="I1639" i="4"/>
  <c r="I1640" i="4"/>
  <c r="I1641" i="4"/>
  <c r="I1642" i="4"/>
  <c r="I1643" i="4"/>
  <c r="I1644" i="4"/>
  <c r="I1645" i="4"/>
  <c r="I1646" i="4"/>
  <c r="I1647" i="4"/>
  <c r="I1648" i="4"/>
  <c r="I1649" i="4"/>
  <c r="I1654" i="4"/>
  <c r="I1655" i="4"/>
  <c r="I1656" i="4"/>
  <c r="I1657" i="4"/>
  <c r="I1658" i="4"/>
  <c r="I1659" i="4"/>
  <c r="I1660" i="4"/>
  <c r="I1661" i="4"/>
  <c r="J1590" i="4"/>
  <c r="J1591" i="4"/>
  <c r="J1592" i="4"/>
  <c r="J1593" i="4"/>
  <c r="J1594" i="4"/>
  <c r="J1595" i="4"/>
  <c r="J1596" i="4"/>
  <c r="J1597" i="4"/>
  <c r="J1598" i="4"/>
  <c r="J1599" i="4"/>
  <c r="J1600" i="4"/>
  <c r="J1601" i="4"/>
  <c r="J1602" i="4"/>
  <c r="J1603" i="4"/>
  <c r="J1604" i="4"/>
  <c r="J1605" i="4"/>
  <c r="J1606" i="4"/>
  <c r="J1607" i="4"/>
  <c r="J1608" i="4"/>
  <c r="J1609" i="4"/>
  <c r="J1610" i="4"/>
  <c r="J1611" i="4"/>
  <c r="J1612" i="4"/>
  <c r="J1613" i="4"/>
  <c r="J1614" i="4"/>
  <c r="J1615" i="4"/>
  <c r="J1616" i="4"/>
  <c r="J1617" i="4"/>
  <c r="J1618" i="4"/>
  <c r="J1619" i="4"/>
  <c r="J1620" i="4"/>
  <c r="J1621" i="4"/>
  <c r="J1622" i="4"/>
  <c r="J1623" i="4"/>
  <c r="J1624" i="4"/>
  <c r="J1625" i="4"/>
  <c r="J1626" i="4"/>
  <c r="J1627" i="4"/>
  <c r="J1628" i="4"/>
  <c r="J1629" i="4"/>
  <c r="J1630" i="4"/>
  <c r="J1631" i="4"/>
  <c r="J1632" i="4"/>
  <c r="J1633" i="4"/>
  <c r="J1634" i="4"/>
  <c r="J1635" i="4"/>
  <c r="J1637" i="4"/>
  <c r="J1638" i="4"/>
  <c r="J1639" i="4"/>
  <c r="J1640" i="4"/>
  <c r="J1641" i="4"/>
  <c r="J1642" i="4"/>
  <c r="J1643" i="4"/>
  <c r="J1644" i="4"/>
  <c r="J1645" i="4"/>
  <c r="J1646" i="4"/>
  <c r="J1647" i="4"/>
  <c r="J1648" i="4"/>
  <c r="J1649" i="4"/>
  <c r="J1654" i="4"/>
  <c r="J1655" i="4"/>
  <c r="J1656" i="4"/>
  <c r="J1657" i="4"/>
  <c r="J1658" i="4"/>
  <c r="J1659" i="4"/>
  <c r="J1660" i="4"/>
  <c r="J1661" i="4"/>
  <c r="I1674" i="4"/>
  <c r="I1675" i="4"/>
  <c r="I1676" i="4"/>
  <c r="I1677" i="4"/>
  <c r="I1679" i="4"/>
  <c r="I1680" i="4"/>
  <c r="I1681" i="4"/>
  <c r="I1682" i="4"/>
  <c r="I1683" i="4"/>
  <c r="I1684" i="4"/>
  <c r="I1685" i="4"/>
  <c r="I1686" i="4"/>
  <c r="I1687" i="4"/>
  <c r="I1688" i="4"/>
  <c r="I1689" i="4"/>
  <c r="I1690" i="4"/>
  <c r="I1691" i="4"/>
  <c r="I1692" i="4"/>
  <c r="I1693" i="4"/>
  <c r="I1694" i="4"/>
  <c r="I1695" i="4"/>
  <c r="I1696" i="4"/>
  <c r="I1697" i="4"/>
  <c r="I1698" i="4"/>
  <c r="I1699" i="4"/>
  <c r="I1700" i="4"/>
  <c r="I1701" i="4"/>
  <c r="I1702" i="4"/>
  <c r="I1703" i="4"/>
  <c r="I1704" i="4"/>
  <c r="I1705" i="4"/>
  <c r="I1706" i="4"/>
  <c r="I1707" i="4"/>
  <c r="I1708" i="4"/>
  <c r="I1709" i="4"/>
  <c r="I1710" i="4"/>
  <c r="I1711" i="4"/>
  <c r="I1712" i="4"/>
  <c r="I1713" i="4"/>
  <c r="I1714" i="4"/>
  <c r="I1715" i="4"/>
  <c r="I1716" i="4"/>
  <c r="I1717" i="4"/>
  <c r="I1718" i="4"/>
  <c r="I1719" i="4"/>
  <c r="I1720" i="4"/>
  <c r="I1721" i="4"/>
  <c r="I1722" i="4"/>
  <c r="I1723" i="4"/>
  <c r="I1724" i="4"/>
  <c r="I1725" i="4"/>
  <c r="I1726" i="4"/>
  <c r="I1727" i="4"/>
  <c r="I1728" i="4"/>
  <c r="I1729" i="4"/>
  <c r="I1730" i="4"/>
  <c r="I1731" i="4"/>
  <c r="I1732" i="4"/>
  <c r="I1733" i="4"/>
  <c r="I1734" i="4"/>
  <c r="I1735" i="4"/>
  <c r="I1736" i="4"/>
  <c r="I1737" i="4"/>
  <c r="I1738" i="4"/>
  <c r="I1739" i="4"/>
  <c r="I1740" i="4"/>
  <c r="I1741" i="4"/>
  <c r="I1742" i="4"/>
  <c r="I1743" i="4"/>
  <c r="I1744" i="4"/>
  <c r="I1745" i="4"/>
  <c r="J1674" i="4"/>
  <c r="J1675" i="4"/>
  <c r="J1676" i="4"/>
  <c r="J1677" i="4"/>
  <c r="J1679" i="4"/>
  <c r="J1680" i="4"/>
  <c r="J1681" i="4"/>
  <c r="J1682" i="4"/>
  <c r="J1683" i="4"/>
  <c r="J1684" i="4"/>
  <c r="J1685" i="4"/>
  <c r="J1686" i="4"/>
  <c r="J1687" i="4"/>
  <c r="J1688" i="4"/>
  <c r="J1689" i="4"/>
  <c r="J1690" i="4"/>
  <c r="J1691" i="4"/>
  <c r="J1692" i="4"/>
  <c r="J1693" i="4"/>
  <c r="J1694" i="4"/>
  <c r="J1695" i="4"/>
  <c r="J1696" i="4"/>
  <c r="J1697" i="4"/>
  <c r="J1698" i="4"/>
  <c r="J1699" i="4"/>
  <c r="J1700" i="4"/>
  <c r="J1701" i="4"/>
  <c r="J1702" i="4"/>
  <c r="J1703" i="4"/>
  <c r="J1704" i="4"/>
  <c r="J1705" i="4"/>
  <c r="J1706" i="4"/>
  <c r="J1707" i="4"/>
  <c r="J1708" i="4"/>
  <c r="J1709" i="4"/>
  <c r="J1710" i="4"/>
  <c r="J1711" i="4"/>
  <c r="J1712" i="4"/>
  <c r="J1713" i="4"/>
  <c r="J1714" i="4"/>
  <c r="J1715" i="4"/>
  <c r="J1716" i="4"/>
  <c r="J1717" i="4"/>
  <c r="J1718" i="4"/>
  <c r="J1719" i="4"/>
  <c r="J1720" i="4"/>
  <c r="J1721" i="4"/>
  <c r="J1722" i="4"/>
  <c r="J1723" i="4"/>
  <c r="J1724" i="4"/>
  <c r="J1725" i="4"/>
  <c r="J1726" i="4"/>
  <c r="J1727" i="4"/>
  <c r="J1728" i="4"/>
  <c r="J1729" i="4"/>
  <c r="J1730" i="4"/>
  <c r="J1731" i="4"/>
  <c r="J1732" i="4"/>
  <c r="J1733" i="4"/>
  <c r="J1734" i="4"/>
  <c r="J1735" i="4"/>
  <c r="J1736" i="4"/>
  <c r="J1737" i="4"/>
  <c r="J1738" i="4"/>
  <c r="J1739" i="4"/>
  <c r="J1740" i="4"/>
  <c r="J1741" i="4"/>
  <c r="J1742" i="4"/>
  <c r="J1743" i="4"/>
  <c r="J1744" i="4"/>
  <c r="J1745" i="4"/>
  <c r="I1770" i="4"/>
  <c r="J1770" i="4"/>
  <c r="I1771" i="4"/>
  <c r="J1771" i="4"/>
  <c r="I1772" i="4"/>
  <c r="J1772" i="4"/>
  <c r="I1773" i="4"/>
  <c r="J1773" i="4"/>
  <c r="I1758" i="4"/>
  <c r="I1759" i="4"/>
  <c r="I1760" i="4"/>
  <c r="I1761" i="4"/>
  <c r="I1762" i="4"/>
  <c r="I1763" i="4"/>
  <c r="I1764" i="4"/>
  <c r="I1765" i="4"/>
  <c r="I1766" i="4"/>
  <c r="I1767" i="4"/>
  <c r="I1768" i="4"/>
  <c r="I1769" i="4"/>
  <c r="I1774" i="4"/>
  <c r="I1775" i="4"/>
  <c r="I1776" i="4"/>
  <c r="I1777" i="4"/>
  <c r="I1778" i="4"/>
  <c r="I1779" i="4"/>
  <c r="I1780" i="4"/>
  <c r="I1781" i="4"/>
  <c r="I1782" i="4"/>
  <c r="I1783" i="4"/>
  <c r="I1784" i="4"/>
  <c r="I1785" i="4"/>
  <c r="I1786" i="4"/>
  <c r="I1787" i="4"/>
  <c r="I1788" i="4"/>
  <c r="I1789" i="4"/>
  <c r="I1790" i="4"/>
  <c r="I1791" i="4"/>
  <c r="I1792" i="4"/>
  <c r="I1793" i="4"/>
  <c r="I1794" i="4"/>
  <c r="I1795" i="4"/>
  <c r="I1796" i="4"/>
  <c r="I1797" i="4"/>
  <c r="I1798" i="4"/>
  <c r="I1799" i="4"/>
  <c r="I1800" i="4"/>
  <c r="I1801" i="4"/>
  <c r="I1802" i="4"/>
  <c r="I1803" i="4"/>
  <c r="I1804" i="4"/>
  <c r="I1805" i="4"/>
  <c r="I1806" i="4"/>
  <c r="I1807" i="4"/>
  <c r="I1808" i="4"/>
  <c r="I1809" i="4"/>
  <c r="I1810" i="4"/>
  <c r="I1811" i="4"/>
  <c r="I1812" i="4"/>
  <c r="I1813" i="4"/>
  <c r="I1814" i="4"/>
  <c r="I1815" i="4"/>
  <c r="I1816" i="4"/>
  <c r="I1817" i="4"/>
  <c r="I1818" i="4"/>
  <c r="I1819" i="4"/>
  <c r="I1820" i="4"/>
  <c r="I1821" i="4"/>
  <c r="I1822" i="4"/>
  <c r="I1823" i="4"/>
  <c r="I1824" i="4"/>
  <c r="I1825" i="4"/>
  <c r="I1826" i="4"/>
  <c r="I1827" i="4"/>
  <c r="I1828" i="4"/>
  <c r="I1829" i="4"/>
  <c r="J1758" i="4"/>
  <c r="J1759" i="4"/>
  <c r="J1760" i="4"/>
  <c r="J1761" i="4"/>
  <c r="J1762" i="4"/>
  <c r="J1763" i="4"/>
  <c r="J1764" i="4"/>
  <c r="J1765" i="4"/>
  <c r="J1766" i="4"/>
  <c r="J1767" i="4"/>
  <c r="J1768" i="4"/>
  <c r="J1769" i="4"/>
  <c r="J1774" i="4"/>
  <c r="J1775" i="4"/>
  <c r="J1776" i="4"/>
  <c r="J1777" i="4"/>
  <c r="J1778" i="4"/>
  <c r="J1779" i="4"/>
  <c r="J1780" i="4"/>
  <c r="J1781" i="4"/>
  <c r="J1782" i="4"/>
  <c r="J1783" i="4"/>
  <c r="J1784" i="4"/>
  <c r="J1785" i="4"/>
  <c r="J1786" i="4"/>
  <c r="J1787" i="4"/>
  <c r="J1788" i="4"/>
  <c r="J1789" i="4"/>
  <c r="J1790" i="4"/>
  <c r="J1791" i="4"/>
  <c r="J1792" i="4"/>
  <c r="J1793" i="4"/>
  <c r="J1794" i="4"/>
  <c r="J1795" i="4"/>
  <c r="J1796" i="4"/>
  <c r="J1797" i="4"/>
  <c r="J1798" i="4"/>
  <c r="J1799" i="4"/>
  <c r="J1800" i="4"/>
  <c r="J1801" i="4"/>
  <c r="J1802" i="4"/>
  <c r="J1803" i="4"/>
  <c r="J1804" i="4"/>
  <c r="J1805" i="4"/>
  <c r="J1806" i="4"/>
  <c r="J1807" i="4"/>
  <c r="J1808" i="4"/>
  <c r="J1809" i="4"/>
  <c r="J1810" i="4"/>
  <c r="J1811" i="4"/>
  <c r="J1812" i="4"/>
  <c r="J1813" i="4"/>
  <c r="J1814" i="4"/>
  <c r="J1815" i="4"/>
  <c r="J1816" i="4"/>
  <c r="J1817" i="4"/>
  <c r="J1818" i="4"/>
  <c r="J1819" i="4"/>
  <c r="J1820" i="4"/>
  <c r="J1821" i="4"/>
  <c r="J1822" i="4"/>
  <c r="J1823" i="4"/>
  <c r="J1824" i="4"/>
  <c r="J1825" i="4"/>
  <c r="J1826" i="4"/>
  <c r="J1827" i="4"/>
  <c r="J1828" i="4"/>
  <c r="J1829" i="4"/>
  <c r="I1890" i="4"/>
  <c r="J1890" i="4"/>
  <c r="I1891" i="4"/>
  <c r="J1891" i="4"/>
  <c r="I1892" i="4"/>
  <c r="J1892" i="4"/>
  <c r="I1893" i="4"/>
  <c r="J1893" i="4"/>
  <c r="I1842" i="4"/>
  <c r="J1842" i="4"/>
  <c r="I1843" i="4"/>
  <c r="J1843" i="4"/>
  <c r="I1844" i="4"/>
  <c r="J1844" i="4"/>
  <c r="I1845" i="4"/>
  <c r="J1845" i="4"/>
  <c r="I1846" i="4"/>
  <c r="I1847" i="4"/>
  <c r="I1848" i="4"/>
  <c r="I1849" i="4"/>
  <c r="I1850" i="4"/>
  <c r="I1851" i="4"/>
  <c r="I1852" i="4"/>
  <c r="I1853" i="4"/>
  <c r="I1854" i="4"/>
  <c r="I1855" i="4"/>
  <c r="I1856" i="4"/>
  <c r="I1857" i="4"/>
  <c r="I1858" i="4"/>
  <c r="I1859" i="4"/>
  <c r="I1860" i="4"/>
  <c r="I1861" i="4"/>
  <c r="I1862" i="4"/>
  <c r="I1863" i="4"/>
  <c r="I1864" i="4"/>
  <c r="I1865" i="4"/>
  <c r="I1866" i="4"/>
  <c r="I1867" i="4"/>
  <c r="I1868" i="4"/>
  <c r="I1869" i="4"/>
  <c r="I1870" i="4"/>
  <c r="I1871" i="4"/>
  <c r="I1872" i="4"/>
  <c r="I1873" i="4"/>
  <c r="I1874" i="4"/>
  <c r="I1875" i="4"/>
  <c r="I1876" i="4"/>
  <c r="I1877" i="4"/>
  <c r="I1878" i="4"/>
  <c r="I1879" i="4"/>
  <c r="I1880" i="4"/>
  <c r="I1881" i="4"/>
  <c r="I1882" i="4"/>
  <c r="I1883" i="4"/>
  <c r="I1884" i="4"/>
  <c r="I1885" i="4"/>
  <c r="I1886" i="4"/>
  <c r="I1887" i="4"/>
  <c r="I1888" i="4"/>
  <c r="I1889" i="4"/>
  <c r="I1894" i="4"/>
  <c r="I1895" i="4"/>
  <c r="I1896" i="4"/>
  <c r="I1897" i="4"/>
  <c r="I1898" i="4"/>
  <c r="I1899" i="4"/>
  <c r="I1900" i="4"/>
  <c r="I1901" i="4"/>
  <c r="I1902" i="4"/>
  <c r="I1903" i="4"/>
  <c r="I1904" i="4"/>
  <c r="I1905" i="4"/>
  <c r="I1906" i="4"/>
  <c r="I1907" i="4"/>
  <c r="I1908" i="4"/>
  <c r="I1909" i="4"/>
  <c r="I1910" i="4"/>
  <c r="I1911" i="4"/>
  <c r="I1912" i="4"/>
  <c r="I1913" i="4"/>
  <c r="J1846" i="4"/>
  <c r="J1847" i="4"/>
  <c r="J1848" i="4"/>
  <c r="J1849" i="4"/>
  <c r="J1850" i="4"/>
  <c r="J1851" i="4"/>
  <c r="J1852" i="4"/>
  <c r="J1853" i="4"/>
  <c r="J1854" i="4"/>
  <c r="J1855" i="4"/>
  <c r="J1856" i="4"/>
  <c r="J1857" i="4"/>
  <c r="J1858" i="4"/>
  <c r="J1859" i="4"/>
  <c r="J1860" i="4"/>
  <c r="J1861" i="4"/>
  <c r="J1862" i="4"/>
  <c r="J1863" i="4"/>
  <c r="J1864" i="4"/>
  <c r="J1865" i="4"/>
  <c r="J1866" i="4"/>
  <c r="J1867" i="4"/>
  <c r="J1868" i="4"/>
  <c r="J1869" i="4"/>
  <c r="J1870" i="4"/>
  <c r="J1871" i="4"/>
  <c r="J1872" i="4"/>
  <c r="J1873" i="4"/>
  <c r="J1874" i="4"/>
  <c r="J1875" i="4"/>
  <c r="J1876" i="4"/>
  <c r="J1877" i="4"/>
  <c r="J1878" i="4"/>
  <c r="J1879" i="4"/>
  <c r="J1880" i="4"/>
  <c r="J1881" i="4"/>
  <c r="J1882" i="4"/>
  <c r="J1883" i="4"/>
  <c r="J1884" i="4"/>
  <c r="J1885" i="4"/>
  <c r="J1886" i="4"/>
  <c r="J1887" i="4"/>
  <c r="J1888" i="4"/>
  <c r="J1889" i="4"/>
  <c r="J1894" i="4"/>
  <c r="J1895" i="4"/>
  <c r="J1896" i="4"/>
  <c r="J1897" i="4"/>
  <c r="J1898" i="4"/>
  <c r="J1899" i="4"/>
  <c r="J1900" i="4"/>
  <c r="J1901" i="4"/>
  <c r="J1902" i="4"/>
  <c r="J1903" i="4"/>
  <c r="J1904" i="4"/>
  <c r="J1905" i="4"/>
  <c r="J1906" i="4"/>
  <c r="J1907" i="4"/>
  <c r="J1908" i="4"/>
  <c r="J1909" i="4"/>
  <c r="J1910" i="4"/>
  <c r="J1911" i="4"/>
  <c r="J1912" i="4"/>
  <c r="J1913" i="4"/>
  <c r="I1992" i="4"/>
  <c r="I1993" i="4"/>
  <c r="I1994" i="4"/>
  <c r="I1995" i="4"/>
  <c r="I1996" i="4"/>
  <c r="I1997" i="4"/>
  <c r="J1992" i="4"/>
  <c r="J1993" i="4"/>
  <c r="J1994" i="4"/>
  <c r="J1995" i="4"/>
  <c r="J1996" i="4"/>
  <c r="J1997" i="4"/>
  <c r="I1986" i="4"/>
  <c r="I1987" i="4"/>
  <c r="I1988" i="4"/>
  <c r="I1989" i="4"/>
  <c r="I1990" i="4"/>
  <c r="I1991" i="4"/>
  <c r="J1986" i="4"/>
  <c r="J1987" i="4"/>
  <c r="J1988" i="4"/>
  <c r="J1989" i="4"/>
  <c r="J1990" i="4"/>
  <c r="J1991" i="4"/>
  <c r="I1980" i="4"/>
  <c r="I1981" i="4"/>
  <c r="I1982" i="4"/>
  <c r="I1983" i="4"/>
  <c r="I1984" i="4"/>
  <c r="I1985" i="4"/>
  <c r="J1980" i="4"/>
  <c r="J1981" i="4"/>
  <c r="J1982" i="4"/>
  <c r="J1983" i="4"/>
  <c r="J1984" i="4"/>
  <c r="J1985" i="4"/>
  <c r="I1974" i="4"/>
  <c r="I1975" i="4"/>
  <c r="I1976" i="4"/>
  <c r="I1977" i="4"/>
  <c r="I1978" i="4"/>
  <c r="I1979" i="4"/>
  <c r="J1974" i="4"/>
  <c r="J1975" i="4"/>
  <c r="J1976" i="4"/>
  <c r="J1977" i="4"/>
  <c r="J1978" i="4"/>
  <c r="J1979" i="4"/>
  <c r="I1968" i="4"/>
  <c r="I1969" i="4"/>
  <c r="I1970" i="4"/>
  <c r="I1971" i="4"/>
  <c r="I1972" i="4"/>
  <c r="I1973" i="4"/>
  <c r="J1968" i="4"/>
  <c r="J1969" i="4"/>
  <c r="J1970" i="4"/>
  <c r="J1971" i="4"/>
  <c r="J1972" i="4"/>
  <c r="J1973" i="4"/>
  <c r="I1962" i="4"/>
  <c r="I1963" i="4"/>
  <c r="I1964" i="4"/>
  <c r="I1965" i="4"/>
  <c r="I1966" i="4"/>
  <c r="I1967" i="4"/>
  <c r="J1962" i="4"/>
  <c r="J1963" i="4"/>
  <c r="J1964" i="4"/>
  <c r="J1965" i="4"/>
  <c r="J1966" i="4"/>
  <c r="J1967" i="4"/>
  <c r="I1956" i="4"/>
  <c r="I1957" i="4"/>
  <c r="I1958" i="4"/>
  <c r="I1959" i="4"/>
  <c r="I1960" i="4"/>
  <c r="I1961" i="4"/>
  <c r="J1956" i="4"/>
  <c r="J1957" i="4"/>
  <c r="J1958" i="4"/>
  <c r="J1959" i="4"/>
  <c r="J1960" i="4"/>
  <c r="J1961" i="4"/>
  <c r="I1950" i="4"/>
  <c r="I1951" i="4"/>
  <c r="I1952" i="4"/>
  <c r="I1953" i="4"/>
  <c r="I1954" i="4"/>
  <c r="I1955" i="4"/>
  <c r="J1950" i="4"/>
  <c r="J1951" i="4"/>
  <c r="J1952" i="4"/>
  <c r="J1953" i="4"/>
  <c r="J1954" i="4"/>
  <c r="J1955" i="4"/>
  <c r="I1944" i="4"/>
  <c r="I1945" i="4"/>
  <c r="I1946" i="4"/>
  <c r="I1947" i="4"/>
  <c r="I1948" i="4"/>
  <c r="I1949" i="4"/>
  <c r="J1944" i="4"/>
  <c r="J1945" i="4"/>
  <c r="J1946" i="4"/>
  <c r="J1947" i="4"/>
  <c r="J1948" i="4"/>
  <c r="J1949" i="4"/>
  <c r="I1938" i="4"/>
  <c r="I1939" i="4"/>
  <c r="I1940" i="4"/>
  <c r="I1941" i="4"/>
  <c r="I1942" i="4"/>
  <c r="I1943" i="4"/>
  <c r="J1938" i="4"/>
  <c r="J1939" i="4"/>
  <c r="J1940" i="4"/>
  <c r="J1941" i="4"/>
  <c r="J1942" i="4"/>
  <c r="J1943" i="4"/>
  <c r="I1932" i="4"/>
  <c r="I1933" i="4"/>
  <c r="I1934" i="4"/>
  <c r="I1935" i="4"/>
  <c r="I1936" i="4"/>
  <c r="I1937" i="4"/>
  <c r="J1932" i="4"/>
  <c r="J1933" i="4"/>
  <c r="J1934" i="4"/>
  <c r="J1935" i="4"/>
  <c r="J1936" i="4"/>
  <c r="J1937" i="4"/>
  <c r="I1926" i="4"/>
  <c r="I1927" i="4"/>
  <c r="I1928" i="4"/>
  <c r="I1929" i="4"/>
  <c r="I1930" i="4"/>
  <c r="I1931" i="4"/>
  <c r="J1926" i="4"/>
  <c r="J1927" i="4"/>
  <c r="J1928" i="4"/>
  <c r="J1929" i="4"/>
  <c r="J1930" i="4"/>
  <c r="J1931" i="4"/>
  <c r="J2081" i="4"/>
  <c r="I2081" i="4"/>
  <c r="J2080" i="4"/>
  <c r="I2080" i="4"/>
  <c r="J2079" i="4"/>
  <c r="I2079" i="4"/>
  <c r="J2078" i="4"/>
  <c r="I2078" i="4"/>
  <c r="J2077" i="4"/>
  <c r="I2077" i="4"/>
  <c r="J2076" i="4"/>
  <c r="I2076" i="4"/>
  <c r="I2070" i="4"/>
  <c r="I2071" i="4"/>
  <c r="I2072" i="4"/>
  <c r="I2073" i="4"/>
  <c r="I2074" i="4"/>
  <c r="I2075" i="4"/>
  <c r="J2070" i="4"/>
  <c r="J2071" i="4"/>
  <c r="J2072" i="4"/>
  <c r="J2073" i="4"/>
  <c r="J2074" i="4"/>
  <c r="J2075" i="4"/>
  <c r="I2064" i="4"/>
  <c r="I2065" i="4"/>
  <c r="I2066" i="4"/>
  <c r="I2067" i="4"/>
  <c r="I2068" i="4"/>
  <c r="I2069" i="4"/>
  <c r="J2064" i="4"/>
  <c r="J2065" i="4"/>
  <c r="J2066" i="4"/>
  <c r="J2067" i="4"/>
  <c r="J2068" i="4"/>
  <c r="J2069" i="4"/>
  <c r="I2058" i="4"/>
  <c r="I2059" i="4"/>
  <c r="I2060" i="4"/>
  <c r="I2061" i="4"/>
  <c r="I2062" i="4"/>
  <c r="I2063" i="4"/>
  <c r="J2058" i="4"/>
  <c r="J2059" i="4"/>
  <c r="J2060" i="4"/>
  <c r="J2061" i="4"/>
  <c r="J2062" i="4"/>
  <c r="J2063" i="4"/>
  <c r="I2052" i="4"/>
  <c r="I2053" i="4"/>
  <c r="I2054" i="4"/>
  <c r="I2055" i="4"/>
  <c r="I2056" i="4"/>
  <c r="I2057" i="4"/>
  <c r="J2052" i="4"/>
  <c r="J2053" i="4"/>
  <c r="J2054" i="4"/>
  <c r="J2055" i="4"/>
  <c r="J2056" i="4"/>
  <c r="J2057" i="4"/>
  <c r="I2046" i="4"/>
  <c r="I2047" i="4"/>
  <c r="I2048" i="4"/>
  <c r="I2049" i="4"/>
  <c r="I2050" i="4"/>
  <c r="I2051" i="4"/>
  <c r="J2046" i="4"/>
  <c r="J2047" i="4"/>
  <c r="J2048" i="4"/>
  <c r="J2049" i="4"/>
  <c r="J2050" i="4"/>
  <c r="J2051" i="4"/>
  <c r="I2040" i="4"/>
  <c r="I2041" i="4"/>
  <c r="I2042" i="4"/>
  <c r="I2043" i="4"/>
  <c r="I2044" i="4"/>
  <c r="I2045" i="4"/>
  <c r="J2040" i="4"/>
  <c r="J2041" i="4"/>
  <c r="J2042" i="4"/>
  <c r="J2043" i="4"/>
  <c r="J2044" i="4"/>
  <c r="J2045" i="4"/>
  <c r="I2034" i="4"/>
  <c r="I2035" i="4"/>
  <c r="I2036" i="4"/>
  <c r="I2037" i="4"/>
  <c r="I2038" i="4"/>
  <c r="I2039" i="4"/>
  <c r="J2034" i="4"/>
  <c r="J2035" i="4"/>
  <c r="J2036" i="4"/>
  <c r="J2037" i="4"/>
  <c r="J2038" i="4"/>
  <c r="J2039" i="4"/>
  <c r="I2028" i="4"/>
  <c r="I2029" i="4"/>
  <c r="I2030" i="4"/>
  <c r="I2031" i="4"/>
  <c r="I2032" i="4"/>
  <c r="I2033" i="4"/>
  <c r="J2028" i="4"/>
  <c r="J2029" i="4"/>
  <c r="J2030" i="4"/>
  <c r="J2031" i="4"/>
  <c r="J2032" i="4"/>
  <c r="J2033" i="4"/>
  <c r="I2022" i="4"/>
  <c r="I2023" i="4"/>
  <c r="I2024" i="4"/>
  <c r="I2025" i="4"/>
  <c r="I2026" i="4"/>
  <c r="I2027" i="4"/>
  <c r="J2022" i="4"/>
  <c r="J2023" i="4"/>
  <c r="J2024" i="4"/>
  <c r="J2025" i="4"/>
  <c r="J2026" i="4"/>
  <c r="J2027" i="4"/>
  <c r="I2016" i="4"/>
  <c r="I2017" i="4"/>
  <c r="I2018" i="4"/>
  <c r="I2019" i="4"/>
  <c r="I2020" i="4"/>
  <c r="I2021" i="4"/>
  <c r="J2016" i="4"/>
  <c r="J2017" i="4"/>
  <c r="J2018" i="4"/>
  <c r="J2019" i="4"/>
  <c r="J2020" i="4"/>
  <c r="J2021" i="4"/>
  <c r="I2010" i="4"/>
  <c r="I2011" i="4"/>
  <c r="I2012" i="4"/>
  <c r="I2013" i="4"/>
  <c r="I2014" i="4"/>
  <c r="I2015" i="4"/>
  <c r="J2010" i="4"/>
  <c r="J2011" i="4"/>
  <c r="J2012" i="4"/>
  <c r="J2013" i="4"/>
  <c r="J2014" i="4"/>
  <c r="J2015" i="4"/>
  <c r="I2160" i="4" l="1"/>
  <c r="I2161" i="4"/>
  <c r="I2162" i="4"/>
  <c r="I2163" i="4"/>
  <c r="I2164" i="4"/>
  <c r="I2165" i="4"/>
  <c r="J2160" i="4"/>
  <c r="J2161" i="4"/>
  <c r="J2162" i="4"/>
  <c r="J2163" i="4"/>
  <c r="J2164" i="4"/>
  <c r="J2165" i="4"/>
  <c r="I2154" i="4"/>
  <c r="I2155" i="4"/>
  <c r="I2156" i="4"/>
  <c r="I2157" i="4"/>
  <c r="I2158" i="4"/>
  <c r="I2159" i="4"/>
  <c r="J2154" i="4"/>
  <c r="J2155" i="4"/>
  <c r="J2156" i="4"/>
  <c r="J2157" i="4"/>
  <c r="J2158" i="4"/>
  <c r="J2159" i="4"/>
  <c r="I2148" i="4"/>
  <c r="I2149" i="4"/>
  <c r="I2150" i="4"/>
  <c r="I2151" i="4"/>
  <c r="I2152" i="4"/>
  <c r="I2153" i="4"/>
  <c r="J2148" i="4"/>
  <c r="J2149" i="4"/>
  <c r="J2150" i="4"/>
  <c r="J2151" i="4"/>
  <c r="J2152" i="4"/>
  <c r="J2153" i="4"/>
  <c r="I2142" i="4"/>
  <c r="I2143" i="4"/>
  <c r="I2144" i="4"/>
  <c r="I2145" i="4"/>
  <c r="I2146" i="4"/>
  <c r="I2147" i="4"/>
  <c r="J2142" i="4"/>
  <c r="J2143" i="4"/>
  <c r="J2144" i="4"/>
  <c r="J2145" i="4"/>
  <c r="J2146" i="4"/>
  <c r="J2147" i="4"/>
  <c r="I2136" i="4"/>
  <c r="I2137" i="4"/>
  <c r="I2138" i="4"/>
  <c r="I2139" i="4"/>
  <c r="I2140" i="4"/>
  <c r="I2141" i="4"/>
  <c r="J2136" i="4"/>
  <c r="J2137" i="4"/>
  <c r="J2138" i="4"/>
  <c r="J2139" i="4"/>
  <c r="J2140" i="4"/>
  <c r="J2141" i="4"/>
  <c r="I2130" i="4"/>
  <c r="I2131" i="4"/>
  <c r="I2132" i="4"/>
  <c r="I2133" i="4"/>
  <c r="I2134" i="4"/>
  <c r="I2135" i="4"/>
  <c r="J2130" i="4"/>
  <c r="J2131" i="4"/>
  <c r="J2132" i="4"/>
  <c r="J2133" i="4"/>
  <c r="J2134" i="4"/>
  <c r="J2135" i="4"/>
  <c r="I2124" i="4"/>
  <c r="I2125" i="4"/>
  <c r="I2126" i="4"/>
  <c r="I2127" i="4"/>
  <c r="I2128" i="4"/>
  <c r="I2129" i="4"/>
  <c r="J2124" i="4"/>
  <c r="J2125" i="4"/>
  <c r="J2126" i="4"/>
  <c r="J2127" i="4"/>
  <c r="J2128" i="4"/>
  <c r="J2129" i="4"/>
  <c r="I2118" i="4"/>
  <c r="I2119" i="4"/>
  <c r="I2120" i="4"/>
  <c r="I2121" i="4"/>
  <c r="I2122" i="4"/>
  <c r="I2123" i="4"/>
  <c r="J2118" i="4"/>
  <c r="J2119" i="4"/>
  <c r="J2120" i="4"/>
  <c r="J2121" i="4"/>
  <c r="J2122" i="4"/>
  <c r="J2123" i="4"/>
  <c r="I2112" i="4"/>
  <c r="I2113" i="4"/>
  <c r="I2114" i="4"/>
  <c r="I2115" i="4"/>
  <c r="I2116" i="4"/>
  <c r="I2117" i="4"/>
  <c r="J2112" i="4"/>
  <c r="J2113" i="4"/>
  <c r="J2114" i="4"/>
  <c r="J2115" i="4"/>
  <c r="J2116" i="4"/>
  <c r="J2117" i="4"/>
  <c r="I2106" i="4"/>
  <c r="I2107" i="4"/>
  <c r="I2108" i="4"/>
  <c r="I2109" i="4"/>
  <c r="I2110" i="4"/>
  <c r="I2111" i="4"/>
  <c r="J2106" i="4"/>
  <c r="J2107" i="4"/>
  <c r="J2108" i="4"/>
  <c r="J2109" i="4"/>
  <c r="J2110" i="4"/>
  <c r="J2111" i="4"/>
  <c r="I2100" i="4"/>
  <c r="I2101" i="4"/>
  <c r="I2102" i="4"/>
  <c r="I2103" i="4"/>
  <c r="I2104" i="4"/>
  <c r="I2105" i="4"/>
  <c r="J2100" i="4"/>
  <c r="J2101" i="4"/>
  <c r="J2102" i="4"/>
  <c r="J2103" i="4"/>
  <c r="J2104" i="4"/>
  <c r="J2105" i="4"/>
  <c r="I2094" i="4"/>
  <c r="I2095" i="4"/>
  <c r="I2096" i="4"/>
  <c r="I2097" i="4"/>
  <c r="I2098" i="4"/>
  <c r="I2099" i="4"/>
  <c r="J2094" i="4"/>
  <c r="J2095" i="4"/>
  <c r="J2096" i="4"/>
  <c r="J2097" i="4"/>
  <c r="J2098" i="4"/>
  <c r="J2099" i="4"/>
  <c r="J2216" i="4" l="1"/>
  <c r="I2216" i="4"/>
  <c r="J2215" i="4"/>
  <c r="I2215" i="4"/>
  <c r="J2214" i="4"/>
  <c r="I2214" i="4"/>
  <c r="J2213" i="4"/>
  <c r="I2213" i="4"/>
  <c r="J2212" i="4"/>
  <c r="I2212" i="4"/>
  <c r="J2211" i="4"/>
  <c r="I2211" i="4"/>
  <c r="J2210" i="4"/>
  <c r="I2210" i="4"/>
  <c r="J2209" i="4"/>
  <c r="I2209" i="4"/>
  <c r="J2208" i="4"/>
  <c r="I2208" i="4"/>
  <c r="J2207" i="4"/>
  <c r="I2207" i="4"/>
  <c r="J2206" i="4"/>
  <c r="I2206" i="4"/>
  <c r="J2205" i="4"/>
  <c r="I2205" i="4"/>
  <c r="J2204" i="4"/>
  <c r="I2204" i="4"/>
  <c r="J2203" i="4"/>
  <c r="I2203" i="4"/>
  <c r="J2202" i="4"/>
  <c r="I2202" i="4"/>
  <c r="J2201" i="4"/>
  <c r="I2201" i="4"/>
  <c r="J2200" i="4"/>
  <c r="I2200" i="4"/>
  <c r="J2199" i="4"/>
  <c r="I2199" i="4"/>
  <c r="J2198" i="4"/>
  <c r="I2198" i="4"/>
  <c r="J2197" i="4"/>
  <c r="I2197" i="4"/>
  <c r="J2196" i="4"/>
  <c r="I2196" i="4"/>
  <c r="J2195" i="4"/>
  <c r="I2195" i="4"/>
  <c r="J2194" i="4"/>
  <c r="I2194" i="4"/>
  <c r="J2193" i="4"/>
  <c r="I2193" i="4"/>
  <c r="J2192" i="4"/>
  <c r="I2192" i="4"/>
  <c r="J2191" i="4"/>
  <c r="I2191" i="4"/>
  <c r="J2190" i="4"/>
  <c r="I2190" i="4"/>
  <c r="J2189" i="4"/>
  <c r="I2189" i="4"/>
  <c r="J2188" i="4"/>
  <c r="I2188" i="4"/>
  <c r="J2187" i="4"/>
  <c r="I2187" i="4"/>
  <c r="J2186" i="4"/>
  <c r="I2186" i="4"/>
  <c r="J2185" i="4"/>
  <c r="I2185" i="4"/>
  <c r="J2184" i="4"/>
  <c r="I2184" i="4"/>
  <c r="J2183" i="4"/>
  <c r="I2183" i="4"/>
  <c r="J2182" i="4"/>
  <c r="I2182" i="4"/>
  <c r="J2181" i="4"/>
  <c r="I2181" i="4"/>
  <c r="J2180" i="4"/>
  <c r="I2180" i="4"/>
  <c r="J2179" i="4"/>
  <c r="I2179" i="4"/>
  <c r="J2178" i="4"/>
  <c r="I2178" i="4"/>
</calcChain>
</file>

<file path=xl/connections.xml><?xml version="1.0" encoding="utf-8"?>
<connections xmlns="http://schemas.openxmlformats.org/spreadsheetml/2006/main">
  <connection id="1" keepAlive="1" name="ThisWorkbookDataModel" description="Modelo de datos" type="5" refreshedVersion="8"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name="WorksheetConnection_CARGAS EXPLOTACION.xlsx!Tabla1" type="102" refreshedVersion="8" minRefreshableVersion="5">
    <extLst>
      <ext xmlns:x15="http://schemas.microsoft.com/office/spreadsheetml/2010/11/main" uri="{DE250136-89BD-433C-8126-D09CA5730AF9}">
        <x15:connection id="Tabla1" autoDelete="1">
          <x15:rangePr sourceName="_xlcn.WorksheetConnection_CARGASEXPLOTACION.xlsxTabla11"/>
        </x15:connection>
      </ext>
    </extLst>
  </connection>
</connections>
</file>

<file path=xl/sharedStrings.xml><?xml version="1.0" encoding="utf-8"?>
<sst xmlns="http://schemas.openxmlformats.org/spreadsheetml/2006/main" count="5886" uniqueCount="191">
  <si>
    <t>Tarifa Media ($/Ton)</t>
  </si>
  <si>
    <t>Tarifa Media ($/Ton.Km)</t>
  </si>
  <si>
    <t>Año</t>
  </si>
  <si>
    <t>Mes</t>
  </si>
  <si>
    <t>Enero</t>
  </si>
  <si>
    <t>Operador</t>
  </si>
  <si>
    <t>Ferrosur Roca S.A.</t>
  </si>
  <si>
    <t>Nuevo Central Argentino S.A.</t>
  </si>
  <si>
    <t>Trenes Argentinos CyL - Belgrano</t>
  </si>
  <si>
    <t>Trenes Argentinos CyL - Urquiza</t>
  </si>
  <si>
    <t>Trenes Argentinos CyL - San Martín</t>
  </si>
  <si>
    <t>Febrero</t>
  </si>
  <si>
    <t>Marzo</t>
  </si>
  <si>
    <t>Abril</t>
  </si>
  <si>
    <t>Mayo</t>
  </si>
  <si>
    <t>Junio</t>
  </si>
  <si>
    <t>Julio</t>
  </si>
  <si>
    <t>Ingresos (en pesos)</t>
  </si>
  <si>
    <t>Distancia Media (Km)</t>
  </si>
  <si>
    <t>Toneladas (Ton)</t>
  </si>
  <si>
    <t>Toneladas Km (Ton.Km)</t>
  </si>
  <si>
    <t>Etiquetas de fila</t>
  </si>
  <si>
    <t>Total general</t>
  </si>
  <si>
    <t>Suma de Toneladas Km (Ton.Km)</t>
  </si>
  <si>
    <t xml:space="preserve">Toneladas (Ton) </t>
  </si>
  <si>
    <t xml:space="preserve">Toneladas Km (Ton.Km) </t>
  </si>
  <si>
    <t xml:space="preserve">Ingresos (en pesos) </t>
  </si>
  <si>
    <t>RED FERROVIARIA DE CARGAS</t>
  </si>
  <si>
    <t>Agosto</t>
  </si>
  <si>
    <t>Septiembre</t>
  </si>
  <si>
    <t>Octubre</t>
  </si>
  <si>
    <t>Noviembre</t>
  </si>
  <si>
    <t>Diciembre</t>
  </si>
  <si>
    <t>Ton.Km Variación % año anterior</t>
  </si>
  <si>
    <t>Suma de Toneladas Km (Ton.Km)2</t>
  </si>
  <si>
    <t>ALL Mesopotámica S.A.</t>
  </si>
  <si>
    <t>ALL Central S.A.</t>
  </si>
  <si>
    <t>Suma de Toneladas (Ton)</t>
  </si>
  <si>
    <t xml:space="preserve">Ton. Variación % año anterior </t>
  </si>
  <si>
    <t>Suma de Toneladas (Ton)2</t>
  </si>
  <si>
    <t>Ferrocarril Mesopotámico Gral. Urquiza S.A.</t>
  </si>
  <si>
    <t>Buenos Aires Al Pacífico S.A.</t>
  </si>
  <si>
    <t>Observaciones</t>
  </si>
  <si>
    <t>El 17/08/2001 por modificación estaturaria la empresa pasa a llamarse América Latina Logística Mesopotámica S.A.</t>
  </si>
  <si>
    <t>El 12/10/2001 por modificación estatutaria la empresa pasa a llamarse América Latina Logística Central S.A.</t>
  </si>
  <si>
    <t>El 16/11/1999 operador Belgrano Cargas y Logística S.A.</t>
  </si>
  <si>
    <t>Ferrocarril Belgrano Cargas S.A.</t>
  </si>
  <si>
    <t>Período</t>
  </si>
  <si>
    <t>Tren Patagónico S.A.</t>
  </si>
  <si>
    <t>ESTADÍSTICAS DE EXPLOTACIÓN</t>
  </si>
  <si>
    <t xml:space="preserve"> COMISIÓN NACIONAL DE REGULACIÓN DEL TRANSPORTE/GERENCIA DE FISCALIZACION DE GESTION FERROVIARIA  - ARGENTINA</t>
  </si>
  <si>
    <t>ÚLTIMA ACTUALIZACIÓN:</t>
  </si>
  <si>
    <t>OBSERVACIONES SOBRE LA INFORMACIÓN ESTADÍSTICA PRESENTADA</t>
  </si>
  <si>
    <t>La información contenida en este archivo ha sido recopilada a partir de datos suministrados por los operadores ferroviarios, por esta CNRT y de análisis internos.</t>
  </si>
  <si>
    <t>Es posible que los datos aquí presentados difieran de informes previos debido a un proceso de revisión continua, el cual busca garantizar la precisión y confiabilidad de la información.</t>
  </si>
  <si>
    <t>Las definiciones vertidas en este glosario corresponden al Manual de Indicadores CNRT de Gestión del Sistema Ferroviario Argentino, aprobado por la disposición DI-2023-334-APN-CNRT#MTR, de fecha 5 de junio de 2023.</t>
  </si>
  <si>
    <t>Glosario</t>
  </si>
  <si>
    <t>NOMENCLADOR</t>
  </si>
  <si>
    <t>INDICADOR</t>
  </si>
  <si>
    <t>DEFINICIÓN</t>
  </si>
  <si>
    <t>CNRT - CAR-05</t>
  </si>
  <si>
    <t>TONELADAS TRANSPORTADAS</t>
  </si>
  <si>
    <t>Sumatoria del peso de la mercancía transportada en cada operación de transporte. Incluye el peso de los embalajes. En la modalidad de operación de transporte normal se consideran las toneladas transportadas entre los puntos de carga y descarga.  Se corresponde con indicador incluido por el Grupo de trabajo del G20 Infrastructure Working Group. Se corresponde a indicador de la UIC (Union Internacional de Ferrocarriles).</t>
  </si>
  <si>
    <t>CNRT - CAR-06</t>
  </si>
  <si>
    <t>TONELADAS KILÓMETRO</t>
  </si>
  <si>
    <t>Unidad de medida del transporte de mercaderías que representa el transporte ferroviario de una tonelada a una distancia de un kilómetro. Se corresponde a indicador de la UIC (Union Internacional de Ferrocarriles). Se corresponde
con un indicador incluido en la CEPAL (Comisión Económica para América Latina y el Caribe).</t>
  </si>
  <si>
    <t>CNRT - CAR-07</t>
  </si>
  <si>
    <t>INGRESOS</t>
  </si>
  <si>
    <t>Ingresos totales devengados en términos nominales en pesos por los servicios de transporte de cargas. Se corresponde con indicador UIC (Union Internacional de Ferrocarriles).</t>
  </si>
  <si>
    <t>CNRT - CAR-13</t>
  </si>
  <si>
    <t>TARIFA MEDIA POR TONELADA</t>
  </si>
  <si>
    <t xml:space="preserve">Resultado del cociente entre los ingresos devengados y las toneladas transportadas por el Operador en un período de tiempo determinado.  </t>
  </si>
  <si>
    <t>TARIFA MEDIA POR TONELADA KILÓMETRO</t>
  </si>
  <si>
    <t xml:space="preserve">Resultado del cociente entre los ingresos devengados y las toneladas kilómetro transportadas por el Operador en un período de tiempo determinado.  </t>
  </si>
  <si>
    <t>CNRT - CAR-19</t>
  </si>
  <si>
    <t>CNRT - CAR-14</t>
  </si>
  <si>
    <t>DISTANCIA MEDIA</t>
  </si>
  <si>
    <t xml:space="preserve">Resultado del cociente entre la cantidad de toneladas kilómetro y las toneladas transportadas en el período. </t>
  </si>
  <si>
    <t xml:space="preserve">Tarifa Media ($/Ton.)   </t>
  </si>
  <si>
    <t xml:space="preserve">Tarifa Media ($/Ton.Km.)  </t>
  </si>
  <si>
    <t xml:space="preserve">Distancia Media (Km)  </t>
  </si>
  <si>
    <t>Ferroexpreso Pampeano S.A.</t>
  </si>
  <si>
    <t>Total 1994</t>
  </si>
  <si>
    <t>Total 1995</t>
  </si>
  <si>
    <t>Total 1996</t>
  </si>
  <si>
    <t>Total 1997</t>
  </si>
  <si>
    <t>Total 1998</t>
  </si>
  <si>
    <t>Total 1999</t>
  </si>
  <si>
    <t>Total 2000</t>
  </si>
  <si>
    <t>Total 2001</t>
  </si>
  <si>
    <t>Total 2002</t>
  </si>
  <si>
    <t>Total 2003</t>
  </si>
  <si>
    <t>Total 2004</t>
  </si>
  <si>
    <t>Total 2005</t>
  </si>
  <si>
    <t>Total 2006</t>
  </si>
  <si>
    <t>Total 2007</t>
  </si>
  <si>
    <t>Total 2008</t>
  </si>
  <si>
    <t>Total 2009</t>
  </si>
  <si>
    <t>Total 2010</t>
  </si>
  <si>
    <t>Total 2011</t>
  </si>
  <si>
    <t>Total 2012</t>
  </si>
  <si>
    <t>Total 2013</t>
  </si>
  <si>
    <t>Total 2014</t>
  </si>
  <si>
    <t>Total 2015</t>
  </si>
  <si>
    <t>Total 2016</t>
  </si>
  <si>
    <t>Total 2017</t>
  </si>
  <si>
    <t>Total 2018</t>
  </si>
  <si>
    <t>Total 2019</t>
  </si>
  <si>
    <t>Total 2020</t>
  </si>
  <si>
    <t>Total 2021</t>
  </si>
  <si>
    <t>Total 2022</t>
  </si>
  <si>
    <t>Total 2023</t>
  </si>
  <si>
    <t>Total 2024</t>
  </si>
  <si>
    <t>Total 2025</t>
  </si>
  <si>
    <t>-</t>
  </si>
  <si>
    <t>op</t>
  </si>
  <si>
    <t>id_operador</t>
  </si>
  <si>
    <t>Columna1</t>
  </si>
  <si>
    <t>Columna2</t>
  </si>
  <si>
    <t>operador</t>
  </si>
  <si>
    <t>abreviaturas_dash</t>
  </si>
  <si>
    <t>etiqueta_operador</t>
  </si>
  <si>
    <t>id_hist_traza</t>
  </si>
  <si>
    <t>Columna3</t>
  </si>
  <si>
    <t>NUEVO CENTRAL ARGENTINO S.A.</t>
  </si>
  <si>
    <t>NCA SA</t>
  </si>
  <si>
    <t>C-NCA SA</t>
  </si>
  <si>
    <t>FERROSUR ROCA S.A.</t>
  </si>
  <si>
    <t>FSR SA</t>
  </si>
  <si>
    <t>A-FSR SA</t>
  </si>
  <si>
    <t>FERROEXPRESO PAMPEANO S.A.</t>
  </si>
  <si>
    <t>FEP SA</t>
  </si>
  <si>
    <t>B-FEP SA</t>
  </si>
  <si>
    <t>TRENES ARGENTINOS DE CARGAS-BELGRANO</t>
  </si>
  <si>
    <t>BCyL SA - TAC - L. BEL</t>
  </si>
  <si>
    <t>TRENES ARGENTINOS CARGAS - LÍNEA BELGRANO</t>
  </si>
  <si>
    <t>D-BCyL SA - TAC - L. BEL</t>
  </si>
  <si>
    <t>TRENES ARGENTINOS DE CARGAS-SAN MARTÍN</t>
  </si>
  <si>
    <t>BCyL SA - TAC - L. SM</t>
  </si>
  <si>
    <t>TRENES ARGENTINOS CARGAS - LÍNEA SAN MARTÍN</t>
  </si>
  <si>
    <t>F-BCyL SA - TAC - L. SM</t>
  </si>
  <si>
    <t>TRENES ARGENTINOS DE CARGAS-URQUIZA</t>
  </si>
  <si>
    <t>BCyL SA - TAC - L. URQ</t>
  </si>
  <si>
    <t>TRENES ARGENTINOS CARGAS - LÍNEA URQUIZA</t>
  </si>
  <si>
    <t>E-BCyL SA - TAC - L. URQ</t>
  </si>
  <si>
    <t>TREN PATAGÓNICO S.A.</t>
  </si>
  <si>
    <t>TP SA</t>
  </si>
  <si>
    <t>TREN PATAGÓNICO SA</t>
  </si>
  <si>
    <t>G-TP SA</t>
  </si>
  <si>
    <t xml:space="preserve">AMÉRICA LATINA LOGÍSTICA CENTRAL S.A. </t>
  </si>
  <si>
    <t>ALLC SA</t>
  </si>
  <si>
    <t>ALL CENTRAL SA</t>
  </si>
  <si>
    <t>J-ALLC SA</t>
  </si>
  <si>
    <t>BUENOS AIRES AL PACÍFICO - SAN MARTÍN S.A.</t>
  </si>
  <si>
    <t>BAP - SM</t>
  </si>
  <si>
    <t>M-BAP - SM</t>
  </si>
  <si>
    <t xml:space="preserve">AMÉRICA LATINA LOGÍSTICA MESOPOTÁMICA S.A. </t>
  </si>
  <si>
    <t>ALLM SA</t>
  </si>
  <si>
    <t>ALL MESOPOTÁMICA SA</t>
  </si>
  <si>
    <t>I-ALLM SA</t>
  </si>
  <si>
    <t>FERROCARRIL MESOPOTÁMICO - GRAL. URQUIZA S.A.</t>
  </si>
  <si>
    <t>FM - GRAL. URQ. SA</t>
  </si>
  <si>
    <t>L-FM - GRAL. URQ. SA</t>
  </si>
  <si>
    <t>Belgrano Cargas S.A.</t>
  </si>
  <si>
    <t>BELGRANO CARGAS S.A.</t>
  </si>
  <si>
    <t>BC SA</t>
  </si>
  <si>
    <t>H-BC SA</t>
  </si>
  <si>
    <t>EMPRESA ESTATAL FERROCARRIL GENERAL BELGRANO SA</t>
  </si>
  <si>
    <t>FERR. GRAL. BELG. EMP. EST.</t>
  </si>
  <si>
    <t>EMP. EST. FERROCARRIL GENERAL BELGRANO SA</t>
  </si>
  <si>
    <t>K-FERR. GRAL. BELG. EMP. EST.</t>
  </si>
  <si>
    <t>C</t>
  </si>
  <si>
    <t>A</t>
  </si>
  <si>
    <t>B</t>
  </si>
  <si>
    <t>D</t>
  </si>
  <si>
    <t>F</t>
  </si>
  <si>
    <t>E</t>
  </si>
  <si>
    <t>G</t>
  </si>
  <si>
    <t>J</t>
  </si>
  <si>
    <t>M</t>
  </si>
  <si>
    <t>I</t>
  </si>
  <si>
    <t>L</t>
  </si>
  <si>
    <t>H</t>
  </si>
  <si>
    <t>K</t>
  </si>
  <si>
    <t>|</t>
  </si>
  <si>
    <t>Datos declarados por BCYL SA -El 30/05/2013 toma de posesión Belgrano Cargas y Logística S.A. (Trenes Argentinos CyL-Urquiza)</t>
  </si>
  <si>
    <t>Datos declarados por BCYL SA-El 21/05/2013 toma de posesión de Ferrocarril Belgrano Cargas S.A.</t>
  </si>
  <si>
    <t>Datos declarados por BCYL SA - El 21/05/2013 toma de posesión de Ferrocarril Belgrano Cargas S.A.</t>
  </si>
  <si>
    <t>Datos declarados por BCyL SA -El 30/05/2013 toma de posesión Belgrano Cargas y Logística S.A. (Trenes Argentinos CyL-San Martín)</t>
  </si>
  <si>
    <t>Filtro operador</t>
  </si>
  <si>
    <t>Diciembre-1999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</si>
</sst>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43" formatCode="_-* #,##0.00_-;\-* #,##0.00_-;_-* &quot;-&quot;??_-;_-@_-"/>
    <numFmt numFmtId="164" formatCode="&quot;$&quot;#,##0.00;\-&quot;$&quot;#,##0.00"/>
    <numFmt numFmtId="165" formatCode="_-&quot;$&quot;* #,##0.00_-;\-&quot;$&quot;* #,##0.00_-;_-&quot;$&quot;* &quot;-&quot;??_-;_-@_-"/>
    <numFmt numFmtId="166" formatCode="_ * #,##0.00_ ;_ * \-#,##0.00_ ;_ * &quot;-&quot;??_ ;_ @_ "/>
    <numFmt numFmtId="167" formatCode="General_)"/>
    <numFmt numFmtId="168" formatCode="_-* #,##0.00\ [$€]_-;\-* #,##0.00\ [$€]_-;_-* &quot;-&quot;??\ [$€]_-;_-@_-"/>
    <numFmt numFmtId="169" formatCode="#,#00"/>
    <numFmt numFmtId="170" formatCode="_-* #,##0.00\ _P_t_s_-;\-* #,##0.00\ _P_t_s_-;_-* &quot;-&quot;??\ _P_t_s_-;_-@_-"/>
    <numFmt numFmtId="171" formatCode="&quot;$&quot;#,#00"/>
    <numFmt numFmtId="172" formatCode="&quot;$&quot;#,"/>
    <numFmt numFmtId="173" formatCode="#.##000"/>
    <numFmt numFmtId="174" formatCode="#.##0,"/>
    <numFmt numFmtId="175" formatCode="#,##0.0"/>
    <numFmt numFmtId="176" formatCode="&quot;$&quot;#,##0.00"/>
    <numFmt numFmtId="177" formatCode="[$-2C0A]d&quot; de &quot;mmmm&quot; de &quot;yyyy;@"/>
    <numFmt numFmtId="178" formatCode="0.0%"/>
  </numFmts>
  <fonts count="51"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b/>
      <sz val="1"/>
      <color indexed="8"/>
      <name val="Courier"/>
      <family val="3"/>
    </font>
    <font>
      <b/>
      <sz val="11"/>
      <color indexed="17"/>
      <name val="Calibri"/>
      <family val="2"/>
    </font>
    <font>
      <b/>
      <sz val="11"/>
      <color indexed="9"/>
      <name val="Calibri"/>
      <family val="2"/>
    </font>
    <font>
      <sz val="11"/>
      <color indexed="17"/>
      <name val="Calibri"/>
      <family val="2"/>
    </font>
    <font>
      <b/>
      <sz val="11"/>
      <color indexed="8"/>
      <name val="Calibri"/>
      <family val="2"/>
    </font>
    <font>
      <b/>
      <sz val="11"/>
      <color indexed="62"/>
      <name val="Calibri"/>
      <family val="2"/>
    </font>
    <font>
      <sz val="11"/>
      <color indexed="48"/>
      <name val="Calibri"/>
      <family val="2"/>
    </font>
    <font>
      <sz val="12"/>
      <name val="Helv"/>
    </font>
    <font>
      <sz val="1"/>
      <color indexed="8"/>
      <name val="Courier"/>
      <family val="3"/>
    </font>
    <font>
      <sz val="11"/>
      <color indexed="37"/>
      <name val="Calibri"/>
      <family val="2"/>
    </font>
    <font>
      <sz val="10"/>
      <color theme="1"/>
      <name val="Calibri"/>
      <family val="2"/>
    </font>
    <font>
      <sz val="8"/>
      <name val="Arial"/>
      <family val="2"/>
    </font>
    <font>
      <b/>
      <sz val="11"/>
      <color indexed="63"/>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b/>
      <sz val="15"/>
      <color indexed="62"/>
      <name val="Calibri"/>
      <family val="2"/>
    </font>
    <font>
      <b/>
      <sz val="13"/>
      <color indexed="62"/>
      <name val="Calibri"/>
      <family val="2"/>
    </font>
    <font>
      <sz val="10"/>
      <name val="Arial"/>
      <family val="2"/>
    </font>
    <font>
      <sz val="10"/>
      <color theme="0"/>
      <name val="Arial"/>
      <family val="2"/>
    </font>
    <font>
      <sz val="22"/>
      <color theme="0"/>
      <name val="Franklin Gothic Demi Cond"/>
      <family val="2"/>
    </font>
    <font>
      <sz val="10"/>
      <color theme="0"/>
      <name val="Calibri"/>
      <family val="2"/>
      <scheme val="minor"/>
    </font>
    <font>
      <sz val="10"/>
      <name val="Calibri"/>
      <family val="2"/>
      <scheme val="minor"/>
    </font>
    <font>
      <sz val="10"/>
      <name val="Calibri Light"/>
      <family val="2"/>
    </font>
    <font>
      <sz val="36"/>
      <color rgb="FF1F497D"/>
      <name val="Franklin Gothic Demi Cond"/>
      <family val="2"/>
    </font>
    <font>
      <sz val="32"/>
      <color rgb="FF4F81BD"/>
      <name val="Franklin Gothic Demi Cond"/>
      <family val="2"/>
    </font>
    <font>
      <sz val="12"/>
      <color rgb="FFA6A6A6"/>
      <name val="Franklin Gothic Demi Cond"/>
      <family val="2"/>
    </font>
    <font>
      <b/>
      <sz val="11"/>
      <color rgb="FFC00000"/>
      <name val="Arial"/>
      <family val="2"/>
    </font>
    <font>
      <sz val="26"/>
      <color theme="3"/>
      <name val="Franklin Gothic Demi Cond"/>
      <family val="2"/>
    </font>
    <font>
      <sz val="14"/>
      <name val="Franklin Gothic Demi Cond"/>
      <family val="2"/>
    </font>
    <font>
      <b/>
      <sz val="12"/>
      <name val="Arial"/>
      <family val="2"/>
    </font>
    <font>
      <b/>
      <sz val="10"/>
      <color rgb="FF000000"/>
      <name val="Calibri"/>
      <family val="2"/>
    </font>
    <font>
      <sz val="10"/>
      <color rgb="FF000000"/>
      <name val="Calibri"/>
      <family val="2"/>
    </font>
    <font>
      <sz val="12"/>
      <name val="Arial"/>
      <family val="2"/>
    </font>
    <font>
      <sz val="10"/>
      <name val="Calibri Light"/>
      <family val="2"/>
    </font>
    <font>
      <sz val="10"/>
      <name val="Calibri Light"/>
      <family val="2"/>
    </font>
    <font>
      <sz val="10"/>
      <name val="Calibri Light"/>
      <family val="2"/>
    </font>
    <font>
      <sz val="9"/>
      <name val="Calibri"/>
      <scheme val="minor"/>
    </font>
    <font>
      <sz val="10"/>
      <color theme="0"/>
      <name val="Calibri"/>
      <scheme val="minor"/>
    </font>
  </fonts>
  <fills count="5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35"/>
        <bgColor indexed="35"/>
      </patternFill>
    </fill>
    <fill>
      <patternFill patternType="solid">
        <fgColor indexed="18"/>
        <bgColor indexed="18"/>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48"/>
        <bgColor indexed="48"/>
      </patternFill>
    </fill>
    <fill>
      <patternFill patternType="solid">
        <fgColor indexed="25"/>
        <bgColor indexed="25"/>
      </patternFill>
    </fill>
    <fill>
      <patternFill patternType="solid">
        <fgColor indexed="57"/>
        <bgColor indexed="57"/>
      </patternFill>
    </fill>
    <fill>
      <patternFill patternType="solid">
        <fgColor indexed="53"/>
        <bgColor indexed="53"/>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15"/>
      </patternFill>
    </fill>
    <fill>
      <patternFill patternType="solid">
        <fgColor indexed="20"/>
      </patternFill>
    </fill>
    <fill>
      <patternFill patternType="solid">
        <fgColor theme="0" tint="-0.249977111117893"/>
        <bgColor indexed="64"/>
      </patternFill>
    </fill>
    <fill>
      <patternFill patternType="solid">
        <fgColor theme="2" tint="-9.9978637043366805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style="thin">
        <color indexed="48"/>
      </top>
      <bottom style="double">
        <color indexed="48"/>
      </bottom>
      <diagonal/>
    </border>
    <border>
      <left/>
      <right/>
      <top style="double">
        <color indexed="64"/>
      </top>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s>
  <cellStyleXfs count="151">
    <xf numFmtId="0" fontId="0" fillId="0" borderId="0"/>
    <xf numFmtId="0" fontId="5" fillId="4" borderId="0" applyNumberFormat="0" applyBorder="0" applyAlignment="0" applyProtection="0"/>
    <xf numFmtId="0" fontId="5" fillId="5" borderId="0" applyNumberFormat="0" applyBorder="0" applyAlignment="0" applyProtection="0"/>
    <xf numFmtId="0" fontId="6"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6"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6" fillId="8"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6"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6" fillId="18" borderId="0" applyNumberFormat="0" applyBorder="0" applyAlignment="0" applyProtection="0"/>
    <xf numFmtId="0" fontId="5" fillId="11" borderId="0" applyNumberFormat="0" applyBorder="0" applyAlignment="0" applyProtection="0"/>
    <xf numFmtId="0" fontId="7" fillId="0" borderId="0">
      <protection locked="0"/>
    </xf>
    <xf numFmtId="0" fontId="7" fillId="0" borderId="0">
      <protection locked="0"/>
    </xf>
    <xf numFmtId="0" fontId="8" fillId="19" borderId="2" applyNumberFormat="0" applyAlignment="0" applyProtection="0"/>
    <xf numFmtId="0" fontId="9" fillId="20" borderId="3" applyNumberFormat="0" applyAlignment="0" applyProtection="0"/>
    <xf numFmtId="0" fontId="10" fillId="0" borderId="4" applyNumberFormat="0" applyFill="0" applyAlignment="0" applyProtection="0"/>
    <xf numFmtId="0" fontId="11"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2" fillId="0" borderId="0" applyNumberFormat="0" applyFill="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0" borderId="0" applyNumberFormat="0" applyBorder="0" applyAlignment="0" applyProtection="0"/>
    <xf numFmtId="0" fontId="6" fillId="6" borderId="0" applyNumberFormat="0" applyBorder="0" applyAlignment="0" applyProtection="0"/>
    <xf numFmtId="0" fontId="6" fillId="27" borderId="0" applyNumberFormat="0" applyBorder="0" applyAlignment="0" applyProtection="0"/>
    <xf numFmtId="0" fontId="13" fillId="17" borderId="2" applyNumberFormat="0" applyAlignment="0" applyProtection="0"/>
    <xf numFmtId="168" fontId="14" fillId="0" borderId="0" applyFont="0" applyFill="0" applyBorder="0" applyAlignment="0" applyProtection="0"/>
    <xf numFmtId="0" fontId="15" fillId="0" borderId="0">
      <protection locked="0"/>
    </xf>
    <xf numFmtId="0" fontId="14" fillId="0" borderId="0"/>
    <xf numFmtId="169" fontId="15" fillId="0" borderId="0">
      <protection locked="0"/>
    </xf>
    <xf numFmtId="0" fontId="16" fillId="16" borderId="0" applyNumberFormat="0" applyBorder="0" applyAlignment="0" applyProtection="0"/>
    <xf numFmtId="166" fontId="5"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166" fontId="3" fillId="0" borderId="0" applyFont="0" applyFill="0" applyBorder="0" applyAlignment="0" applyProtection="0"/>
    <xf numFmtId="170" fontId="4" fillId="0" borderId="0" applyFont="0" applyFill="0" applyBorder="0" applyAlignment="0" applyProtection="0"/>
    <xf numFmtId="166" fontId="17"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70" fontId="4" fillId="0" borderId="0" applyFont="0" applyFill="0" applyBorder="0" applyAlignment="0" applyProtection="0"/>
    <xf numFmtId="166" fontId="17" fillId="0" borderId="0" applyFont="0" applyFill="0" applyBorder="0" applyAlignment="0" applyProtection="0"/>
    <xf numFmtId="166" fontId="3" fillId="0" borderId="0" applyFont="0" applyFill="0" applyBorder="0" applyAlignment="0" applyProtection="0"/>
    <xf numFmtId="166" fontId="4" fillId="0" borderId="0" applyFont="0" applyFill="0" applyBorder="0" applyAlignment="0" applyProtection="0"/>
    <xf numFmtId="171" fontId="15" fillId="0" borderId="0">
      <protection locked="0"/>
    </xf>
    <xf numFmtId="172" fontId="15" fillId="0" borderId="0">
      <protection locked="0"/>
    </xf>
    <xf numFmtId="0" fontId="10" fillId="17" borderId="0" applyNumberFormat="0" applyBorder="0" applyAlignment="0" applyProtection="0"/>
    <xf numFmtId="0" fontId="4" fillId="0" borderId="0"/>
    <xf numFmtId="167" fontId="14" fillId="0" borderId="0"/>
    <xf numFmtId="0" fontId="3" fillId="0" borderId="0"/>
    <xf numFmtId="0" fontId="4" fillId="0" borderId="0"/>
    <xf numFmtId="0" fontId="3" fillId="0" borderId="0"/>
    <xf numFmtId="0" fontId="17" fillId="0" borderId="0"/>
    <xf numFmtId="0" fontId="4" fillId="0" borderId="0"/>
    <xf numFmtId="0" fontId="18" fillId="28" borderId="0"/>
    <xf numFmtId="0" fontId="18" fillId="28" borderId="0"/>
    <xf numFmtId="0" fontId="18" fillId="28" borderId="0"/>
    <xf numFmtId="0" fontId="4" fillId="0" borderId="0"/>
    <xf numFmtId="0" fontId="17" fillId="0" borderId="0"/>
    <xf numFmtId="167" fontId="14" fillId="0" borderId="0"/>
    <xf numFmtId="167" fontId="14" fillId="0" borderId="0"/>
    <xf numFmtId="0" fontId="17" fillId="0" borderId="0"/>
    <xf numFmtId="0" fontId="18" fillId="16" borderId="2" applyNumberFormat="0" applyFont="0" applyAlignment="0" applyProtection="0"/>
    <xf numFmtId="0" fontId="18" fillId="16" borderId="2" applyNumberFormat="0" applyFont="0" applyAlignment="0" applyProtection="0"/>
    <xf numFmtId="0" fontId="14" fillId="0" borderId="0"/>
    <xf numFmtId="9" fontId="3" fillId="0" borderId="0" applyFont="0" applyFill="0" applyBorder="0" applyAlignment="0" applyProtection="0"/>
    <xf numFmtId="9" fontId="17"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3" fontId="15" fillId="0" borderId="0">
      <protection locked="0"/>
    </xf>
    <xf numFmtId="174" fontId="15" fillId="0" borderId="0">
      <protection locked="0"/>
    </xf>
    <xf numFmtId="0" fontId="14" fillId="0" borderId="0"/>
    <xf numFmtId="0" fontId="14" fillId="0" borderId="0"/>
    <xf numFmtId="0" fontId="19" fillId="19" borderId="5" applyNumberFormat="0" applyAlignment="0" applyProtection="0"/>
    <xf numFmtId="4" fontId="18" fillId="29" borderId="2" applyNumberFormat="0" applyProtection="0">
      <alignment vertical="center"/>
    </xf>
    <xf numFmtId="4" fontId="20" fillId="30" borderId="2" applyNumberFormat="0" applyProtection="0">
      <alignment vertical="center"/>
    </xf>
    <xf numFmtId="4" fontId="18" fillId="30" borderId="2" applyNumberFormat="0" applyProtection="0">
      <alignment horizontal="left" vertical="center" indent="1"/>
    </xf>
    <xf numFmtId="0" fontId="21" fillId="29" borderId="6" applyNumberFormat="0" applyProtection="0">
      <alignment horizontal="left" vertical="top" indent="1"/>
    </xf>
    <xf numFmtId="4" fontId="18" fillId="31" borderId="2" applyNumberFormat="0" applyProtection="0">
      <alignment horizontal="left" vertical="center" indent="1"/>
    </xf>
    <xf numFmtId="4" fontId="18" fillId="32" borderId="2" applyNumberFormat="0" applyProtection="0">
      <alignment horizontal="right" vertical="center"/>
    </xf>
    <xf numFmtId="4" fontId="18" fillId="33" borderId="2" applyNumberFormat="0" applyProtection="0">
      <alignment horizontal="right" vertical="center"/>
    </xf>
    <xf numFmtId="4" fontId="18" fillId="34" borderId="7" applyNumberFormat="0" applyProtection="0">
      <alignment horizontal="right" vertical="center"/>
    </xf>
    <xf numFmtId="4" fontId="18" fillId="35" borderId="2" applyNumberFormat="0" applyProtection="0">
      <alignment horizontal="right" vertical="center"/>
    </xf>
    <xf numFmtId="4" fontId="18" fillId="36" borderId="2" applyNumberFormat="0" applyProtection="0">
      <alignment horizontal="right" vertical="center"/>
    </xf>
    <xf numFmtId="4" fontId="18" fillId="37" borderId="2" applyNumberFormat="0" applyProtection="0">
      <alignment horizontal="right" vertical="center"/>
    </xf>
    <xf numFmtId="4" fontId="18" fillId="38" borderId="2" applyNumberFormat="0" applyProtection="0">
      <alignment horizontal="right" vertical="center"/>
    </xf>
    <xf numFmtId="4" fontId="18" fillId="39" borderId="2" applyNumberFormat="0" applyProtection="0">
      <alignment horizontal="right" vertical="center"/>
    </xf>
    <xf numFmtId="4" fontId="18" fillId="40" borderId="2" applyNumberFormat="0" applyProtection="0">
      <alignment horizontal="right" vertical="center"/>
    </xf>
    <xf numFmtId="4" fontId="18" fillId="41" borderId="7" applyNumberFormat="0" applyProtection="0">
      <alignment horizontal="left" vertical="center" indent="1"/>
    </xf>
    <xf numFmtId="4" fontId="4" fillId="42" borderId="7" applyNumberFormat="0" applyProtection="0">
      <alignment horizontal="left" vertical="center" indent="1"/>
    </xf>
    <xf numFmtId="4" fontId="4" fillId="42" borderId="7" applyNumberFormat="0" applyProtection="0">
      <alignment horizontal="left" vertical="center" indent="1"/>
    </xf>
    <xf numFmtId="4" fontId="18" fillId="43" borderId="2" applyNumberFormat="0" applyProtection="0">
      <alignment horizontal="right" vertical="center"/>
    </xf>
    <xf numFmtId="4" fontId="18" fillId="44" borderId="7" applyNumberFormat="0" applyProtection="0">
      <alignment horizontal="left" vertical="center" indent="1"/>
    </xf>
    <xf numFmtId="4" fontId="18" fillId="43" borderId="7" applyNumberFormat="0" applyProtection="0">
      <alignment horizontal="left" vertical="center" indent="1"/>
    </xf>
    <xf numFmtId="0" fontId="18" fillId="45" borderId="2" applyNumberFormat="0" applyProtection="0">
      <alignment horizontal="left" vertical="center" indent="1"/>
    </xf>
    <xf numFmtId="0" fontId="18" fillId="42" borderId="6" applyNumberFormat="0" applyProtection="0">
      <alignment horizontal="left" vertical="top" indent="1"/>
    </xf>
    <xf numFmtId="0" fontId="18" fillId="42" borderId="6" applyNumberFormat="0" applyProtection="0">
      <alignment horizontal="left" vertical="top" indent="1"/>
    </xf>
    <xf numFmtId="0" fontId="18" fillId="46" borderId="2" applyNumberFormat="0" applyProtection="0">
      <alignment horizontal="left" vertical="center" indent="1"/>
    </xf>
    <xf numFmtId="0" fontId="18" fillId="43" borderId="6" applyNumberFormat="0" applyProtection="0">
      <alignment horizontal="left" vertical="top" indent="1"/>
    </xf>
    <xf numFmtId="0" fontId="18" fillId="43" borderId="6" applyNumberFormat="0" applyProtection="0">
      <alignment horizontal="left" vertical="top" indent="1"/>
    </xf>
    <xf numFmtId="0" fontId="18" fillId="47" borderId="2" applyNumberFormat="0" applyProtection="0">
      <alignment horizontal="left" vertical="center" indent="1"/>
    </xf>
    <xf numFmtId="0" fontId="18" fillId="47" borderId="6" applyNumberFormat="0" applyProtection="0">
      <alignment horizontal="left" vertical="top" indent="1"/>
    </xf>
    <xf numFmtId="0" fontId="18" fillId="47" borderId="6" applyNumberFormat="0" applyProtection="0">
      <alignment horizontal="left" vertical="top" indent="1"/>
    </xf>
    <xf numFmtId="0" fontId="18" fillId="44" borderId="2" applyNumberFormat="0" applyProtection="0">
      <alignment horizontal="left" vertical="center" indent="1"/>
    </xf>
    <xf numFmtId="0" fontId="18" fillId="44" borderId="6" applyNumberFormat="0" applyProtection="0">
      <alignment horizontal="left" vertical="top" indent="1"/>
    </xf>
    <xf numFmtId="0" fontId="18" fillId="44" borderId="6" applyNumberFormat="0" applyProtection="0">
      <alignment horizontal="left" vertical="top" indent="1"/>
    </xf>
    <xf numFmtId="0" fontId="18" fillId="48" borderId="8" applyNumberFormat="0">
      <protection locked="0"/>
    </xf>
    <xf numFmtId="0" fontId="18" fillId="48" borderId="8" applyNumberFormat="0">
      <protection locked="0"/>
    </xf>
    <xf numFmtId="0" fontId="22" fillId="42" borderId="9" applyBorder="0"/>
    <xf numFmtId="4" fontId="23" fillId="49" borderId="6" applyNumberFormat="0" applyProtection="0">
      <alignment vertical="center"/>
    </xf>
    <xf numFmtId="4" fontId="20" fillId="50" borderId="1" applyNumberFormat="0" applyProtection="0">
      <alignment vertical="center"/>
    </xf>
    <xf numFmtId="4" fontId="23" fillId="45" borderId="6" applyNumberFormat="0" applyProtection="0">
      <alignment horizontal="left" vertical="center" indent="1"/>
    </xf>
    <xf numFmtId="0" fontId="23" fillId="49" borderId="6" applyNumberFormat="0" applyProtection="0">
      <alignment horizontal="left" vertical="top" indent="1"/>
    </xf>
    <xf numFmtId="4" fontId="18" fillId="0" borderId="2" applyNumberFormat="0" applyProtection="0">
      <alignment horizontal="right" vertical="center"/>
    </xf>
    <xf numFmtId="4" fontId="18" fillId="0" borderId="2" applyNumberFormat="0" applyProtection="0">
      <alignment horizontal="right" vertical="center"/>
    </xf>
    <xf numFmtId="4" fontId="18" fillId="0" borderId="2" applyNumberFormat="0" applyProtection="0">
      <alignment horizontal="right" vertical="center"/>
    </xf>
    <xf numFmtId="4" fontId="20" fillId="2" borderId="2" applyNumberFormat="0" applyProtection="0">
      <alignment horizontal="right" vertical="center"/>
    </xf>
    <xf numFmtId="4" fontId="18" fillId="31" borderId="2" applyNumberFormat="0" applyProtection="0">
      <alignment horizontal="left" vertical="center" indent="1"/>
    </xf>
    <xf numFmtId="4" fontId="18" fillId="31" borderId="2" applyNumberFormat="0" applyProtection="0">
      <alignment horizontal="left" vertical="center" indent="1"/>
    </xf>
    <xf numFmtId="0" fontId="23" fillId="43" borderId="6" applyNumberFormat="0" applyProtection="0">
      <alignment horizontal="left" vertical="top" indent="1"/>
    </xf>
    <xf numFmtId="4" fontId="24" fillId="51" borderId="7" applyNumberFormat="0" applyProtection="0">
      <alignment horizontal="left" vertical="center" indent="1"/>
    </xf>
    <xf numFmtId="0" fontId="18" fillId="52" borderId="1"/>
    <xf numFmtId="4" fontId="25" fillId="48" borderId="2" applyNumberFormat="0" applyProtection="0">
      <alignment horizontal="right" vertical="center"/>
    </xf>
    <xf numFmtId="0" fontId="26" fillId="0" borderId="0" applyNumberFormat="0" applyFill="0" applyBorder="0" applyAlignment="0" applyProtection="0"/>
    <xf numFmtId="0" fontId="27" fillId="0" borderId="0" applyNumberFormat="0" applyFill="0" applyBorder="0" applyAlignment="0" applyProtection="0"/>
    <xf numFmtId="0" fontId="28" fillId="0" borderId="10" applyNumberFormat="0" applyFill="0" applyAlignment="0" applyProtection="0"/>
    <xf numFmtId="0" fontId="29" fillId="0" borderId="11" applyNumberFormat="0" applyFill="0" applyAlignment="0" applyProtection="0"/>
    <xf numFmtId="0" fontId="12" fillId="0" borderId="12" applyNumberFormat="0" applyFill="0" applyAlignment="0" applyProtection="0"/>
    <xf numFmtId="0" fontId="11" fillId="0" borderId="13" applyNumberFormat="0" applyFill="0" applyAlignment="0" applyProtection="0"/>
    <xf numFmtId="0" fontId="15" fillId="0" borderId="14">
      <protection locked="0"/>
    </xf>
    <xf numFmtId="0" fontId="15" fillId="0" borderId="14">
      <protection locked="0"/>
    </xf>
    <xf numFmtId="0" fontId="15" fillId="0" borderId="14">
      <protection locked="0"/>
    </xf>
    <xf numFmtId="43" fontId="4" fillId="0" borderId="0" applyFont="0" applyFill="0" applyBorder="0" applyAlignment="0" applyProtection="0"/>
    <xf numFmtId="0" fontId="4" fillId="0" borderId="0"/>
    <xf numFmtId="0" fontId="2" fillId="0" borderId="0"/>
    <xf numFmtId="0" fontId="30" fillId="0" borderId="0"/>
    <xf numFmtId="43" fontId="4" fillId="0" borderId="0" applyFont="0" applyFill="0" applyBorder="0" applyAlignment="0" applyProtection="0"/>
    <xf numFmtId="165" fontId="4" fillId="0" borderId="0" applyFont="0" applyFill="0" applyBorder="0" applyAlignment="0" applyProtection="0"/>
    <xf numFmtId="0" fontId="1" fillId="0" borderId="0"/>
    <xf numFmtId="9" fontId="4" fillId="0" borderId="0" applyFont="0" applyFill="0" applyBorder="0" applyAlignment="0" applyProtection="0"/>
  </cellStyleXfs>
  <cellXfs count="86">
    <xf numFmtId="0" fontId="0" fillId="0" borderId="0" xfId="0"/>
    <xf numFmtId="0" fontId="31" fillId="0" borderId="0" xfId="0" applyFont="1"/>
    <xf numFmtId="0" fontId="31" fillId="3" borderId="0" xfId="0" applyFont="1" applyFill="1"/>
    <xf numFmtId="0" fontId="31" fillId="3" borderId="0" xfId="0" applyFont="1" applyFill="1" applyAlignment="1">
      <alignment horizontal="left"/>
    </xf>
    <xf numFmtId="3" fontId="31" fillId="3" borderId="0" xfId="0" applyNumberFormat="1" applyFont="1" applyFill="1"/>
    <xf numFmtId="10" fontId="31" fillId="3" borderId="0" xfId="0" applyNumberFormat="1" applyFont="1" applyFill="1"/>
    <xf numFmtId="0" fontId="31" fillId="3" borderId="0" xfId="0" applyFont="1" applyFill="1" applyAlignment="1">
      <alignment horizontal="left" indent="1"/>
    </xf>
    <xf numFmtId="0" fontId="34" fillId="0" borderId="0" xfId="0" applyFont="1" applyAlignment="1">
      <alignment horizontal="center" vertical="center" wrapText="1"/>
    </xf>
    <xf numFmtId="0" fontId="34" fillId="0" borderId="0" xfId="0" applyFont="1"/>
    <xf numFmtId="0" fontId="33" fillId="0" borderId="0" xfId="0" applyFont="1" applyAlignment="1">
      <alignment horizontal="center" vertical="center" wrapText="1"/>
    </xf>
    <xf numFmtId="0" fontId="32" fillId="0" borderId="0" xfId="0" applyFont="1"/>
    <xf numFmtId="0" fontId="33" fillId="0" borderId="0" xfId="0" applyFont="1"/>
    <xf numFmtId="0" fontId="35" fillId="0" borderId="0" xfId="0" applyFont="1" applyAlignment="1">
      <alignment horizontal="center" vertical="center" wrapText="1"/>
    </xf>
    <xf numFmtId="43" fontId="35" fillId="0" borderId="0" xfId="147" applyFont="1" applyAlignment="1">
      <alignment horizontal="center" vertical="center" wrapText="1"/>
    </xf>
    <xf numFmtId="165" fontId="35" fillId="0" borderId="0" xfId="148" applyFont="1" applyAlignment="1">
      <alignment horizontal="center" vertical="center" wrapText="1"/>
    </xf>
    <xf numFmtId="0" fontId="35" fillId="0" borderId="0" xfId="0" applyFont="1"/>
    <xf numFmtId="177" fontId="35" fillId="0" borderId="0" xfId="0" applyNumberFormat="1" applyFont="1"/>
    <xf numFmtId="43" fontId="35" fillId="0" borderId="0" xfId="147" applyFont="1"/>
    <xf numFmtId="165" fontId="35" fillId="0" borderId="0" xfId="148" applyFont="1"/>
    <xf numFmtId="17" fontId="35" fillId="0" borderId="0" xfId="0" applyNumberFormat="1" applyFont="1"/>
    <xf numFmtId="0" fontId="36" fillId="0" borderId="0" xfId="0" applyFont="1"/>
    <xf numFmtId="0" fontId="37" fillId="0" borderId="0" xfId="0" applyFont="1"/>
    <xf numFmtId="0" fontId="38" fillId="0" borderId="0" xfId="0" applyFont="1"/>
    <xf numFmtId="0" fontId="0" fillId="53" borderId="0" xfId="0" applyFill="1" applyAlignment="1">
      <alignment vertical="center"/>
    </xf>
    <xf numFmtId="0" fontId="39" fillId="53" borderId="0" xfId="0" applyFont="1" applyFill="1" applyAlignment="1">
      <alignment horizontal="right" vertical="center"/>
    </xf>
    <xf numFmtId="0" fontId="0" fillId="53" borderId="0" xfId="0" applyFill="1"/>
    <xf numFmtId="14" fontId="39" fillId="53" borderId="0" xfId="0" applyNumberFormat="1" applyFont="1" applyFill="1" applyAlignment="1">
      <alignment horizontal="left" vertical="center"/>
    </xf>
    <xf numFmtId="0" fontId="40" fillId="54" borderId="0" xfId="0" applyFont="1" applyFill="1"/>
    <xf numFmtId="0" fontId="0" fillId="54" borderId="0" xfId="0" applyFill="1" applyAlignment="1">
      <alignment vertical="center" wrapText="1"/>
    </xf>
    <xf numFmtId="0" fontId="0" fillId="54" borderId="0" xfId="0" applyFill="1" applyAlignment="1">
      <alignment horizontal="left" vertical="center" wrapText="1"/>
    </xf>
    <xf numFmtId="0" fontId="0" fillId="0" borderId="0" xfId="0" applyAlignment="1">
      <alignment horizontal="left" vertical="center" wrapText="1"/>
    </xf>
    <xf numFmtId="0" fontId="41" fillId="54" borderId="0" xfId="0" applyFont="1" applyFill="1" applyAlignment="1">
      <alignment vertical="center" wrapText="1"/>
    </xf>
    <xf numFmtId="0" fontId="41" fillId="54" borderId="0" xfId="0" applyFont="1" applyFill="1" applyAlignment="1">
      <alignment horizontal="left" vertical="center" wrapText="1"/>
    </xf>
    <xf numFmtId="0" fontId="41" fillId="0" borderId="0" xfId="0" applyFont="1" applyAlignment="1">
      <alignment vertical="center" wrapText="1"/>
    </xf>
    <xf numFmtId="0" fontId="42" fillId="54" borderId="0" xfId="0" applyFont="1" applyFill="1" applyAlignment="1">
      <alignment horizontal="left" vertical="top" wrapText="1"/>
    </xf>
    <xf numFmtId="0" fontId="43" fillId="54" borderId="15" xfId="0" applyFont="1" applyFill="1" applyBorder="1" applyAlignment="1">
      <alignment horizontal="center" vertical="center" wrapText="1"/>
    </xf>
    <xf numFmtId="0" fontId="43" fillId="54" borderId="16" xfId="0" applyFont="1" applyFill="1" applyBorder="1" applyAlignment="1">
      <alignment horizontal="center" vertical="center" wrapText="1"/>
    </xf>
    <xf numFmtId="0" fontId="43" fillId="54" borderId="17" xfId="0" applyFont="1" applyFill="1" applyBorder="1" applyAlignment="1">
      <alignment horizontal="left" vertical="center" wrapText="1"/>
    </xf>
    <xf numFmtId="0" fontId="42" fillId="0" borderId="0" xfId="0" applyFont="1" applyAlignment="1">
      <alignment horizontal="left" vertical="top" wrapText="1"/>
    </xf>
    <xf numFmtId="0" fontId="0" fillId="54" borderId="0" xfId="0" applyFill="1" applyAlignment="1">
      <alignment horizontal="left" vertical="top" wrapText="1"/>
    </xf>
    <xf numFmtId="0" fontId="44" fillId="54" borderId="15" xfId="0" applyFont="1" applyFill="1" applyBorder="1" applyAlignment="1">
      <alignment horizontal="center" vertical="top"/>
    </xf>
    <xf numFmtId="0" fontId="44" fillId="54" borderId="16" xfId="0" applyFont="1" applyFill="1" applyBorder="1" applyAlignment="1">
      <alignment horizontal="left" vertical="top" wrapText="1"/>
    </xf>
    <xf numFmtId="0" fontId="44" fillId="54" borderId="17" xfId="0" applyFont="1" applyFill="1" applyBorder="1" applyAlignment="1">
      <alignment horizontal="left" vertical="top" wrapText="1"/>
    </xf>
    <xf numFmtId="0" fontId="0" fillId="0" borderId="0" xfId="0" applyAlignment="1">
      <alignment horizontal="left" vertical="top" wrapText="1"/>
    </xf>
    <xf numFmtId="0" fontId="45" fillId="54" borderId="0" xfId="0" applyFont="1" applyFill="1" applyAlignment="1">
      <alignment horizontal="left" vertical="center" wrapText="1"/>
    </xf>
    <xf numFmtId="0" fontId="45" fillId="0" borderId="0" xfId="0" applyFont="1" applyAlignment="1">
      <alignment horizontal="left" vertical="center" wrapText="1"/>
    </xf>
    <xf numFmtId="0" fontId="0" fillId="54" borderId="0" xfId="0" applyFill="1"/>
    <xf numFmtId="0" fontId="46" fillId="0" borderId="0" xfId="0" applyFont="1"/>
    <xf numFmtId="43" fontId="46" fillId="0" borderId="0" xfId="147" applyFont="1"/>
    <xf numFmtId="165" fontId="46" fillId="0" borderId="0" xfId="148" applyFont="1"/>
    <xf numFmtId="177" fontId="46" fillId="0" borderId="0" xfId="0" applyNumberFormat="1" applyFont="1"/>
    <xf numFmtId="0" fontId="0" fillId="0" borderId="0" xfId="0" pivotButton="1"/>
    <xf numFmtId="3" fontId="0" fillId="0" borderId="0" xfId="0" applyNumberFormat="1"/>
    <xf numFmtId="0" fontId="0" fillId="0" borderId="0" xfId="0" pivotButton="1" applyAlignment="1">
      <alignment wrapText="1"/>
    </xf>
    <xf numFmtId="0" fontId="0" fillId="0" borderId="0" xfId="0" applyAlignment="1">
      <alignment wrapText="1"/>
    </xf>
    <xf numFmtId="0" fontId="1" fillId="0" borderId="0" xfId="149"/>
    <xf numFmtId="165" fontId="47" fillId="0" borderId="0" xfId="148" applyFont="1"/>
    <xf numFmtId="165" fontId="47" fillId="0" borderId="0" xfId="148" applyFont="1" applyAlignment="1">
      <alignment horizontal="center" vertical="center" wrapText="1"/>
    </xf>
    <xf numFmtId="0" fontId="47" fillId="0" borderId="0" xfId="0" applyFont="1"/>
    <xf numFmtId="177" fontId="47" fillId="0" borderId="0" xfId="0" applyNumberFormat="1" applyFont="1"/>
    <xf numFmtId="43" fontId="47" fillId="0" borderId="0" xfId="147" applyFont="1"/>
    <xf numFmtId="0" fontId="48" fillId="0" borderId="0" xfId="0" applyFont="1"/>
    <xf numFmtId="177" fontId="48" fillId="0" borderId="0" xfId="0" applyNumberFormat="1" applyFont="1"/>
    <xf numFmtId="43" fontId="48" fillId="0" borderId="0" xfId="147" applyFont="1"/>
    <xf numFmtId="165" fontId="48" fillId="0" borderId="0" xfId="148" applyFont="1"/>
    <xf numFmtId="10" fontId="34" fillId="0" borderId="0" xfId="150" applyNumberFormat="1" applyFont="1"/>
    <xf numFmtId="3" fontId="35" fillId="0" borderId="0" xfId="147" applyNumberFormat="1" applyFont="1" applyAlignment="1">
      <alignment horizontal="center" vertical="center" wrapText="1"/>
    </xf>
    <xf numFmtId="3" fontId="35" fillId="0" borderId="0" xfId="147" applyNumberFormat="1" applyFont="1"/>
    <xf numFmtId="3" fontId="47" fillId="0" borderId="0" xfId="147" applyNumberFormat="1" applyFont="1"/>
    <xf numFmtId="3" fontId="46" fillId="0" borderId="0" xfId="147" applyNumberFormat="1" applyFont="1"/>
    <xf numFmtId="3" fontId="48" fillId="0" borderId="0" xfId="147" applyNumberFormat="1" applyFont="1"/>
    <xf numFmtId="0" fontId="49" fillId="0" borderId="0" xfId="0" pivotButton="1" applyFont="1"/>
    <xf numFmtId="0" fontId="49" fillId="0" borderId="0" xfId="0" applyFont="1" applyAlignment="1">
      <alignment horizontal="center" vertical="center" wrapText="1"/>
    </xf>
    <xf numFmtId="0" fontId="49" fillId="0" borderId="0" xfId="0" applyFont="1" applyAlignment="1">
      <alignment horizontal="left"/>
    </xf>
    <xf numFmtId="3" fontId="49" fillId="0" borderId="0" xfId="0" applyNumberFormat="1" applyFont="1"/>
    <xf numFmtId="10" fontId="49" fillId="0" borderId="0" xfId="0" applyNumberFormat="1" applyFont="1"/>
    <xf numFmtId="175" fontId="49" fillId="0" borderId="0" xfId="0" applyNumberFormat="1" applyFont="1"/>
    <xf numFmtId="176" fontId="49" fillId="0" borderId="0" xfId="0" applyNumberFormat="1" applyFont="1"/>
    <xf numFmtId="164" fontId="49" fillId="0" borderId="0" xfId="0" applyNumberFormat="1" applyFont="1"/>
    <xf numFmtId="0" fontId="49" fillId="0" borderId="0" xfId="0" applyFont="1" applyAlignment="1">
      <alignment horizontal="left" indent="1"/>
    </xf>
    <xf numFmtId="10" fontId="49" fillId="0" borderId="0" xfId="0" applyNumberFormat="1" applyFont="1" applyBorder="1" applyAlignment="1">
      <alignment horizontal="right"/>
    </xf>
    <xf numFmtId="178" fontId="49" fillId="0" borderId="0" xfId="0" applyNumberFormat="1" applyFont="1" applyAlignment="1">
      <alignment horizontal="right"/>
    </xf>
    <xf numFmtId="0" fontId="50" fillId="3" borderId="0" xfId="0" applyFont="1" applyFill="1"/>
    <xf numFmtId="0" fontId="40" fillId="54" borderId="0" xfId="0" applyFont="1" applyFill="1" applyAlignment="1">
      <alignment horizontal="left" vertical="center"/>
    </xf>
    <xf numFmtId="0" fontId="41" fillId="54" borderId="0" xfId="0" applyFont="1" applyFill="1" applyAlignment="1">
      <alignment horizontal="left" vertical="center" wrapText="1"/>
    </xf>
    <xf numFmtId="0" fontId="41" fillId="54" borderId="0" xfId="0" applyFont="1" applyFill="1" applyAlignment="1">
      <alignment horizontal="left" wrapText="1"/>
    </xf>
  </cellXfs>
  <cellStyles count="151">
    <cellStyle name="Accent1 - 20%" xfId="1"/>
    <cellStyle name="Accent1 - 40%" xfId="2"/>
    <cellStyle name="Accent1 - 60%" xfId="3"/>
    <cellStyle name="Accent2 - 20%" xfId="4"/>
    <cellStyle name="Accent2 - 40%" xfId="5"/>
    <cellStyle name="Accent2 - 60%" xfId="6"/>
    <cellStyle name="Accent3 - 20%" xfId="7"/>
    <cellStyle name="Accent3 - 40%" xfId="8"/>
    <cellStyle name="Accent3 - 60%" xfId="9"/>
    <cellStyle name="Accent4 - 20%" xfId="10"/>
    <cellStyle name="Accent4 - 40%" xfId="11"/>
    <cellStyle name="Accent4 - 60%" xfId="12"/>
    <cellStyle name="Accent5 - 20%" xfId="13"/>
    <cellStyle name="Accent5 - 40%" xfId="14"/>
    <cellStyle name="Accent5 - 60%" xfId="15"/>
    <cellStyle name="Accent6 - 20%" xfId="16"/>
    <cellStyle name="Accent6 - 40%" xfId="17"/>
    <cellStyle name="Accent6 - 60%" xfId="18"/>
    <cellStyle name="Buena 2" xfId="19"/>
    <cellStyle name="Cabecera 1" xfId="20"/>
    <cellStyle name="Cabecera 2" xfId="21"/>
    <cellStyle name="Cálculo 2" xfId="22"/>
    <cellStyle name="Celda de comprobación 2" xfId="23"/>
    <cellStyle name="Celda vinculada 2" xfId="24"/>
    <cellStyle name="Emphasis 1" xfId="25"/>
    <cellStyle name="Emphasis 2" xfId="26"/>
    <cellStyle name="Emphasis 3" xfId="27"/>
    <cellStyle name="Encabezado 4 2" xfId="28"/>
    <cellStyle name="Énfasis1 2" xfId="29"/>
    <cellStyle name="Énfasis2 2" xfId="30"/>
    <cellStyle name="Énfasis3 2" xfId="31"/>
    <cellStyle name="Énfasis4 2" xfId="32"/>
    <cellStyle name="Énfasis5 2" xfId="33"/>
    <cellStyle name="Énfasis6 2" xfId="34"/>
    <cellStyle name="Entrada 2" xfId="35"/>
    <cellStyle name="Euro" xfId="36"/>
    <cellStyle name="Fecha" xfId="37"/>
    <cellStyle name="Fecha3 - Modelo3" xfId="38"/>
    <cellStyle name="Fijo" xfId="39"/>
    <cellStyle name="Incorrecto 2" xfId="40"/>
    <cellStyle name="Millares" xfId="147" builtinId="3"/>
    <cellStyle name="Millares 10" xfId="41"/>
    <cellStyle name="Millares 11" xfId="42"/>
    <cellStyle name="Millares 12" xfId="143"/>
    <cellStyle name="Millares 2" xfId="43"/>
    <cellStyle name="Millares 2 2" xfId="44"/>
    <cellStyle name="Millares 2 3" xfId="45"/>
    <cellStyle name="Millares 3" xfId="46"/>
    <cellStyle name="Millares 4" xfId="47"/>
    <cellStyle name="Millares 5" xfId="48"/>
    <cellStyle name="Millares 6" xfId="49"/>
    <cellStyle name="Millares 7" xfId="50"/>
    <cellStyle name="Millares 8" xfId="51"/>
    <cellStyle name="Millares 9" xfId="52"/>
    <cellStyle name="Moneda" xfId="148" builtinId="4"/>
    <cellStyle name="Monetario" xfId="53"/>
    <cellStyle name="Monetario0" xfId="54"/>
    <cellStyle name="Neutral 2" xfId="55"/>
    <cellStyle name="Normal" xfId="0" builtinId="0"/>
    <cellStyle name="Normal 10" xfId="146"/>
    <cellStyle name="Normal 11" xfId="149"/>
    <cellStyle name="Normal 2" xfId="56"/>
    <cellStyle name="Normal 2 2" xfId="57"/>
    <cellStyle name="Normal 2 3" xfId="58"/>
    <cellStyle name="Normal 2 4" xfId="59"/>
    <cellStyle name="Normal 2 5" xfId="144"/>
    <cellStyle name="Normal 3" xfId="60"/>
    <cellStyle name="Normal 38" xfId="61"/>
    <cellStyle name="Normal 4" xfId="62"/>
    <cellStyle name="Normal 4 2" xfId="63"/>
    <cellStyle name="Normal 4 3" xfId="64"/>
    <cellStyle name="Normal 4 4" xfId="65"/>
    <cellStyle name="Normal 5" xfId="66"/>
    <cellStyle name="Normal 5 2" xfId="67"/>
    <cellStyle name="Normal 6" xfId="68"/>
    <cellStyle name="Normal 7" xfId="69"/>
    <cellStyle name="Normal 8" xfId="70"/>
    <cellStyle name="Normal 9" xfId="145"/>
    <cellStyle name="Notas 2" xfId="71"/>
    <cellStyle name="Notas 2 2" xfId="72"/>
    <cellStyle name="Porcen - Modelo2" xfId="73"/>
    <cellStyle name="Porcentaje" xfId="150" builtinId="5"/>
    <cellStyle name="Porcentaje 2" xfId="74"/>
    <cellStyle name="Porcentaje 3" xfId="75"/>
    <cellStyle name="Porcentual 2" xfId="76"/>
    <cellStyle name="Porcentual 3" xfId="77"/>
    <cellStyle name="Porcentual 4" xfId="78"/>
    <cellStyle name="Porcentual 5" xfId="79"/>
    <cellStyle name="Punto" xfId="80"/>
    <cellStyle name="Punto0" xfId="81"/>
    <cellStyle name="Punto0 - Modelo4" xfId="82"/>
    <cellStyle name="Punto1 - Modelo1" xfId="83"/>
    <cellStyle name="Salida 2" xfId="84"/>
    <cellStyle name="SAPBEXaggData" xfId="85"/>
    <cellStyle name="SAPBEXaggDataEmph" xfId="86"/>
    <cellStyle name="SAPBEXaggItem" xfId="87"/>
    <cellStyle name="SAPBEXaggItemX" xfId="88"/>
    <cellStyle name="SAPBEXchaText" xfId="89"/>
    <cellStyle name="SAPBEXexcBad7" xfId="90"/>
    <cellStyle name="SAPBEXexcBad8" xfId="91"/>
    <cellStyle name="SAPBEXexcBad9" xfId="92"/>
    <cellStyle name="SAPBEXexcCritical4" xfId="93"/>
    <cellStyle name="SAPBEXexcCritical5" xfId="94"/>
    <cellStyle name="SAPBEXexcCritical6" xfId="95"/>
    <cellStyle name="SAPBEXexcGood1" xfId="96"/>
    <cellStyle name="SAPBEXexcGood2" xfId="97"/>
    <cellStyle name="SAPBEXexcGood3" xfId="98"/>
    <cellStyle name="SAPBEXfilterDrill" xfId="99"/>
    <cellStyle name="SAPBEXfilterItem" xfId="100"/>
    <cellStyle name="SAPBEXfilterText" xfId="101"/>
    <cellStyle name="SAPBEXformats" xfId="102"/>
    <cellStyle name="SAPBEXheaderItem" xfId="103"/>
    <cellStyle name="SAPBEXheaderText" xfId="104"/>
    <cellStyle name="SAPBEXHLevel0" xfId="105"/>
    <cellStyle name="SAPBEXHLevel0X" xfId="106"/>
    <cellStyle name="SAPBEXHLevel0X 2" xfId="107"/>
    <cellStyle name="SAPBEXHLevel1" xfId="108"/>
    <cellStyle name="SAPBEXHLevel1X" xfId="109"/>
    <cellStyle name="SAPBEXHLevel1X 2" xfId="110"/>
    <cellStyle name="SAPBEXHLevel2" xfId="111"/>
    <cellStyle name="SAPBEXHLevel2X" xfId="112"/>
    <cellStyle name="SAPBEXHLevel2X 2" xfId="113"/>
    <cellStyle name="SAPBEXHLevel3" xfId="114"/>
    <cellStyle name="SAPBEXHLevel3X" xfId="115"/>
    <cellStyle name="SAPBEXHLevel3X 2" xfId="116"/>
    <cellStyle name="SAPBEXinputData" xfId="117"/>
    <cellStyle name="SAPBEXinputData 2" xfId="118"/>
    <cellStyle name="SAPBEXItemHeader" xfId="119"/>
    <cellStyle name="SAPBEXresData" xfId="120"/>
    <cellStyle name="SAPBEXresDataEmph" xfId="121"/>
    <cellStyle name="SAPBEXresItem" xfId="122"/>
    <cellStyle name="SAPBEXresItemX" xfId="123"/>
    <cellStyle name="SAPBEXstdData" xfId="124"/>
    <cellStyle name="SAPBEXstdData 3" xfId="125"/>
    <cellStyle name="SAPBEXstdData 4" xfId="126"/>
    <cellStyle name="SAPBEXstdDataEmph" xfId="127"/>
    <cellStyle name="SAPBEXstdItem" xfId="128"/>
    <cellStyle name="SAPBEXstdItem 3" xfId="129"/>
    <cellStyle name="SAPBEXstdItemX" xfId="130"/>
    <cellStyle name="SAPBEXtitle" xfId="131"/>
    <cellStyle name="SAPBEXunassignedItem" xfId="132"/>
    <cellStyle name="SAPBEXundefined" xfId="133"/>
    <cellStyle name="Sheet Title" xfId="134"/>
    <cellStyle name="Texto de advertencia 2" xfId="135"/>
    <cellStyle name="Título 1 2" xfId="136"/>
    <cellStyle name="Título 2 2" xfId="137"/>
    <cellStyle name="Título 3 2" xfId="138"/>
    <cellStyle name="Total 2" xfId="139"/>
    <cellStyle name="Total 3" xfId="140"/>
    <cellStyle name="Total 4" xfId="141"/>
    <cellStyle name="Total 5" xfId="142"/>
  </cellStyles>
  <dxfs count="1126">
    <dxf>
      <alignment vertical="center" readingOrder="0"/>
    </dxf>
    <dxf>
      <alignment vertical="center" readingOrder="0"/>
    </dxf>
    <dxf>
      <alignment horizontal="center" readingOrder="0"/>
    </dxf>
    <dxf>
      <alignment horizontal="center" readingOrder="0"/>
    </dxf>
    <dxf>
      <alignment wrapText="1" readingOrder="0"/>
    </dxf>
    <dxf>
      <alignment wrapText="1" readingOrder="0"/>
    </dxf>
    <dxf>
      <numFmt numFmtId="14" formatCode="0.00%"/>
    </dxf>
    <dxf>
      <alignment horizontal="center" vertical="center" wrapText="1" readingOrder="0"/>
    </dxf>
    <dxf>
      <numFmt numFmtId="14" formatCode="0.00%"/>
    </dxf>
    <dxf>
      <alignment horizontal="center" vertical="center" wrapText="1" readingOrder="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numFmt numFmtId="176" formatCode="&quot;$&quot;#,##0.00"/>
    </dxf>
    <dxf>
      <numFmt numFmtId="164" formatCode="&quot;$&quot;#,##0.00;\-&quot;$&quot;#,##0.00"/>
    </dxf>
    <dxf>
      <alignment horizontal="center" vertical="center" wrapText="1" readingOrder="0"/>
    </dxf>
    <dxf>
      <font>
        <sz val="9"/>
      </font>
    </dxf>
    <dxf>
      <font>
        <sz val="9"/>
      </font>
    </dxf>
    <dxf>
      <font>
        <sz val="9"/>
      </font>
    </dxf>
    <dxf>
      <font>
        <sz val="9"/>
      </font>
    </dxf>
    <dxf>
      <numFmt numFmtId="175" formatCode="#,##0.0"/>
    </dxf>
    <dxf>
      <alignment vertical="center" readingOrder="0"/>
    </dxf>
    <dxf>
      <alignment horizontal="center" readingOrder="0"/>
    </dxf>
    <dxf>
      <alignment wrapText="1" readingOrder="0"/>
    </dxf>
    <dxf>
      <numFmt numFmtId="4" formatCode="#,##0.00"/>
    </dxf>
    <dxf>
      <numFmt numFmtId="175" formatCode="#,##0.0"/>
    </dxf>
    <dxf>
      <numFmt numFmtId="4" formatCode="#,##0.00"/>
    </dxf>
    <dxf>
      <numFmt numFmtId="179" formatCode="#,##0.000"/>
    </dxf>
    <dxf>
      <numFmt numFmtId="4" formatCode="#,##0.00"/>
    </dxf>
    <dxf>
      <numFmt numFmtId="179" formatCode="#,##0.000"/>
    </dxf>
    <dxf>
      <numFmt numFmtId="180" formatCode="#,##0.0000"/>
    </dxf>
    <dxf>
      <numFmt numFmtId="181" formatCode="#,##0.00000"/>
    </dxf>
    <dxf>
      <numFmt numFmtId="4" formatCode="#,##0.00"/>
    </dxf>
    <dxf>
      <numFmt numFmtId="4" formatCode="#,##0.00"/>
    </dxf>
    <dxf>
      <numFmt numFmtId="175" formatCode="#,##0.0"/>
    </dxf>
    <dxf>
      <numFmt numFmtId="175" formatCode="#,##0.0"/>
    </dxf>
    <dxf>
      <numFmt numFmtId="175" formatCode="#,##0.0"/>
    </dxf>
    <dxf>
      <numFmt numFmtId="175" formatCode="#,##0.0"/>
    </dxf>
    <dxf>
      <numFmt numFmtId="3" formatCode="#,##0"/>
    </dxf>
    <dxf>
      <numFmt numFmtId="3" formatCode="#,##0"/>
    </dxf>
    <dxf>
      <numFmt numFmtId="175" formatCode="#,##0.0"/>
    </dxf>
    <dxf>
      <numFmt numFmtId="4" formatCode="#,##0.00"/>
    </dxf>
    <dxf>
      <numFmt numFmtId="175" formatCode="#,##0.0"/>
    </dxf>
    <dxf>
      <numFmt numFmtId="4" formatCode="#,##0.00"/>
    </dxf>
    <dxf>
      <numFmt numFmtId="175" formatCode="#,##0.0"/>
    </dxf>
    <dxf>
      <numFmt numFmtId="3" formatCode="#,##0"/>
    </dxf>
    <dxf>
      <numFmt numFmtId="175" formatCode="#,##0.0"/>
    </dxf>
    <dxf>
      <numFmt numFmtId="3" formatCode="#,##0"/>
    </dxf>
    <dxf>
      <numFmt numFmtId="175" formatCode="#,##0.0"/>
    </dxf>
    <dxf>
      <numFmt numFmtId="175" formatCode="#,##0.0"/>
    </dxf>
    <dxf>
      <numFmt numFmtId="3" formatCode="#,##0"/>
    </dxf>
    <dxf>
      <numFmt numFmtId="3" formatCode="#,##0"/>
    </dxf>
    <dxf>
      <numFmt numFmtId="4" formatCode="#,##0.00"/>
    </dxf>
    <dxf>
      <numFmt numFmtId="179" formatCode="#,##0.000"/>
    </dxf>
    <dxf>
      <numFmt numFmtId="180" formatCode="#,##0.0000"/>
    </dxf>
    <dxf>
      <numFmt numFmtId="181" formatCode="#,##0.00000"/>
    </dxf>
    <dxf>
      <numFmt numFmtId="180" formatCode="#,##0.0000"/>
    </dxf>
    <dxf>
      <numFmt numFmtId="179" formatCode="#,##0.000"/>
    </dxf>
    <dxf>
      <numFmt numFmtId="4" formatCode="#,##0.00"/>
    </dxf>
    <dxf>
      <numFmt numFmtId="175" formatCode="#,##0.0"/>
    </dxf>
    <dxf>
      <numFmt numFmtId="3" formatCode="#,##0"/>
    </dxf>
    <dxf>
      <numFmt numFmtId="175" formatCode="#,##0.0"/>
    </dxf>
    <dxf>
      <font>
        <sz val="9"/>
      </font>
      <numFmt numFmtId="14" formatCode="0.00%"/>
      <alignment horizontal="general" vertical="bottom" textRotation="0" wrapText="0" indent="0" justifyLastLine="0" shrinkToFit="0" readingOrder="0"/>
    </dxf>
    <dxf>
      <font>
        <sz val="9"/>
      </font>
      <numFmt numFmtId="14" formatCode="0.00%"/>
      <alignment horizontal="general" vertical="bottom" textRotation="0" wrapText="0" indent="0" justifyLastLine="0" shrinkToFit="0" readingOrder="0"/>
    </dxf>
    <dxf>
      <font>
        <sz val="9"/>
      </font>
    </dxf>
    <dxf>
      <font>
        <sz val="9"/>
      </font>
    </dxf>
    <dxf>
      <alignment horizontal="right"/>
    </dxf>
    <dxf>
      <alignment horizontal="right"/>
    </dxf>
    <dxf>
      <border>
        <left/>
        <right/>
        <top/>
        <bottom/>
      </border>
    </dxf>
    <dxf>
      <border>
        <left/>
        <right/>
        <top/>
        <bottom/>
      </border>
    </dxf>
    <dxf>
      <numFmt numFmtId="178" formatCode="0.0%"/>
      <alignment horizontal="right"/>
    </dxf>
    <dxf>
      <numFmt numFmtId="178" formatCode="0.0%"/>
      <alignment horizontal="right"/>
    </dxf>
    <dxf>
      <numFmt numFmtId="178" formatCode="0.0%"/>
      <alignment horizontal="right"/>
    </dxf>
    <dxf>
      <numFmt numFmtId="178" formatCode="0.0%"/>
      <alignment horizontal="right"/>
    </dxf>
    <dxf>
      <numFmt numFmtId="178" formatCode="0.0%"/>
      <alignment horizontal="right"/>
    </dxf>
    <dxf>
      <numFmt numFmtId="178" formatCode="0.0%"/>
      <alignment horizontal="right"/>
    </dxf>
    <dxf>
      <alignment vertical="center" readingOrder="0"/>
    </dxf>
    <dxf>
      <alignment vertical="center" readingOrder="0"/>
    </dxf>
    <dxf>
      <alignment horizontal="center" readingOrder="0"/>
    </dxf>
    <dxf>
      <alignment horizontal="center" readingOrder="0"/>
    </dxf>
    <dxf>
      <alignment wrapText="1" readingOrder="0"/>
    </dxf>
    <dxf>
      <alignment wrapText="1" readingOrder="0"/>
    </dxf>
    <dxf>
      <numFmt numFmtId="14" formatCode="0.00%"/>
    </dxf>
    <dxf>
      <alignment horizontal="center" vertical="center" wrapText="1" readingOrder="0"/>
    </dxf>
    <dxf>
      <numFmt numFmtId="14" formatCode="0.00%"/>
    </dxf>
    <dxf>
      <alignment horizontal="center" vertical="center" wrapText="1" readingOrder="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numFmt numFmtId="176" formatCode="&quot;$&quot;#,##0.00"/>
    </dxf>
    <dxf>
      <numFmt numFmtId="164" formatCode="&quot;$&quot;#,##0.00;\-&quot;$&quot;#,##0.00"/>
    </dxf>
    <dxf>
      <alignment horizontal="center" vertical="center" wrapText="1" readingOrder="0"/>
    </dxf>
    <dxf>
      <font>
        <sz val="9"/>
      </font>
    </dxf>
    <dxf>
      <font>
        <sz val="9"/>
      </font>
    </dxf>
    <dxf>
      <font>
        <sz val="9"/>
      </font>
    </dxf>
    <dxf>
      <font>
        <sz val="9"/>
      </font>
    </dxf>
    <dxf>
      <numFmt numFmtId="175" formatCode="#,##0.0"/>
    </dxf>
    <dxf>
      <alignment vertical="center" readingOrder="0"/>
    </dxf>
    <dxf>
      <alignment horizontal="center" readingOrder="0"/>
    </dxf>
    <dxf>
      <alignment wrapText="1" readingOrder="0"/>
    </dxf>
    <dxf>
      <numFmt numFmtId="4" formatCode="#,##0.00"/>
    </dxf>
    <dxf>
      <numFmt numFmtId="175" formatCode="#,##0.0"/>
    </dxf>
    <dxf>
      <numFmt numFmtId="4" formatCode="#,##0.00"/>
    </dxf>
    <dxf>
      <numFmt numFmtId="179" formatCode="#,##0.000"/>
    </dxf>
    <dxf>
      <numFmt numFmtId="4" formatCode="#,##0.00"/>
    </dxf>
    <dxf>
      <numFmt numFmtId="179" formatCode="#,##0.000"/>
    </dxf>
    <dxf>
      <numFmt numFmtId="180" formatCode="#,##0.0000"/>
    </dxf>
    <dxf>
      <numFmt numFmtId="181" formatCode="#,##0.00000"/>
    </dxf>
    <dxf>
      <numFmt numFmtId="4" formatCode="#,##0.00"/>
    </dxf>
    <dxf>
      <numFmt numFmtId="4" formatCode="#,##0.00"/>
    </dxf>
    <dxf>
      <numFmt numFmtId="175" formatCode="#,##0.0"/>
    </dxf>
    <dxf>
      <numFmt numFmtId="175" formatCode="#,##0.0"/>
    </dxf>
    <dxf>
      <numFmt numFmtId="175" formatCode="#,##0.0"/>
    </dxf>
    <dxf>
      <numFmt numFmtId="175" formatCode="#,##0.0"/>
    </dxf>
    <dxf>
      <numFmt numFmtId="3" formatCode="#,##0"/>
    </dxf>
    <dxf>
      <numFmt numFmtId="3" formatCode="#,##0"/>
    </dxf>
    <dxf>
      <numFmt numFmtId="175" formatCode="#,##0.0"/>
    </dxf>
    <dxf>
      <numFmt numFmtId="4" formatCode="#,##0.00"/>
    </dxf>
    <dxf>
      <numFmt numFmtId="175" formatCode="#,##0.0"/>
    </dxf>
    <dxf>
      <numFmt numFmtId="4" formatCode="#,##0.00"/>
    </dxf>
    <dxf>
      <numFmt numFmtId="175" formatCode="#,##0.0"/>
    </dxf>
    <dxf>
      <numFmt numFmtId="3" formatCode="#,##0"/>
    </dxf>
    <dxf>
      <numFmt numFmtId="175" formatCode="#,##0.0"/>
    </dxf>
    <dxf>
      <numFmt numFmtId="3" formatCode="#,##0"/>
    </dxf>
    <dxf>
      <numFmt numFmtId="175" formatCode="#,##0.0"/>
    </dxf>
    <dxf>
      <numFmt numFmtId="175" formatCode="#,##0.0"/>
    </dxf>
    <dxf>
      <numFmt numFmtId="3" formatCode="#,##0"/>
    </dxf>
    <dxf>
      <numFmt numFmtId="3" formatCode="#,##0"/>
    </dxf>
    <dxf>
      <numFmt numFmtId="4" formatCode="#,##0.00"/>
    </dxf>
    <dxf>
      <numFmt numFmtId="179" formatCode="#,##0.000"/>
    </dxf>
    <dxf>
      <numFmt numFmtId="180" formatCode="#,##0.0000"/>
    </dxf>
    <dxf>
      <numFmt numFmtId="181" formatCode="#,##0.00000"/>
    </dxf>
    <dxf>
      <numFmt numFmtId="180" formatCode="#,##0.0000"/>
    </dxf>
    <dxf>
      <numFmt numFmtId="179" formatCode="#,##0.000"/>
    </dxf>
    <dxf>
      <numFmt numFmtId="4" formatCode="#,##0.00"/>
    </dxf>
    <dxf>
      <numFmt numFmtId="175" formatCode="#,##0.0"/>
    </dxf>
    <dxf>
      <numFmt numFmtId="3" formatCode="#,##0"/>
    </dxf>
    <dxf>
      <numFmt numFmtId="175" formatCode="#,##0.0"/>
    </dxf>
    <dxf>
      <font>
        <sz val="9"/>
      </font>
      <numFmt numFmtId="14" formatCode="0.00%"/>
      <alignment horizontal="general" vertical="bottom" textRotation="0" wrapText="0" indent="0" justifyLastLine="0" shrinkToFit="0" readingOrder="0"/>
    </dxf>
    <dxf>
      <font>
        <sz val="9"/>
      </font>
      <numFmt numFmtId="14" formatCode="0.00%"/>
      <alignment horizontal="general" vertical="bottom" textRotation="0" wrapText="0" indent="0" justifyLastLine="0" shrinkToFit="0" readingOrder="0"/>
    </dxf>
    <dxf>
      <font>
        <sz val="9"/>
      </font>
    </dxf>
    <dxf>
      <font>
        <sz val="9"/>
      </font>
    </dxf>
    <dxf>
      <alignment horizontal="right"/>
    </dxf>
    <dxf>
      <alignment horizontal="right"/>
    </dxf>
    <dxf>
      <border>
        <left/>
        <right/>
        <top/>
        <bottom/>
      </border>
    </dxf>
    <dxf>
      <border>
        <left/>
        <right/>
        <top/>
        <bottom/>
      </border>
    </dxf>
    <dxf>
      <numFmt numFmtId="178" formatCode="0.0%"/>
      <alignment horizontal="right"/>
    </dxf>
    <dxf>
      <numFmt numFmtId="178" formatCode="0.0%"/>
      <alignment horizontal="right"/>
    </dxf>
    <dxf>
      <numFmt numFmtId="178" formatCode="0.0%"/>
      <alignment horizontal="right"/>
    </dxf>
    <dxf>
      <numFmt numFmtId="178" formatCode="0.0%"/>
      <alignment horizontal="right"/>
    </dxf>
    <dxf>
      <numFmt numFmtId="178" formatCode="0.0%"/>
      <alignment horizontal="right"/>
    </dxf>
    <dxf>
      <numFmt numFmtId="178" formatCode="0.0%"/>
      <alignment horizontal="right"/>
    </dxf>
    <dxf>
      <alignment vertical="center" readingOrder="0"/>
    </dxf>
    <dxf>
      <alignment vertical="center" readingOrder="0"/>
    </dxf>
    <dxf>
      <alignment horizontal="center" readingOrder="0"/>
    </dxf>
    <dxf>
      <alignment horizontal="center" readingOrder="0"/>
    </dxf>
    <dxf>
      <alignment wrapText="1" readingOrder="0"/>
    </dxf>
    <dxf>
      <alignment wrapText="1" readingOrder="0"/>
    </dxf>
    <dxf>
      <numFmt numFmtId="14" formatCode="0.00%"/>
    </dxf>
    <dxf>
      <alignment horizontal="center" vertical="center" wrapText="1" readingOrder="0"/>
    </dxf>
    <dxf>
      <numFmt numFmtId="14" formatCode="0.00%"/>
    </dxf>
    <dxf>
      <alignment horizontal="center" vertical="center" wrapText="1" readingOrder="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numFmt numFmtId="176" formatCode="&quot;$&quot;#,##0.00"/>
    </dxf>
    <dxf>
      <numFmt numFmtId="164" formatCode="&quot;$&quot;#,##0.00;\-&quot;$&quot;#,##0.00"/>
    </dxf>
    <dxf>
      <alignment horizontal="center" vertical="center" wrapText="1" readingOrder="0"/>
    </dxf>
    <dxf>
      <font>
        <sz val="9"/>
      </font>
    </dxf>
    <dxf>
      <font>
        <sz val="9"/>
      </font>
    </dxf>
    <dxf>
      <font>
        <sz val="9"/>
      </font>
    </dxf>
    <dxf>
      <font>
        <sz val="9"/>
      </font>
    </dxf>
    <dxf>
      <numFmt numFmtId="175" formatCode="#,##0.0"/>
    </dxf>
    <dxf>
      <alignment vertical="center" readingOrder="0"/>
    </dxf>
    <dxf>
      <alignment horizontal="center" readingOrder="0"/>
    </dxf>
    <dxf>
      <alignment wrapText="1" readingOrder="0"/>
    </dxf>
    <dxf>
      <numFmt numFmtId="4" formatCode="#,##0.00"/>
    </dxf>
    <dxf>
      <numFmt numFmtId="175" formatCode="#,##0.0"/>
    </dxf>
    <dxf>
      <numFmt numFmtId="4" formatCode="#,##0.00"/>
    </dxf>
    <dxf>
      <numFmt numFmtId="179" formatCode="#,##0.000"/>
    </dxf>
    <dxf>
      <numFmt numFmtId="4" formatCode="#,##0.00"/>
    </dxf>
    <dxf>
      <numFmt numFmtId="179" formatCode="#,##0.000"/>
    </dxf>
    <dxf>
      <numFmt numFmtId="180" formatCode="#,##0.0000"/>
    </dxf>
    <dxf>
      <numFmt numFmtId="181" formatCode="#,##0.00000"/>
    </dxf>
    <dxf>
      <numFmt numFmtId="4" formatCode="#,##0.00"/>
    </dxf>
    <dxf>
      <numFmt numFmtId="4" formatCode="#,##0.00"/>
    </dxf>
    <dxf>
      <numFmt numFmtId="175" formatCode="#,##0.0"/>
    </dxf>
    <dxf>
      <numFmt numFmtId="175" formatCode="#,##0.0"/>
    </dxf>
    <dxf>
      <numFmt numFmtId="175" formatCode="#,##0.0"/>
    </dxf>
    <dxf>
      <numFmt numFmtId="175" formatCode="#,##0.0"/>
    </dxf>
    <dxf>
      <numFmt numFmtId="3" formatCode="#,##0"/>
    </dxf>
    <dxf>
      <numFmt numFmtId="3" formatCode="#,##0"/>
    </dxf>
    <dxf>
      <numFmt numFmtId="175" formatCode="#,##0.0"/>
    </dxf>
    <dxf>
      <numFmt numFmtId="4" formatCode="#,##0.00"/>
    </dxf>
    <dxf>
      <numFmt numFmtId="175" formatCode="#,##0.0"/>
    </dxf>
    <dxf>
      <numFmt numFmtId="4" formatCode="#,##0.00"/>
    </dxf>
    <dxf>
      <numFmt numFmtId="175" formatCode="#,##0.0"/>
    </dxf>
    <dxf>
      <numFmt numFmtId="3" formatCode="#,##0"/>
    </dxf>
    <dxf>
      <numFmt numFmtId="175" formatCode="#,##0.0"/>
    </dxf>
    <dxf>
      <numFmt numFmtId="3" formatCode="#,##0"/>
    </dxf>
    <dxf>
      <numFmt numFmtId="175" formatCode="#,##0.0"/>
    </dxf>
    <dxf>
      <numFmt numFmtId="175" formatCode="#,##0.0"/>
    </dxf>
    <dxf>
      <numFmt numFmtId="3" formatCode="#,##0"/>
    </dxf>
    <dxf>
      <numFmt numFmtId="3" formatCode="#,##0"/>
    </dxf>
    <dxf>
      <numFmt numFmtId="4" formatCode="#,##0.00"/>
    </dxf>
    <dxf>
      <numFmt numFmtId="179" formatCode="#,##0.000"/>
    </dxf>
    <dxf>
      <numFmt numFmtId="180" formatCode="#,##0.0000"/>
    </dxf>
    <dxf>
      <numFmt numFmtId="181" formatCode="#,##0.00000"/>
    </dxf>
    <dxf>
      <numFmt numFmtId="180" formatCode="#,##0.0000"/>
    </dxf>
    <dxf>
      <numFmt numFmtId="179" formatCode="#,##0.000"/>
    </dxf>
    <dxf>
      <numFmt numFmtId="4" formatCode="#,##0.00"/>
    </dxf>
    <dxf>
      <numFmt numFmtId="175" formatCode="#,##0.0"/>
    </dxf>
    <dxf>
      <numFmt numFmtId="3" formatCode="#,##0"/>
    </dxf>
    <dxf>
      <numFmt numFmtId="175" formatCode="#,##0.0"/>
    </dxf>
    <dxf>
      <font>
        <sz val="9"/>
      </font>
      <numFmt numFmtId="14" formatCode="0.00%"/>
      <alignment horizontal="general" vertical="bottom" textRotation="0" wrapText="0" indent="0" justifyLastLine="0" shrinkToFit="0" readingOrder="0"/>
    </dxf>
    <dxf>
      <font>
        <sz val="9"/>
      </font>
      <numFmt numFmtId="14" formatCode="0.00%"/>
      <alignment horizontal="general" vertical="bottom" textRotation="0" wrapText="0" indent="0" justifyLastLine="0" shrinkToFit="0" readingOrder="0"/>
    </dxf>
    <dxf>
      <font>
        <sz val="9"/>
      </font>
    </dxf>
    <dxf>
      <font>
        <sz val="9"/>
      </font>
    </dxf>
    <dxf>
      <alignment horizontal="right"/>
    </dxf>
    <dxf>
      <alignment horizontal="right"/>
    </dxf>
    <dxf>
      <border>
        <left/>
        <right/>
        <top/>
        <bottom/>
      </border>
    </dxf>
    <dxf>
      <border>
        <left/>
        <right/>
        <top/>
        <bottom/>
      </border>
    </dxf>
    <dxf>
      <numFmt numFmtId="178" formatCode="0.0%"/>
      <alignment horizontal="right"/>
    </dxf>
    <dxf>
      <numFmt numFmtId="178" formatCode="0.0%"/>
      <alignment horizontal="right"/>
    </dxf>
    <dxf>
      <numFmt numFmtId="178" formatCode="0.0%"/>
      <alignment horizontal="right"/>
    </dxf>
    <dxf>
      <numFmt numFmtId="178" formatCode="0.0%"/>
      <alignment horizontal="right"/>
    </dxf>
    <dxf>
      <numFmt numFmtId="178" formatCode="0.0%"/>
      <alignment horizontal="right"/>
    </dxf>
    <dxf>
      <numFmt numFmtId="178" formatCode="0.0%"/>
      <alignment horizontal="right"/>
    </dxf>
    <dxf>
      <alignment vertical="center" readingOrder="0"/>
    </dxf>
    <dxf>
      <alignment vertical="center" readingOrder="0"/>
    </dxf>
    <dxf>
      <alignment horizontal="center" readingOrder="0"/>
    </dxf>
    <dxf>
      <alignment horizontal="center" readingOrder="0"/>
    </dxf>
    <dxf>
      <alignment wrapText="1" readingOrder="0"/>
    </dxf>
    <dxf>
      <alignment wrapText="1" readingOrder="0"/>
    </dxf>
    <dxf>
      <numFmt numFmtId="14" formatCode="0.00%"/>
    </dxf>
    <dxf>
      <alignment horizontal="center" vertical="center" wrapText="1" readingOrder="0"/>
    </dxf>
    <dxf>
      <numFmt numFmtId="14" formatCode="0.00%"/>
    </dxf>
    <dxf>
      <alignment horizontal="center" vertical="center" wrapText="1" readingOrder="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numFmt numFmtId="176" formatCode="&quot;$&quot;#,##0.00"/>
    </dxf>
    <dxf>
      <numFmt numFmtId="164" formatCode="&quot;$&quot;#,##0.00;\-&quot;$&quot;#,##0.00"/>
    </dxf>
    <dxf>
      <alignment horizontal="center" vertical="center" wrapText="1" readingOrder="0"/>
    </dxf>
    <dxf>
      <font>
        <sz val="9"/>
      </font>
    </dxf>
    <dxf>
      <font>
        <sz val="9"/>
      </font>
    </dxf>
    <dxf>
      <font>
        <sz val="9"/>
      </font>
    </dxf>
    <dxf>
      <font>
        <sz val="9"/>
      </font>
    </dxf>
    <dxf>
      <numFmt numFmtId="175" formatCode="#,##0.0"/>
    </dxf>
    <dxf>
      <alignment vertical="center" readingOrder="0"/>
    </dxf>
    <dxf>
      <alignment horizontal="center" readingOrder="0"/>
    </dxf>
    <dxf>
      <alignment wrapText="1" readingOrder="0"/>
    </dxf>
    <dxf>
      <numFmt numFmtId="4" formatCode="#,##0.00"/>
    </dxf>
    <dxf>
      <numFmt numFmtId="175" formatCode="#,##0.0"/>
    </dxf>
    <dxf>
      <numFmt numFmtId="4" formatCode="#,##0.00"/>
    </dxf>
    <dxf>
      <numFmt numFmtId="179" formatCode="#,##0.000"/>
    </dxf>
    <dxf>
      <numFmt numFmtId="4" formatCode="#,##0.00"/>
    </dxf>
    <dxf>
      <numFmt numFmtId="179" formatCode="#,##0.000"/>
    </dxf>
    <dxf>
      <numFmt numFmtId="180" formatCode="#,##0.0000"/>
    </dxf>
    <dxf>
      <numFmt numFmtId="181" formatCode="#,##0.00000"/>
    </dxf>
    <dxf>
      <numFmt numFmtId="4" formatCode="#,##0.00"/>
    </dxf>
    <dxf>
      <numFmt numFmtId="4" formatCode="#,##0.00"/>
    </dxf>
    <dxf>
      <numFmt numFmtId="175" formatCode="#,##0.0"/>
    </dxf>
    <dxf>
      <numFmt numFmtId="175" formatCode="#,##0.0"/>
    </dxf>
    <dxf>
      <numFmt numFmtId="175" formatCode="#,##0.0"/>
    </dxf>
    <dxf>
      <numFmt numFmtId="175" formatCode="#,##0.0"/>
    </dxf>
    <dxf>
      <numFmt numFmtId="3" formatCode="#,##0"/>
    </dxf>
    <dxf>
      <numFmt numFmtId="3" formatCode="#,##0"/>
    </dxf>
    <dxf>
      <numFmt numFmtId="175" formatCode="#,##0.0"/>
    </dxf>
    <dxf>
      <numFmt numFmtId="4" formatCode="#,##0.00"/>
    </dxf>
    <dxf>
      <numFmt numFmtId="175" formatCode="#,##0.0"/>
    </dxf>
    <dxf>
      <numFmt numFmtId="4" formatCode="#,##0.00"/>
    </dxf>
    <dxf>
      <numFmt numFmtId="175" formatCode="#,##0.0"/>
    </dxf>
    <dxf>
      <numFmt numFmtId="3" formatCode="#,##0"/>
    </dxf>
    <dxf>
      <numFmt numFmtId="175" formatCode="#,##0.0"/>
    </dxf>
    <dxf>
      <numFmt numFmtId="3" formatCode="#,##0"/>
    </dxf>
    <dxf>
      <numFmt numFmtId="175" formatCode="#,##0.0"/>
    </dxf>
    <dxf>
      <numFmt numFmtId="175" formatCode="#,##0.0"/>
    </dxf>
    <dxf>
      <numFmt numFmtId="3" formatCode="#,##0"/>
    </dxf>
    <dxf>
      <numFmt numFmtId="3" formatCode="#,##0"/>
    </dxf>
    <dxf>
      <numFmt numFmtId="4" formatCode="#,##0.00"/>
    </dxf>
    <dxf>
      <numFmt numFmtId="179" formatCode="#,##0.000"/>
    </dxf>
    <dxf>
      <numFmt numFmtId="180" formatCode="#,##0.0000"/>
    </dxf>
    <dxf>
      <numFmt numFmtId="181" formatCode="#,##0.00000"/>
    </dxf>
    <dxf>
      <numFmt numFmtId="180" formatCode="#,##0.0000"/>
    </dxf>
    <dxf>
      <numFmt numFmtId="179" formatCode="#,##0.000"/>
    </dxf>
    <dxf>
      <numFmt numFmtId="4" formatCode="#,##0.00"/>
    </dxf>
    <dxf>
      <numFmt numFmtId="175" formatCode="#,##0.0"/>
    </dxf>
    <dxf>
      <numFmt numFmtId="3" formatCode="#,##0"/>
    </dxf>
    <dxf>
      <numFmt numFmtId="175" formatCode="#,##0.0"/>
    </dxf>
    <dxf>
      <font>
        <sz val="9"/>
      </font>
      <numFmt numFmtId="14" formatCode="0.00%"/>
      <alignment horizontal="general" vertical="bottom" textRotation="0" wrapText="0" indent="0" justifyLastLine="0" shrinkToFit="0" readingOrder="0"/>
    </dxf>
    <dxf>
      <font>
        <sz val="9"/>
      </font>
      <numFmt numFmtId="14" formatCode="0.00%"/>
      <alignment horizontal="general" vertical="bottom" textRotation="0" wrapText="0" indent="0" justifyLastLine="0" shrinkToFit="0" readingOrder="0"/>
    </dxf>
    <dxf>
      <font>
        <sz val="9"/>
      </font>
    </dxf>
    <dxf>
      <font>
        <sz val="9"/>
      </font>
    </dxf>
    <dxf>
      <alignment horizontal="right"/>
    </dxf>
    <dxf>
      <alignment horizontal="right"/>
    </dxf>
    <dxf>
      <border>
        <left/>
        <right/>
        <top/>
        <bottom/>
      </border>
    </dxf>
    <dxf>
      <border>
        <left/>
        <right/>
        <top/>
        <bottom/>
      </border>
    </dxf>
    <dxf>
      <numFmt numFmtId="178" formatCode="0.0%"/>
      <alignment horizontal="right"/>
    </dxf>
    <dxf>
      <numFmt numFmtId="178" formatCode="0.0%"/>
      <alignment horizontal="right"/>
    </dxf>
    <dxf>
      <numFmt numFmtId="178" formatCode="0.0%"/>
      <alignment horizontal="right"/>
    </dxf>
    <dxf>
      <numFmt numFmtId="178" formatCode="0.0%"/>
      <alignment horizontal="right"/>
    </dxf>
    <dxf>
      <numFmt numFmtId="178" formatCode="0.0%"/>
      <alignment horizontal="right"/>
    </dxf>
    <dxf>
      <numFmt numFmtId="178" formatCode="0.0%"/>
      <alignment horizontal="right"/>
    </dxf>
    <dxf>
      <alignment vertical="center" readingOrder="0"/>
    </dxf>
    <dxf>
      <alignment vertical="center" readingOrder="0"/>
    </dxf>
    <dxf>
      <alignment horizontal="center" readingOrder="0"/>
    </dxf>
    <dxf>
      <alignment horizontal="center" readingOrder="0"/>
    </dxf>
    <dxf>
      <alignment wrapText="1" readingOrder="0"/>
    </dxf>
    <dxf>
      <alignment wrapText="1" readingOrder="0"/>
    </dxf>
    <dxf>
      <numFmt numFmtId="14" formatCode="0.00%"/>
    </dxf>
    <dxf>
      <alignment horizontal="center" vertical="center" wrapText="1" readingOrder="0"/>
    </dxf>
    <dxf>
      <numFmt numFmtId="14" formatCode="0.00%"/>
    </dxf>
    <dxf>
      <alignment horizontal="center" vertical="center" wrapText="1" readingOrder="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numFmt numFmtId="176" formatCode="&quot;$&quot;#,##0.00"/>
    </dxf>
    <dxf>
      <numFmt numFmtId="164" formatCode="&quot;$&quot;#,##0.00;\-&quot;$&quot;#,##0.00"/>
    </dxf>
    <dxf>
      <alignment horizontal="center" vertical="center" wrapText="1" readingOrder="0"/>
    </dxf>
    <dxf>
      <font>
        <sz val="9"/>
      </font>
    </dxf>
    <dxf>
      <font>
        <sz val="9"/>
      </font>
    </dxf>
    <dxf>
      <font>
        <sz val="9"/>
      </font>
    </dxf>
    <dxf>
      <font>
        <sz val="9"/>
      </font>
    </dxf>
    <dxf>
      <numFmt numFmtId="175" formatCode="#,##0.0"/>
    </dxf>
    <dxf>
      <alignment vertical="center" readingOrder="0"/>
    </dxf>
    <dxf>
      <alignment horizontal="center" readingOrder="0"/>
    </dxf>
    <dxf>
      <alignment wrapText="1" readingOrder="0"/>
    </dxf>
    <dxf>
      <numFmt numFmtId="4" formatCode="#,##0.00"/>
    </dxf>
    <dxf>
      <numFmt numFmtId="175" formatCode="#,##0.0"/>
    </dxf>
    <dxf>
      <numFmt numFmtId="4" formatCode="#,##0.00"/>
    </dxf>
    <dxf>
      <numFmt numFmtId="179" formatCode="#,##0.000"/>
    </dxf>
    <dxf>
      <numFmt numFmtId="4" formatCode="#,##0.00"/>
    </dxf>
    <dxf>
      <numFmt numFmtId="179" formatCode="#,##0.000"/>
    </dxf>
    <dxf>
      <numFmt numFmtId="180" formatCode="#,##0.0000"/>
    </dxf>
    <dxf>
      <numFmt numFmtId="181" formatCode="#,##0.00000"/>
    </dxf>
    <dxf>
      <numFmt numFmtId="4" formatCode="#,##0.00"/>
    </dxf>
    <dxf>
      <numFmt numFmtId="4" formatCode="#,##0.00"/>
    </dxf>
    <dxf>
      <numFmt numFmtId="175" formatCode="#,##0.0"/>
    </dxf>
    <dxf>
      <numFmt numFmtId="175" formatCode="#,##0.0"/>
    </dxf>
    <dxf>
      <numFmt numFmtId="175" formatCode="#,##0.0"/>
    </dxf>
    <dxf>
      <numFmt numFmtId="175" formatCode="#,##0.0"/>
    </dxf>
    <dxf>
      <numFmt numFmtId="3" formatCode="#,##0"/>
    </dxf>
    <dxf>
      <numFmt numFmtId="3" formatCode="#,##0"/>
    </dxf>
    <dxf>
      <numFmt numFmtId="175" formatCode="#,##0.0"/>
    </dxf>
    <dxf>
      <numFmt numFmtId="4" formatCode="#,##0.00"/>
    </dxf>
    <dxf>
      <numFmt numFmtId="175" formatCode="#,##0.0"/>
    </dxf>
    <dxf>
      <numFmt numFmtId="4" formatCode="#,##0.00"/>
    </dxf>
    <dxf>
      <numFmt numFmtId="175" formatCode="#,##0.0"/>
    </dxf>
    <dxf>
      <numFmt numFmtId="3" formatCode="#,##0"/>
    </dxf>
    <dxf>
      <numFmt numFmtId="175" formatCode="#,##0.0"/>
    </dxf>
    <dxf>
      <numFmt numFmtId="3" formatCode="#,##0"/>
    </dxf>
    <dxf>
      <numFmt numFmtId="175" formatCode="#,##0.0"/>
    </dxf>
    <dxf>
      <numFmt numFmtId="175" formatCode="#,##0.0"/>
    </dxf>
    <dxf>
      <numFmt numFmtId="3" formatCode="#,##0"/>
    </dxf>
    <dxf>
      <numFmt numFmtId="3" formatCode="#,##0"/>
    </dxf>
    <dxf>
      <numFmt numFmtId="4" formatCode="#,##0.00"/>
    </dxf>
    <dxf>
      <numFmt numFmtId="179" formatCode="#,##0.000"/>
    </dxf>
    <dxf>
      <numFmt numFmtId="180" formatCode="#,##0.0000"/>
    </dxf>
    <dxf>
      <numFmt numFmtId="181" formatCode="#,##0.00000"/>
    </dxf>
    <dxf>
      <numFmt numFmtId="180" formatCode="#,##0.0000"/>
    </dxf>
    <dxf>
      <numFmt numFmtId="179" formatCode="#,##0.000"/>
    </dxf>
    <dxf>
      <numFmt numFmtId="4" formatCode="#,##0.00"/>
    </dxf>
    <dxf>
      <numFmt numFmtId="175" formatCode="#,##0.0"/>
    </dxf>
    <dxf>
      <numFmt numFmtId="3" formatCode="#,##0"/>
    </dxf>
    <dxf>
      <numFmt numFmtId="175" formatCode="#,##0.0"/>
    </dxf>
    <dxf>
      <font>
        <sz val="9"/>
      </font>
      <numFmt numFmtId="14" formatCode="0.00%"/>
      <alignment horizontal="general" vertical="bottom" textRotation="0" wrapText="0" indent="0" justifyLastLine="0" shrinkToFit="0" readingOrder="0"/>
    </dxf>
    <dxf>
      <font>
        <sz val="9"/>
      </font>
      <numFmt numFmtId="14" formatCode="0.00%"/>
      <alignment horizontal="general" vertical="bottom" textRotation="0" wrapText="0" indent="0" justifyLastLine="0" shrinkToFit="0" readingOrder="0"/>
    </dxf>
    <dxf>
      <font>
        <sz val="9"/>
      </font>
    </dxf>
    <dxf>
      <font>
        <sz val="9"/>
      </font>
    </dxf>
    <dxf>
      <alignment horizontal="right"/>
    </dxf>
    <dxf>
      <alignment horizontal="right"/>
    </dxf>
    <dxf>
      <border>
        <left/>
        <right/>
        <top/>
        <bottom/>
      </border>
    </dxf>
    <dxf>
      <border>
        <left/>
        <right/>
        <top/>
        <bottom/>
      </border>
    </dxf>
    <dxf>
      <numFmt numFmtId="178" formatCode="0.0%"/>
      <alignment horizontal="right"/>
    </dxf>
    <dxf>
      <numFmt numFmtId="178" formatCode="0.0%"/>
      <alignment horizontal="right"/>
    </dxf>
    <dxf>
      <numFmt numFmtId="178" formatCode="0.0%"/>
      <alignment horizontal="right"/>
    </dxf>
    <dxf>
      <numFmt numFmtId="178" formatCode="0.0%"/>
      <alignment horizontal="right"/>
    </dxf>
    <dxf>
      <numFmt numFmtId="178" formatCode="0.0%"/>
      <alignment horizontal="right"/>
    </dxf>
    <dxf>
      <numFmt numFmtId="178" formatCode="0.0%"/>
      <alignment horizontal="righ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name val="Calibri"/>
        <scheme val="minor"/>
      </font>
    </dxf>
    <dxf>
      <font>
        <name val="Calibri"/>
        <scheme val="minor"/>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numFmt numFmtId="3" formatCode="#,##0"/>
    </dxf>
    <dxf>
      <numFmt numFmtId="14" formatCode="0.00%"/>
    </dxf>
    <dxf>
      <font>
        <color theme="0"/>
      </font>
    </dxf>
    <dxf>
      <font>
        <color theme="0"/>
      </font>
    </dxf>
    <dxf>
      <font>
        <color theme="0"/>
      </font>
    </dxf>
    <dxf>
      <font>
        <color theme="0"/>
      </font>
    </dxf>
    <dxf>
      <font>
        <color theme="0"/>
      </font>
    </dxf>
    <dxf>
      <font>
        <color theme="0"/>
      </font>
    </dxf>
    <dxf>
      <font>
        <color theme="0"/>
      </font>
    </dxf>
    <dxf>
      <font>
        <color theme="0"/>
      </font>
    </dxf>
    <dxf>
      <font>
        <name val="Calibri"/>
        <scheme val="minor"/>
      </font>
    </dxf>
    <dxf>
      <font>
        <name val="Calibri"/>
        <scheme val="minor"/>
      </font>
    </dxf>
    <dxf>
      <alignment vertical="center" readingOrder="0"/>
    </dxf>
    <dxf>
      <alignment vertical="center" readingOrder="0"/>
    </dxf>
    <dxf>
      <alignment horizontal="center" readingOrder="0"/>
    </dxf>
    <dxf>
      <alignment horizontal="center" readingOrder="0"/>
    </dxf>
    <dxf>
      <alignment wrapText="1" readingOrder="0"/>
    </dxf>
    <dxf>
      <alignment wrapText="1" readingOrder="0"/>
    </dxf>
    <dxf>
      <numFmt numFmtId="14" formatCode="0.00%"/>
    </dxf>
    <dxf>
      <alignment horizontal="center" vertical="center" wrapText="1" readingOrder="0"/>
    </dxf>
    <dxf>
      <numFmt numFmtId="14" formatCode="0.00%"/>
    </dxf>
    <dxf>
      <alignment horizontal="center" vertical="center" wrapText="1" readingOrder="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numFmt numFmtId="176" formatCode="&quot;$&quot;#,##0.00"/>
    </dxf>
    <dxf>
      <numFmt numFmtId="164" formatCode="&quot;$&quot;#,##0.00;\-&quot;$&quot;#,##0.00"/>
    </dxf>
    <dxf>
      <alignment horizontal="center" vertical="center" wrapText="1" readingOrder="0"/>
    </dxf>
    <dxf>
      <font>
        <sz val="9"/>
      </font>
    </dxf>
    <dxf>
      <font>
        <sz val="9"/>
      </font>
    </dxf>
    <dxf>
      <font>
        <sz val="9"/>
      </font>
    </dxf>
    <dxf>
      <font>
        <sz val="9"/>
      </font>
    </dxf>
    <dxf>
      <numFmt numFmtId="175" formatCode="#,##0.0"/>
    </dxf>
    <dxf>
      <alignment vertical="center" readingOrder="0"/>
    </dxf>
    <dxf>
      <alignment horizontal="center" readingOrder="0"/>
    </dxf>
    <dxf>
      <alignment wrapText="1" readingOrder="0"/>
    </dxf>
    <dxf>
      <numFmt numFmtId="4" formatCode="#,##0.00"/>
    </dxf>
    <dxf>
      <numFmt numFmtId="175" formatCode="#,##0.0"/>
    </dxf>
    <dxf>
      <numFmt numFmtId="4" formatCode="#,##0.00"/>
    </dxf>
    <dxf>
      <numFmt numFmtId="179" formatCode="#,##0.000"/>
    </dxf>
    <dxf>
      <numFmt numFmtId="4" formatCode="#,##0.00"/>
    </dxf>
    <dxf>
      <numFmt numFmtId="179" formatCode="#,##0.000"/>
    </dxf>
    <dxf>
      <numFmt numFmtId="180" formatCode="#,##0.0000"/>
    </dxf>
    <dxf>
      <numFmt numFmtId="181" formatCode="#,##0.00000"/>
    </dxf>
    <dxf>
      <numFmt numFmtId="4" formatCode="#,##0.00"/>
    </dxf>
    <dxf>
      <numFmt numFmtId="4" formatCode="#,##0.00"/>
    </dxf>
    <dxf>
      <numFmt numFmtId="175" formatCode="#,##0.0"/>
    </dxf>
    <dxf>
      <numFmt numFmtId="175" formatCode="#,##0.0"/>
    </dxf>
    <dxf>
      <numFmt numFmtId="175" formatCode="#,##0.0"/>
    </dxf>
    <dxf>
      <numFmt numFmtId="175" formatCode="#,##0.0"/>
    </dxf>
    <dxf>
      <numFmt numFmtId="3" formatCode="#,##0"/>
    </dxf>
    <dxf>
      <numFmt numFmtId="3" formatCode="#,##0"/>
    </dxf>
    <dxf>
      <numFmt numFmtId="175" formatCode="#,##0.0"/>
    </dxf>
    <dxf>
      <numFmt numFmtId="4" formatCode="#,##0.00"/>
    </dxf>
    <dxf>
      <numFmt numFmtId="175" formatCode="#,##0.0"/>
    </dxf>
    <dxf>
      <numFmt numFmtId="4" formatCode="#,##0.00"/>
    </dxf>
    <dxf>
      <numFmt numFmtId="175" formatCode="#,##0.0"/>
    </dxf>
    <dxf>
      <numFmt numFmtId="3" formatCode="#,##0"/>
    </dxf>
    <dxf>
      <numFmt numFmtId="175" formatCode="#,##0.0"/>
    </dxf>
    <dxf>
      <numFmt numFmtId="3" formatCode="#,##0"/>
    </dxf>
    <dxf>
      <numFmt numFmtId="175" formatCode="#,##0.0"/>
    </dxf>
    <dxf>
      <numFmt numFmtId="175" formatCode="#,##0.0"/>
    </dxf>
    <dxf>
      <numFmt numFmtId="3" formatCode="#,##0"/>
    </dxf>
    <dxf>
      <numFmt numFmtId="3" formatCode="#,##0"/>
    </dxf>
    <dxf>
      <numFmt numFmtId="4" formatCode="#,##0.00"/>
    </dxf>
    <dxf>
      <numFmt numFmtId="179" formatCode="#,##0.000"/>
    </dxf>
    <dxf>
      <numFmt numFmtId="180" formatCode="#,##0.0000"/>
    </dxf>
    <dxf>
      <numFmt numFmtId="181" formatCode="#,##0.00000"/>
    </dxf>
    <dxf>
      <numFmt numFmtId="180" formatCode="#,##0.0000"/>
    </dxf>
    <dxf>
      <numFmt numFmtId="179" formatCode="#,##0.000"/>
    </dxf>
    <dxf>
      <numFmt numFmtId="4" formatCode="#,##0.00"/>
    </dxf>
    <dxf>
      <numFmt numFmtId="175" formatCode="#,##0.0"/>
    </dxf>
    <dxf>
      <numFmt numFmtId="3" formatCode="#,##0"/>
    </dxf>
    <dxf>
      <numFmt numFmtId="175" formatCode="#,##0.0"/>
    </dxf>
    <dxf>
      <font>
        <sz val="9"/>
      </font>
      <numFmt numFmtId="14" formatCode="0.00%"/>
      <alignment horizontal="general" vertical="bottom" textRotation="0" wrapText="0" indent="0" justifyLastLine="0" shrinkToFit="0" readingOrder="0"/>
    </dxf>
    <dxf>
      <font>
        <sz val="9"/>
      </font>
      <numFmt numFmtId="14" formatCode="0.00%"/>
      <alignment horizontal="general" vertical="bottom" textRotation="0" wrapText="0" indent="0" justifyLastLine="0" shrinkToFit="0" readingOrder="0"/>
    </dxf>
    <dxf>
      <font>
        <sz val="9"/>
      </font>
    </dxf>
    <dxf>
      <font>
        <sz val="9"/>
      </font>
    </dxf>
    <dxf>
      <alignment horizontal="right"/>
    </dxf>
    <dxf>
      <alignment horizontal="right"/>
    </dxf>
    <dxf>
      <border>
        <left/>
        <right/>
        <top/>
        <bottom/>
      </border>
    </dxf>
    <dxf>
      <border>
        <left/>
        <right/>
        <top/>
        <bottom/>
      </border>
    </dxf>
    <dxf>
      <numFmt numFmtId="178" formatCode="0.0%"/>
      <alignment horizontal="right"/>
    </dxf>
    <dxf>
      <numFmt numFmtId="178" formatCode="0.0%"/>
      <alignment horizontal="right"/>
    </dxf>
    <dxf>
      <numFmt numFmtId="178" formatCode="0.0%"/>
      <alignment horizontal="right"/>
    </dxf>
    <dxf>
      <numFmt numFmtId="178" formatCode="0.0%"/>
      <alignment horizontal="right"/>
    </dxf>
    <dxf>
      <numFmt numFmtId="178" formatCode="0.0%"/>
      <alignment horizontal="right"/>
    </dxf>
    <dxf>
      <numFmt numFmtId="178" formatCode="0.0%"/>
      <alignment horizontal="right"/>
    </dxf>
    <dxf>
      <alignment vertical="center" readingOrder="0"/>
    </dxf>
    <dxf>
      <alignment vertical="center" readingOrder="0"/>
    </dxf>
    <dxf>
      <alignment horizontal="center" readingOrder="0"/>
    </dxf>
    <dxf>
      <alignment horizontal="center" readingOrder="0"/>
    </dxf>
    <dxf>
      <alignment wrapText="1" readingOrder="0"/>
    </dxf>
    <dxf>
      <alignment wrapText="1" readingOrder="0"/>
    </dxf>
    <dxf>
      <numFmt numFmtId="14" formatCode="0.00%"/>
    </dxf>
    <dxf>
      <alignment horizontal="center" vertical="center" wrapText="1" readingOrder="0"/>
    </dxf>
    <dxf>
      <numFmt numFmtId="14" formatCode="0.00%"/>
    </dxf>
    <dxf>
      <alignment horizontal="center" vertical="center" wrapText="1" readingOrder="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numFmt numFmtId="176" formatCode="&quot;$&quot;#,##0.00"/>
    </dxf>
    <dxf>
      <numFmt numFmtId="164" formatCode="&quot;$&quot;#,##0.00;\-&quot;$&quot;#,##0.00"/>
    </dxf>
    <dxf>
      <alignment horizontal="center" vertical="center" wrapText="1" readingOrder="0"/>
    </dxf>
    <dxf>
      <font>
        <sz val="9"/>
      </font>
    </dxf>
    <dxf>
      <font>
        <sz val="9"/>
      </font>
    </dxf>
    <dxf>
      <font>
        <sz val="9"/>
      </font>
    </dxf>
    <dxf>
      <font>
        <sz val="9"/>
      </font>
    </dxf>
    <dxf>
      <numFmt numFmtId="175" formatCode="#,##0.0"/>
    </dxf>
    <dxf>
      <alignment vertical="center" readingOrder="0"/>
    </dxf>
    <dxf>
      <alignment horizontal="center" readingOrder="0"/>
    </dxf>
    <dxf>
      <alignment wrapText="1" readingOrder="0"/>
    </dxf>
    <dxf>
      <numFmt numFmtId="4" formatCode="#,##0.00"/>
    </dxf>
    <dxf>
      <numFmt numFmtId="175" formatCode="#,##0.0"/>
    </dxf>
    <dxf>
      <numFmt numFmtId="4" formatCode="#,##0.00"/>
    </dxf>
    <dxf>
      <numFmt numFmtId="179" formatCode="#,##0.000"/>
    </dxf>
    <dxf>
      <numFmt numFmtId="4" formatCode="#,##0.00"/>
    </dxf>
    <dxf>
      <numFmt numFmtId="179" formatCode="#,##0.000"/>
    </dxf>
    <dxf>
      <numFmt numFmtId="180" formatCode="#,##0.0000"/>
    </dxf>
    <dxf>
      <numFmt numFmtId="181" formatCode="#,##0.00000"/>
    </dxf>
    <dxf>
      <numFmt numFmtId="4" formatCode="#,##0.00"/>
    </dxf>
    <dxf>
      <numFmt numFmtId="4" formatCode="#,##0.00"/>
    </dxf>
    <dxf>
      <numFmt numFmtId="175" formatCode="#,##0.0"/>
    </dxf>
    <dxf>
      <numFmt numFmtId="175" formatCode="#,##0.0"/>
    </dxf>
    <dxf>
      <numFmt numFmtId="175" formatCode="#,##0.0"/>
    </dxf>
    <dxf>
      <numFmt numFmtId="175" formatCode="#,##0.0"/>
    </dxf>
    <dxf>
      <numFmt numFmtId="3" formatCode="#,##0"/>
    </dxf>
    <dxf>
      <numFmt numFmtId="3" formatCode="#,##0"/>
    </dxf>
    <dxf>
      <numFmt numFmtId="175" formatCode="#,##0.0"/>
    </dxf>
    <dxf>
      <numFmt numFmtId="4" formatCode="#,##0.00"/>
    </dxf>
    <dxf>
      <numFmt numFmtId="175" formatCode="#,##0.0"/>
    </dxf>
    <dxf>
      <numFmt numFmtId="4" formatCode="#,##0.00"/>
    </dxf>
    <dxf>
      <numFmt numFmtId="175" formatCode="#,##0.0"/>
    </dxf>
    <dxf>
      <numFmt numFmtId="3" formatCode="#,##0"/>
    </dxf>
    <dxf>
      <numFmt numFmtId="175" formatCode="#,##0.0"/>
    </dxf>
    <dxf>
      <numFmt numFmtId="3" formatCode="#,##0"/>
    </dxf>
    <dxf>
      <numFmt numFmtId="175" formatCode="#,##0.0"/>
    </dxf>
    <dxf>
      <numFmt numFmtId="175" formatCode="#,##0.0"/>
    </dxf>
    <dxf>
      <numFmt numFmtId="3" formatCode="#,##0"/>
    </dxf>
    <dxf>
      <numFmt numFmtId="3" formatCode="#,##0"/>
    </dxf>
    <dxf>
      <numFmt numFmtId="4" formatCode="#,##0.00"/>
    </dxf>
    <dxf>
      <numFmt numFmtId="179" formatCode="#,##0.000"/>
    </dxf>
    <dxf>
      <numFmt numFmtId="180" formatCode="#,##0.0000"/>
    </dxf>
    <dxf>
      <numFmt numFmtId="181" formatCode="#,##0.00000"/>
    </dxf>
    <dxf>
      <numFmt numFmtId="180" formatCode="#,##0.0000"/>
    </dxf>
    <dxf>
      <numFmt numFmtId="179" formatCode="#,##0.000"/>
    </dxf>
    <dxf>
      <numFmt numFmtId="4" formatCode="#,##0.00"/>
    </dxf>
    <dxf>
      <numFmt numFmtId="175" formatCode="#,##0.0"/>
    </dxf>
    <dxf>
      <numFmt numFmtId="3" formatCode="#,##0"/>
    </dxf>
    <dxf>
      <numFmt numFmtId="175" formatCode="#,##0.0"/>
    </dxf>
    <dxf>
      <font>
        <sz val="9"/>
      </font>
      <numFmt numFmtId="14" formatCode="0.00%"/>
      <alignment horizontal="general" vertical="bottom" textRotation="0" wrapText="0" indent="0" justifyLastLine="0" shrinkToFit="0" readingOrder="0"/>
    </dxf>
    <dxf>
      <font>
        <sz val="9"/>
      </font>
      <numFmt numFmtId="14" formatCode="0.00%"/>
      <alignment horizontal="general" vertical="bottom" textRotation="0" wrapText="0" indent="0" justifyLastLine="0" shrinkToFit="0" readingOrder="0"/>
    </dxf>
    <dxf>
      <font>
        <sz val="9"/>
      </font>
    </dxf>
    <dxf>
      <font>
        <sz val="9"/>
      </font>
    </dxf>
    <dxf>
      <alignment horizontal="right"/>
    </dxf>
    <dxf>
      <alignment horizontal="right"/>
    </dxf>
    <dxf>
      <border>
        <left/>
        <right/>
        <top/>
        <bottom/>
      </border>
    </dxf>
    <dxf>
      <border>
        <left/>
        <right/>
        <top/>
        <bottom/>
      </border>
    </dxf>
    <dxf>
      <numFmt numFmtId="178" formatCode="0.0%"/>
      <alignment horizontal="right"/>
    </dxf>
    <dxf>
      <numFmt numFmtId="178" formatCode="0.0%"/>
      <alignment horizontal="right"/>
    </dxf>
    <dxf>
      <numFmt numFmtId="178" formatCode="0.0%"/>
      <alignment horizontal="right"/>
    </dxf>
    <dxf>
      <numFmt numFmtId="178" formatCode="0.0%"/>
      <alignment horizontal="right"/>
    </dxf>
    <dxf>
      <numFmt numFmtId="178" formatCode="0.0%"/>
      <alignment horizontal="right"/>
    </dxf>
    <dxf>
      <numFmt numFmtId="178" formatCode="0.0%"/>
      <alignment horizontal="righ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name val="Calibri"/>
        <scheme val="minor"/>
      </font>
    </dxf>
    <dxf>
      <font>
        <name val="Calibri"/>
        <scheme val="minor"/>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numFmt numFmtId="3" formatCode="#,##0"/>
    </dxf>
    <dxf>
      <numFmt numFmtId="14" formatCode="0.00%"/>
    </dxf>
    <dxf>
      <font>
        <color theme="0"/>
      </font>
    </dxf>
    <dxf>
      <font>
        <color theme="0"/>
      </font>
    </dxf>
    <dxf>
      <font>
        <color theme="0"/>
      </font>
    </dxf>
    <dxf>
      <font>
        <color theme="0"/>
      </font>
    </dxf>
    <dxf>
      <font>
        <color theme="0"/>
      </font>
    </dxf>
    <dxf>
      <font>
        <color theme="0"/>
      </font>
    </dxf>
    <dxf>
      <font>
        <color theme="0"/>
      </font>
    </dxf>
    <dxf>
      <font>
        <color theme="0"/>
      </font>
    </dxf>
    <dxf>
      <font>
        <name val="Calibri"/>
        <scheme val="minor"/>
      </font>
    </dxf>
    <dxf>
      <font>
        <name val="Calibri"/>
        <scheme val="minor"/>
      </font>
    </dxf>
    <dxf>
      <alignment vertical="center" readingOrder="0"/>
    </dxf>
    <dxf>
      <alignment vertical="center" readingOrder="0"/>
    </dxf>
    <dxf>
      <alignment horizontal="center" readingOrder="0"/>
    </dxf>
    <dxf>
      <alignment horizontal="center" readingOrder="0"/>
    </dxf>
    <dxf>
      <alignment wrapText="1" readingOrder="0"/>
    </dxf>
    <dxf>
      <alignment wrapText="1" readingOrder="0"/>
    </dxf>
    <dxf>
      <numFmt numFmtId="14" formatCode="0.00%"/>
    </dxf>
    <dxf>
      <alignment horizontal="center" vertical="center" wrapText="1" readingOrder="0"/>
    </dxf>
    <dxf>
      <numFmt numFmtId="14" formatCode="0.00%"/>
    </dxf>
    <dxf>
      <alignment horizontal="center" vertical="center" wrapText="1" readingOrder="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numFmt numFmtId="176" formatCode="&quot;$&quot;#,##0.00"/>
    </dxf>
    <dxf>
      <numFmt numFmtId="164" formatCode="&quot;$&quot;#,##0.00;\-&quot;$&quot;#,##0.00"/>
    </dxf>
    <dxf>
      <alignment horizontal="center" vertical="center" wrapText="1" readingOrder="0"/>
    </dxf>
    <dxf>
      <font>
        <sz val="9"/>
      </font>
    </dxf>
    <dxf>
      <font>
        <sz val="9"/>
      </font>
    </dxf>
    <dxf>
      <font>
        <sz val="9"/>
      </font>
    </dxf>
    <dxf>
      <font>
        <sz val="9"/>
      </font>
    </dxf>
    <dxf>
      <numFmt numFmtId="175" formatCode="#,##0.0"/>
    </dxf>
    <dxf>
      <alignment vertical="center" readingOrder="0"/>
    </dxf>
    <dxf>
      <alignment horizontal="center" readingOrder="0"/>
    </dxf>
    <dxf>
      <alignment wrapText="1" readingOrder="0"/>
    </dxf>
    <dxf>
      <numFmt numFmtId="4" formatCode="#,##0.00"/>
    </dxf>
    <dxf>
      <numFmt numFmtId="175" formatCode="#,##0.0"/>
    </dxf>
    <dxf>
      <numFmt numFmtId="4" formatCode="#,##0.00"/>
    </dxf>
    <dxf>
      <numFmt numFmtId="179" formatCode="#,##0.000"/>
    </dxf>
    <dxf>
      <numFmt numFmtId="4" formatCode="#,##0.00"/>
    </dxf>
    <dxf>
      <numFmt numFmtId="179" formatCode="#,##0.000"/>
    </dxf>
    <dxf>
      <numFmt numFmtId="180" formatCode="#,##0.0000"/>
    </dxf>
    <dxf>
      <numFmt numFmtId="181" formatCode="#,##0.00000"/>
    </dxf>
    <dxf>
      <numFmt numFmtId="4" formatCode="#,##0.00"/>
    </dxf>
    <dxf>
      <numFmt numFmtId="4" formatCode="#,##0.00"/>
    </dxf>
    <dxf>
      <numFmt numFmtId="175" formatCode="#,##0.0"/>
    </dxf>
    <dxf>
      <numFmt numFmtId="175" formatCode="#,##0.0"/>
    </dxf>
    <dxf>
      <numFmt numFmtId="175" formatCode="#,##0.0"/>
    </dxf>
    <dxf>
      <numFmt numFmtId="175" formatCode="#,##0.0"/>
    </dxf>
    <dxf>
      <numFmt numFmtId="3" formatCode="#,##0"/>
    </dxf>
    <dxf>
      <numFmt numFmtId="3" formatCode="#,##0"/>
    </dxf>
    <dxf>
      <numFmt numFmtId="175" formatCode="#,##0.0"/>
    </dxf>
    <dxf>
      <numFmt numFmtId="4" formatCode="#,##0.00"/>
    </dxf>
    <dxf>
      <numFmt numFmtId="175" formatCode="#,##0.0"/>
    </dxf>
    <dxf>
      <numFmt numFmtId="4" formatCode="#,##0.00"/>
    </dxf>
    <dxf>
      <numFmt numFmtId="175" formatCode="#,##0.0"/>
    </dxf>
    <dxf>
      <numFmt numFmtId="3" formatCode="#,##0"/>
    </dxf>
    <dxf>
      <numFmt numFmtId="175" formatCode="#,##0.0"/>
    </dxf>
    <dxf>
      <numFmt numFmtId="3" formatCode="#,##0"/>
    </dxf>
    <dxf>
      <numFmt numFmtId="175" formatCode="#,##0.0"/>
    </dxf>
    <dxf>
      <numFmt numFmtId="175" formatCode="#,##0.0"/>
    </dxf>
    <dxf>
      <numFmt numFmtId="3" formatCode="#,##0"/>
    </dxf>
    <dxf>
      <numFmt numFmtId="3" formatCode="#,##0"/>
    </dxf>
    <dxf>
      <numFmt numFmtId="4" formatCode="#,##0.00"/>
    </dxf>
    <dxf>
      <numFmt numFmtId="179" formatCode="#,##0.000"/>
    </dxf>
    <dxf>
      <numFmt numFmtId="180" formatCode="#,##0.0000"/>
    </dxf>
    <dxf>
      <numFmt numFmtId="181" formatCode="#,##0.00000"/>
    </dxf>
    <dxf>
      <numFmt numFmtId="180" formatCode="#,##0.0000"/>
    </dxf>
    <dxf>
      <numFmt numFmtId="179" formatCode="#,##0.000"/>
    </dxf>
    <dxf>
      <numFmt numFmtId="4" formatCode="#,##0.00"/>
    </dxf>
    <dxf>
      <numFmt numFmtId="175" formatCode="#,##0.0"/>
    </dxf>
    <dxf>
      <numFmt numFmtId="3" formatCode="#,##0"/>
    </dxf>
    <dxf>
      <numFmt numFmtId="175" formatCode="#,##0.0"/>
    </dxf>
    <dxf>
      <font>
        <sz val="9"/>
      </font>
      <numFmt numFmtId="14" formatCode="0.00%"/>
      <alignment horizontal="general" vertical="bottom" textRotation="0" wrapText="0" indent="0" justifyLastLine="0" shrinkToFit="0" readingOrder="0"/>
    </dxf>
    <dxf>
      <font>
        <sz val="9"/>
      </font>
      <numFmt numFmtId="14" formatCode="0.00%"/>
      <alignment horizontal="general" vertical="bottom" textRotation="0" wrapText="0" indent="0" justifyLastLine="0" shrinkToFit="0" readingOrder="0"/>
    </dxf>
    <dxf>
      <font>
        <sz val="9"/>
      </font>
    </dxf>
    <dxf>
      <font>
        <sz val="9"/>
      </font>
    </dxf>
    <dxf>
      <alignment horizontal="right"/>
    </dxf>
    <dxf>
      <alignment horizontal="right"/>
    </dxf>
    <dxf>
      <border>
        <left/>
        <right/>
        <top/>
        <bottom/>
      </border>
    </dxf>
    <dxf>
      <border>
        <left/>
        <right/>
        <top/>
        <bottom/>
      </border>
    </dxf>
    <dxf>
      <numFmt numFmtId="178" formatCode="0.0%"/>
      <alignment horizontal="right"/>
    </dxf>
    <dxf>
      <numFmt numFmtId="178" formatCode="0.0%"/>
      <alignment horizontal="right"/>
    </dxf>
    <dxf>
      <numFmt numFmtId="178" formatCode="0.0%"/>
      <alignment horizontal="right"/>
    </dxf>
    <dxf>
      <numFmt numFmtId="178" formatCode="0.0%"/>
      <alignment horizontal="right"/>
    </dxf>
    <dxf>
      <numFmt numFmtId="178" formatCode="0.0%"/>
      <alignment horizontal="right"/>
    </dxf>
    <dxf>
      <numFmt numFmtId="178" formatCode="0.0%"/>
      <alignment horizontal="righ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name val="Calibri"/>
        <scheme val="minor"/>
      </font>
    </dxf>
    <dxf>
      <font>
        <name val="Calibri"/>
        <scheme val="minor"/>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numFmt numFmtId="3" formatCode="#,##0"/>
    </dxf>
    <dxf>
      <numFmt numFmtId="14" formatCode="0.00%"/>
    </dxf>
    <dxf>
      <font>
        <color theme="0"/>
      </font>
    </dxf>
    <dxf>
      <font>
        <color theme="0"/>
      </font>
    </dxf>
    <dxf>
      <font>
        <color theme="0"/>
      </font>
    </dxf>
    <dxf>
      <font>
        <color theme="0"/>
      </font>
    </dxf>
    <dxf>
      <font>
        <color theme="0"/>
      </font>
    </dxf>
    <dxf>
      <font>
        <color theme="0"/>
      </font>
    </dxf>
    <dxf>
      <font>
        <color theme="0"/>
      </font>
    </dxf>
    <dxf>
      <font>
        <color theme="0"/>
      </font>
    </dxf>
    <dxf>
      <font>
        <name val="Calibri"/>
        <scheme val="minor"/>
      </font>
    </dxf>
    <dxf>
      <font>
        <name val="Calibri"/>
        <scheme val="minor"/>
      </font>
    </dxf>
    <dxf>
      <alignment vertical="center" readingOrder="0"/>
    </dxf>
    <dxf>
      <alignment vertical="center" readingOrder="0"/>
    </dxf>
    <dxf>
      <alignment horizontal="center" readingOrder="0"/>
    </dxf>
    <dxf>
      <alignment horizontal="center" readingOrder="0"/>
    </dxf>
    <dxf>
      <alignment wrapText="1" readingOrder="0"/>
    </dxf>
    <dxf>
      <alignment wrapText="1" readingOrder="0"/>
    </dxf>
    <dxf>
      <numFmt numFmtId="14" formatCode="0.00%"/>
    </dxf>
    <dxf>
      <alignment horizontal="center" vertical="center" wrapText="1" readingOrder="0"/>
    </dxf>
    <dxf>
      <numFmt numFmtId="14" formatCode="0.00%"/>
    </dxf>
    <dxf>
      <alignment horizontal="center" vertical="center" wrapText="1" readingOrder="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numFmt numFmtId="176" formatCode="&quot;$&quot;#,##0.00"/>
    </dxf>
    <dxf>
      <numFmt numFmtId="164" formatCode="&quot;$&quot;#,##0.00;\-&quot;$&quot;#,##0.00"/>
    </dxf>
    <dxf>
      <alignment horizontal="center" vertical="center" wrapText="1" readingOrder="0"/>
    </dxf>
    <dxf>
      <font>
        <sz val="9"/>
      </font>
    </dxf>
    <dxf>
      <font>
        <sz val="9"/>
      </font>
    </dxf>
    <dxf>
      <font>
        <sz val="9"/>
      </font>
    </dxf>
    <dxf>
      <font>
        <sz val="9"/>
      </font>
    </dxf>
    <dxf>
      <numFmt numFmtId="175" formatCode="#,##0.0"/>
    </dxf>
    <dxf>
      <alignment vertical="center" readingOrder="0"/>
    </dxf>
    <dxf>
      <alignment horizontal="center" readingOrder="0"/>
    </dxf>
    <dxf>
      <alignment wrapText="1" readingOrder="0"/>
    </dxf>
    <dxf>
      <numFmt numFmtId="4" formatCode="#,##0.00"/>
    </dxf>
    <dxf>
      <numFmt numFmtId="175" formatCode="#,##0.0"/>
    </dxf>
    <dxf>
      <numFmt numFmtId="4" formatCode="#,##0.00"/>
    </dxf>
    <dxf>
      <numFmt numFmtId="179" formatCode="#,##0.000"/>
    </dxf>
    <dxf>
      <numFmt numFmtId="4" formatCode="#,##0.00"/>
    </dxf>
    <dxf>
      <numFmt numFmtId="179" formatCode="#,##0.000"/>
    </dxf>
    <dxf>
      <numFmt numFmtId="180" formatCode="#,##0.0000"/>
    </dxf>
    <dxf>
      <numFmt numFmtId="181" formatCode="#,##0.00000"/>
    </dxf>
    <dxf>
      <numFmt numFmtId="4" formatCode="#,##0.00"/>
    </dxf>
    <dxf>
      <numFmt numFmtId="4" formatCode="#,##0.00"/>
    </dxf>
    <dxf>
      <numFmt numFmtId="175" formatCode="#,##0.0"/>
    </dxf>
    <dxf>
      <numFmt numFmtId="175" formatCode="#,##0.0"/>
    </dxf>
    <dxf>
      <numFmt numFmtId="175" formatCode="#,##0.0"/>
    </dxf>
    <dxf>
      <numFmt numFmtId="175" formatCode="#,##0.0"/>
    </dxf>
    <dxf>
      <numFmt numFmtId="3" formatCode="#,##0"/>
    </dxf>
    <dxf>
      <numFmt numFmtId="3" formatCode="#,##0"/>
    </dxf>
    <dxf>
      <numFmt numFmtId="175" formatCode="#,##0.0"/>
    </dxf>
    <dxf>
      <numFmt numFmtId="4" formatCode="#,##0.00"/>
    </dxf>
    <dxf>
      <numFmt numFmtId="175" formatCode="#,##0.0"/>
    </dxf>
    <dxf>
      <numFmt numFmtId="4" formatCode="#,##0.00"/>
    </dxf>
    <dxf>
      <numFmt numFmtId="175" formatCode="#,##0.0"/>
    </dxf>
    <dxf>
      <numFmt numFmtId="3" formatCode="#,##0"/>
    </dxf>
    <dxf>
      <numFmt numFmtId="175" formatCode="#,##0.0"/>
    </dxf>
    <dxf>
      <numFmt numFmtId="3" formatCode="#,##0"/>
    </dxf>
    <dxf>
      <numFmt numFmtId="175" formatCode="#,##0.0"/>
    </dxf>
    <dxf>
      <numFmt numFmtId="175" formatCode="#,##0.0"/>
    </dxf>
    <dxf>
      <numFmt numFmtId="3" formatCode="#,##0"/>
    </dxf>
    <dxf>
      <numFmt numFmtId="3" formatCode="#,##0"/>
    </dxf>
    <dxf>
      <numFmt numFmtId="4" formatCode="#,##0.00"/>
    </dxf>
    <dxf>
      <numFmt numFmtId="179" formatCode="#,##0.000"/>
    </dxf>
    <dxf>
      <numFmt numFmtId="180" formatCode="#,##0.0000"/>
    </dxf>
    <dxf>
      <numFmt numFmtId="181" formatCode="#,##0.00000"/>
    </dxf>
    <dxf>
      <numFmt numFmtId="180" formatCode="#,##0.0000"/>
    </dxf>
    <dxf>
      <numFmt numFmtId="179" formatCode="#,##0.000"/>
    </dxf>
    <dxf>
      <numFmt numFmtId="4" formatCode="#,##0.00"/>
    </dxf>
    <dxf>
      <numFmt numFmtId="175" formatCode="#,##0.0"/>
    </dxf>
    <dxf>
      <numFmt numFmtId="3" formatCode="#,##0"/>
    </dxf>
    <dxf>
      <numFmt numFmtId="175" formatCode="#,##0.0"/>
    </dxf>
    <dxf>
      <font>
        <sz val="9"/>
      </font>
      <numFmt numFmtId="14" formatCode="0.00%"/>
      <alignment horizontal="general" vertical="bottom" textRotation="0" wrapText="0" indent="0" justifyLastLine="0" shrinkToFit="0" readingOrder="0"/>
    </dxf>
    <dxf>
      <font>
        <sz val="9"/>
      </font>
      <numFmt numFmtId="14" formatCode="0.00%"/>
      <alignment horizontal="general" vertical="bottom" textRotation="0" wrapText="0" indent="0" justifyLastLine="0" shrinkToFit="0" readingOrder="0"/>
    </dxf>
    <dxf>
      <font>
        <sz val="9"/>
      </font>
    </dxf>
    <dxf>
      <font>
        <sz val="9"/>
      </font>
    </dxf>
    <dxf>
      <alignment horizontal="right"/>
    </dxf>
    <dxf>
      <alignment horizontal="right"/>
    </dxf>
    <dxf>
      <border>
        <left/>
        <right/>
        <top/>
        <bottom/>
      </border>
    </dxf>
    <dxf>
      <border>
        <left/>
        <right/>
        <top/>
        <bottom/>
      </border>
    </dxf>
    <dxf>
      <numFmt numFmtId="178" formatCode="0.0%"/>
      <alignment horizontal="right"/>
    </dxf>
    <dxf>
      <numFmt numFmtId="178" formatCode="0.0%"/>
      <alignment horizontal="right"/>
    </dxf>
    <dxf>
      <numFmt numFmtId="178" formatCode="0.0%"/>
      <alignment horizontal="right"/>
    </dxf>
    <dxf>
      <numFmt numFmtId="178" formatCode="0.0%"/>
      <alignment horizontal="right"/>
    </dxf>
    <dxf>
      <numFmt numFmtId="178" formatCode="0.0%"/>
      <alignment horizontal="right"/>
    </dxf>
    <dxf>
      <numFmt numFmtId="178" formatCode="0.0%"/>
      <alignment horizontal="right"/>
    </dxf>
    <dxf>
      <font>
        <b val="0"/>
        <i val="0"/>
        <strike val="0"/>
        <condense val="0"/>
        <extend val="0"/>
        <outline val="0"/>
        <shadow val="0"/>
        <u val="none"/>
        <vertAlign val="baseline"/>
        <sz val="10"/>
        <color auto="1"/>
        <name val="Calibri Light"/>
        <scheme val="none"/>
      </font>
      <numFmt numFmtId="0" formatCode="General"/>
    </dxf>
    <dxf>
      <font>
        <b val="0"/>
        <i val="0"/>
        <strike val="0"/>
        <condense val="0"/>
        <extend val="0"/>
        <outline val="0"/>
        <shadow val="0"/>
        <u val="none"/>
        <vertAlign val="baseline"/>
        <sz val="10"/>
        <color auto="1"/>
        <name val="Calibri Light"/>
        <scheme val="none"/>
      </font>
      <numFmt numFmtId="165" formatCode="_-&quot;$&quot;* #,##0.00_-;\-&quot;$&quot;* #,##0.00_-;_-&quot;$&quot;* &quot;-&quot;??_-;_-@_-"/>
    </dxf>
    <dxf>
      <font>
        <b val="0"/>
        <i val="0"/>
        <strike val="0"/>
        <condense val="0"/>
        <extend val="0"/>
        <outline val="0"/>
        <shadow val="0"/>
        <u val="none"/>
        <vertAlign val="baseline"/>
        <sz val="10"/>
        <color auto="1"/>
        <name val="Calibri Light"/>
        <scheme val="none"/>
      </font>
      <numFmt numFmtId="0" formatCode="General"/>
    </dxf>
    <dxf>
      <font>
        <b val="0"/>
        <i val="0"/>
        <strike val="0"/>
        <condense val="0"/>
        <extend val="0"/>
        <outline val="0"/>
        <shadow val="0"/>
        <u val="none"/>
        <vertAlign val="baseline"/>
        <sz val="10"/>
        <color auto="1"/>
        <name val="Calibri Light"/>
        <scheme val="none"/>
      </font>
    </dxf>
    <dxf>
      <font>
        <b val="0"/>
        <i val="0"/>
        <strike val="0"/>
        <condense val="0"/>
        <extend val="0"/>
        <outline val="0"/>
        <shadow val="0"/>
        <u val="none"/>
        <vertAlign val="baseline"/>
        <sz val="10"/>
        <color auto="1"/>
        <name val="Calibri Light"/>
        <scheme val="none"/>
      </font>
      <numFmt numFmtId="0" formatCode="General"/>
    </dxf>
    <dxf>
      <font>
        <b val="0"/>
        <i val="0"/>
        <strike val="0"/>
        <condense val="0"/>
        <extend val="0"/>
        <outline val="0"/>
        <shadow val="0"/>
        <u val="none"/>
        <vertAlign val="baseline"/>
        <sz val="10"/>
        <color auto="1"/>
        <name val="Calibri Light"/>
        <scheme val="none"/>
      </font>
    </dxf>
    <dxf>
      <font>
        <b val="0"/>
        <i val="0"/>
        <strike val="0"/>
        <condense val="0"/>
        <extend val="0"/>
        <outline val="0"/>
        <shadow val="0"/>
        <u val="none"/>
        <vertAlign val="baseline"/>
        <sz val="10"/>
        <color auto="1"/>
        <name val="Calibri Light"/>
        <scheme val="none"/>
      </font>
      <numFmt numFmtId="0" formatCode="General"/>
    </dxf>
    <dxf>
      <font>
        <b val="0"/>
        <i val="0"/>
        <strike val="0"/>
        <condense val="0"/>
        <extend val="0"/>
        <outline val="0"/>
        <shadow val="0"/>
        <u val="none"/>
        <vertAlign val="baseline"/>
        <sz val="10"/>
        <color auto="1"/>
        <name val="Calibri Light"/>
        <scheme val="none"/>
      </font>
    </dxf>
    <dxf>
      <font>
        <b val="0"/>
        <i val="0"/>
        <strike val="0"/>
        <condense val="0"/>
        <extend val="0"/>
        <outline val="0"/>
        <shadow val="0"/>
        <u val="none"/>
        <vertAlign val="baseline"/>
        <sz val="10"/>
        <color auto="1"/>
        <name val="Calibri Light"/>
        <scheme val="none"/>
      </font>
      <numFmt numFmtId="165" formatCode="_-&quot;$&quot;* #,##0.00_-;\-&quot;$&quot;* #,##0.00_-;_-&quot;$&quot;* &quot;-&quot;??_-;_-@_-"/>
    </dxf>
    <dxf>
      <font>
        <b val="0"/>
        <i val="0"/>
        <strike val="0"/>
        <condense val="0"/>
        <extend val="0"/>
        <outline val="0"/>
        <shadow val="0"/>
        <u val="none"/>
        <vertAlign val="baseline"/>
        <sz val="10"/>
        <color auto="1"/>
        <name val="Calibri Light"/>
        <scheme val="none"/>
      </font>
    </dxf>
    <dxf>
      <font>
        <b val="0"/>
        <i val="0"/>
        <strike val="0"/>
        <condense val="0"/>
        <extend val="0"/>
        <outline val="0"/>
        <shadow val="0"/>
        <u val="none"/>
        <vertAlign val="baseline"/>
        <sz val="10"/>
        <color auto="1"/>
        <name val="Calibri Light"/>
        <scheme val="none"/>
      </font>
      <numFmt numFmtId="35" formatCode="_-* #,##0.00_-;\-* #,##0.00_-;_-* &quot;-&quot;??_-;_-@_-"/>
    </dxf>
    <dxf>
      <font>
        <b val="0"/>
        <i val="0"/>
        <strike val="0"/>
        <condense val="0"/>
        <extend val="0"/>
        <outline val="0"/>
        <shadow val="0"/>
        <u val="none"/>
        <vertAlign val="baseline"/>
        <sz val="10"/>
        <color auto="1"/>
        <name val="Calibri Light"/>
        <scheme val="none"/>
      </font>
    </dxf>
    <dxf>
      <font>
        <b val="0"/>
        <i val="0"/>
        <strike val="0"/>
        <condense val="0"/>
        <extend val="0"/>
        <outline val="0"/>
        <shadow val="0"/>
        <u val="none"/>
        <vertAlign val="baseline"/>
        <sz val="10"/>
        <color auto="1"/>
        <name val="Calibri Light"/>
        <scheme val="none"/>
      </font>
      <numFmt numFmtId="35" formatCode="_-* #,##0.00_-;\-* #,##0.00_-;_-* &quot;-&quot;??_-;_-@_-"/>
    </dxf>
    <dxf>
      <font>
        <b val="0"/>
        <i val="0"/>
        <strike val="0"/>
        <condense val="0"/>
        <extend val="0"/>
        <outline val="0"/>
        <shadow val="0"/>
        <u val="none"/>
        <vertAlign val="baseline"/>
        <sz val="10"/>
        <color auto="1"/>
        <name val="Calibri Light"/>
        <scheme val="none"/>
      </font>
      <numFmt numFmtId="3" formatCode="#,##0"/>
    </dxf>
    <dxf>
      <font>
        <b val="0"/>
        <i val="0"/>
        <strike val="0"/>
        <condense val="0"/>
        <extend val="0"/>
        <outline val="0"/>
        <shadow val="0"/>
        <u val="none"/>
        <vertAlign val="baseline"/>
        <sz val="10"/>
        <color auto="1"/>
        <name val="Calibri Light"/>
        <scheme val="none"/>
      </font>
      <numFmt numFmtId="35" formatCode="_-* #,##0.00_-;\-* #,##0.00_-;_-* &quot;-&quot;??_-;_-@_-"/>
    </dxf>
    <dxf>
      <font>
        <b val="0"/>
        <i val="0"/>
        <strike val="0"/>
        <condense val="0"/>
        <extend val="0"/>
        <outline val="0"/>
        <shadow val="0"/>
        <u val="none"/>
        <vertAlign val="baseline"/>
        <sz val="10"/>
        <color auto="1"/>
        <name val="Calibri Light"/>
        <scheme val="none"/>
      </font>
      <numFmt numFmtId="3" formatCode="#,##0"/>
    </dxf>
    <dxf>
      <font>
        <b val="0"/>
        <i val="0"/>
        <strike val="0"/>
        <condense val="0"/>
        <extend val="0"/>
        <outline val="0"/>
        <shadow val="0"/>
        <u val="none"/>
        <vertAlign val="baseline"/>
        <sz val="10"/>
        <color auto="1"/>
        <name val="Calibri Light"/>
        <scheme val="none"/>
      </font>
    </dxf>
    <dxf>
      <font>
        <strike val="0"/>
        <outline val="0"/>
        <shadow val="0"/>
        <u val="none"/>
        <vertAlign val="baseline"/>
        <sz val="10"/>
        <name val="Calibri Light"/>
        <scheme val="none"/>
      </font>
    </dxf>
    <dxf>
      <font>
        <b val="0"/>
        <i val="0"/>
        <strike val="0"/>
        <condense val="0"/>
        <extend val="0"/>
        <outline val="0"/>
        <shadow val="0"/>
        <u val="none"/>
        <vertAlign val="baseline"/>
        <sz val="10"/>
        <color auto="1"/>
        <name val="Calibri Light"/>
        <scheme val="none"/>
      </font>
    </dxf>
    <dxf>
      <font>
        <strike val="0"/>
        <outline val="0"/>
        <shadow val="0"/>
        <u val="none"/>
        <vertAlign val="baseline"/>
        <sz val="10"/>
        <name val="Calibri Light"/>
        <scheme val="none"/>
      </font>
      <numFmt numFmtId="177" formatCode="[$-2C0A]d&quot; de &quot;mmmm&quot; de &quot;yyyy;@"/>
    </dxf>
    <dxf>
      <font>
        <b val="0"/>
        <i val="0"/>
        <strike val="0"/>
        <condense val="0"/>
        <extend val="0"/>
        <outline val="0"/>
        <shadow val="0"/>
        <u val="none"/>
        <vertAlign val="baseline"/>
        <sz val="10"/>
        <color auto="1"/>
        <name val="Calibri Light"/>
        <scheme val="none"/>
      </font>
    </dxf>
    <dxf>
      <font>
        <strike val="0"/>
        <outline val="0"/>
        <shadow val="0"/>
        <u val="none"/>
        <vertAlign val="baseline"/>
        <sz val="10"/>
        <name val="Calibri Light"/>
        <scheme val="none"/>
      </font>
    </dxf>
    <dxf>
      <font>
        <b val="0"/>
        <i val="0"/>
        <strike val="0"/>
        <condense val="0"/>
        <extend val="0"/>
        <outline val="0"/>
        <shadow val="0"/>
        <u val="none"/>
        <vertAlign val="baseline"/>
        <sz val="10"/>
        <color auto="1"/>
        <name val="Calibri Light"/>
        <scheme val="none"/>
      </font>
    </dxf>
    <dxf>
      <font>
        <strike val="0"/>
        <outline val="0"/>
        <shadow val="0"/>
        <u val="none"/>
        <vertAlign val="baseline"/>
        <sz val="10"/>
        <name val="Calibri Light"/>
        <scheme val="none"/>
      </font>
    </dxf>
    <dxf>
      <font>
        <b val="0"/>
        <i val="0"/>
        <strike val="0"/>
        <condense val="0"/>
        <extend val="0"/>
        <outline val="0"/>
        <shadow val="0"/>
        <u val="none"/>
        <vertAlign val="baseline"/>
        <sz val="10"/>
        <color auto="1"/>
        <name val="Calibri Light"/>
        <scheme val="none"/>
      </font>
    </dxf>
    <dxf>
      <font>
        <b val="0"/>
        <i val="0"/>
        <strike val="0"/>
        <condense val="0"/>
        <extend val="0"/>
        <outline val="0"/>
        <shadow val="0"/>
        <u val="none"/>
        <vertAlign val="baseline"/>
        <sz val="10"/>
        <color auto="1"/>
        <name val="Calibri Light"/>
        <scheme val="none"/>
      </font>
      <alignment horizontal="center" vertical="center" textRotation="0" wrapText="1" indent="0" justifyLastLine="0" shrinkToFit="0" readingOrder="0"/>
    </dxf>
    <dxf>
      <numFmt numFmtId="0" formatCode="General"/>
    </dxf>
    <dxf>
      <font>
        <b val="0"/>
        <i val="0"/>
        <strike val="0"/>
        <condense val="0"/>
        <extend val="0"/>
        <outline val="0"/>
        <shadow val="0"/>
        <u val="none"/>
        <vertAlign val="baseline"/>
        <sz val="10"/>
        <color auto="1"/>
        <name val="Calibri Light"/>
        <scheme val="none"/>
      </font>
    </dxf>
    <dxf>
      <alignment wrapText="1"/>
    </dxf>
    <dxf>
      <alignment wrapText="1"/>
    </dxf>
    <dxf>
      <alignment wrapText="1"/>
    </dxf>
    <dxf>
      <alignment wrapText="1"/>
    </dxf>
    <dxf>
      <numFmt numFmtId="178" formatCode="0.0%"/>
      <alignment horizontal="right"/>
    </dxf>
    <dxf>
      <numFmt numFmtId="178" formatCode="0.0%"/>
      <alignment horizontal="right"/>
    </dxf>
    <dxf>
      <numFmt numFmtId="178" formatCode="0.0%"/>
      <alignment horizontal="right"/>
    </dxf>
    <dxf>
      <numFmt numFmtId="178" formatCode="0.0%"/>
      <alignment horizontal="right"/>
    </dxf>
    <dxf>
      <numFmt numFmtId="178" formatCode="0.0%"/>
      <alignment horizontal="right"/>
    </dxf>
    <dxf>
      <numFmt numFmtId="178" formatCode="0.0%"/>
      <alignment horizontal="right"/>
    </dxf>
    <dxf>
      <border>
        <left/>
        <right/>
        <top/>
        <bottom/>
      </border>
    </dxf>
    <dxf>
      <border>
        <left/>
        <right/>
        <top/>
        <bottom/>
      </border>
    </dxf>
    <dxf>
      <alignment horizontal="right"/>
    </dxf>
    <dxf>
      <alignment horizontal="right"/>
    </dxf>
    <dxf>
      <font>
        <sz val="9"/>
      </font>
    </dxf>
    <dxf>
      <font>
        <sz val="9"/>
      </font>
    </dxf>
    <dxf>
      <font>
        <sz val="9"/>
      </font>
      <numFmt numFmtId="14" formatCode="0.00%"/>
      <alignment horizontal="general" vertical="bottom" textRotation="0" wrapText="0" indent="0" justifyLastLine="0" shrinkToFit="0" readingOrder="0"/>
    </dxf>
    <dxf>
      <font>
        <sz val="9"/>
      </font>
      <numFmt numFmtId="14" formatCode="0.00%"/>
      <alignment horizontal="general" vertical="bottom" textRotation="0" wrapText="0" indent="0" justifyLastLine="0" shrinkToFit="0" readingOrder="0"/>
    </dxf>
    <dxf>
      <numFmt numFmtId="175" formatCode="#,##0.0"/>
    </dxf>
    <dxf>
      <numFmt numFmtId="3" formatCode="#,##0"/>
    </dxf>
    <dxf>
      <numFmt numFmtId="175" formatCode="#,##0.0"/>
    </dxf>
    <dxf>
      <numFmt numFmtId="4" formatCode="#,##0.00"/>
    </dxf>
    <dxf>
      <numFmt numFmtId="179" formatCode="#,##0.000"/>
    </dxf>
    <dxf>
      <numFmt numFmtId="180" formatCode="#,##0.0000"/>
    </dxf>
    <dxf>
      <numFmt numFmtId="181" formatCode="#,##0.00000"/>
    </dxf>
    <dxf>
      <numFmt numFmtId="180" formatCode="#,##0.0000"/>
    </dxf>
    <dxf>
      <numFmt numFmtId="179" formatCode="#,##0.000"/>
    </dxf>
    <dxf>
      <numFmt numFmtId="4" formatCode="#,##0.00"/>
    </dxf>
    <dxf>
      <numFmt numFmtId="3" formatCode="#,##0"/>
    </dxf>
    <dxf>
      <numFmt numFmtId="3" formatCode="#,##0"/>
    </dxf>
    <dxf>
      <numFmt numFmtId="175" formatCode="#,##0.0"/>
    </dxf>
    <dxf>
      <numFmt numFmtId="175" formatCode="#,##0.0"/>
    </dxf>
    <dxf>
      <numFmt numFmtId="3" formatCode="#,##0"/>
    </dxf>
    <dxf>
      <numFmt numFmtId="175" formatCode="#,##0.0"/>
    </dxf>
    <dxf>
      <numFmt numFmtId="3" formatCode="#,##0"/>
    </dxf>
    <dxf>
      <numFmt numFmtId="175" formatCode="#,##0.0"/>
    </dxf>
    <dxf>
      <numFmt numFmtId="4" formatCode="#,##0.00"/>
    </dxf>
    <dxf>
      <numFmt numFmtId="175" formatCode="#,##0.0"/>
    </dxf>
    <dxf>
      <numFmt numFmtId="4" formatCode="#,##0.00"/>
    </dxf>
    <dxf>
      <numFmt numFmtId="175" formatCode="#,##0.0"/>
    </dxf>
    <dxf>
      <numFmt numFmtId="3" formatCode="#,##0"/>
    </dxf>
    <dxf>
      <numFmt numFmtId="3" formatCode="#,##0"/>
    </dxf>
    <dxf>
      <numFmt numFmtId="175" formatCode="#,##0.0"/>
    </dxf>
    <dxf>
      <numFmt numFmtId="175" formatCode="#,##0.0"/>
    </dxf>
    <dxf>
      <numFmt numFmtId="175" formatCode="#,##0.0"/>
    </dxf>
    <dxf>
      <numFmt numFmtId="175" formatCode="#,##0.0"/>
    </dxf>
    <dxf>
      <numFmt numFmtId="4" formatCode="#,##0.00"/>
    </dxf>
    <dxf>
      <numFmt numFmtId="4" formatCode="#,##0.00"/>
    </dxf>
    <dxf>
      <numFmt numFmtId="181" formatCode="#,##0.00000"/>
    </dxf>
    <dxf>
      <numFmt numFmtId="180" formatCode="#,##0.0000"/>
    </dxf>
    <dxf>
      <numFmt numFmtId="179" formatCode="#,##0.000"/>
    </dxf>
    <dxf>
      <numFmt numFmtId="4" formatCode="#,##0.00"/>
    </dxf>
    <dxf>
      <numFmt numFmtId="179" formatCode="#,##0.000"/>
    </dxf>
    <dxf>
      <numFmt numFmtId="4" formatCode="#,##0.00"/>
    </dxf>
    <dxf>
      <numFmt numFmtId="175" formatCode="#,##0.0"/>
    </dxf>
    <dxf>
      <numFmt numFmtId="4" formatCode="#,##0.00"/>
    </dxf>
    <dxf>
      <alignment wrapText="1" readingOrder="0"/>
    </dxf>
    <dxf>
      <alignment horizontal="center" readingOrder="0"/>
    </dxf>
    <dxf>
      <alignment vertical="center" readingOrder="0"/>
    </dxf>
    <dxf>
      <numFmt numFmtId="175" formatCode="#,##0.0"/>
    </dxf>
    <dxf>
      <font>
        <sz val="9"/>
      </font>
    </dxf>
    <dxf>
      <font>
        <sz val="9"/>
      </font>
    </dxf>
    <dxf>
      <font>
        <sz val="9"/>
      </font>
    </dxf>
    <dxf>
      <font>
        <sz val="9"/>
      </font>
    </dxf>
    <dxf>
      <alignment horizontal="center" vertical="center" wrapText="1" readingOrder="0"/>
    </dxf>
    <dxf>
      <numFmt numFmtId="164" formatCode="&quot;$&quot;#,##0.00;\-&quot;$&quot;#,##0.00"/>
    </dxf>
    <dxf>
      <numFmt numFmtId="176" formatCode="&quot;$&quot;#,##0.00"/>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alignment horizontal="center" vertical="center" wrapText="1" readingOrder="0"/>
    </dxf>
    <dxf>
      <numFmt numFmtId="14" formatCode="0.00%"/>
    </dxf>
    <dxf>
      <alignment horizontal="center" vertical="center" wrapText="1" readingOrder="0"/>
    </dxf>
    <dxf>
      <numFmt numFmtId="14" formatCode="0.00%"/>
    </dxf>
    <dxf>
      <alignment wrapText="1" readingOrder="0"/>
    </dxf>
    <dxf>
      <alignment wrapText="1" readingOrder="0"/>
    </dxf>
    <dxf>
      <alignment horizontal="center" readingOrder="0"/>
    </dxf>
    <dxf>
      <alignment horizontal="center" readingOrder="0"/>
    </dxf>
    <dxf>
      <alignment vertical="center" readingOrder="0"/>
    </dxf>
    <dxf>
      <alignment vertical="center" readingOrder="0"/>
    </dxf>
    <dxf>
      <font>
        <name val="Calibri"/>
        <scheme val="minor"/>
      </font>
    </dxf>
    <dxf>
      <font>
        <name val="Calibri"/>
        <scheme val="minor"/>
      </font>
    </dxf>
    <dxf>
      <font>
        <color theme="0"/>
      </font>
    </dxf>
    <dxf>
      <font>
        <color theme="0"/>
      </font>
    </dxf>
    <dxf>
      <font>
        <color theme="0"/>
      </font>
    </dxf>
    <dxf>
      <font>
        <color theme="0"/>
      </font>
    </dxf>
    <dxf>
      <font>
        <color theme="0"/>
      </font>
    </dxf>
    <dxf>
      <font>
        <color theme="0"/>
      </font>
    </dxf>
    <dxf>
      <font>
        <color theme="0"/>
      </font>
    </dxf>
    <dxf>
      <font>
        <color theme="0"/>
      </font>
    </dxf>
    <dxf>
      <numFmt numFmtId="14" formatCode="0.00%"/>
    </dxf>
    <dxf>
      <numFmt numFmtId="3" formatCode="#,##0"/>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name val="Calibri"/>
        <scheme val="minor"/>
      </font>
    </dxf>
    <dxf>
      <font>
        <name val="Calibri"/>
        <scheme val="minor"/>
      </font>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b/>
        <color theme="1"/>
      </font>
      <border>
        <bottom style="thin">
          <color theme="4"/>
        </bottom>
        <vertical/>
        <horizontal/>
      </border>
    </dxf>
    <dxf>
      <font>
        <sz val="9"/>
        <color theme="1"/>
      </font>
      <border>
        <left style="thin">
          <color theme="4"/>
        </left>
        <right style="thin">
          <color theme="4"/>
        </right>
        <top style="thin">
          <color theme="4"/>
        </top>
        <bottom style="thin">
          <color theme="4"/>
        </bottom>
        <vertical/>
        <horizontal/>
      </border>
    </dxf>
  </dxfs>
  <tableStyles count="1" defaultTableStyle="TableStyleMedium2" defaultPivotStyle="PivotStyleLight16">
    <tableStyle name="SlicerStyleDark1 2" pivot="0" table="0" count="10">
      <tableStyleElement type="wholeTable" dxfId="1125"/>
      <tableStyleElement type="headerRow" dxfId="1124"/>
    </tableStyle>
  </tableStyle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theme="4" tint="-0.249977111117893"/>
          </font>
          <fill>
            <patternFill patternType="solid">
              <fgColor theme="4" tint="0.59999389629810485"/>
              <bgColor theme="4" tint="0.59999389629810485"/>
            </patternFill>
          </fill>
          <border>
            <left style="thin">
              <color theme="4" tint="0.59999389629810485"/>
            </left>
            <right style="thin">
              <color theme="4" tint="0.59999389629810485"/>
            </right>
            <top style="thin">
              <color theme="4" tint="0.59999389629810485"/>
            </top>
            <bottom style="thin">
              <color theme="4" tint="0.59999389629810485"/>
            </bottom>
            <vertical/>
            <horizontal/>
          </border>
        </dxf>
        <dxf>
          <font>
            <color theme="0"/>
          </font>
          <fill>
            <patternFill patternType="solid">
              <fgColor theme="4"/>
              <bgColor theme="4"/>
            </patternFill>
          </fill>
          <border>
            <left style="thin">
              <color theme="4"/>
            </left>
            <right style="thin">
              <color theme="4"/>
            </right>
            <top style="thin">
              <color theme="4"/>
            </top>
            <bottom style="thin">
              <color theme="4"/>
            </bottom>
            <vertical/>
            <horizontal/>
          </border>
        </dxf>
        <dxf>
          <font>
            <color rgb="FF959595"/>
          </font>
          <fill>
            <patternFill patternType="solid">
              <fgColor rgb="FFDFDFDF"/>
              <bgColor rgb="FFDFDFDF"/>
            </patternFill>
          </fill>
          <border>
            <left style="thin">
              <color rgb="FFDFDFDF"/>
            </left>
            <right style="thin">
              <color rgb="FFDFDFDF"/>
            </right>
            <top style="thin">
              <color rgb="FFDFDFDF"/>
            </top>
            <bottom style="thin">
              <color rgb="FFDFDFDF"/>
            </bottom>
            <vertical/>
            <horizontal/>
          </border>
        </dxf>
        <dxf>
          <font>
            <color rgb="FF000000"/>
          </font>
          <fill>
            <patternFill patternType="solid">
              <fgColor rgb="FFC0C0C0"/>
              <bgColor rgb="FFC0C0C0"/>
            </patternFill>
          </fill>
          <border>
            <left style="thin">
              <color rgb="FFC0C0C0"/>
            </left>
            <right style="thin">
              <color rgb="FFC0C0C0"/>
            </right>
            <top style="thin">
              <color rgb="FFC0C0C0"/>
            </top>
            <bottom style="thin">
              <color rgb="FFC0C0C0"/>
            </bottom>
            <vertical/>
            <horizontal/>
          </border>
        </dxf>
      </x14:dxfs>
    </ext>
    <ext xmlns:x14="http://schemas.microsoft.com/office/spreadsheetml/2009/9/main" uri="{EB79DEF2-80B8-43e5-95BD-54CBDDF9020C}">
      <x14:slicerStyles defaultSlicerStyle="SlicerStyleLight1">
        <x14:slicerStyle name="SlicerStyleDark1 2">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connections" Target="connections.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powerPivotData" Target="model/item.data"/><Relationship Id="rId10" Type="http://schemas.microsoft.com/office/2007/relationships/slicerCache" Target="slicerCaches/slicerCache3.xml"/><Relationship Id="rId4" Type="http://schemas.openxmlformats.org/officeDocument/2006/relationships/worksheet" Target="worksheets/sheet4.xml"/><Relationship Id="rId9" Type="http://schemas.microsoft.com/office/2007/relationships/slicerCache" Target="slicerCaches/slicerCache2.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[CARGAS EXPLOTACION_Nov_2025.xlsx]DASHBOARD!Ton.Km</c:name>
    <c:fmtId val="1"/>
  </c:pivotSource>
  <c:chart>
    <c:title>
      <c:tx>
        <c:rich>
          <a:bodyPr rot="0" spcFirstLastPara="1" vertOverflow="ellipsis" vert="horz" wrap="square" anchor="ctr" anchorCtr="1"/>
          <a:lstStyle/>
          <a:p>
            <a:pPr>
              <a:defRPr sz="1200" b="0" i="0" u="none" strike="noStrike" kern="1200" cap="none" spc="20" baseline="0">
                <a:solidFill>
                  <a:schemeClr val="tx1">
                    <a:lumMod val="50000"/>
                    <a:lumOff val="50000"/>
                  </a:schemeClr>
                </a:solidFill>
                <a:latin typeface="+mn-lt"/>
                <a:ea typeface="+mn-ea"/>
                <a:cs typeface="+mn-cs"/>
              </a:defRPr>
            </a:pPr>
            <a:r>
              <a:rPr lang="es-AR" sz="1200"/>
              <a:t>Toneladas Kilómetro + Variación % año anterior</a:t>
            </a:r>
          </a:p>
        </c:rich>
      </c:tx>
      <c:layout/>
      <c:overlay val="0"/>
      <c:spPr>
        <a:noFill/>
        <a:ln>
          <a:noFill/>
        </a:ln>
        <a:effectLst/>
      </c:spPr>
      <c:txPr>
        <a:bodyPr rot="0" spcFirstLastPara="1" vertOverflow="ellipsis" vert="horz" wrap="square" anchor="ctr" anchorCtr="1"/>
        <a:lstStyle/>
        <a:p>
          <a:pPr>
            <a:defRPr sz="1200" b="0" i="0" u="none" strike="noStrike" kern="1200" cap="none" spc="20" baseline="0">
              <a:solidFill>
                <a:schemeClr val="tx1">
                  <a:lumMod val="50000"/>
                  <a:lumOff val="50000"/>
                </a:schemeClr>
              </a:solidFill>
              <a:latin typeface="+mn-lt"/>
              <a:ea typeface="+mn-ea"/>
              <a:cs typeface="+mn-cs"/>
            </a:defRPr>
          </a:pPr>
          <a:endParaRPr lang="es-AR"/>
        </a:p>
      </c:txPr>
    </c:title>
    <c:autoTitleDeleted val="0"/>
    <c:pivotFmts>
      <c:pivotFmt>
        <c:idx val="0"/>
      </c:pivotFmt>
      <c:pivotFmt>
        <c:idx val="1"/>
      </c:pivotFmt>
      <c:pivotFmt>
        <c:idx val="2"/>
        <c:dLbl>
          <c:idx val="0"/>
          <c:dLblPos val="inBase"/>
          <c:showLegendKey val="0"/>
          <c:showVal val="1"/>
          <c:showCatName val="0"/>
          <c:showSerName val="0"/>
          <c:showPercent val="0"/>
          <c:showBubbleSize val="0"/>
          <c:extLst>
            <c:ext xmlns:c15="http://schemas.microsoft.com/office/drawing/2012/chart" uri="{CE6537A1-D6FC-4f65-9D91-7224C49458BB}"/>
          </c:extLst>
        </c:dLbl>
      </c:pivotFmt>
      <c:pivotFmt>
        <c:idx val="3"/>
        <c:dLbl>
          <c:idx val="0"/>
          <c:dLblPos val="t"/>
          <c:showLegendKey val="0"/>
          <c:showVal val="1"/>
          <c:showCatName val="0"/>
          <c:showSerName val="0"/>
          <c:showPercent val="0"/>
          <c:showBubbleSize val="0"/>
          <c:extLst>
            <c:ext xmlns:c15="http://schemas.microsoft.com/office/drawing/2012/chart" uri="{CE6537A1-D6FC-4f65-9D91-7224C49458BB}"/>
          </c:extLst>
        </c:dLbl>
      </c:pivotFmt>
      <c:pivotFmt>
        <c:idx val="4"/>
        <c:dLbl>
          <c:idx val="0"/>
          <c:dLblPos val="inBase"/>
          <c:showLegendKey val="0"/>
          <c:showVal val="1"/>
          <c:showCatName val="0"/>
          <c:showSerName val="0"/>
          <c:showPercent val="0"/>
          <c:showBubbleSize val="0"/>
          <c:extLst>
            <c:ext xmlns:c15="http://schemas.microsoft.com/office/drawing/2012/chart" uri="{CE6537A1-D6FC-4f65-9D91-7224C49458BB}"/>
          </c:extLst>
        </c:dLbl>
      </c:pivotFmt>
      <c:pivotFmt>
        <c:idx val="5"/>
        <c:dLbl>
          <c:idx val="0"/>
          <c:dLblPos val="t"/>
          <c:showLegendKey val="0"/>
          <c:showVal val="1"/>
          <c:showCatName val="0"/>
          <c:showSerName val="0"/>
          <c:showPercent val="0"/>
          <c:showBubbleSize val="0"/>
          <c:extLst>
            <c:ext xmlns:c15="http://schemas.microsoft.com/office/drawing/2012/chart" uri="{CE6537A1-D6FC-4f65-9D91-7224C49458BB}"/>
          </c:extLst>
        </c:dLbl>
      </c:pivotFmt>
      <c:pivotFmt>
        <c:idx val="6"/>
        <c:dLbl>
          <c:idx val="0"/>
          <c:dLblPos val="inBase"/>
          <c:showLegendKey val="0"/>
          <c:showVal val="1"/>
          <c:showCatName val="0"/>
          <c:showSerName val="0"/>
          <c:showPercent val="0"/>
          <c:showBubbleSize val="0"/>
          <c:extLst>
            <c:ext xmlns:c15="http://schemas.microsoft.com/office/drawing/2012/chart" uri="{CE6537A1-D6FC-4f65-9D91-7224C49458BB}"/>
          </c:extLst>
        </c:dLbl>
      </c:pivotFmt>
      <c:pivotFmt>
        <c:idx val="7"/>
        <c:dLbl>
          <c:idx val="0"/>
          <c:dLblPos val="t"/>
          <c:showLegendKey val="0"/>
          <c:showVal val="1"/>
          <c:showCatName val="0"/>
          <c:showSerName val="0"/>
          <c:showPercent val="0"/>
          <c:showBubbleSize val="0"/>
          <c:extLst>
            <c:ext xmlns:c15="http://schemas.microsoft.com/office/drawing/2012/chart" uri="{CE6537A1-D6FC-4f65-9D91-7224C49458BB}"/>
          </c:extLst>
        </c:dLbl>
      </c:pivotFmt>
      <c:pivotFmt>
        <c:idx val="8"/>
        <c:dLbl>
          <c:idx val="0"/>
          <c:dLblPos val="inBase"/>
          <c:showLegendKey val="0"/>
          <c:showVal val="1"/>
          <c:showCatName val="0"/>
          <c:showSerName val="0"/>
          <c:showPercent val="0"/>
          <c:showBubbleSize val="0"/>
          <c:extLst>
            <c:ext xmlns:c15="http://schemas.microsoft.com/office/drawing/2012/chart" uri="{CE6537A1-D6FC-4f65-9D91-7224C49458BB}"/>
          </c:extLst>
        </c:dLbl>
      </c:pivotFmt>
      <c:pivotFmt>
        <c:idx val="9"/>
        <c:dLbl>
          <c:idx val="0"/>
          <c:dLblPos val="t"/>
          <c:showLegendKey val="0"/>
          <c:showVal val="1"/>
          <c:showCatName val="0"/>
          <c:showSerName val="0"/>
          <c:showPercent val="0"/>
          <c:showBubbleSize val="0"/>
          <c:extLst>
            <c:ext xmlns:c15="http://schemas.microsoft.com/office/drawing/2012/chart" uri="{CE6537A1-D6FC-4f65-9D91-7224C49458BB}"/>
          </c:extLst>
        </c:dLbl>
      </c:pivotFmt>
      <c:pivotFmt>
        <c:idx val="10"/>
      </c:pivotFmt>
      <c:pivotFmt>
        <c:idx val="11"/>
        <c:spPr>
          <a:ln w="15875" cap="rnd">
            <a:solidFill>
              <a:schemeClr val="accent2"/>
            </a:solidFill>
            <a:round/>
          </a:ln>
          <a:effectLst>
            <a:outerShdw blurRad="40000" dist="20000" dir="5400000" rotWithShape="0">
              <a:srgbClr val="000000">
                <a:alpha val="38000"/>
              </a:srgbClr>
            </a:outerShdw>
          </a:effectLst>
        </c:spPr>
        <c:marker>
          <c:symbol val="circle"/>
          <c:size val="5"/>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marker>
        <c:dLbl>
          <c:idx val="0"/>
          <c:layout/>
          <c:spPr>
            <a:noFill/>
            <a:ln>
              <a:noFill/>
            </a:ln>
            <a:effectLst/>
          </c:spPr>
          <c:txPr>
            <a:bodyPr rot="-5400000" spcFirstLastPara="1" vertOverflow="ellipsis" wrap="square" lIns="38100" tIns="19050" rIns="38100" bIns="19050" anchor="ctr" anchorCtr="1">
              <a:spAutoFit/>
            </a:bodyPr>
            <a:lstStyle/>
            <a:p>
              <a:pPr>
                <a:defRPr sz="700" b="0" i="0" u="none" strike="noStrike" kern="1200" baseline="0">
                  <a:solidFill>
                    <a:schemeClr val="accent4"/>
                  </a:solidFill>
                  <a:latin typeface="+mn-lt"/>
                  <a:ea typeface="+mn-ea"/>
                  <a:cs typeface="+mn-cs"/>
                </a:defRPr>
              </a:pPr>
              <a:endParaRPr lang="es-AR"/>
            </a:p>
          </c:txPr>
          <c:dLblPos val="t"/>
          <c:showLegendKey val="0"/>
          <c:showVal val="1"/>
          <c:showCatName val="0"/>
          <c:showSerName val="0"/>
          <c:showPercent val="0"/>
          <c:showBubbleSize val="0"/>
          <c:extLst>
            <c:ext xmlns:c15="http://schemas.microsoft.com/office/drawing/2012/chart" uri="{CE6537A1-D6FC-4f65-9D91-7224C49458BB}">
              <c15:layout/>
            </c:ext>
          </c:extLst>
        </c:dLbl>
      </c:pivotFmt>
      <c:pivotFmt>
        <c:idx val="12"/>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marker>
          <c:symbol val="none"/>
        </c:marker>
        <c:dLbl>
          <c:idx val="0"/>
          <c:layout/>
          <c:spPr>
            <a:noFill/>
            <a:ln>
              <a:noFill/>
            </a:ln>
            <a:effectLst/>
          </c:spPr>
          <c:txPr>
            <a:bodyPr rot="-5400000" spcFirstLastPara="1" vertOverflow="ellipsis" wrap="square" lIns="38100" tIns="19050" rIns="38100" bIns="19050" anchor="ctr" anchorCtr="1">
              <a:spAutoFit/>
            </a:bodyPr>
            <a:lstStyle/>
            <a:p>
              <a:pPr>
                <a:defRPr sz="700" b="0" i="0" u="none" strike="noStrike" kern="1200" baseline="0">
                  <a:solidFill>
                    <a:srgbClr val="C00000"/>
                  </a:solidFill>
                  <a:latin typeface="+mn-lt"/>
                  <a:ea typeface="+mn-ea"/>
                  <a:cs typeface="+mn-cs"/>
                </a:defRPr>
              </a:pPr>
              <a:endParaRPr lang="es-AR"/>
            </a:p>
          </c:txPr>
          <c:dLblPos val="inBase"/>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manualLayout>
          <c:layoutTarget val="inner"/>
          <c:xMode val="edge"/>
          <c:yMode val="edge"/>
          <c:x val="0.12029671022305008"/>
          <c:y val="0.1680877371273713"/>
          <c:w val="0.8004698068655397"/>
          <c:h val="0.51631978319783189"/>
        </c:manualLayout>
      </c:layout>
      <c:barChart>
        <c:barDir val="col"/>
        <c:grouping val="clustered"/>
        <c:varyColors val="0"/>
        <c:ser>
          <c:idx val="0"/>
          <c:order val="0"/>
          <c:tx>
            <c:strRef>
              <c:f>DASHBOARD!$T$36</c:f>
              <c:strCache>
                <c:ptCount val="1"/>
                <c:pt idx="0">
                  <c:v>Suma de Toneladas Km (Ton.Km)</c:v>
                </c:pt>
              </c:strCache>
            </c:strRef>
          </c:tx>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invertIfNegative val="0"/>
          <c:dLbls>
            <c:spPr>
              <a:noFill/>
              <a:ln>
                <a:noFill/>
              </a:ln>
              <a:effectLst/>
            </c:spPr>
            <c:txPr>
              <a:bodyPr rot="-5400000" spcFirstLastPara="1" vertOverflow="ellipsis" wrap="square" lIns="38100" tIns="19050" rIns="38100" bIns="19050" anchor="ctr" anchorCtr="1">
                <a:spAutoFit/>
              </a:bodyPr>
              <a:lstStyle/>
              <a:p>
                <a:pPr>
                  <a:defRPr sz="700" b="0" i="0" u="none" strike="noStrike" kern="1200" baseline="0">
                    <a:solidFill>
                      <a:srgbClr val="C00000"/>
                    </a:solidFill>
                    <a:latin typeface="+mn-lt"/>
                    <a:ea typeface="+mn-ea"/>
                    <a:cs typeface="+mn-cs"/>
                  </a:defRPr>
                </a:pPr>
                <a:endParaRPr lang="es-A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multiLvlStrRef>
              <c:f>DASHBOARD!$S$37:$S$49</c:f>
              <c:multiLvlStrCache>
                <c:ptCount val="11"/>
                <c:lvl>
                  <c:pt idx="0">
                    <c:v>Enero</c:v>
                  </c:pt>
                  <c:pt idx="1">
                    <c:v>Febrero</c:v>
                  </c:pt>
                  <c:pt idx="2">
                    <c:v>Marzo</c:v>
                  </c:pt>
                  <c:pt idx="3">
                    <c:v>Abril</c:v>
                  </c:pt>
                  <c:pt idx="4">
                    <c:v>Mayo</c:v>
                  </c:pt>
                  <c:pt idx="5">
                    <c:v>Junio</c:v>
                  </c:pt>
                  <c:pt idx="6">
                    <c:v>Julio</c:v>
                  </c:pt>
                  <c:pt idx="7">
                    <c:v>Agosto</c:v>
                  </c:pt>
                  <c:pt idx="8">
                    <c:v>Septiembre</c:v>
                  </c:pt>
                  <c:pt idx="9">
                    <c:v>Octubre</c:v>
                  </c:pt>
                  <c:pt idx="10">
                    <c:v>Noviembre</c:v>
                  </c:pt>
                </c:lvl>
                <c:lvl>
                  <c:pt idx="0">
                    <c:v>2025</c:v>
                  </c:pt>
                </c:lvl>
              </c:multiLvlStrCache>
            </c:multiLvlStrRef>
          </c:cat>
          <c:val>
            <c:numRef>
              <c:f>DASHBOARD!$T$37:$T$49</c:f>
              <c:numCache>
                <c:formatCode>#,##0</c:formatCode>
                <c:ptCount val="11"/>
                <c:pt idx="0">
                  <c:v>864849827.22179973</c:v>
                </c:pt>
                <c:pt idx="1">
                  <c:v>754452176.78910601</c:v>
                </c:pt>
                <c:pt idx="2">
                  <c:v>563576484.90199196</c:v>
                </c:pt>
                <c:pt idx="3">
                  <c:v>623103463.45612395</c:v>
                </c:pt>
                <c:pt idx="4">
                  <c:v>836262488.43046761</c:v>
                </c:pt>
                <c:pt idx="5">
                  <c:v>890975841.15041912</c:v>
                </c:pt>
                <c:pt idx="6">
                  <c:v>1027128160.7263207</c:v>
                </c:pt>
                <c:pt idx="7">
                  <c:v>988676273.39856029</c:v>
                </c:pt>
                <c:pt idx="8">
                  <c:v>900653742.31684625</c:v>
                </c:pt>
                <c:pt idx="9">
                  <c:v>954370133.52397597</c:v>
                </c:pt>
                <c:pt idx="10">
                  <c:v>821657515.3253721</c:v>
                </c:pt>
              </c:numCache>
            </c:numRef>
          </c:val>
          <c:extLst>
            <c:ext xmlns:c16="http://schemas.microsoft.com/office/drawing/2014/chart" uri="{C3380CC4-5D6E-409C-BE32-E72D297353CC}">
              <c16:uniqueId val="{00000001-C8D2-43B5-B9A6-640CDA24DD73}"/>
            </c:ext>
          </c:extLst>
        </c:ser>
        <c:dLbls>
          <c:showLegendKey val="0"/>
          <c:showVal val="0"/>
          <c:showCatName val="0"/>
          <c:showSerName val="0"/>
          <c:showPercent val="0"/>
          <c:showBubbleSize val="0"/>
        </c:dLbls>
        <c:gapWidth val="50"/>
        <c:overlap val="-27"/>
        <c:axId val="1056802624"/>
        <c:axId val="1056803456"/>
      </c:barChart>
      <c:lineChart>
        <c:grouping val="standard"/>
        <c:varyColors val="0"/>
        <c:ser>
          <c:idx val="1"/>
          <c:order val="1"/>
          <c:tx>
            <c:strRef>
              <c:f>DASHBOARD!$U$36</c:f>
              <c:strCache>
                <c:ptCount val="1"/>
                <c:pt idx="0">
                  <c:v>Suma de Toneladas Km (Ton.Km)2</c:v>
                </c:pt>
              </c:strCache>
            </c:strRef>
          </c:tx>
          <c:spPr>
            <a:ln w="15875" cap="rnd">
              <a:solidFill>
                <a:schemeClr val="accent4"/>
              </a:solidFill>
              <a:round/>
            </a:ln>
            <a:effectLst>
              <a:outerShdw blurRad="40000" dist="20000" dir="5400000" rotWithShape="0">
                <a:srgbClr val="000000">
                  <a:alpha val="38000"/>
                </a:srgbClr>
              </a:outerShdw>
            </a:effectLst>
          </c:spPr>
          <c:marker>
            <c:symbol val="circle"/>
            <c:size val="5"/>
            <c:spPr>
              <a:gradFill rotWithShape="1">
                <a:gsLst>
                  <a:gs pos="0">
                    <a:schemeClr val="accent4">
                      <a:tint val="50000"/>
                      <a:satMod val="300000"/>
                    </a:schemeClr>
                  </a:gs>
                  <a:gs pos="35000">
                    <a:schemeClr val="accent4">
                      <a:tint val="37000"/>
                      <a:satMod val="300000"/>
                    </a:schemeClr>
                  </a:gs>
                  <a:gs pos="100000">
                    <a:schemeClr val="accent4">
                      <a:tint val="15000"/>
                      <a:satMod val="350000"/>
                    </a:schemeClr>
                  </a:gs>
                </a:gsLst>
                <a:lin ang="16200000" scaled="1"/>
              </a:gradFill>
              <a:ln w="9525" cap="flat" cmpd="sng" algn="ctr">
                <a:solidFill>
                  <a:schemeClr val="accent4">
                    <a:shade val="95000"/>
                  </a:schemeClr>
                </a:solidFill>
                <a:round/>
              </a:ln>
              <a:effectLst>
                <a:outerShdw blurRad="40000" dist="20000" dir="5400000" rotWithShape="0">
                  <a:srgbClr val="000000">
                    <a:alpha val="38000"/>
                  </a:srgbClr>
                </a:outerShdw>
              </a:effectLst>
            </c:spPr>
          </c:marker>
          <c:dLbls>
            <c:spPr>
              <a:noFill/>
              <a:ln>
                <a:noFill/>
              </a:ln>
              <a:effectLst/>
            </c:spPr>
            <c:txPr>
              <a:bodyPr rot="-5400000" spcFirstLastPara="1" vertOverflow="ellipsis" wrap="square" lIns="38100" tIns="19050" rIns="38100" bIns="19050" anchor="ctr" anchorCtr="1">
                <a:spAutoFit/>
              </a:bodyPr>
              <a:lstStyle/>
              <a:p>
                <a:pPr>
                  <a:defRPr sz="700" b="0" i="0" u="none" strike="noStrike" kern="1200" baseline="0">
                    <a:solidFill>
                      <a:schemeClr val="accent4"/>
                    </a:solidFill>
                    <a:latin typeface="+mn-lt"/>
                    <a:ea typeface="+mn-ea"/>
                    <a:cs typeface="+mn-cs"/>
                  </a:defRPr>
                </a:pPr>
                <a:endParaRPr lang="es-A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multiLvlStrRef>
              <c:f>DASHBOARD!$S$37:$S$49</c:f>
              <c:multiLvlStrCache>
                <c:ptCount val="11"/>
                <c:lvl>
                  <c:pt idx="0">
                    <c:v>Enero</c:v>
                  </c:pt>
                  <c:pt idx="1">
                    <c:v>Febrero</c:v>
                  </c:pt>
                  <c:pt idx="2">
                    <c:v>Marzo</c:v>
                  </c:pt>
                  <c:pt idx="3">
                    <c:v>Abril</c:v>
                  </c:pt>
                  <c:pt idx="4">
                    <c:v>Mayo</c:v>
                  </c:pt>
                  <c:pt idx="5">
                    <c:v>Junio</c:v>
                  </c:pt>
                  <c:pt idx="6">
                    <c:v>Julio</c:v>
                  </c:pt>
                  <c:pt idx="7">
                    <c:v>Agosto</c:v>
                  </c:pt>
                  <c:pt idx="8">
                    <c:v>Septiembre</c:v>
                  </c:pt>
                  <c:pt idx="9">
                    <c:v>Octubre</c:v>
                  </c:pt>
                  <c:pt idx="10">
                    <c:v>Noviembre</c:v>
                  </c:pt>
                </c:lvl>
                <c:lvl>
                  <c:pt idx="0">
                    <c:v>2025</c:v>
                  </c:pt>
                </c:lvl>
              </c:multiLvlStrCache>
            </c:multiLvlStrRef>
          </c:cat>
          <c:val>
            <c:numRef>
              <c:f>DASHBOARD!$U$37:$U$49</c:f>
              <c:numCache>
                <c:formatCode>0.00%</c:formatCode>
                <c:ptCount val="11"/>
              </c:numCache>
            </c:numRef>
          </c:val>
          <c:smooth val="0"/>
          <c:extLst>
            <c:ext xmlns:c16="http://schemas.microsoft.com/office/drawing/2014/chart" uri="{C3380CC4-5D6E-409C-BE32-E72D297353CC}">
              <c16:uniqueId val="{00000003-C8D2-43B5-B9A6-640CDA24DD73}"/>
            </c:ext>
          </c:extLst>
        </c:ser>
        <c:dLbls>
          <c:showLegendKey val="0"/>
          <c:showVal val="0"/>
          <c:showCatName val="0"/>
          <c:showSerName val="0"/>
          <c:showPercent val="0"/>
          <c:showBubbleSize val="0"/>
        </c:dLbls>
        <c:marker val="1"/>
        <c:smooth val="0"/>
        <c:axId val="1056812192"/>
        <c:axId val="1056796800"/>
      </c:lineChart>
      <c:catAx>
        <c:axId val="1056802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AR"/>
          </a:p>
        </c:txPr>
        <c:crossAx val="1056803456"/>
        <c:crosses val="autoZero"/>
        <c:auto val="1"/>
        <c:lblAlgn val="ctr"/>
        <c:lblOffset val="100"/>
        <c:noMultiLvlLbl val="0"/>
      </c:catAx>
      <c:valAx>
        <c:axId val="105680345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1056802624"/>
        <c:crosses val="autoZero"/>
        <c:crossBetween val="between"/>
        <c:dispUnits>
          <c:builtInUnit val="millions"/>
          <c:dispUnitsLbl>
            <c:layout>
              <c:manualLayout>
                <c:xMode val="edge"/>
                <c:yMode val="edge"/>
                <c:x val="1.1947431302270013E-2"/>
                <c:y val="0.28703703703703703"/>
              </c:manualLayout>
            </c:layout>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s-AR"/>
                    <a:t>Millones DE TON. KM</a:t>
                  </a:r>
                </a:p>
              </c:rich>
            </c:tx>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s-AR"/>
              </a:p>
            </c:txPr>
          </c:dispUnitsLbl>
        </c:dispUnits>
      </c:valAx>
      <c:valAx>
        <c:axId val="1056796800"/>
        <c:scaling>
          <c:orientation val="minMax"/>
        </c:scaling>
        <c:delete val="0"/>
        <c:axPos val="r"/>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1056812192"/>
        <c:crosses val="max"/>
        <c:crossBetween val="between"/>
      </c:valAx>
      <c:catAx>
        <c:axId val="1056812192"/>
        <c:scaling>
          <c:orientation val="minMax"/>
        </c:scaling>
        <c:delete val="1"/>
        <c:axPos val="b"/>
        <c:numFmt formatCode="General" sourceLinked="1"/>
        <c:majorTickMark val="none"/>
        <c:minorTickMark val="none"/>
        <c:tickLblPos val="nextTo"/>
        <c:crossAx val="1056796800"/>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[CARGAS EXPLOTACION_Nov_2025.xlsx]DASHBOARD!TablaDinámica2</c:name>
    <c:fmtId val="0"/>
  </c:pivotSource>
  <c:chart>
    <c:title>
      <c:tx>
        <c:rich>
          <a:bodyPr rot="0" spcFirstLastPara="1" vertOverflow="ellipsis" vert="horz" wrap="square" anchor="ctr" anchorCtr="1"/>
          <a:lstStyle/>
          <a:p>
            <a:pPr>
              <a:defRPr sz="1200" b="0" i="0" u="none" strike="noStrike" kern="1200" cap="none" spc="20" baseline="0">
                <a:solidFill>
                  <a:schemeClr val="tx1">
                    <a:lumMod val="50000"/>
                    <a:lumOff val="50000"/>
                  </a:schemeClr>
                </a:solidFill>
                <a:latin typeface="+mn-lt"/>
                <a:ea typeface="+mn-ea"/>
                <a:cs typeface="+mn-cs"/>
              </a:defRPr>
            </a:pPr>
            <a:r>
              <a:rPr lang="es-AR" sz="1200"/>
              <a:t>Toneladas Transportadas + Variación % año anterior</a:t>
            </a:r>
          </a:p>
        </c:rich>
      </c:tx>
      <c:layout/>
      <c:overlay val="0"/>
      <c:spPr>
        <a:noFill/>
        <a:ln>
          <a:noFill/>
        </a:ln>
        <a:effectLst/>
      </c:spPr>
      <c:txPr>
        <a:bodyPr rot="0" spcFirstLastPara="1" vertOverflow="ellipsis" vert="horz" wrap="square" anchor="ctr" anchorCtr="1"/>
        <a:lstStyle/>
        <a:p>
          <a:pPr>
            <a:defRPr sz="1200" b="0" i="0" u="none" strike="noStrike" kern="1200" cap="none" spc="20" baseline="0">
              <a:solidFill>
                <a:schemeClr val="tx1">
                  <a:lumMod val="50000"/>
                  <a:lumOff val="50000"/>
                </a:schemeClr>
              </a:solidFill>
              <a:latin typeface="+mn-lt"/>
              <a:ea typeface="+mn-ea"/>
              <a:cs typeface="+mn-cs"/>
            </a:defRPr>
          </a:pPr>
          <a:endParaRPr lang="es-AR"/>
        </a:p>
      </c:txPr>
    </c:title>
    <c:autoTitleDeleted val="0"/>
    <c:pivotFmts>
      <c:pivotFmt>
        <c:idx val="0"/>
      </c:pivotFmt>
      <c:pivotFmt>
        <c:idx val="1"/>
        <c:dLbl>
          <c:idx val="0"/>
          <c:showLegendKey val="0"/>
          <c:showVal val="0"/>
          <c:showCatName val="0"/>
          <c:showSerName val="0"/>
          <c:showPercent val="0"/>
          <c:showBubbleSize val="0"/>
          <c:extLst>
            <c:ext xmlns:c15="http://schemas.microsoft.com/office/drawing/2012/chart" uri="{CE6537A1-D6FC-4f65-9D91-7224C49458BB}"/>
          </c:extLst>
        </c:dLbl>
      </c:pivotFmt>
      <c:pivotFmt>
        <c:idx val="2"/>
        <c:dLbl>
          <c:idx val="0"/>
          <c:showLegendKey val="0"/>
          <c:showVal val="0"/>
          <c:showCatName val="0"/>
          <c:showSerName val="0"/>
          <c:showPercent val="0"/>
          <c:showBubbleSize val="0"/>
          <c:extLst>
            <c:ext xmlns:c15="http://schemas.microsoft.com/office/drawing/2012/chart" uri="{CE6537A1-D6FC-4f65-9D91-7224C49458BB}"/>
          </c:extLst>
        </c:dLbl>
      </c:pivotFmt>
      <c:pivotFmt>
        <c:idx val="3"/>
      </c:pivotFmt>
      <c:pivotFmt>
        <c:idx val="4"/>
        <c:spPr>
          <a:ln w="15875" cap="rnd">
            <a:solidFill>
              <a:schemeClr val="accent1"/>
            </a:solidFill>
            <a:round/>
          </a:ln>
          <a:effectLst>
            <a:outerShdw blurRad="40000" dist="20000" dir="5400000" rotWithShape="0">
              <a:srgbClr val="000000">
                <a:alpha val="38000"/>
              </a:srgbClr>
            </a:outerShdw>
          </a:effectLst>
        </c:spPr>
        <c:marker>
          <c:symbol val="circle"/>
          <c:size val="5"/>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marker>
        <c:dLbl>
          <c:idx val="0"/>
          <c:layout/>
          <c:spPr>
            <a:noFill/>
            <a:ln>
              <a:noFill/>
            </a:ln>
            <a:effectLst/>
          </c:spPr>
          <c:txPr>
            <a:bodyPr rot="-5400000" spcFirstLastPara="1" vertOverflow="ellipsis" wrap="square" lIns="38100" tIns="19050" rIns="38100" bIns="19050" anchor="ctr" anchorCtr="1">
              <a:spAutoFit/>
            </a:bodyPr>
            <a:lstStyle/>
            <a:p>
              <a:pPr>
                <a:defRPr sz="700" b="0" i="0" u="none" strike="noStrike" kern="1200" baseline="0">
                  <a:solidFill>
                    <a:srgbClr val="C00000"/>
                  </a:solidFill>
                  <a:latin typeface="+mn-lt"/>
                  <a:ea typeface="+mn-ea"/>
                  <a:cs typeface="+mn-cs"/>
                </a:defRPr>
              </a:pPr>
              <a:endParaRPr lang="es-AR"/>
            </a:p>
          </c:txPr>
          <c:dLblPos val="t"/>
          <c:showLegendKey val="0"/>
          <c:showVal val="1"/>
          <c:showCatName val="0"/>
          <c:showSerName val="0"/>
          <c:showPercent val="0"/>
          <c:showBubbleSize val="0"/>
          <c:extLst>
            <c:ext xmlns:c15="http://schemas.microsoft.com/office/drawing/2012/chart" uri="{CE6537A1-D6FC-4f65-9D91-7224C49458BB}">
              <c15:layout/>
            </c:ext>
          </c:extLst>
        </c:dLbl>
      </c:pivotFmt>
      <c:pivotFmt>
        <c:idx val="5"/>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marker>
          <c:symbol val="none"/>
        </c:marker>
        <c:dLbl>
          <c:idx val="0"/>
          <c:layout/>
          <c:numFmt formatCode="#,##0.00" sourceLinked="0"/>
          <c:spPr>
            <a:noFill/>
            <a:ln>
              <a:noFill/>
            </a:ln>
            <a:effectLst/>
          </c:spPr>
          <c:txPr>
            <a:bodyPr rot="-5400000" spcFirstLastPara="1" vertOverflow="ellipsis" wrap="square" lIns="38100" tIns="19050" rIns="38100" bIns="19050" anchor="ctr" anchorCtr="1">
              <a:spAutoFit/>
            </a:bodyPr>
            <a:lstStyle/>
            <a:p>
              <a:pPr>
                <a:defRPr sz="700" b="0" i="0" u="none" strike="noStrike" kern="1200" baseline="0">
                  <a:solidFill>
                    <a:schemeClr val="tx2"/>
                  </a:solidFill>
                  <a:latin typeface="+mn-lt"/>
                  <a:ea typeface="+mn-ea"/>
                  <a:cs typeface="+mn-cs"/>
                </a:defRPr>
              </a:pPr>
              <a:endParaRPr lang="es-AR"/>
            </a:p>
          </c:txPr>
          <c:dLblPos val="inBase"/>
          <c:showLegendKey val="0"/>
          <c:showVal val="1"/>
          <c:showCatName val="0"/>
          <c:showSerName val="0"/>
          <c:showPercent val="0"/>
          <c:showBubbleSize val="0"/>
          <c:extLst>
            <c:ext xmlns:c15="http://schemas.microsoft.com/office/drawing/2012/chart" uri="{CE6537A1-D6FC-4f65-9D91-7224C49458BB}">
              <c15:layout/>
            </c:ext>
          </c:extLst>
        </c:dLbl>
      </c:pivotFmt>
    </c:pivotFmts>
    <c:plotArea>
      <c:layout>
        <c:manualLayout>
          <c:layoutTarget val="inner"/>
          <c:xMode val="edge"/>
          <c:yMode val="edge"/>
          <c:x val="0.11983864379084967"/>
          <c:y val="0.15537974254742548"/>
          <c:w val="0.79414787581699342"/>
          <c:h val="0.53332994579945803"/>
        </c:manualLayout>
      </c:layout>
      <c:barChart>
        <c:barDir val="col"/>
        <c:grouping val="clustered"/>
        <c:varyColors val="0"/>
        <c:ser>
          <c:idx val="0"/>
          <c:order val="0"/>
          <c:tx>
            <c:strRef>
              <c:f>DASHBOARD!$X$36</c:f>
              <c:strCache>
                <c:ptCount val="1"/>
                <c:pt idx="0">
                  <c:v>Suma de Toneladas (Ton)</c:v>
                </c:pt>
              </c:strCache>
            </c:strRef>
          </c:tx>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chemeClr>
              </a:solidFill>
              <a:round/>
            </a:ln>
            <a:effectLst>
              <a:outerShdw blurRad="40000" dist="20000" dir="5400000" rotWithShape="0">
                <a:srgbClr val="000000">
                  <a:alpha val="38000"/>
                </a:srgbClr>
              </a:outerShdw>
            </a:effectLst>
          </c:spPr>
          <c:invertIfNegative val="0"/>
          <c:dLbls>
            <c:numFmt formatCode="#,##0.00" sourceLinked="0"/>
            <c:spPr>
              <a:noFill/>
              <a:ln>
                <a:noFill/>
              </a:ln>
              <a:effectLst/>
            </c:spPr>
            <c:txPr>
              <a:bodyPr rot="-5400000" spcFirstLastPara="1" vertOverflow="ellipsis" wrap="square" lIns="38100" tIns="19050" rIns="38100" bIns="19050" anchor="ctr" anchorCtr="1">
                <a:spAutoFit/>
              </a:bodyPr>
              <a:lstStyle/>
              <a:p>
                <a:pPr>
                  <a:defRPr sz="700" b="0" i="0" u="none" strike="noStrike" kern="1200" baseline="0">
                    <a:solidFill>
                      <a:schemeClr val="tx2"/>
                    </a:solidFill>
                    <a:latin typeface="+mn-lt"/>
                    <a:ea typeface="+mn-ea"/>
                    <a:cs typeface="+mn-cs"/>
                  </a:defRPr>
                </a:pPr>
                <a:endParaRPr lang="es-AR"/>
              </a:p>
            </c:txPr>
            <c:dLblPos val="inBase"/>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multiLvlStrRef>
              <c:f>DASHBOARD!$W$37:$W$49</c:f>
              <c:multiLvlStrCache>
                <c:ptCount val="11"/>
                <c:lvl>
                  <c:pt idx="0">
                    <c:v>Enero</c:v>
                  </c:pt>
                  <c:pt idx="1">
                    <c:v>Febrero</c:v>
                  </c:pt>
                  <c:pt idx="2">
                    <c:v>Marzo</c:v>
                  </c:pt>
                  <c:pt idx="3">
                    <c:v>Abril</c:v>
                  </c:pt>
                  <c:pt idx="4">
                    <c:v>Mayo</c:v>
                  </c:pt>
                  <c:pt idx="5">
                    <c:v>Junio</c:v>
                  </c:pt>
                  <c:pt idx="6">
                    <c:v>Julio</c:v>
                  </c:pt>
                  <c:pt idx="7">
                    <c:v>Agosto</c:v>
                  </c:pt>
                  <c:pt idx="8">
                    <c:v>Septiembre</c:v>
                  </c:pt>
                  <c:pt idx="9">
                    <c:v>Octubre</c:v>
                  </c:pt>
                  <c:pt idx="10">
                    <c:v>Noviembre</c:v>
                  </c:pt>
                </c:lvl>
                <c:lvl>
                  <c:pt idx="0">
                    <c:v>2025</c:v>
                  </c:pt>
                </c:lvl>
              </c:multiLvlStrCache>
            </c:multiLvlStrRef>
          </c:cat>
          <c:val>
            <c:numRef>
              <c:f>DASHBOARD!$X$37:$X$49</c:f>
              <c:numCache>
                <c:formatCode>#,##0</c:formatCode>
                <c:ptCount val="11"/>
                <c:pt idx="0">
                  <c:v>1800060.06</c:v>
                </c:pt>
                <c:pt idx="1">
                  <c:v>1590971.1809999999</c:v>
                </c:pt>
                <c:pt idx="2">
                  <c:v>1236481.7320000001</c:v>
                </c:pt>
                <c:pt idx="3">
                  <c:v>1389835.1230000001</c:v>
                </c:pt>
                <c:pt idx="4">
                  <c:v>1809806.7209999999</c:v>
                </c:pt>
                <c:pt idx="5">
                  <c:v>1979465.4510000013</c:v>
                </c:pt>
                <c:pt idx="6">
                  <c:v>2166806.0069999993</c:v>
                </c:pt>
                <c:pt idx="7">
                  <c:v>2113129.4939999999</c:v>
                </c:pt>
                <c:pt idx="8">
                  <c:v>1886724.5569999996</c:v>
                </c:pt>
                <c:pt idx="9">
                  <c:v>1990475.8119999999</c:v>
                </c:pt>
                <c:pt idx="10">
                  <c:v>1723784.7559999996</c:v>
                </c:pt>
              </c:numCache>
            </c:numRef>
          </c:val>
          <c:extLst>
            <c:ext xmlns:c16="http://schemas.microsoft.com/office/drawing/2014/chart" uri="{C3380CC4-5D6E-409C-BE32-E72D297353CC}">
              <c16:uniqueId val="{00000000-8C81-42CA-AAA8-03AA8DDCC0C4}"/>
            </c:ext>
          </c:extLst>
        </c:ser>
        <c:dLbls>
          <c:showLegendKey val="0"/>
          <c:showVal val="0"/>
          <c:showCatName val="0"/>
          <c:showSerName val="0"/>
          <c:showPercent val="0"/>
          <c:showBubbleSize val="0"/>
        </c:dLbls>
        <c:gapWidth val="50"/>
        <c:axId val="785903215"/>
        <c:axId val="785906543"/>
      </c:barChart>
      <c:lineChart>
        <c:grouping val="standard"/>
        <c:varyColors val="0"/>
        <c:ser>
          <c:idx val="1"/>
          <c:order val="1"/>
          <c:tx>
            <c:strRef>
              <c:f>DASHBOARD!$Y$36</c:f>
              <c:strCache>
                <c:ptCount val="1"/>
                <c:pt idx="0">
                  <c:v>Suma de Toneladas (Ton)2</c:v>
                </c:pt>
              </c:strCache>
            </c:strRef>
          </c:tx>
          <c:spPr>
            <a:ln w="15875" cap="rnd">
              <a:solidFill>
                <a:schemeClr val="accent2"/>
              </a:solidFill>
              <a:round/>
            </a:ln>
            <a:effectLst>
              <a:outerShdw blurRad="40000" dist="20000" dir="5400000" rotWithShape="0">
                <a:srgbClr val="000000">
                  <a:alpha val="38000"/>
                </a:srgbClr>
              </a:outerShdw>
            </a:effectLst>
          </c:spPr>
          <c:marker>
            <c:symbol val="circle"/>
            <c:size val="5"/>
            <c:spPr>
              <a:gradFill rotWithShape="1">
                <a:gsLst>
                  <a:gs pos="0">
                    <a:schemeClr val="accent2">
                      <a:tint val="50000"/>
                      <a:satMod val="300000"/>
                    </a:schemeClr>
                  </a:gs>
                  <a:gs pos="35000">
                    <a:schemeClr val="accent2">
                      <a:tint val="37000"/>
                      <a:satMod val="300000"/>
                    </a:schemeClr>
                  </a:gs>
                  <a:gs pos="100000">
                    <a:schemeClr val="accent2">
                      <a:tint val="15000"/>
                      <a:satMod val="350000"/>
                    </a:schemeClr>
                  </a:gs>
                </a:gsLst>
                <a:lin ang="16200000" scaled="1"/>
              </a:gradFill>
              <a:ln w="9525" cap="flat" cmpd="sng" algn="ctr">
                <a:solidFill>
                  <a:schemeClr val="accent2">
                    <a:shade val="95000"/>
                  </a:schemeClr>
                </a:solidFill>
                <a:round/>
              </a:ln>
              <a:effectLst>
                <a:outerShdw blurRad="40000" dist="20000" dir="5400000" rotWithShape="0">
                  <a:srgbClr val="000000">
                    <a:alpha val="38000"/>
                  </a:srgbClr>
                </a:outerShdw>
              </a:effectLst>
            </c:spPr>
          </c:marker>
          <c:dLbls>
            <c:spPr>
              <a:noFill/>
              <a:ln>
                <a:noFill/>
              </a:ln>
              <a:effectLst/>
            </c:spPr>
            <c:txPr>
              <a:bodyPr rot="-5400000" spcFirstLastPara="1" vertOverflow="ellipsis" wrap="square" lIns="38100" tIns="19050" rIns="38100" bIns="19050" anchor="ctr" anchorCtr="1">
                <a:spAutoFit/>
              </a:bodyPr>
              <a:lstStyle/>
              <a:p>
                <a:pPr>
                  <a:defRPr sz="700" b="0" i="0" u="none" strike="noStrike" kern="1200" baseline="0">
                    <a:solidFill>
                      <a:srgbClr val="C00000"/>
                    </a:solidFill>
                    <a:latin typeface="+mn-lt"/>
                    <a:ea typeface="+mn-ea"/>
                    <a:cs typeface="+mn-cs"/>
                  </a:defRPr>
                </a:pPr>
                <a:endParaRPr lang="es-AR"/>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cat>
            <c:multiLvlStrRef>
              <c:f>DASHBOARD!$W$37:$W$49</c:f>
              <c:multiLvlStrCache>
                <c:ptCount val="11"/>
                <c:lvl>
                  <c:pt idx="0">
                    <c:v>Enero</c:v>
                  </c:pt>
                  <c:pt idx="1">
                    <c:v>Febrero</c:v>
                  </c:pt>
                  <c:pt idx="2">
                    <c:v>Marzo</c:v>
                  </c:pt>
                  <c:pt idx="3">
                    <c:v>Abril</c:v>
                  </c:pt>
                  <c:pt idx="4">
                    <c:v>Mayo</c:v>
                  </c:pt>
                  <c:pt idx="5">
                    <c:v>Junio</c:v>
                  </c:pt>
                  <c:pt idx="6">
                    <c:v>Julio</c:v>
                  </c:pt>
                  <c:pt idx="7">
                    <c:v>Agosto</c:v>
                  </c:pt>
                  <c:pt idx="8">
                    <c:v>Septiembre</c:v>
                  </c:pt>
                  <c:pt idx="9">
                    <c:v>Octubre</c:v>
                  </c:pt>
                  <c:pt idx="10">
                    <c:v>Noviembre</c:v>
                  </c:pt>
                </c:lvl>
                <c:lvl>
                  <c:pt idx="0">
                    <c:v>2025</c:v>
                  </c:pt>
                </c:lvl>
              </c:multiLvlStrCache>
            </c:multiLvlStrRef>
          </c:cat>
          <c:val>
            <c:numRef>
              <c:f>DASHBOARD!$Y$37:$Y$49</c:f>
              <c:numCache>
                <c:formatCode>0.00%</c:formatCode>
                <c:ptCount val="11"/>
              </c:numCache>
            </c:numRef>
          </c:val>
          <c:smooth val="0"/>
          <c:extLst>
            <c:ext xmlns:c16="http://schemas.microsoft.com/office/drawing/2014/chart" uri="{C3380CC4-5D6E-409C-BE32-E72D297353CC}">
              <c16:uniqueId val="{00000001-8C81-42CA-AAA8-03AA8DDCC0C4}"/>
            </c:ext>
          </c:extLst>
        </c:ser>
        <c:dLbls>
          <c:showLegendKey val="0"/>
          <c:showVal val="0"/>
          <c:showCatName val="0"/>
          <c:showSerName val="0"/>
          <c:showPercent val="0"/>
          <c:showBubbleSize val="0"/>
        </c:dLbls>
        <c:marker val="1"/>
        <c:smooth val="0"/>
        <c:axId val="793842623"/>
        <c:axId val="785847311"/>
      </c:lineChart>
      <c:catAx>
        <c:axId val="78590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0" i="0" u="none" strike="noStrike" kern="1200" baseline="0">
                <a:solidFill>
                  <a:schemeClr val="tx1">
                    <a:lumMod val="50000"/>
                    <a:lumOff val="50000"/>
                  </a:schemeClr>
                </a:solidFill>
                <a:latin typeface="+mn-lt"/>
                <a:ea typeface="+mn-ea"/>
                <a:cs typeface="+mn-cs"/>
              </a:defRPr>
            </a:pPr>
            <a:endParaRPr lang="es-AR"/>
          </a:p>
        </c:txPr>
        <c:crossAx val="785906543"/>
        <c:crosses val="autoZero"/>
        <c:auto val="1"/>
        <c:lblAlgn val="ctr"/>
        <c:lblOffset val="100"/>
        <c:noMultiLvlLbl val="0"/>
      </c:catAx>
      <c:valAx>
        <c:axId val="78590654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785903215"/>
        <c:crosses val="autoZero"/>
        <c:crossBetween val="between"/>
        <c:dispUnits>
          <c:builtInUnit val="millions"/>
          <c:dispUnitsLbl>
            <c:layout>
              <c:manualLayout>
                <c:xMode val="edge"/>
                <c:yMode val="edge"/>
                <c:x val="1.5563725490196079E-2"/>
                <c:y val="0.21991231593038821"/>
              </c:manualLayout>
            </c:layout>
            <c:tx>
              <c:rich>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r>
                    <a:rPr lang="es-AR"/>
                    <a:t>Millones DE TONELADAS</a:t>
                  </a:r>
                </a:p>
              </c:rich>
            </c:tx>
            <c:spPr>
              <a:noFill/>
              <a:ln>
                <a:noFill/>
              </a:ln>
              <a:effectLst/>
            </c:spPr>
            <c:txPr>
              <a:bodyPr rot="-5400000" spcFirstLastPara="1" vertOverflow="ellipsis" vert="horz" wrap="square" anchor="ctr" anchorCtr="1"/>
              <a:lstStyle/>
              <a:p>
                <a:pPr>
                  <a:defRPr sz="900" b="0" i="0" u="none" strike="noStrike" kern="1200" cap="all" baseline="0">
                    <a:solidFill>
                      <a:schemeClr val="tx1">
                        <a:lumMod val="50000"/>
                        <a:lumOff val="50000"/>
                      </a:schemeClr>
                    </a:solidFill>
                    <a:latin typeface="+mn-lt"/>
                    <a:ea typeface="+mn-ea"/>
                    <a:cs typeface="+mn-cs"/>
                  </a:defRPr>
                </a:pPr>
                <a:endParaRPr lang="es-AR"/>
              </a:p>
            </c:txPr>
          </c:dispUnitsLbl>
        </c:dispUnits>
      </c:valAx>
      <c:valAx>
        <c:axId val="785847311"/>
        <c:scaling>
          <c:orientation val="minMax"/>
        </c:scaling>
        <c:delete val="0"/>
        <c:axPos val="r"/>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s-AR"/>
          </a:p>
        </c:txPr>
        <c:crossAx val="793842623"/>
        <c:crosses val="max"/>
        <c:crossBetween val="between"/>
      </c:valAx>
      <c:catAx>
        <c:axId val="793842623"/>
        <c:scaling>
          <c:orientation val="minMax"/>
        </c:scaling>
        <c:delete val="1"/>
        <c:axPos val="b"/>
        <c:numFmt formatCode="General" sourceLinked="1"/>
        <c:majorTickMark val="none"/>
        <c:minorTickMark val="none"/>
        <c:tickLblPos val="nextTo"/>
        <c:crossAx val="785847311"/>
        <c:crosses val="autoZero"/>
        <c:auto val="1"/>
        <c:lblAlgn val="ctr"/>
        <c:lblOffset val="100"/>
        <c:noMultiLvlLbl val="0"/>
      </c:cat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AR"/>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325">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5"/>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75000"/>
            <a:lumOff val="25000"/>
          </a:schemeClr>
        </a:solidFill>
      </a:ln>
    </cs:spPr>
  </cs:downBar>
  <cs:dropLine>
    <cs:lnRef idx="0"/>
    <cs:fillRef idx="0"/>
    <cs:effectRef idx="0"/>
    <cs:fontRef idx="minor">
      <a:schemeClr val="dk1"/>
    </cs:fontRef>
    <cs:spPr>
      <a:ln w="9525">
        <a:solidFill>
          <a:schemeClr val="tx1">
            <a:lumMod val="75000"/>
            <a:lumOff val="25000"/>
          </a:schemeClr>
        </a:solidFill>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75000"/>
            <a:lumOff val="25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xdr:row>
      <xdr:rowOff>76200</xdr:rowOff>
    </xdr:from>
    <xdr:to>
      <xdr:col>3</xdr:col>
      <xdr:colOff>476250</xdr:colOff>
      <xdr:row>15</xdr:row>
      <xdr:rowOff>108701</xdr:rowOff>
    </xdr:to>
    <mc:AlternateContent xmlns:mc="http://schemas.openxmlformats.org/markup-compatibility/2006" xmlns:a14="http://schemas.microsoft.com/office/drawing/2010/main">
      <mc:Choice Requires="a14">
        <xdr:graphicFrame macro="">
          <xdr:nvGraphicFramePr>
            <xdr:cNvPr id="2" name="Año">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microsoft.com/office/drawing/2010/slicer">
              <sle:slicer xmlns:sle="http://schemas.microsoft.com/office/drawing/2010/slicer" name="Año"/>
            </a:graphicData>
          </a:graphic>
        </xdr:graphicFrame>
      </mc:Choice>
      <mc:Fallback xmlns="">
        <xdr:sp macro="" textlink="">
          <xdr:nvSpPr>
            <xdr:cNvPr id="0" name=""/>
            <xdr:cNvSpPr>
              <a:spLocks noTextEdit="1"/>
            </xdr:cNvSpPr>
          </xdr:nvSpPr>
          <xdr:spPr>
            <a:xfrm>
              <a:off x="0" y="1854200"/>
              <a:ext cx="3460750" cy="1620000"/>
            </a:xfrm>
            <a:prstGeom prst="rect">
              <a:avLst/>
            </a:prstGeom>
            <a:solidFill>
              <a:prstClr val="white"/>
            </a:solidFill>
            <a:ln w="1">
              <a:solidFill>
                <a:prstClr val="green"/>
              </a:solidFill>
            </a:ln>
          </xdr:spPr>
          <xdr:txBody>
            <a:bodyPr vertOverflow="clip" horzOverflow="clip"/>
            <a:lstStyle/>
            <a:p>
              <a:r>
                <a:rPr lang="es-AR"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3</xdr:col>
      <xdr:colOff>539751</xdr:colOff>
      <xdr:row>5</xdr:row>
      <xdr:rowOff>76200</xdr:rowOff>
    </xdr:from>
    <xdr:to>
      <xdr:col>6</xdr:col>
      <xdr:colOff>190500</xdr:colOff>
      <xdr:row>15</xdr:row>
      <xdr:rowOff>108701</xdr:rowOff>
    </xdr:to>
    <mc:AlternateContent xmlns:mc="http://schemas.openxmlformats.org/markup-compatibility/2006" xmlns:a14="http://schemas.microsoft.com/office/drawing/2010/main">
      <mc:Choice Requires="a14">
        <xdr:graphicFrame macro="">
          <xdr:nvGraphicFramePr>
            <xdr:cNvPr id="3" name="Mes">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microsoft.com/office/drawing/2010/slicer">
              <sle:slicer xmlns:sle="http://schemas.microsoft.com/office/drawing/2010/slicer" name="Mes"/>
            </a:graphicData>
          </a:graphic>
        </xdr:graphicFrame>
      </mc:Choice>
      <mc:Fallback xmlns="">
        <xdr:sp macro="" textlink="">
          <xdr:nvSpPr>
            <xdr:cNvPr id="0" name=""/>
            <xdr:cNvSpPr>
              <a:spLocks noTextEdit="1"/>
            </xdr:cNvSpPr>
          </xdr:nvSpPr>
          <xdr:spPr>
            <a:xfrm>
              <a:off x="3524251" y="1854200"/>
              <a:ext cx="2391832" cy="1620000"/>
            </a:xfrm>
            <a:prstGeom prst="rect">
              <a:avLst/>
            </a:prstGeom>
            <a:solidFill>
              <a:prstClr val="white"/>
            </a:solidFill>
            <a:ln w="1">
              <a:solidFill>
                <a:prstClr val="green"/>
              </a:solidFill>
            </a:ln>
          </xdr:spPr>
          <xdr:txBody>
            <a:bodyPr vertOverflow="clip" horzOverflow="clip"/>
            <a:lstStyle/>
            <a:p>
              <a:r>
                <a:rPr lang="es-AR"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6</xdr:col>
      <xdr:colOff>694268</xdr:colOff>
      <xdr:row>16</xdr:row>
      <xdr:rowOff>19047</xdr:rowOff>
    </xdr:from>
    <xdr:to>
      <xdr:col>12</xdr:col>
      <xdr:colOff>834768</xdr:colOff>
      <xdr:row>34</xdr:row>
      <xdr:rowOff>41547</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19047</xdr:rowOff>
    </xdr:from>
    <xdr:to>
      <xdr:col>6</xdr:col>
      <xdr:colOff>574417</xdr:colOff>
      <xdr:row>34</xdr:row>
      <xdr:rowOff>41547</xdr:rowOff>
    </xdr:to>
    <xdr:graphicFrame macro="">
      <xdr:nvGraphicFramePr>
        <xdr:cNvPr id="7" name="TN.variacion%">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6</xdr:col>
      <xdr:colOff>257174</xdr:colOff>
      <xdr:row>5</xdr:row>
      <xdr:rowOff>76200</xdr:rowOff>
    </xdr:from>
    <xdr:to>
      <xdr:col>12</xdr:col>
      <xdr:colOff>761999</xdr:colOff>
      <xdr:row>15</xdr:row>
      <xdr:rowOff>95250</xdr:rowOff>
    </xdr:to>
    <mc:AlternateContent xmlns:mc="http://schemas.openxmlformats.org/markup-compatibility/2006" xmlns:a14="http://schemas.microsoft.com/office/drawing/2010/main">
      <mc:Choice Requires="a14">
        <xdr:graphicFrame macro="">
          <xdr:nvGraphicFramePr>
            <xdr:cNvPr id="6" name="Filtro operador">
              <a:extLst>
                <a:ext uri="{FF2B5EF4-FFF2-40B4-BE49-F238E27FC236}">
                  <a16:creationId xmlns:a16="http://schemas.microsoft.com/office/drawing/2014/main" id="{19CFE860-2F5C-286C-96D0-9ED3123BA395}"/>
                </a:ext>
              </a:extLst>
            </xdr:cNvPr>
            <xdr:cNvGraphicFramePr/>
          </xdr:nvGraphicFramePr>
          <xdr:xfrm>
            <a:off x="0" y="0"/>
            <a:ext cx="0" cy="0"/>
          </xdr:xfrm>
          <a:graphic>
            <a:graphicData uri="http://schemas.microsoft.com/office/drawing/2010/slicer">
              <sle:slicer xmlns:sle="http://schemas.microsoft.com/office/drawing/2010/slicer" name="Filtro operador"/>
            </a:graphicData>
          </a:graphic>
        </xdr:graphicFrame>
      </mc:Choice>
      <mc:Fallback xmlns="">
        <xdr:sp macro="" textlink="">
          <xdr:nvSpPr>
            <xdr:cNvPr id="0" name=""/>
            <xdr:cNvSpPr>
              <a:spLocks noTextEdit="1"/>
            </xdr:cNvSpPr>
          </xdr:nvSpPr>
          <xdr:spPr>
            <a:xfrm>
              <a:off x="5981699" y="1819275"/>
              <a:ext cx="6657975" cy="1638300"/>
            </a:xfrm>
            <a:prstGeom prst="rect">
              <a:avLst/>
            </a:prstGeom>
            <a:solidFill>
              <a:prstClr val="white"/>
            </a:solidFill>
            <a:ln w="1">
              <a:solidFill>
                <a:prstClr val="green"/>
              </a:solidFill>
            </a:ln>
          </xdr:spPr>
          <xdr:txBody>
            <a:bodyPr vertOverflow="clip" horzOverflow="clip"/>
            <a:lstStyle/>
            <a:p>
              <a:r>
                <a:rPr lang="es-AR"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saveData="0" refreshedBy="Emilce Gomez" refreshedDate="45996.612573726852" backgroundQuery="1" createdVersion="8" refreshedVersion="8" minRefreshableVersion="3" recordCount="0" supportSubquery="1" supportAdvancedDrill="1">
  <cacheSource type="external" connectionId="1"/>
  <cacheFields count="4">
    <cacheField name="[Tabla1].[Año].[Año]" caption="Año" numFmtId="0" level="1">
      <sharedItems containsSemiMixedTypes="0" containsString="0" containsNumber="1" containsInteger="1" minValue="1994" maxValue="2025" count="32">
        <n v="1994"/>
        <n v="1995"/>
        <n v="1996"/>
        <n v="1997"/>
        <n v="1998"/>
        <n v="1999"/>
        <n v="2000"/>
        <n v="2001"/>
        <n v="2002"/>
        <n v="2003"/>
        <n v="2004"/>
        <n v="2005"/>
        <n v="2006"/>
        <n v="2007"/>
        <n v="2008"/>
        <n v="2009"/>
        <n v="2010"/>
        <n v="2011"/>
        <n v="2012"/>
        <n v="2013"/>
        <n v="2014"/>
        <n v="2015"/>
        <n v="2016"/>
        <n v="2017"/>
        <n v="2018"/>
        <n v="2019"/>
        <n v="2020"/>
        <n v="2021"/>
        <n v="2022"/>
        <n v="2023"/>
        <n v="2024"/>
        <n v="2025"/>
      </sharedItems>
      <extLst>
        <ext xmlns:x15="http://schemas.microsoft.com/office/spreadsheetml/2010/11/main" uri="{4F2E5C28-24EA-4eb8-9CBF-B6C8F9C3D259}">
          <x15:cachedUniqueNames>
            <x15:cachedUniqueName index="0" name="[Tabla1].[Año].&amp;[1994]"/>
            <x15:cachedUniqueName index="1" name="[Tabla1].[Año].&amp;[1995]"/>
            <x15:cachedUniqueName index="2" name="[Tabla1].[Año].&amp;[1996]"/>
            <x15:cachedUniqueName index="3" name="[Tabla1].[Año].&amp;[1997]"/>
            <x15:cachedUniqueName index="4" name="[Tabla1].[Año].&amp;[1998]"/>
            <x15:cachedUniqueName index="5" name="[Tabla1].[Año].&amp;[1999]"/>
            <x15:cachedUniqueName index="6" name="[Tabla1].[Año].&amp;[2000]"/>
            <x15:cachedUniqueName index="7" name="[Tabla1].[Año].&amp;[2001]"/>
            <x15:cachedUniqueName index="8" name="[Tabla1].[Año].&amp;[2002]"/>
            <x15:cachedUniqueName index="9" name="[Tabla1].[Año].&amp;[2003]"/>
            <x15:cachedUniqueName index="10" name="[Tabla1].[Año].&amp;[2004]"/>
            <x15:cachedUniqueName index="11" name="[Tabla1].[Año].&amp;[2005]"/>
            <x15:cachedUniqueName index="12" name="[Tabla1].[Año].&amp;[2006]"/>
            <x15:cachedUniqueName index="13" name="[Tabla1].[Año].&amp;[2007]"/>
            <x15:cachedUniqueName index="14" name="[Tabla1].[Año].&amp;[2008]"/>
            <x15:cachedUniqueName index="15" name="[Tabla1].[Año].&amp;[2009]"/>
            <x15:cachedUniqueName index="16" name="[Tabla1].[Año].&amp;[2010]"/>
            <x15:cachedUniqueName index="17" name="[Tabla1].[Año].&amp;[2011]"/>
            <x15:cachedUniqueName index="18" name="[Tabla1].[Año].&amp;[2012]"/>
            <x15:cachedUniqueName index="19" name="[Tabla1].[Año].&amp;[2013]"/>
            <x15:cachedUniqueName index="20" name="[Tabla1].[Año].&amp;[2014]"/>
            <x15:cachedUniqueName index="21" name="[Tabla1].[Año].&amp;[2015]"/>
            <x15:cachedUniqueName index="22" name="[Tabla1].[Año].&amp;[2016]"/>
            <x15:cachedUniqueName index="23" name="[Tabla1].[Año].&amp;[2017]"/>
            <x15:cachedUniqueName index="24" name="[Tabla1].[Año].&amp;[2018]"/>
            <x15:cachedUniqueName index="25" name="[Tabla1].[Año].&amp;[2019]"/>
            <x15:cachedUniqueName index="26" name="[Tabla1].[Año].&amp;[2020]"/>
            <x15:cachedUniqueName index="27" name="[Tabla1].[Año].&amp;[2021]"/>
            <x15:cachedUniqueName index="28" name="[Tabla1].[Año].&amp;[2022]"/>
            <x15:cachedUniqueName index="29" name="[Tabla1].[Año].&amp;[2023]"/>
            <x15:cachedUniqueName index="30" name="[Tabla1].[Año].&amp;[2024]"/>
            <x15:cachedUniqueName index="31" name="[Tabla1].[Año].&amp;[2025]"/>
          </x15:cachedUniqueNames>
        </ext>
      </extLst>
    </cacheField>
    <cacheField name="[Tabla1].[Mes].[Mes]" caption="Mes" numFmtId="0" hierarchy="1" level="1">
      <sharedItems count="12">
        <s v="Abril"/>
        <s v="Agosto"/>
        <s v="Diciembre"/>
        <s v="Enero"/>
        <s v="Febrero"/>
        <s v="Julio"/>
        <s v="Junio"/>
        <s v="Marzo"/>
        <s v="Mayo"/>
        <s v="Noviembre"/>
        <s v="Octubre"/>
        <s v="Septiembre"/>
      </sharedItems>
    </cacheField>
    <cacheField name="[Tabla1].[Operador].[Operador]" caption="Operador" numFmtId="0" hierarchy="3" level="1">
      <sharedItems count="13">
        <s v="ALL Central S.A."/>
        <s v="ALL Mesopotámica S.A."/>
        <s v="Belgrano Cargas S.A."/>
        <s v="Buenos Aires Al Pacífico S.A."/>
        <s v="Ferrocarril Belgrano Cargas S.A."/>
        <s v="Ferrocarril Mesopotámico Gral. Urquiza S.A."/>
        <s v="Ferroexpreso Pampeano S.A."/>
        <s v="Ferrosur Roca S.A."/>
        <s v="Nuevo Central Argentino S.A."/>
        <s v="Tren Patagónico S.A."/>
        <s v="Trenes Argentinos CyL - Belgrano"/>
        <s v="Trenes Argentinos CyL - San Martín"/>
        <s v="Trenes Argentinos CyL - Urquiza"/>
      </sharedItems>
    </cacheField>
    <cacheField name="[Measures].[Suma de Toneladas (Ton)]" caption="Suma de Toneladas (Ton)" numFmtId="0" hierarchy="14" level="32767"/>
  </cacheFields>
  <cacheHierarchies count="15">
    <cacheHierarchy uniqueName="[Tabla1].[Año]" caption="Año" attribute="1" defaultMemberUniqueName="[Tabla1].[Año].[All]" allUniqueName="[Tabla1].[Año].[All]" dimensionUniqueName="[Tabla1]" displayFolder="" count="2" memberValueDatatype="20" unbalanced="0">
      <fieldsUsage count="2">
        <fieldUsage x="-1"/>
        <fieldUsage x="0"/>
      </fieldsUsage>
    </cacheHierarchy>
    <cacheHierarchy uniqueName="[Tabla1].[Mes]" caption="Mes" attribute="1" defaultMemberUniqueName="[Tabla1].[Mes].[All]" allUniqueName="[Tabla1].[Mes].[All]" dimensionUniqueName="[Tabla1]" displayFolder="" count="2" memberValueDatatype="130" unbalanced="0">
      <fieldsUsage count="2">
        <fieldUsage x="-1"/>
        <fieldUsage x="1"/>
      </fieldsUsage>
    </cacheHierarchy>
    <cacheHierarchy uniqueName="[Tabla1].[Período]" caption="Período" attribute="1" defaultMemberUniqueName="[Tabla1].[Período].[All]" allUniqueName="[Tabla1].[Período].[All]" dimensionUniqueName="[Tabla1]" displayFolder="" count="0" memberValueDatatype="130" unbalanced="0"/>
    <cacheHierarchy uniqueName="[Tabla1].[Operador]" caption="Operador" attribute="1" defaultMemberUniqueName="[Tabla1].[Operador].[All]" allUniqueName="[Tabla1].[Operador].[All]" dimensionUniqueName="[Tabla1]" displayFolder="" count="2" memberValueDatatype="130" unbalanced="0">
      <fieldsUsage count="2">
        <fieldUsage x="-1"/>
        <fieldUsage x="2"/>
      </fieldsUsage>
    </cacheHierarchy>
    <cacheHierarchy uniqueName="[Tabla1].[Toneladas (Ton)]" caption="Toneladas (Ton)" attribute="1" defaultMemberUniqueName="[Tabla1].[Toneladas (Ton)].[All]" allUniqueName="[Tabla1].[Toneladas (Ton)].[All]" dimensionUniqueName="[Tabla1]" displayFolder="" count="0" memberValueDatatype="5" unbalanced="0"/>
    <cacheHierarchy uniqueName="[Tabla1].[Toneladas Km (Ton.Km)]" caption="Toneladas Km (Ton.Km)" attribute="1" defaultMemberUniqueName="[Tabla1].[Toneladas Km (Ton.Km)].[All]" allUniqueName="[Tabla1].[Toneladas Km (Ton.Km)].[All]" dimensionUniqueName="[Tabla1]" displayFolder="" count="0" memberValueDatatype="130" unbalanced="0"/>
    <cacheHierarchy uniqueName="[Tabla1].[Distancia Media (Km)]" caption="Distancia Media (Km)" attribute="1" defaultMemberUniqueName="[Tabla1].[Distancia Media (Km)].[All]" allUniqueName="[Tabla1].[Distancia Media (Km)].[All]" dimensionUniqueName="[Tabla1]" displayFolder="" count="0" memberValueDatatype="130" unbalanced="0"/>
    <cacheHierarchy uniqueName="[Tabla1].[Ingresos (en pesos)]" caption="Ingresos (en pesos)" attribute="1" defaultMemberUniqueName="[Tabla1].[Ingresos (en pesos)].[All]" allUniqueName="[Tabla1].[Ingresos (en pesos)].[All]" dimensionUniqueName="[Tabla1]" displayFolder="" count="0" memberValueDatatype="130" unbalanced="0"/>
    <cacheHierarchy uniqueName="[Tabla1].[Tarifa Media ($/Ton)]" caption="Tarifa Media ($/Ton)" attribute="1" defaultMemberUniqueName="[Tabla1].[Tarifa Media ($/Ton)].[All]" allUniqueName="[Tabla1].[Tarifa Media ($/Ton)].[All]" dimensionUniqueName="[Tabla1]" displayFolder="" count="0" memberValueDatatype="130" unbalanced="0"/>
    <cacheHierarchy uniqueName="[Tabla1].[Tarifa Media ($/Ton.Km)]" caption="Tarifa Media ($/Ton.Km)" attribute="1" defaultMemberUniqueName="[Tabla1].[Tarifa Media ($/Ton.Km)].[All]" allUniqueName="[Tabla1].[Tarifa Media ($/Ton.Km)].[All]" dimensionUniqueName="[Tabla1]" displayFolder="" count="0" memberValueDatatype="130" unbalanced="0"/>
    <cacheHierarchy uniqueName="[Tabla1].[Observaciones]" caption="Observaciones" attribute="1" defaultMemberUniqueName="[Tabla1].[Observaciones].[All]" allUniqueName="[Tabla1].[Observaciones].[All]" dimensionUniqueName="[Tabla1]" displayFolder="" count="0" memberValueDatatype="130" unbalanced="0"/>
    <cacheHierarchy uniqueName="[Tabla1].[Filtro operador]" caption="Filtro operador" attribute="1" defaultMemberUniqueName="[Tabla1].[Filtro operador].[All]" allUniqueName="[Tabla1].[Filtro operador].[All]" dimensionUniqueName="[Tabla1]" displayFolder="" count="0" memberValueDatatype="130" unbalanced="0"/>
    <cacheHierarchy uniqueName="[Measures].[__XL_Count Tabla1]" caption="__XL_Count Tabla1" measure="1" displayFolder="" measureGroup="Tabla1" count="0" hidden="1"/>
    <cacheHierarchy uniqueName="[Measures].[__No measures defined]" caption="__No measures defined" measure="1" displayFolder="" count="0" hidden="1"/>
    <cacheHierarchy uniqueName="[Measures].[Suma de Toneladas (Ton)]" caption="Suma de Toneladas (Ton)" measure="1" displayFolder="" measureGroup="Tabla1" count="0" oneField="1" hidden="1">
      <fieldsUsage count="1">
        <fieldUsage x="3"/>
      </fieldsUsage>
      <extLst>
        <ext xmlns:x15="http://schemas.microsoft.com/office/spreadsheetml/2010/11/main" uri="{B97F6D7D-B522-45F9-BDA1-12C45D357490}">
          <x15:cacheHierarchy aggregatedColumn="4"/>
        </ext>
      </extLst>
    </cacheHierarchy>
  </cacheHierarchies>
  <kpis count="0"/>
  <dimensions count="2">
    <dimension measure="1" name="Measures" uniqueName="[Measures]" caption="Measures"/>
    <dimension name="Tabla1" uniqueName="[Tabla1]" caption="Tabla1"/>
  </dimensions>
  <measureGroups count="1">
    <measureGroup name="Tabla1" caption="Tabla1"/>
  </measureGroups>
  <maps count="1">
    <map measureGroup="0" dimension="1"/>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r:id="rId1" refreshedBy="Pablo Gomez Dovale" refreshedDate="46000.608988657405" createdVersion="6" refreshedVersion="6" minRefreshableVersion="3" recordCount="2501">
  <cacheSource type="worksheet">
    <worksheetSource name="Tabla1"/>
  </cacheSource>
  <cacheFields count="17">
    <cacheField name="Año" numFmtId="0">
      <sharedItems containsSemiMixedTypes="0" containsString="0" containsNumber="1" containsInteger="1" minValue="1994" maxValue="2025" count="32">
        <n v="1994"/>
        <n v="1995"/>
        <n v="1996"/>
        <n v="1997"/>
        <n v="1998"/>
        <n v="1999"/>
        <n v="2000"/>
        <n v="2001"/>
        <n v="2002"/>
        <n v="2003"/>
        <n v="2004"/>
        <n v="2005"/>
        <n v="2006"/>
        <n v="2007"/>
        <n v="2008"/>
        <n v="2009"/>
        <n v="2010"/>
        <n v="2011"/>
        <n v="2012"/>
        <n v="2013"/>
        <n v="2014"/>
        <n v="2015"/>
        <n v="2016"/>
        <n v="2017"/>
        <n v="2018"/>
        <n v="2019"/>
        <n v="2020"/>
        <n v="2021"/>
        <n v="2022"/>
        <n v="2023"/>
        <n v="2024"/>
        <n v="2025"/>
      </sharedItems>
    </cacheField>
    <cacheField name="Mes" numFmtId="0">
      <sharedItems containsBlank="1" count="13">
        <s v="Enero"/>
        <s v="Febrero"/>
        <s v="Marzo"/>
        <s v="Abril"/>
        <s v="Mayo"/>
        <s v="Junio"/>
        <s v="Julio"/>
        <s v="Agosto"/>
        <s v="Septiembre"/>
        <s v="Octubre"/>
        <s v="Noviembre"/>
        <s v="Diciembre"/>
        <m u="1"/>
      </sharedItems>
    </cacheField>
    <cacheField name="Período" numFmtId="0">
      <sharedItems/>
    </cacheField>
    <cacheField name="Operador" numFmtId="0">
      <sharedItems count="14">
        <s v="Ferroexpreso Pampeano S.A."/>
        <s v="Ferrosur Roca S.A."/>
        <s v="Ferrocarril Mesopotámico Gral. Urquiza S.A."/>
        <s v="Nuevo Central Argentino S.A."/>
        <s v="Buenos Aires Al Pacífico S.A."/>
        <s v="Ferrocarril Belgrano Cargas S.A."/>
        <s v="Belgrano Cargas S.A."/>
        <s v="ALL Mesopotámica S.A."/>
        <s v="ALL Central S.A."/>
        <s v="Tren Patagónico S.A."/>
        <s v="Trenes Argentinos CyL - Urquiza"/>
        <s v="Trenes Argentinos CyL - Belgrano"/>
        <s v="Trenes Argentinos CyL - San Martín"/>
        <s v="Ferroexpreso Pamepano S.A." u="1"/>
      </sharedItems>
    </cacheField>
    <cacheField name="Toneladas (Ton)" numFmtId="3">
      <sharedItems containsSemiMixedTypes="0" containsString="0" containsNumber="1" minValue="0" maxValue="903200"/>
    </cacheField>
    <cacheField name="Toneladas Km (Ton.Km)" numFmtId="3">
      <sharedItems containsBlank="1" containsMixedTypes="1" containsNumber="1" minValue="0" maxValue="446644744"/>
    </cacheField>
    <cacheField name="Distancia Media (Km)" numFmtId="43">
      <sharedItems containsMixedTypes="1" containsNumber="1" minValue="0" maxValue="1261.5559378733572"/>
    </cacheField>
    <cacheField name="Ingresos (en pesos)" numFmtId="165">
      <sharedItems containsBlank="1" containsMixedTypes="1" containsNumber="1" minValue="0" maxValue="13336164902.620001"/>
    </cacheField>
    <cacheField name="Tarifa Media ($/Ton)" numFmtId="165">
      <sharedItems containsBlank="1" containsMixedTypes="1" containsNumber="1" minValue="0" maxValue="27888.944266166563"/>
    </cacheField>
    <cacheField name="Tarifa Media ($/Ton.Km)" numFmtId="165">
      <sharedItems containsBlank="1" containsMixedTypes="1" containsNumber="1" minValue="0" maxValue="75.821336908391416"/>
    </cacheField>
    <cacheField name="Observaciones" numFmtId="165">
      <sharedItems containsBlank="1"/>
    </cacheField>
    <cacheField name="Filtro operador" numFmtId="165">
      <sharedItems count="13">
        <s v="B-FEP SA"/>
        <s v="A-FSR SA"/>
        <s v="L-FM - GRAL. URQ. SA"/>
        <s v="C-NCA SA"/>
        <s v="M-BAP - SM"/>
        <s v="K-FERR. GRAL. BELG. EMP. EST."/>
        <s v="H-BC SA"/>
        <s v="I-ALLM SA"/>
        <s v="J-ALLC SA"/>
        <s v="G-TP SA"/>
        <s v="E-BCyL SA - TAC - L. URQ"/>
        <s v="D-BCyL SA - TAC - L. BEL"/>
        <s v="F-BCyL SA - TAC - L. SM"/>
      </sharedItems>
    </cacheField>
    <cacheField name="Tarifa Media ($/Ton.)  CC " numFmtId="0" formula="'Ingresos (en pesos)'/'Toneladas (Ton)'" databaseField="0"/>
    <cacheField name="Tarifa Media ($/Ton.Km.) CC " numFmtId="0" formula="'Ingresos (en pesos)'/'Toneladas Km (Ton.Km)'" databaseField="0"/>
    <cacheField name="Tarifa Media (U$D/Ton) CC" numFmtId="0" formula="'Tarifa Media ($/Ton)'/#NAME?" databaseField="0"/>
    <cacheField name="Tarifa Media (U$D/Ton.Km.) CC" numFmtId="0" formula="'Tarifa Media ($/Ton.Km)'/#NAME?" databaseField="0"/>
    <cacheField name="Distancia Media (Km)  CC" numFmtId="0" formula="'Toneladas Km (Ton.Km)'/'Toneladas (Ton)'" databaseField="0"/>
  </cacheFields>
  <extLst>
    <ext xmlns:x14="http://schemas.microsoft.com/office/spreadsheetml/2009/9/main" uri="{725AE2AE-9491-48be-B2B4-4EB974FC3084}">
      <x14:pivotCacheDefinition pivotCacheId="1"/>
    </ext>
  </extLst>
</pivotCacheDefinition>
</file>

<file path=xl/pivotCache/pivotCacheRecords1.xml><?xml version="1.0" encoding="utf-8"?>
<pivotCacheRecords xmlns="http://schemas.openxmlformats.org/spreadsheetml/2006/main" xmlns:r="http://schemas.openxmlformats.org/officeDocument/2006/relationships" count="2501">
  <r>
    <x v="0"/>
    <x v="0"/>
    <s v="Enero-1994"/>
    <x v="0"/>
    <n v="254739"/>
    <n v="89668000"/>
    <n v="351.99949752491767"/>
    <n v="2424000"/>
    <n v="9.515621871798194"/>
    <n v="2.7033055270553597E-2"/>
    <m/>
    <x v="0"/>
  </r>
  <r>
    <x v="0"/>
    <x v="0"/>
    <s v="Enero-1994"/>
    <x v="1"/>
    <n v="198321"/>
    <n v="75422000"/>
    <n v="380.3026406684113"/>
    <n v="2491000"/>
    <n v="12.560444935231267"/>
    <n v="3.3027498607833258E-2"/>
    <m/>
    <x v="1"/>
  </r>
  <r>
    <x v="0"/>
    <x v="0"/>
    <s v="Enero-1994"/>
    <x v="2"/>
    <n v="63435"/>
    <n v="36872000"/>
    <n v="581.25640419326874"/>
    <n v="817000"/>
    <n v="12.87932529360763"/>
    <n v="2.2157734866565415E-2"/>
    <m/>
    <x v="2"/>
  </r>
  <r>
    <x v="0"/>
    <x v="0"/>
    <s v="Enero-1994"/>
    <x v="3"/>
    <n v="155828"/>
    <n v="66001000.000000007"/>
    <n v="423.5503247169957"/>
    <n v="1740000"/>
    <n v="11.166157558333547"/>
    <n v="2.6363236920652715E-2"/>
    <m/>
    <x v="3"/>
  </r>
  <r>
    <x v="0"/>
    <x v="0"/>
    <s v="Enero-1994"/>
    <x v="4"/>
    <n v="190169"/>
    <n v="169200000"/>
    <n v="889.73491999221744"/>
    <n v="3720000"/>
    <n v="19.561547886353718"/>
    <n v="2.198581560283688E-2"/>
    <m/>
    <x v="4"/>
  </r>
  <r>
    <x v="0"/>
    <x v="1"/>
    <s v="Febrero-1994"/>
    <x v="0"/>
    <n v="225661"/>
    <n v="84849000"/>
    <n v="376.00205618161755"/>
    <n v="2384000"/>
    <n v="10.564519345389765"/>
    <n v="2.8096972268382658E-2"/>
    <m/>
    <x v="0"/>
  </r>
  <r>
    <x v="0"/>
    <x v="1"/>
    <s v="Febrero-1994"/>
    <x v="1"/>
    <n v="192042"/>
    <n v="83250000"/>
    <n v="433.49892211078827"/>
    <n v="2509000"/>
    <n v="13.064850397308922"/>
    <n v="3.0138138138138138E-2"/>
    <m/>
    <x v="1"/>
  </r>
  <r>
    <x v="0"/>
    <x v="1"/>
    <s v="Febrero-1994"/>
    <x v="2"/>
    <n v="68817"/>
    <n v="40711000"/>
    <n v="591.58347501344144"/>
    <n v="897000"/>
    <n v="13.034569946379529"/>
    <n v="2.2033357077939623E-2"/>
    <m/>
    <x v="2"/>
  </r>
  <r>
    <x v="0"/>
    <x v="1"/>
    <s v="Febrero-1994"/>
    <x v="3"/>
    <n v="187628"/>
    <n v="69875000"/>
    <n v="372.41243311232864"/>
    <n v="1842000"/>
    <n v="9.8172980578591673"/>
    <n v="2.6361359570661897E-2"/>
    <m/>
    <x v="3"/>
  </r>
  <r>
    <x v="0"/>
    <x v="1"/>
    <s v="Febrero-1994"/>
    <x v="4"/>
    <n v="148502"/>
    <n v="139400000"/>
    <n v="938.70789618995025"/>
    <n v="3243000"/>
    <n v="21.838089722697337"/>
    <n v="2.3263988522238165E-2"/>
    <m/>
    <x v="4"/>
  </r>
  <r>
    <x v="0"/>
    <x v="2"/>
    <s v="Marzo-1994"/>
    <x v="0"/>
    <n v="186146"/>
    <n v="80043000"/>
    <n v="430.00118186799608"/>
    <n v="2091000"/>
    <n v="11.233118090101318"/>
    <n v="2.6123458640980472E-2"/>
    <m/>
    <x v="0"/>
  </r>
  <r>
    <x v="0"/>
    <x v="2"/>
    <s v="Marzo-1994"/>
    <x v="1"/>
    <n v="203083"/>
    <n v="87245000"/>
    <n v="429.60267476844444"/>
    <n v="1035000"/>
    <n v="5.0964384020326667"/>
    <n v="1.1863144019714597E-2"/>
    <m/>
    <x v="1"/>
  </r>
  <r>
    <x v="0"/>
    <x v="2"/>
    <s v="Marzo-1994"/>
    <x v="2"/>
    <n v="90392"/>
    <n v="56449000"/>
    <n v="624.49110540755817"/>
    <n v="1308000"/>
    <n v="14.470307106823613"/>
    <n v="2.3171358217151765E-2"/>
    <m/>
    <x v="2"/>
  </r>
  <r>
    <x v="0"/>
    <x v="2"/>
    <s v="Marzo-1994"/>
    <x v="3"/>
    <n v="262904"/>
    <n v="87092000"/>
    <n v="331.26920853239204"/>
    <n v="2771000"/>
    <n v="10.539968962054591"/>
    <n v="3.1816929224268591E-2"/>
    <m/>
    <x v="3"/>
  </r>
  <r>
    <x v="0"/>
    <x v="2"/>
    <s v="Marzo-1994"/>
    <x v="4"/>
    <n v="221712"/>
    <n v="196300000"/>
    <n v="885.38283899834016"/>
    <n v="4538000"/>
    <n v="20.467994515407376"/>
    <n v="2.3117677024961793E-2"/>
    <m/>
    <x v="4"/>
  </r>
  <r>
    <x v="0"/>
    <x v="3"/>
    <s v="Abril-1994"/>
    <x v="0"/>
    <n v="256363"/>
    <n v="106647000"/>
    <n v="415.99996879424879"/>
    <n v="2857000"/>
    <n v="11.144353904424586"/>
    <n v="2.6789314279820342E-2"/>
    <m/>
    <x v="0"/>
  </r>
  <r>
    <x v="0"/>
    <x v="3"/>
    <s v="Abril-1994"/>
    <x v="1"/>
    <n v="175962"/>
    <n v="80234000"/>
    <n v="455.97344881281185"/>
    <n v="2303000"/>
    <n v="13.088053102374376"/>
    <n v="2.8703542139242717E-2"/>
    <m/>
    <x v="1"/>
  </r>
  <r>
    <x v="0"/>
    <x v="3"/>
    <s v="Abril-1994"/>
    <x v="2"/>
    <n v="94370"/>
    <n v="54693000"/>
    <n v="579.55918194341427"/>
    <n v="1136000"/>
    <n v="12.03772385291936"/>
    <n v="2.0770482511473131E-2"/>
    <m/>
    <x v="2"/>
  </r>
  <r>
    <x v="0"/>
    <x v="3"/>
    <s v="Abril-1994"/>
    <x v="3"/>
    <n v="277226"/>
    <n v="88081000"/>
    <n v="317.72272441978748"/>
    <n v="2591000"/>
    <n v="9.3461652225981684"/>
    <n v="2.9416105630045073E-2"/>
    <m/>
    <x v="3"/>
  </r>
  <r>
    <x v="0"/>
    <x v="3"/>
    <s v="Abril-1994"/>
    <x v="4"/>
    <n v="234472"/>
    <n v="225500000"/>
    <n v="961.73530314920333"/>
    <n v="4440000"/>
    <n v="18.936162953359037"/>
    <n v="1.968957871396896E-2"/>
    <m/>
    <x v="4"/>
  </r>
  <r>
    <x v="0"/>
    <x v="4"/>
    <s v="Mayo-1994"/>
    <x v="0"/>
    <n v="276020"/>
    <n v="112892000"/>
    <n v="408.99934787334251"/>
    <n v="2940000"/>
    <n v="10.6514020723136"/>
    <n v="2.6042589377458101E-2"/>
    <m/>
    <x v="0"/>
  </r>
  <r>
    <x v="0"/>
    <x v="4"/>
    <s v="Mayo-1994"/>
    <x v="1"/>
    <n v="171275"/>
    <n v="80722000"/>
    <n v="471.30054006714346"/>
    <n v="2338000"/>
    <n v="13.650561961757408"/>
    <n v="2.8963603478605583E-2"/>
    <m/>
    <x v="1"/>
  </r>
  <r>
    <x v="0"/>
    <x v="4"/>
    <s v="Mayo-1994"/>
    <x v="2"/>
    <n v="108114"/>
    <n v="53460000"/>
    <n v="494.47805094622345"/>
    <n v="1078000"/>
    <n v="9.9709565828662345"/>
    <n v="2.0164609053497942E-2"/>
    <m/>
    <x v="2"/>
  </r>
  <r>
    <x v="0"/>
    <x v="4"/>
    <s v="Mayo-1994"/>
    <x v="3"/>
    <n v="362061"/>
    <n v="116713000"/>
    <n v="322.35728233640185"/>
    <n v="3077000"/>
    <n v="8.4985679208752121"/>
    <n v="2.6363815513267587E-2"/>
    <m/>
    <x v="3"/>
  </r>
  <r>
    <x v="0"/>
    <x v="4"/>
    <s v="Mayo-1994"/>
    <x v="4"/>
    <n v="240673"/>
    <n v="184400000"/>
    <n v="766.18482339107425"/>
    <n v="4410000"/>
    <n v="18.323617522530572"/>
    <n v="2.3915401301518438E-2"/>
    <m/>
    <x v="4"/>
  </r>
  <r>
    <x v="0"/>
    <x v="5"/>
    <s v="Junio-1994"/>
    <x v="0"/>
    <n v="290365"/>
    <n v="119600000"/>
    <n v="411.89537306493548"/>
    <n v="2847000"/>
    <n v="9.804900728393573"/>
    <n v="2.3804347826086956E-2"/>
    <m/>
    <x v="0"/>
  </r>
  <r>
    <x v="0"/>
    <x v="5"/>
    <s v="Junio-1994"/>
    <x v="1"/>
    <n v="172445"/>
    <n v="84800000"/>
    <n v="491.75099307025431"/>
    <n v="2413000"/>
    <n v="13.992867291020325"/>
    <n v="2.8455188679245284E-2"/>
    <m/>
    <x v="1"/>
  </r>
  <r>
    <x v="0"/>
    <x v="5"/>
    <s v="Junio-1994"/>
    <x v="2"/>
    <n v="87072"/>
    <n v="40919000"/>
    <n v="469.94441381844911"/>
    <n v="897000"/>
    <n v="10.301819184123485"/>
    <n v="2.1921356826901928E-2"/>
    <m/>
    <x v="2"/>
  </r>
  <r>
    <x v="0"/>
    <x v="5"/>
    <s v="Junio-1994"/>
    <x v="3"/>
    <n v="406560"/>
    <n v="140096000"/>
    <n v="344.58874458874459"/>
    <n v="3559000"/>
    <n v="8.7539354584809121"/>
    <n v="2.540400867976245E-2"/>
    <m/>
    <x v="3"/>
  </r>
  <r>
    <x v="0"/>
    <x v="5"/>
    <s v="Junio-1994"/>
    <x v="4"/>
    <n v="226859"/>
    <n v="170700000"/>
    <n v="752.44975954227073"/>
    <n v="4408000"/>
    <n v="19.430571412198766"/>
    <n v="2.5823081429408319E-2"/>
    <m/>
    <x v="4"/>
  </r>
  <r>
    <x v="0"/>
    <x v="6"/>
    <s v="Julio-1994"/>
    <x v="0"/>
    <n v="209658"/>
    <n v="87600000"/>
    <n v="417.8233122513808"/>
    <n v="2050000"/>
    <n v="9.7778286542845976"/>
    <n v="2.3401826484018264E-2"/>
    <m/>
    <x v="0"/>
  </r>
  <r>
    <x v="0"/>
    <x v="6"/>
    <s v="Julio-1994"/>
    <x v="1"/>
    <n v="201183"/>
    <n v="87650000"/>
    <n v="435.67299423907588"/>
    <n v="2393000"/>
    <n v="11.894643185557428"/>
    <n v="2.7301768397033657E-2"/>
    <m/>
    <x v="1"/>
  </r>
  <r>
    <x v="0"/>
    <x v="6"/>
    <s v="Julio-1994"/>
    <x v="2"/>
    <n v="112610"/>
    <n v="54656000"/>
    <n v="485.35654027173433"/>
    <n v="1188000"/>
    <n v="10.549684752686263"/>
    <n v="2.1735948477751756E-2"/>
    <m/>
    <x v="2"/>
  </r>
  <r>
    <x v="0"/>
    <x v="6"/>
    <s v="Julio-1994"/>
    <x v="3"/>
    <n v="363707"/>
    <n v="121632000"/>
    <n v="334.42303832480542"/>
    <n v="3199000"/>
    <n v="8.7955414660702154"/>
    <n v="2.6300644567219152E-2"/>
    <m/>
    <x v="3"/>
  </r>
  <r>
    <x v="0"/>
    <x v="6"/>
    <s v="Julio-1994"/>
    <x v="4"/>
    <n v="197785"/>
    <n v="144400000"/>
    <n v="730.08569911772884"/>
    <n v="3180000"/>
    <n v="16.078064565058018"/>
    <n v="2.2022160664819945E-2"/>
    <m/>
    <x v="4"/>
  </r>
  <r>
    <x v="0"/>
    <x v="7"/>
    <s v="Agosto-1994"/>
    <x v="0"/>
    <n v="149884"/>
    <n v="55300000"/>
    <n v="368.95198953857653"/>
    <n v="1456000"/>
    <n v="9.7141789650663188"/>
    <n v="2.6329113924050632E-2"/>
    <m/>
    <x v="0"/>
  </r>
  <r>
    <x v="0"/>
    <x v="7"/>
    <s v="Agosto-1994"/>
    <x v="1"/>
    <n v="217850"/>
    <n v="83393000"/>
    <n v="382.80009180628872"/>
    <n v="2166000"/>
    <n v="9.9426210695432644"/>
    <n v="2.5973403043420912E-2"/>
    <m/>
    <x v="1"/>
  </r>
  <r>
    <x v="0"/>
    <x v="7"/>
    <s v="Agosto-1994"/>
    <x v="2"/>
    <n v="114322"/>
    <n v="54091000"/>
    <n v="473.14602613670161"/>
    <n v="1159000"/>
    <n v="10.138031175101904"/>
    <n v="2.1426854744781943E-2"/>
    <m/>
    <x v="2"/>
  </r>
  <r>
    <x v="0"/>
    <x v="7"/>
    <s v="Agosto-1994"/>
    <x v="3"/>
    <n v="357248"/>
    <n v="127461000"/>
    <n v="356.78576227158726"/>
    <n v="3264000"/>
    <n v="9.136510211393766"/>
    <n v="2.5607832984206935E-2"/>
    <m/>
    <x v="3"/>
  </r>
  <r>
    <x v="0"/>
    <x v="7"/>
    <s v="Agosto-1994"/>
    <x v="4"/>
    <n v="175868"/>
    <n v="150200000"/>
    <n v="854.04962813018858"/>
    <n v="2738000"/>
    <n v="15.568494552732732"/>
    <n v="1.8229027962716377E-2"/>
    <m/>
    <x v="4"/>
  </r>
  <r>
    <x v="0"/>
    <x v="8"/>
    <s v="Septiembre-1994"/>
    <x v="0"/>
    <n v="153354"/>
    <n v="63300000"/>
    <n v="412.77045267811729"/>
    <n v="1906000"/>
    <n v="12.428759601966691"/>
    <n v="3.0110584518167456E-2"/>
    <m/>
    <x v="0"/>
  </r>
  <r>
    <x v="0"/>
    <x v="8"/>
    <s v="Septiembre-1994"/>
    <x v="1"/>
    <n v="230014"/>
    <n v="89355000"/>
    <n v="388.47635361325831"/>
    <n v="2199000"/>
    <n v="9.5602876346657162"/>
    <n v="2.4609702870572434E-2"/>
    <m/>
    <x v="1"/>
  </r>
  <r>
    <x v="0"/>
    <x v="8"/>
    <s v="Septiembre-1994"/>
    <x v="2"/>
    <n v="108355"/>
    <n v="54126000"/>
    <n v="499.5247104425269"/>
    <n v="1162000"/>
    <n v="10.724009044344978"/>
    <n v="2.1468425525625393E-2"/>
    <m/>
    <x v="2"/>
  </r>
  <r>
    <x v="0"/>
    <x v="8"/>
    <s v="Septiembre-1994"/>
    <x v="3"/>
    <n v="327348"/>
    <n v="110234000"/>
    <n v="336.7486589195596"/>
    <n v="2748000"/>
    <n v="8.3947358774148615"/>
    <n v="2.4928787851298147E-2"/>
    <m/>
    <x v="3"/>
  </r>
  <r>
    <x v="0"/>
    <x v="8"/>
    <s v="Septiembre-1994"/>
    <x v="4"/>
    <n v="172234"/>
    <n v="163400000"/>
    <n v="948.70931407271507"/>
    <n v="2821000"/>
    <n v="16.378879895955503"/>
    <n v="1.7264381884944922E-2"/>
    <m/>
    <x v="4"/>
  </r>
  <r>
    <x v="0"/>
    <x v="9"/>
    <s v="Octubre-1994"/>
    <x v="0"/>
    <n v="132727"/>
    <n v="65000000"/>
    <n v="489.72703368568568"/>
    <n v="1555000"/>
    <n v="11.715777498172942"/>
    <n v="2.3923076923076922E-2"/>
    <m/>
    <x v="0"/>
  </r>
  <r>
    <x v="0"/>
    <x v="9"/>
    <s v="Octubre-1994"/>
    <x v="1"/>
    <n v="221320"/>
    <n v="88900000"/>
    <n v="401.68082414603288"/>
    <n v="2195000"/>
    <n v="9.9177661304897882"/>
    <n v="2.4690663667041621E-2"/>
    <m/>
    <x v="1"/>
  </r>
  <r>
    <x v="0"/>
    <x v="9"/>
    <s v="Octubre-1994"/>
    <x v="2"/>
    <n v="106822"/>
    <n v="53530000"/>
    <n v="501.11400273351933"/>
    <n v="1164000"/>
    <n v="10.896631779970418"/>
    <n v="2.1744815991033065E-2"/>
    <m/>
    <x v="2"/>
  </r>
  <r>
    <x v="0"/>
    <x v="9"/>
    <s v="Octubre-1994"/>
    <x v="3"/>
    <n v="306504"/>
    <n v="103451000"/>
    <n v="337.51924934095479"/>
    <n v="2521000"/>
    <n v="8.225015007960744"/>
    <n v="2.4369024949009676E-2"/>
    <m/>
    <x v="3"/>
  </r>
  <r>
    <x v="0"/>
    <x v="9"/>
    <s v="Octubre-1994"/>
    <x v="4"/>
    <n v="172177"/>
    <n v="171100000"/>
    <n v="993.74480912084653"/>
    <n v="3549000"/>
    <n v="20.612509220162973"/>
    <n v="2.0742255990648745E-2"/>
    <m/>
    <x v="4"/>
  </r>
  <r>
    <x v="0"/>
    <x v="10"/>
    <s v="Noviembre-1994"/>
    <x v="0"/>
    <n v="102126"/>
    <n v="50900000"/>
    <n v="498.40393239723477"/>
    <n v="1288000"/>
    <n v="12.611871609580323"/>
    <n v="2.5304518664047152E-2"/>
    <m/>
    <x v="0"/>
  </r>
  <r>
    <x v="0"/>
    <x v="10"/>
    <s v="Noviembre-1994"/>
    <x v="1"/>
    <n v="248358"/>
    <n v="93800000"/>
    <n v="377.68060622166388"/>
    <n v="2390000"/>
    <n v="9.6232052118313085"/>
    <n v="2.5479744136460553E-2"/>
    <m/>
    <x v="1"/>
  </r>
  <r>
    <x v="0"/>
    <x v="10"/>
    <s v="Noviembre-1994"/>
    <x v="2"/>
    <n v="112186"/>
    <n v="60951000"/>
    <n v="543.3030859465531"/>
    <n v="1365000"/>
    <n v="12.167293601697182"/>
    <n v="2.2395038637594133E-2"/>
    <m/>
    <x v="2"/>
  </r>
  <r>
    <x v="0"/>
    <x v="10"/>
    <s v="Noviembre-1994"/>
    <x v="3"/>
    <n v="256817"/>
    <n v="85448000"/>
    <n v="332.71940720435174"/>
    <n v="2252000"/>
    <n v="8.7688899099358686"/>
    <n v="2.6355210186312143E-2"/>
    <m/>
    <x v="3"/>
  </r>
  <r>
    <x v="0"/>
    <x v="10"/>
    <s v="Noviembre-1994"/>
    <x v="4"/>
    <n v="189297"/>
    <n v="166152000"/>
    <n v="877.73181825385507"/>
    <n v="2993000"/>
    <n v="15.811132770197098"/>
    <n v="1.8013626077326785E-2"/>
    <m/>
    <x v="4"/>
  </r>
  <r>
    <x v="0"/>
    <x v="11"/>
    <s v="Diciembre-1994"/>
    <x v="0"/>
    <n v="242440"/>
    <n v="97768000"/>
    <n v="403.26678765880217"/>
    <n v="2329000"/>
    <n v="9.6065005774624641"/>
    <n v="2.3821700351853367E-2"/>
    <m/>
    <x v="0"/>
  </r>
  <r>
    <x v="0"/>
    <x v="11"/>
    <s v="Diciembre-1994"/>
    <x v="1"/>
    <n v="241153"/>
    <n v="91216000"/>
    <n v="378.2494930604222"/>
    <n v="2368000"/>
    <n v="9.8194921896057696"/>
    <n v="2.5960357831959307E-2"/>
    <m/>
    <x v="1"/>
  </r>
  <r>
    <x v="0"/>
    <x v="11"/>
    <s v="Diciembre-1994"/>
    <x v="2"/>
    <n v="101340"/>
    <n v="59955000"/>
    <n v="591.62226169330961"/>
    <n v="1358000"/>
    <n v="13.400434181961714"/>
    <n v="2.2650321074138939E-2"/>
    <m/>
    <x v="2"/>
  </r>
  <r>
    <x v="0"/>
    <x v="11"/>
    <s v="Diciembre-1994"/>
    <x v="3"/>
    <n v="211808"/>
    <n v="73749000"/>
    <n v="348.18798156821271"/>
    <n v="1944000"/>
    <n v="9.178123583622904"/>
    <n v="2.6359679453280722E-2"/>
    <m/>
    <x v="3"/>
  </r>
  <r>
    <x v="0"/>
    <x v="11"/>
    <s v="Diciembre-1994"/>
    <x v="4"/>
    <n v="269981"/>
    <n v="185425000"/>
    <n v="686.80759016375225"/>
    <n v="4052000"/>
    <n v="15.008463558546712"/>
    <n v="2.1852501011190507E-2"/>
    <m/>
    <x v="4"/>
  </r>
  <r>
    <x v="1"/>
    <x v="0"/>
    <s v="Enero-1995"/>
    <x v="0"/>
    <n v="242303"/>
    <n v="81600000"/>
    <n v="336.76842630920788"/>
    <n v="2820000"/>
    <n v="11.638320615097626"/>
    <n v="3.4558823529411767E-2"/>
    <m/>
    <x v="0"/>
  </r>
  <r>
    <x v="1"/>
    <x v="0"/>
    <s v="Enero-1995"/>
    <x v="1"/>
    <n v="277287"/>
    <n v="101886000"/>
    <n v="367.43879085568381"/>
    <n v="2768000"/>
    <n v="9.9824369696379556"/>
    <n v="2.7167618711108493E-2"/>
    <m/>
    <x v="1"/>
  </r>
  <r>
    <x v="1"/>
    <x v="0"/>
    <s v="Enero-1995"/>
    <x v="2"/>
    <n v="97845"/>
    <n v="57800000"/>
    <n v="590.73023659870205"/>
    <n v="1287000"/>
    <n v="13.15345699831366"/>
    <n v="2.2266435986159169E-2"/>
    <m/>
    <x v="2"/>
  </r>
  <r>
    <x v="1"/>
    <x v="0"/>
    <s v="Enero-1995"/>
    <x v="3"/>
    <n v="252129"/>
    <n v="78540000"/>
    <n v="311.50720464524113"/>
    <n v="2043000"/>
    <n v="8.1029948954701752"/>
    <n v="2.60122230710466E-2"/>
    <m/>
    <x v="3"/>
  </r>
  <r>
    <x v="1"/>
    <x v="0"/>
    <s v="Enero-1995"/>
    <x v="4"/>
    <n v="199904"/>
    <n v="142680000"/>
    <n v="713.74259644629421"/>
    <n v="3908000"/>
    <n v="19.549383704178005"/>
    <n v="2.7389963554807963E-2"/>
    <m/>
    <x v="4"/>
  </r>
  <r>
    <x v="1"/>
    <x v="1"/>
    <s v="Febrero-1995"/>
    <x v="0"/>
    <n v="238118"/>
    <n v="94340000"/>
    <n v="396.19012422412419"/>
    <n v="2917000"/>
    <n v="12.250228878119252"/>
    <n v="3.092007631969472E-2"/>
    <m/>
    <x v="0"/>
  </r>
  <r>
    <x v="1"/>
    <x v="1"/>
    <s v="Febrero-1995"/>
    <x v="1"/>
    <n v="253126"/>
    <n v="97021000"/>
    <n v="383.29132526883842"/>
    <n v="2563000"/>
    <n v="10.125392097216405"/>
    <n v="2.6416961276424691E-2"/>
    <m/>
    <x v="1"/>
  </r>
  <r>
    <x v="1"/>
    <x v="1"/>
    <s v="Febrero-1995"/>
    <x v="2"/>
    <n v="101494"/>
    <n v="61505000"/>
    <n v="605.99641358109841"/>
    <n v="1465000"/>
    <n v="14.434350799062013"/>
    <n v="2.3819201690919438E-2"/>
    <m/>
    <x v="2"/>
  </r>
  <r>
    <x v="1"/>
    <x v="1"/>
    <s v="Febrero-1995"/>
    <x v="3"/>
    <n v="211471"/>
    <n v="75050000"/>
    <n v="354.89499742281447"/>
    <n v="1975000"/>
    <n v="9.3393420374424867"/>
    <n v="2.6315789473684209E-2"/>
    <m/>
    <x v="3"/>
  </r>
  <r>
    <x v="1"/>
    <x v="1"/>
    <s v="Febrero-1995"/>
    <x v="4"/>
    <n v="192448"/>
    <n v="159910000"/>
    <n v="830.92575656800796"/>
    <n v="3066000"/>
    <n v="15.93157632191553"/>
    <n v="1.9173284972797199E-2"/>
    <m/>
    <x v="4"/>
  </r>
  <r>
    <x v="1"/>
    <x v="2"/>
    <s v="Marzo-1995"/>
    <x v="0"/>
    <n v="360678"/>
    <n v="124585000"/>
    <n v="345.41890550574198"/>
    <n v="3933000"/>
    <n v="10.904463260858716"/>
    <n v="3.1568808444034195E-2"/>
    <m/>
    <x v="0"/>
  </r>
  <r>
    <x v="1"/>
    <x v="2"/>
    <s v="Marzo-1995"/>
    <x v="1"/>
    <n v="303812"/>
    <n v="109800000"/>
    <n v="361.40771266441089"/>
    <n v="2929000"/>
    <n v="9.6408305136070993"/>
    <n v="2.6675774134790529E-2"/>
    <m/>
    <x v="1"/>
  </r>
  <r>
    <x v="1"/>
    <x v="2"/>
    <s v="Marzo-1995"/>
    <x v="2"/>
    <n v="104040"/>
    <n v="56463000"/>
    <n v="542.70472895040371"/>
    <n v="1385000"/>
    <n v="13.312187620146098"/>
    <n v="2.4529337796433064E-2"/>
    <m/>
    <x v="2"/>
  </r>
  <r>
    <x v="1"/>
    <x v="2"/>
    <s v="Marzo-1995"/>
    <x v="3"/>
    <n v="301821"/>
    <n v="92360000"/>
    <n v="306.00919087803697"/>
    <n v="2680000"/>
    <n v="8.8794351619005969"/>
    <n v="2.9016890428757037E-2"/>
    <m/>
    <x v="3"/>
  </r>
  <r>
    <x v="1"/>
    <x v="2"/>
    <s v="Marzo-1995"/>
    <x v="4"/>
    <n v="229881"/>
    <n v="175350000"/>
    <n v="762.78596317225004"/>
    <n v="3466000"/>
    <n v="15.077366115511939"/>
    <n v="1.9766181921870546E-2"/>
    <m/>
    <x v="4"/>
  </r>
  <r>
    <x v="1"/>
    <x v="3"/>
    <s v="Abril-1995"/>
    <x v="0"/>
    <n v="310510"/>
    <n v="121410000"/>
    <n v="391.00190009983578"/>
    <n v="3696000"/>
    <n v="11.902998293130656"/>
    <n v="3.0442302940449716E-2"/>
    <m/>
    <x v="0"/>
  </r>
  <r>
    <x v="1"/>
    <x v="3"/>
    <s v="Abril-1995"/>
    <x v="1"/>
    <n v="241540"/>
    <n v="91356000"/>
    <n v="378.22306864287486"/>
    <n v="2186000"/>
    <n v="9.0502608263641626"/>
    <n v="2.3928368142212882E-2"/>
    <m/>
    <x v="1"/>
  </r>
  <r>
    <x v="1"/>
    <x v="3"/>
    <s v="Abril-1995"/>
    <x v="2"/>
    <n v="96343"/>
    <n v="56342000"/>
    <n v="584.80636891107815"/>
    <n v="1267000"/>
    <n v="13.150929491504312"/>
    <n v="2.2487664619644316E-2"/>
    <m/>
    <x v="2"/>
  </r>
  <r>
    <x v="1"/>
    <x v="3"/>
    <s v="Abril-1995"/>
    <x v="3"/>
    <n v="286185"/>
    <n v="88280000"/>
    <n v="308.47179272149134"/>
    <n v="2660000"/>
    <n v="9.2946870031622897"/>
    <n v="3.0131400090620753E-2"/>
    <m/>
    <x v="3"/>
  </r>
  <r>
    <x v="1"/>
    <x v="3"/>
    <s v="Abril-1995"/>
    <x v="4"/>
    <n v="267537"/>
    <n v="193730000"/>
    <n v="724.12413983860176"/>
    <n v="3641000"/>
    <n v="13.609332540919574"/>
    <n v="1.8794198110772726E-2"/>
    <m/>
    <x v="4"/>
  </r>
  <r>
    <x v="1"/>
    <x v="4"/>
    <s v="Mayo-1995"/>
    <x v="0"/>
    <n v="327446"/>
    <n v="127501000"/>
    <n v="389.38023368738664"/>
    <n v="3895000"/>
    <n v="11.895091098990369"/>
    <n v="3.0548780009568552E-2"/>
    <m/>
    <x v="0"/>
  </r>
  <r>
    <x v="1"/>
    <x v="4"/>
    <s v="Mayo-1995"/>
    <x v="1"/>
    <n v="295686"/>
    <n v="111874000"/>
    <n v="378.35406478494076"/>
    <n v="2669000"/>
    <n v="9.0264672659510428"/>
    <n v="2.3857196488907162E-2"/>
    <m/>
    <x v="1"/>
  </r>
  <r>
    <x v="1"/>
    <x v="4"/>
    <s v="Mayo-1995"/>
    <x v="2"/>
    <n v="117602"/>
    <n v="72690000"/>
    <n v="618.10173296372511"/>
    <n v="1589000"/>
    <n v="13.51167497151409"/>
    <n v="2.185995322602834E-2"/>
    <m/>
    <x v="2"/>
  </r>
  <r>
    <x v="1"/>
    <x v="4"/>
    <s v="Mayo-1995"/>
    <x v="3"/>
    <n v="390871"/>
    <n v="129489000"/>
    <n v="331.2832110849871"/>
    <n v="3531000"/>
    <n v="9.0336709553791401"/>
    <n v="2.7268725528809396E-2"/>
    <m/>
    <x v="3"/>
  </r>
  <r>
    <x v="1"/>
    <x v="4"/>
    <s v="Mayo-1995"/>
    <x v="4"/>
    <n v="249510"/>
    <n v="170486000"/>
    <n v="683.28323514087617"/>
    <n v="3510000"/>
    <n v="14.067572441986293"/>
    <n v="2.0588200790680761E-2"/>
    <m/>
    <x v="4"/>
  </r>
  <r>
    <x v="1"/>
    <x v="5"/>
    <s v="Junio-1995"/>
    <x v="0"/>
    <n v="297638"/>
    <n v="115780000"/>
    <n v="388.9960287328903"/>
    <n v="3308000"/>
    <n v="11.114172249511151"/>
    <n v="2.8571428571428571E-2"/>
    <m/>
    <x v="0"/>
  </r>
  <r>
    <x v="1"/>
    <x v="5"/>
    <s v="Junio-1995"/>
    <x v="1"/>
    <n v="288984"/>
    <n v="110984000"/>
    <n v="384.04894388616668"/>
    <n v="2602000"/>
    <n v="9.0039586966752481"/>
    <n v="2.3444820875081093E-2"/>
    <m/>
    <x v="1"/>
  </r>
  <r>
    <x v="1"/>
    <x v="5"/>
    <s v="Junio-1995"/>
    <x v="2"/>
    <n v="114946"/>
    <n v="63700000"/>
    <n v="554.17326396742817"/>
    <n v="1534000"/>
    <n v="13.345396969011535"/>
    <n v="2.4081632653061225E-2"/>
    <m/>
    <x v="2"/>
  </r>
  <r>
    <x v="1"/>
    <x v="5"/>
    <s v="Junio-1995"/>
    <x v="3"/>
    <n v="351273"/>
    <n v="129060000"/>
    <n v="367.40654704460633"/>
    <n v="3443000"/>
    <n v="9.801493425341544"/>
    <n v="2.66775143344181E-2"/>
    <m/>
    <x v="3"/>
  </r>
  <r>
    <x v="1"/>
    <x v="5"/>
    <s v="Junio-1995"/>
    <x v="4"/>
    <n v="240627"/>
    <n v="192670000"/>
    <n v="800.69983833900596"/>
    <n v="3567000"/>
    <n v="14.823772893316212"/>
    <n v="1.8513520527326518E-2"/>
    <m/>
    <x v="4"/>
  </r>
  <r>
    <x v="1"/>
    <x v="6"/>
    <s v="Julio-1995"/>
    <x v="0"/>
    <n v="260051"/>
    <n v="104020000"/>
    <n v="399.99846184017753"/>
    <n v="2478000"/>
    <n v="9.528900100364929"/>
    <n v="2.3822341857335127E-2"/>
    <m/>
    <x v="0"/>
  </r>
  <r>
    <x v="1"/>
    <x v="6"/>
    <s v="Julio-1995"/>
    <x v="1"/>
    <n v="281935"/>
    <n v="109972000"/>
    <n v="390.06153900721796"/>
    <n v="2548000"/>
    <n v="9.0375441147782283"/>
    <n v="2.3169534063216091E-2"/>
    <m/>
    <x v="1"/>
  </r>
  <r>
    <x v="1"/>
    <x v="6"/>
    <s v="Julio-1995"/>
    <x v="2"/>
    <n v="119404"/>
    <n v="62264000"/>
    <n v="521.45656761917519"/>
    <n v="1534000"/>
    <n v="12.847140799303206"/>
    <n v="2.4637029423101631E-2"/>
    <m/>
    <x v="2"/>
  </r>
  <r>
    <x v="1"/>
    <x v="6"/>
    <s v="Julio-1995"/>
    <x v="3"/>
    <n v="329151"/>
    <n v="116200000"/>
    <n v="353.02946064268377"/>
    <n v="2954000"/>
    <n v="8.9746043609164179"/>
    <n v="2.5421686746987953E-2"/>
    <m/>
    <x v="3"/>
  </r>
  <r>
    <x v="1"/>
    <x v="6"/>
    <s v="Julio-1995"/>
    <x v="4"/>
    <n v="237316"/>
    <n v="201580000"/>
    <n v="849.41596858197511"/>
    <n v="3810000"/>
    <n v="16.054543309342819"/>
    <n v="1.8900684591725371E-2"/>
    <m/>
    <x v="4"/>
  </r>
  <r>
    <x v="1"/>
    <x v="7"/>
    <s v="Agosto-1995"/>
    <x v="0"/>
    <n v="157162"/>
    <n v="68680000"/>
    <n v="437.00131074941783"/>
    <n v="1293000"/>
    <n v="8.2271795981216833"/>
    <n v="1.8826441467676178E-2"/>
    <m/>
    <x v="0"/>
  </r>
  <r>
    <x v="1"/>
    <x v="7"/>
    <s v="Agosto-1995"/>
    <x v="1"/>
    <n v="272562"/>
    <n v="108230000"/>
    <n v="397.08396621686074"/>
    <n v="2500000"/>
    <n v="9.1722250350378989"/>
    <n v="2.3098955927192091E-2"/>
    <m/>
    <x v="1"/>
  </r>
  <r>
    <x v="1"/>
    <x v="7"/>
    <s v="Agosto-1995"/>
    <x v="2"/>
    <n v="107062"/>
    <n v="54511000"/>
    <n v="509.1535745642712"/>
    <n v="1371000"/>
    <n v="12.805664007771197"/>
    <n v="2.5150886976940436E-2"/>
    <m/>
    <x v="2"/>
  </r>
  <r>
    <x v="1"/>
    <x v="7"/>
    <s v="Agosto-1995"/>
    <x v="3"/>
    <n v="307430"/>
    <n v="107170000"/>
    <n v="348.59968122824711"/>
    <n v="2619000"/>
    <n v="8.5190124581205477"/>
    <n v="2.4437809088364282E-2"/>
    <m/>
    <x v="3"/>
  </r>
  <r>
    <x v="1"/>
    <x v="7"/>
    <s v="Agosto-1995"/>
    <x v="4"/>
    <n v="197212"/>
    <n v="182660000"/>
    <n v="926.21138673103053"/>
    <n v="3297000"/>
    <n v="16.718049611585503"/>
    <n v="1.8049928829519325E-2"/>
    <m/>
    <x v="4"/>
  </r>
  <r>
    <x v="1"/>
    <x v="8"/>
    <s v="Septiembre-1995"/>
    <x v="0"/>
    <n v="142114"/>
    <n v="65800000"/>
    <n v="463.00857058417893"/>
    <n v="1088000"/>
    <n v="7.6558256047961493"/>
    <n v="1.6534954407294834E-2"/>
    <m/>
    <x v="0"/>
  </r>
  <r>
    <x v="1"/>
    <x v="8"/>
    <s v="Septiembre-1995"/>
    <x v="1"/>
    <n v="286700"/>
    <n v="112866000"/>
    <n v="393.67282874084407"/>
    <n v="2591000"/>
    <n v="9.0373212417160786"/>
    <n v="2.2956426204525721E-2"/>
    <m/>
    <x v="1"/>
  </r>
  <r>
    <x v="1"/>
    <x v="8"/>
    <s v="Septiembre-1995"/>
    <x v="2"/>
    <n v="108792"/>
    <n v="50803000"/>
    <n v="466.97367453489227"/>
    <n v="1279000"/>
    <n v="11.756379145525406"/>
    <n v="2.5175678601657384E-2"/>
    <m/>
    <x v="2"/>
  </r>
  <r>
    <x v="1"/>
    <x v="8"/>
    <s v="Septiembre-1995"/>
    <x v="3"/>
    <n v="288329"/>
    <n v="97320000"/>
    <n v="337.5310842821915"/>
    <n v="2249000"/>
    <n v="7.8001172271953223"/>
    <n v="2.3109330045211672E-2"/>
    <m/>
    <x v="3"/>
  </r>
  <r>
    <x v="1"/>
    <x v="8"/>
    <s v="Septiembre-1995"/>
    <x v="4"/>
    <n v="251352"/>
    <n v="216260000"/>
    <n v="860.38702695820996"/>
    <n v="3906000"/>
    <n v="15.539959896877685"/>
    <n v="1.806159252751318E-2"/>
    <m/>
    <x v="4"/>
  </r>
  <r>
    <x v="1"/>
    <x v="9"/>
    <s v="Octubre-1995"/>
    <x v="0"/>
    <n v="163731"/>
    <n v="79082000"/>
    <n v="482.99955414674071"/>
    <n v="1197000"/>
    <n v="7.3107719368964945"/>
    <n v="1.5136187754482689E-2"/>
    <m/>
    <x v="0"/>
  </r>
  <r>
    <x v="1"/>
    <x v="9"/>
    <s v="Octubre-1995"/>
    <x v="1"/>
    <n v="254067"/>
    <n v="101874000"/>
    <n v="400.9729716964423"/>
    <n v="2318000"/>
    <n v="9.1235776389692482"/>
    <n v="2.2753597581325953E-2"/>
    <m/>
    <x v="1"/>
  </r>
  <r>
    <x v="1"/>
    <x v="9"/>
    <s v="Octubre-1995"/>
    <x v="2"/>
    <n v="95173"/>
    <n v="56240000"/>
    <n v="590.92389648324627"/>
    <n v="1375000"/>
    <n v="14.447374780662583"/>
    <n v="2.4448790896159318E-2"/>
    <m/>
    <x v="2"/>
  </r>
  <r>
    <x v="1"/>
    <x v="9"/>
    <s v="Octubre-1995"/>
    <x v="3"/>
    <n v="318094"/>
    <n v="104550000"/>
    <n v="328.6764289801128"/>
    <n v="2377000"/>
    <n v="7.4726338755210726"/>
    <n v="2.2735533237685318E-2"/>
    <m/>
    <x v="3"/>
  </r>
  <r>
    <x v="1"/>
    <x v="9"/>
    <s v="Octubre-1995"/>
    <x v="4"/>
    <n v="253477"/>
    <n v="216900000"/>
    <n v="855.69893915424279"/>
    <n v="3979000"/>
    <n v="15.697676712285533"/>
    <n v="1.8344859382203781E-2"/>
    <m/>
    <x v="4"/>
  </r>
  <r>
    <x v="1"/>
    <x v="10"/>
    <s v="Noviembre-1995"/>
    <x v="0"/>
    <n v="132634"/>
    <n v="58144000"/>
    <n v="438.37929942548669"/>
    <n v="1064000"/>
    <n v="8.0220757875054662"/>
    <n v="1.8299394606494223E-2"/>
    <m/>
    <x v="0"/>
  </r>
  <r>
    <x v="1"/>
    <x v="10"/>
    <s v="Noviembre-1995"/>
    <x v="1"/>
    <n v="258658"/>
    <n v="102458000"/>
    <n v="396.1137873176163"/>
    <n v="2257000"/>
    <n v="8.7258078234580019"/>
    <n v="2.2028538523102149E-2"/>
    <m/>
    <x v="1"/>
  </r>
  <r>
    <x v="1"/>
    <x v="10"/>
    <s v="Noviembre-1995"/>
    <x v="2"/>
    <n v="90452"/>
    <n v="52674000"/>
    <n v="582.34201565471187"/>
    <n v="1223000"/>
    <n v="13.520983505063459"/>
    <n v="2.3218286061434484E-2"/>
    <m/>
    <x v="2"/>
  </r>
  <r>
    <x v="1"/>
    <x v="10"/>
    <s v="Noviembre-1995"/>
    <x v="3"/>
    <n v="255546"/>
    <n v="79370000"/>
    <n v="310.58987423007989"/>
    <n v="1815000"/>
    <n v="7.102439482519781"/>
    <n v="2.2867582209902985E-2"/>
    <m/>
    <x v="3"/>
  </r>
  <r>
    <x v="1"/>
    <x v="10"/>
    <s v="Noviembre-1995"/>
    <x v="4"/>
    <n v="257710"/>
    <n v="228530000"/>
    <n v="886.77195297039304"/>
    <n v="4154000"/>
    <n v="16.118893329711693"/>
    <n v="1.8177044589331816E-2"/>
    <m/>
    <x v="4"/>
  </r>
  <r>
    <x v="1"/>
    <x v="11"/>
    <s v="Diciembre-1995"/>
    <x v="0"/>
    <n v="277347"/>
    <n v="122401000"/>
    <n v="441.32801148020349"/>
    <n v="2825000"/>
    <n v="10.185796132642501"/>
    <n v="2.3079876798392171E-2"/>
    <m/>
    <x v="0"/>
  </r>
  <r>
    <x v="1"/>
    <x v="11"/>
    <s v="Diciembre-1995"/>
    <x v="1"/>
    <n v="303834"/>
    <n v="104500000"/>
    <n v="343.93780814523723"/>
    <n v="2312000"/>
    <n v="7.6094183007826643"/>
    <n v="2.2124401913875599E-2"/>
    <m/>
    <x v="1"/>
  </r>
  <r>
    <x v="1"/>
    <x v="11"/>
    <s v="Diciembre-1995"/>
    <x v="2"/>
    <n v="68415"/>
    <n v="45343000"/>
    <n v="662.76401373967701"/>
    <n v="1200000"/>
    <n v="17.540013155009866"/>
    <n v="2.6464944974968572E-2"/>
    <m/>
    <x v="2"/>
  </r>
  <r>
    <x v="1"/>
    <x v="11"/>
    <s v="Diciembre-1995"/>
    <x v="3"/>
    <n v="241099"/>
    <n v="68103000"/>
    <n v="282.46902724606906"/>
    <n v="1730000"/>
    <n v="7.1754756344903958"/>
    <n v="2.5402698853207641E-2"/>
    <m/>
    <x v="3"/>
  </r>
  <r>
    <x v="1"/>
    <x v="11"/>
    <s v="Diciembre-1995"/>
    <x v="4"/>
    <n v="275037"/>
    <n v="229430000"/>
    <n v="834.17867414202453"/>
    <n v="4200000"/>
    <n v="15.270672673131251"/>
    <n v="1.8306237196530531E-2"/>
    <m/>
    <x v="4"/>
  </r>
  <r>
    <x v="1"/>
    <x v="0"/>
    <s v="Enero-1995"/>
    <x v="5"/>
    <n v="94442"/>
    <m/>
    <n v="0"/>
    <m/>
    <n v="0"/>
    <e v="#DIV/0!"/>
    <m/>
    <x v="5"/>
  </r>
  <r>
    <x v="1"/>
    <x v="1"/>
    <s v="Febrero-1995"/>
    <x v="5"/>
    <n v="87079"/>
    <m/>
    <n v="0"/>
    <m/>
    <n v="0"/>
    <e v="#DIV/0!"/>
    <m/>
    <x v="5"/>
  </r>
  <r>
    <x v="1"/>
    <x v="2"/>
    <s v="Marzo-1995"/>
    <x v="5"/>
    <n v="91311"/>
    <m/>
    <n v="0"/>
    <m/>
    <n v="0"/>
    <e v="#DIV/0!"/>
    <m/>
    <x v="5"/>
  </r>
  <r>
    <x v="1"/>
    <x v="3"/>
    <s v="Abril-1995"/>
    <x v="5"/>
    <n v="81983"/>
    <m/>
    <n v="0"/>
    <m/>
    <n v="0"/>
    <e v="#DIV/0!"/>
    <m/>
    <x v="5"/>
  </r>
  <r>
    <x v="1"/>
    <x v="4"/>
    <s v="Mayo-1995"/>
    <x v="5"/>
    <n v="138674"/>
    <m/>
    <n v="0"/>
    <m/>
    <n v="0"/>
    <e v="#DIV/0!"/>
    <m/>
    <x v="5"/>
  </r>
  <r>
    <x v="1"/>
    <x v="5"/>
    <s v="Junio-1995"/>
    <x v="5"/>
    <n v="140122"/>
    <m/>
    <n v="0"/>
    <m/>
    <n v="0"/>
    <e v="#DIV/0!"/>
    <m/>
    <x v="5"/>
  </r>
  <r>
    <x v="1"/>
    <x v="6"/>
    <s v="Julio-1995"/>
    <x v="5"/>
    <n v="146034"/>
    <m/>
    <n v="0"/>
    <m/>
    <n v="0"/>
    <e v="#DIV/0!"/>
    <m/>
    <x v="5"/>
  </r>
  <r>
    <x v="1"/>
    <x v="7"/>
    <s v="Agosto-1995"/>
    <x v="5"/>
    <n v="127450"/>
    <m/>
    <n v="0"/>
    <s v="|"/>
    <e v="#VALUE!"/>
    <e v="#VALUE!"/>
    <m/>
    <x v="5"/>
  </r>
  <r>
    <x v="1"/>
    <x v="8"/>
    <s v="Septiembre-1995"/>
    <x v="5"/>
    <n v="112457"/>
    <m/>
    <n v="0"/>
    <m/>
    <n v="0"/>
    <e v="#DIV/0!"/>
    <m/>
    <x v="5"/>
  </r>
  <r>
    <x v="1"/>
    <x v="9"/>
    <s v="Octubre-1995"/>
    <x v="5"/>
    <n v="108003"/>
    <m/>
    <n v="0"/>
    <m/>
    <n v="0"/>
    <e v="#DIV/0!"/>
    <m/>
    <x v="5"/>
  </r>
  <r>
    <x v="1"/>
    <x v="10"/>
    <s v="Noviembre-1995"/>
    <x v="5"/>
    <n v="122413"/>
    <m/>
    <n v="0"/>
    <m/>
    <n v="0"/>
    <e v="#DIV/0!"/>
    <m/>
    <x v="5"/>
  </r>
  <r>
    <x v="1"/>
    <x v="11"/>
    <s v="Diciembre-1995"/>
    <x v="5"/>
    <n v="107596"/>
    <m/>
    <n v="0"/>
    <m/>
    <n v="0"/>
    <e v="#DIV/0!"/>
    <m/>
    <x v="5"/>
  </r>
  <r>
    <x v="2"/>
    <x v="0"/>
    <s v="Enero-1996"/>
    <x v="0"/>
    <n v="191653"/>
    <n v="81498000"/>
    <n v="425.23727778850321"/>
    <n v="1908000"/>
    <n v="9.9554924785941257"/>
    <n v="2.3411617463005227E-2"/>
    <m/>
    <x v="0"/>
  </r>
  <r>
    <x v="2"/>
    <x v="0"/>
    <s v="Enero-1996"/>
    <x v="1"/>
    <n v="358627"/>
    <n v="123484000"/>
    <n v="344.3243258315743"/>
    <n v="2665900"/>
    <n v="7.4336288121084024"/>
    <n v="2.1589031777396264E-2"/>
    <m/>
    <x v="1"/>
  </r>
  <r>
    <x v="2"/>
    <x v="0"/>
    <s v="Enero-1996"/>
    <x v="2"/>
    <n v="61580"/>
    <n v="34374547"/>
    <n v="558.20959727184152"/>
    <n v="668920"/>
    <n v="10.862617733030204"/>
    <n v="1.9459747353179666E-2"/>
    <m/>
    <x v="2"/>
  </r>
  <r>
    <x v="2"/>
    <x v="0"/>
    <s v="Enero-1996"/>
    <x v="3"/>
    <n v="197109"/>
    <n v="70961362.999999985"/>
    <n v="360.01077069032863"/>
    <n v="1472470"/>
    <n v="7.470333673246782"/>
    <n v="2.0750306050350248E-2"/>
    <m/>
    <x v="3"/>
  </r>
  <r>
    <x v="2"/>
    <x v="0"/>
    <s v="Enero-1996"/>
    <x v="4"/>
    <n v="246091.78"/>
    <n v="215593000"/>
    <n v="876.06745743397039"/>
    <n v="4001600"/>
    <n v="16.260600008663435"/>
    <n v="1.8560899472617385E-2"/>
    <m/>
    <x v="4"/>
  </r>
  <r>
    <x v="2"/>
    <x v="1"/>
    <s v="Febrero-1996"/>
    <x v="0"/>
    <n v="150677"/>
    <n v="65750000"/>
    <n v="436.36387769865343"/>
    <n v="1618000"/>
    <n v="10.738201583519714"/>
    <n v="2.4608365019011407E-2"/>
    <m/>
    <x v="0"/>
  </r>
  <r>
    <x v="2"/>
    <x v="1"/>
    <s v="Febrero-1996"/>
    <x v="1"/>
    <n v="362400"/>
    <n v="120235000"/>
    <n v="331.77428256070641"/>
    <n v="2599600"/>
    <n v="7.1732891832229582"/>
    <n v="2.1620992223562192E-2"/>
    <m/>
    <x v="1"/>
  </r>
  <r>
    <x v="2"/>
    <x v="1"/>
    <s v="Febrero-1996"/>
    <x v="2"/>
    <n v="56301"/>
    <n v="34500000"/>
    <n v="612.77774817498801"/>
    <n v="894700"/>
    <n v="15.891369602671356"/>
    <n v="2.5933333333333333E-2"/>
    <m/>
    <x v="2"/>
  </r>
  <r>
    <x v="2"/>
    <x v="1"/>
    <s v="Febrero-1996"/>
    <x v="3"/>
    <n v="163047"/>
    <n v="50695000"/>
    <n v="310.92261740479739"/>
    <n v="1144384"/>
    <n v="7.0187369286156756"/>
    <n v="2.2573902751750665E-2"/>
    <m/>
    <x v="3"/>
  </r>
  <r>
    <x v="2"/>
    <x v="1"/>
    <s v="Febrero-1996"/>
    <x v="4"/>
    <n v="199523"/>
    <n v="182016000"/>
    <n v="912.25572991584932"/>
    <n v="3845820"/>
    <n v="19.275071044440992"/>
    <n v="2.1129021624472572E-2"/>
    <m/>
    <x v="4"/>
  </r>
  <r>
    <x v="2"/>
    <x v="2"/>
    <s v="Marzo-1996"/>
    <x v="0"/>
    <n v="301937"/>
    <n v="114434000"/>
    <n v="378.99959263025067"/>
    <n v="3150000"/>
    <n v="10.432639921573044"/>
    <n v="2.7526783997762903E-2"/>
    <m/>
    <x v="0"/>
  </r>
  <r>
    <x v="2"/>
    <x v="2"/>
    <s v="Marzo-1996"/>
    <x v="1"/>
    <n v="376520"/>
    <n v="134020000.00000001"/>
    <n v="355.94390736215877"/>
    <n v="2987700"/>
    <n v="7.935036651439499"/>
    <n v="2.2292941352037007E-2"/>
    <m/>
    <x v="1"/>
  </r>
  <r>
    <x v="2"/>
    <x v="2"/>
    <s v="Marzo-1996"/>
    <x v="2"/>
    <n v="70877.429999999993"/>
    <n v="37721000"/>
    <n v="532.20044801285826"/>
    <n v="945500"/>
    <n v="13.33993063800423"/>
    <n v="2.5065613318840965E-2"/>
    <m/>
    <x v="2"/>
  </r>
  <r>
    <x v="2"/>
    <x v="2"/>
    <s v="Marzo-1996"/>
    <x v="3"/>
    <n v="230892"/>
    <n v="67095709.200000003"/>
    <n v="290.593477469986"/>
    <n v="1774583"/>
    <n v="7.6857708365816055"/>
    <n v="2.6448531823552137E-2"/>
    <m/>
    <x v="3"/>
  </r>
  <r>
    <x v="2"/>
    <x v="2"/>
    <s v="Marzo-1996"/>
    <x v="4"/>
    <n v="250324.77"/>
    <n v="187103000"/>
    <n v="747.44101432710795"/>
    <n v="3832820"/>
    <n v="15.311389280413602"/>
    <n v="2.0485080410255315E-2"/>
    <m/>
    <x v="4"/>
  </r>
  <r>
    <x v="2"/>
    <x v="3"/>
    <s v="Abril-1996"/>
    <x v="0"/>
    <n v="301830"/>
    <n v="127975920"/>
    <n v="424"/>
    <n v="3209000"/>
    <n v="10.631812609747209"/>
    <n v="2.5075029739969831E-2"/>
    <m/>
    <x v="0"/>
  </r>
  <r>
    <x v="2"/>
    <x v="3"/>
    <s v="Abril-1996"/>
    <x v="1"/>
    <n v="377089"/>
    <n v="137144000"/>
    <n v="363.69133016343619"/>
    <n v="2859300"/>
    <n v="7.5825600852849062"/>
    <n v="2.0848888759260338E-2"/>
    <m/>
    <x v="1"/>
  </r>
  <r>
    <x v="2"/>
    <x v="3"/>
    <s v="Abril-1996"/>
    <x v="2"/>
    <n v="111085"/>
    <n v="53215733"/>
    <n v="479.05417473106178"/>
    <n v="1219760"/>
    <n v="10.980420398793717"/>
    <n v="2.2921041038746943E-2"/>
    <m/>
    <x v="2"/>
  </r>
  <r>
    <x v="2"/>
    <x v="3"/>
    <s v="Abril-1996"/>
    <x v="3"/>
    <n v="344022"/>
    <n v="96558000"/>
    <n v="280.67391038945186"/>
    <n v="2747299"/>
    <n v="7.9858235810500489"/>
    <n v="2.8452318813562832E-2"/>
    <m/>
    <x v="3"/>
  </r>
  <r>
    <x v="2"/>
    <x v="3"/>
    <s v="Abril-1996"/>
    <x v="4"/>
    <n v="264029.03000000003"/>
    <n v="182113000"/>
    <n v="689.74612375010418"/>
    <n v="3965720"/>
    <n v="15.020015033952893"/>
    <n v="2.1776149972819073E-2"/>
    <m/>
    <x v="4"/>
  </r>
  <r>
    <x v="2"/>
    <x v="4"/>
    <s v="Mayo-1996"/>
    <x v="0"/>
    <n v="306815"/>
    <n v="130704000.00000001"/>
    <n v="426.00264002737811"/>
    <n v="3080000"/>
    <n v="10.038622622753126"/>
    <n v="2.3564695801199655E-2"/>
    <m/>
    <x v="0"/>
  </r>
  <r>
    <x v="2"/>
    <x v="4"/>
    <s v="Mayo-1996"/>
    <x v="1"/>
    <n v="359877"/>
    <n v="129332000"/>
    <n v="359.37834315613389"/>
    <n v="2937100"/>
    <n v="8.1613995893041231"/>
    <n v="2.2709770203816534E-2"/>
    <m/>
    <x v="1"/>
  </r>
  <r>
    <x v="2"/>
    <x v="4"/>
    <s v="Mayo-1996"/>
    <x v="2"/>
    <n v="135001"/>
    <n v="61193000"/>
    <n v="453.27812386574914"/>
    <n v="1441980"/>
    <n v="10.681254212931757"/>
    <n v="2.3564459987253445E-2"/>
    <m/>
    <x v="2"/>
  </r>
  <r>
    <x v="2"/>
    <x v="4"/>
    <s v="Mayo-1996"/>
    <x v="3"/>
    <n v="454449"/>
    <n v="135443000"/>
    <n v="298.03784363041837"/>
    <n v="3711557"/>
    <n v="8.1671584710275518"/>
    <n v="2.7403092075633292E-2"/>
    <m/>
    <x v="3"/>
  </r>
  <r>
    <x v="2"/>
    <x v="4"/>
    <s v="Mayo-1996"/>
    <x v="4"/>
    <n v="304791"/>
    <n v="220829000"/>
    <n v="724.52598665971107"/>
    <n v="3830840"/>
    <n v="12.568743827737695"/>
    <n v="1.7347540404566431E-2"/>
    <m/>
    <x v="4"/>
  </r>
  <r>
    <x v="2"/>
    <x v="5"/>
    <s v="Junio-1996"/>
    <x v="0"/>
    <n v="241621"/>
    <n v="102931000"/>
    <n v="426.00187897575125"/>
    <n v="2297000"/>
    <n v="9.5066240103302277"/>
    <n v="2.2315920373842672E-2"/>
    <m/>
    <x v="0"/>
  </r>
  <r>
    <x v="2"/>
    <x v="5"/>
    <s v="Junio-1996"/>
    <x v="1"/>
    <n v="336682"/>
    <n v="121312000"/>
    <n v="360.31626282367336"/>
    <n v="2606100"/>
    <n v="7.7405385497294183"/>
    <n v="2.148262331838565E-2"/>
    <m/>
    <x v="1"/>
  </r>
  <r>
    <x v="2"/>
    <x v="5"/>
    <s v="Junio-1996"/>
    <x v="2"/>
    <n v="108388"/>
    <n v="45222000"/>
    <n v="417.22330885337863"/>
    <n v="1127760"/>
    <n v="10.404841864413035"/>
    <n v="2.4938304365132016E-2"/>
    <m/>
    <x v="2"/>
  </r>
  <r>
    <x v="2"/>
    <x v="5"/>
    <s v="Junio-1996"/>
    <x v="3"/>
    <n v="438901"/>
    <n v="173394000"/>
    <n v="395.06403494182058"/>
    <n v="4384560"/>
    <n v="9.9898610392776508"/>
    <n v="2.5286688120696219E-2"/>
    <m/>
    <x v="3"/>
  </r>
  <r>
    <x v="2"/>
    <x v="5"/>
    <s v="Junio-1996"/>
    <x v="4"/>
    <n v="255196"/>
    <n v="212186000"/>
    <n v="831.46287559366135"/>
    <n v="4069250"/>
    <n v="15.9455869214251"/>
    <n v="1.9177749710159953E-2"/>
    <m/>
    <x v="4"/>
  </r>
  <r>
    <x v="2"/>
    <x v="6"/>
    <s v="Julio-1996"/>
    <x v="0"/>
    <n v="254090"/>
    <n v="92489000"/>
    <n v="364.00094454720767"/>
    <n v="2157000"/>
    <n v="8.4891180290448265"/>
    <n v="2.3321692309355706E-2"/>
    <m/>
    <x v="0"/>
  </r>
  <r>
    <x v="2"/>
    <x v="6"/>
    <s v="Julio-1996"/>
    <x v="1"/>
    <n v="331775"/>
    <n v="116757000"/>
    <n v="351.91620827367944"/>
    <n v="2607300"/>
    <n v="7.8586391379700098"/>
    <n v="2.2330995143760118E-2"/>
    <m/>
    <x v="1"/>
  </r>
  <r>
    <x v="2"/>
    <x v="6"/>
    <s v="Julio-1996"/>
    <x v="2"/>
    <n v="97250.35"/>
    <n v="44567284"/>
    <n v="458.27376456742826"/>
    <n v="1213730"/>
    <n v="12.480469221961668"/>
    <n v="2.7233654175560708E-2"/>
    <m/>
    <x v="2"/>
  </r>
  <r>
    <x v="2"/>
    <x v="6"/>
    <s v="Julio-1996"/>
    <x v="3"/>
    <n v="445572"/>
    <n v="179626586"/>
    <n v="403.13705977933984"/>
    <n v="4341680"/>
    <n v="9.7440593215013518"/>
    <n v="2.4170586864018004E-2"/>
    <m/>
    <x v="3"/>
  </r>
  <r>
    <x v="2"/>
    <x v="6"/>
    <s v="Julio-1996"/>
    <x v="4"/>
    <n v="259321.47"/>
    <n v="214537000"/>
    <n v="827.30134145853788"/>
    <n v="3831800"/>
    <n v="14.776254353332179"/>
    <n v="1.7860788581922932E-2"/>
    <m/>
    <x v="4"/>
  </r>
  <r>
    <x v="2"/>
    <x v="7"/>
    <s v="Agosto-1996"/>
    <x v="0"/>
    <n v="230363"/>
    <n v="100898000"/>
    <n v="437.99568507095324"/>
    <n v="2060000"/>
    <n v="8.9424082860528813"/>
    <n v="2.0416658407500645E-2"/>
    <m/>
    <x v="0"/>
  </r>
  <r>
    <x v="2"/>
    <x v="7"/>
    <s v="Agosto-1996"/>
    <x v="1"/>
    <n v="311437"/>
    <n v="113794000"/>
    <n v="365.3836891570366"/>
    <n v="2316200"/>
    <n v="7.4371381691963379"/>
    <n v="2.0354324481079846E-2"/>
    <m/>
    <x v="1"/>
  </r>
  <r>
    <x v="2"/>
    <x v="7"/>
    <s v="Agosto-1996"/>
    <x v="2"/>
    <n v="103476"/>
    <n v="52196000"/>
    <n v="504.42614712590358"/>
    <n v="1501890"/>
    <n v="14.514380146120839"/>
    <n v="2.8774043988045062E-2"/>
    <m/>
    <x v="2"/>
  </r>
  <r>
    <x v="2"/>
    <x v="7"/>
    <s v="Agosto-1996"/>
    <x v="3"/>
    <n v="439049"/>
    <n v="171161381"/>
    <n v="389.84573703618503"/>
    <n v="3991490"/>
    <n v="9.0912176089684742"/>
    <n v="2.3320038531355388E-2"/>
    <m/>
    <x v="3"/>
  </r>
  <r>
    <x v="2"/>
    <x v="7"/>
    <s v="Agosto-1996"/>
    <x v="4"/>
    <n v="293024"/>
    <n v="240003000"/>
    <n v="819.05577700120125"/>
    <n v="3879230"/>
    <n v="13.238608441629355"/>
    <n v="1.6163256292629675E-2"/>
    <m/>
    <x v="4"/>
  </r>
  <r>
    <x v="2"/>
    <x v="8"/>
    <s v="Septiembre-1996"/>
    <x v="0"/>
    <n v="221945"/>
    <n v="101873000"/>
    <n v="459.00110387708668"/>
    <n v="2041000"/>
    <n v="9.1959719750388604"/>
    <n v="2.0034749148449538E-2"/>
    <m/>
    <x v="0"/>
  </r>
  <r>
    <x v="2"/>
    <x v="8"/>
    <s v="Septiembre-1996"/>
    <x v="1"/>
    <n v="326138"/>
    <n v="122571000"/>
    <n v="375.82557077065536"/>
    <n v="2692500"/>
    <n v="8.2557077065536681"/>
    <n v="2.1966860023986099E-2"/>
    <m/>
    <x v="1"/>
  </r>
  <r>
    <x v="2"/>
    <x v="8"/>
    <s v="Septiembre-1996"/>
    <x v="2"/>
    <n v="105650.39"/>
    <n v="49781947"/>
    <n v="471.19510869765838"/>
    <n v="1399060"/>
    <n v="13.242355281414484"/>
    <n v="2.8103762193150059E-2"/>
    <m/>
    <x v="2"/>
  </r>
  <r>
    <x v="2"/>
    <x v="8"/>
    <s v="Septiembre-1996"/>
    <x v="3"/>
    <n v="402286"/>
    <n v="137214083.00000003"/>
    <n v="341.08590157251314"/>
    <n v="3099570"/>
    <n v="7.7048915448213462"/>
    <n v="2.2589299379714538E-2"/>
    <m/>
    <x v="3"/>
  </r>
  <r>
    <x v="2"/>
    <x v="8"/>
    <s v="Septiembre-1996"/>
    <x v="4"/>
    <n v="256313.82"/>
    <n v="222563000"/>
    <n v="868.32227774530452"/>
    <n v="3995460"/>
    <n v="15.58815673692507"/>
    <n v="1.795204054582298E-2"/>
    <m/>
    <x v="4"/>
  </r>
  <r>
    <x v="2"/>
    <x v="9"/>
    <s v="Octubre-1996"/>
    <x v="0"/>
    <n v="223762"/>
    <n v="84134512"/>
    <n v="376"/>
    <n v="1816000"/>
    <n v="8.1157658583673733"/>
    <n v="2.1584483665870673E-2"/>
    <m/>
    <x v="0"/>
  </r>
  <r>
    <x v="2"/>
    <x v="9"/>
    <s v="Octubre-1996"/>
    <x v="1"/>
    <n v="337812"/>
    <n v="127229000"/>
    <n v="376.62664440576413"/>
    <n v="3138700"/>
    <n v="9.2912625957633246"/>
    <n v="2.4669690086379679E-2"/>
    <m/>
    <x v="1"/>
  </r>
  <r>
    <x v="2"/>
    <x v="9"/>
    <s v="Octubre-1996"/>
    <x v="2"/>
    <n v="82966.09"/>
    <n v="42342485"/>
    <n v="510.35893098011491"/>
    <n v="1239840"/>
    <n v="14.943936733670347"/>
    <n v="2.928122900675291E-2"/>
    <m/>
    <x v="2"/>
  </r>
  <r>
    <x v="2"/>
    <x v="9"/>
    <s v="Octubre-1996"/>
    <x v="3"/>
    <n v="358262"/>
    <n v="126801871"/>
    <n v="353.9361444976023"/>
    <n v="2793550"/>
    <n v="7.7975057360255899"/>
    <n v="2.2030826343248516E-2"/>
    <m/>
    <x v="3"/>
  </r>
  <r>
    <x v="2"/>
    <x v="9"/>
    <s v="Octubre-1996"/>
    <x v="4"/>
    <n v="279964.07"/>
    <n v="226152000"/>
    <n v="807.7893709717822"/>
    <n v="3868650"/>
    <n v="13.81838033716255"/>
    <n v="1.7106415154409423E-2"/>
    <m/>
    <x v="4"/>
  </r>
  <r>
    <x v="2"/>
    <x v="10"/>
    <s v="Noviembre-1996"/>
    <x v="0"/>
    <n v="170538"/>
    <n v="74355000"/>
    <n v="436.00253315976499"/>
    <n v="1507000"/>
    <n v="8.8367401986653995"/>
    <n v="2.0267634994284179E-2"/>
    <m/>
    <x v="0"/>
  </r>
  <r>
    <x v="2"/>
    <x v="10"/>
    <s v="Noviembre-1996"/>
    <x v="1"/>
    <n v="340823"/>
    <n v="130675000.00000001"/>
    <n v="383.4101571783595"/>
    <n v="2978500"/>
    <n v="8.739140257553041"/>
    <n v="2.2793189209871816E-2"/>
    <m/>
    <x v="1"/>
  </r>
  <r>
    <x v="2"/>
    <x v="10"/>
    <s v="Noviembre-1996"/>
    <x v="2"/>
    <n v="90827"/>
    <n v="39512000"/>
    <n v="435.02482741915952"/>
    <n v="1057200"/>
    <n v="11.639710658724828"/>
    <n v="2.6756428426807047E-2"/>
    <m/>
    <x v="2"/>
  </r>
  <r>
    <x v="2"/>
    <x v="10"/>
    <s v="Noviembre-1996"/>
    <x v="3"/>
    <n v="324444"/>
    <n v="101123603"/>
    <n v="311.68276497639039"/>
    <n v="2430750"/>
    <n v="7.4920479343122386"/>
    <n v="2.4037414885227142E-2"/>
    <m/>
    <x v="3"/>
  </r>
  <r>
    <x v="2"/>
    <x v="10"/>
    <s v="Noviembre-1996"/>
    <x v="4"/>
    <n v="258042.97"/>
    <n v="227620000"/>
    <n v="882.10114772745021"/>
    <n v="4198680"/>
    <n v="16.27124350645941"/>
    <n v="1.8446006502064845E-2"/>
    <m/>
    <x v="4"/>
  </r>
  <r>
    <x v="2"/>
    <x v="11"/>
    <s v="Diciembre-1996"/>
    <x v="0"/>
    <n v="307297"/>
    <n v="126143470"/>
    <n v="410.49365922869407"/>
    <n v="3932000"/>
    <n v="12.795438940178395"/>
    <n v="3.1170856485872794E-2"/>
    <m/>
    <x v="0"/>
  </r>
  <r>
    <x v="2"/>
    <x v="11"/>
    <s v="Diciembre-1996"/>
    <x v="1"/>
    <n v="351281"/>
    <n v="133591000.00000001"/>
    <n v="380.29668555942396"/>
    <n v="3149200"/>
    <n v="8.9649027416797384"/>
    <n v="2.3573444318853814E-2"/>
    <m/>
    <x v="1"/>
  </r>
  <r>
    <x v="2"/>
    <x v="11"/>
    <s v="Diciembre-1996"/>
    <x v="2"/>
    <n v="71545"/>
    <n v="29015000"/>
    <n v="405.54895520301909"/>
    <n v="813460"/>
    <n v="11.369907051506045"/>
    <n v="2.8035843529209029E-2"/>
    <m/>
    <x v="2"/>
  </r>
  <r>
    <x v="2"/>
    <x v="11"/>
    <s v="Diciembre-1996"/>
    <x v="3"/>
    <n v="310554"/>
    <n v="88365790.599999994"/>
    <n v="284.54243255601278"/>
    <n v="2284810"/>
    <n v="7.3572067981735865"/>
    <n v="2.5856272936463719E-2"/>
    <m/>
    <x v="3"/>
  </r>
  <r>
    <x v="2"/>
    <x v="11"/>
    <s v="Diciembre-1996"/>
    <x v="4"/>
    <n v="305819.03000000003"/>
    <n v="245795000"/>
    <n v="803.72696231493501"/>
    <n v="4688270"/>
    <n v="15.330210157294658"/>
    <n v="1.9073903049289041E-2"/>
    <m/>
    <x v="4"/>
  </r>
  <r>
    <x v="2"/>
    <x v="0"/>
    <s v="Enero-1996"/>
    <x v="5"/>
    <n v="97253"/>
    <m/>
    <n v="0"/>
    <m/>
    <n v="0"/>
    <e v="#DIV/0!"/>
    <m/>
    <x v="5"/>
  </r>
  <r>
    <x v="2"/>
    <x v="1"/>
    <s v="Febrero-1996"/>
    <x v="5"/>
    <n v="95714"/>
    <m/>
    <n v="0"/>
    <m/>
    <n v="0"/>
    <e v="#DIV/0!"/>
    <m/>
    <x v="5"/>
  </r>
  <r>
    <x v="2"/>
    <x v="2"/>
    <s v="Marzo-1996"/>
    <x v="5"/>
    <n v="114563"/>
    <m/>
    <n v="0"/>
    <m/>
    <n v="0"/>
    <e v="#DIV/0!"/>
    <m/>
    <x v="5"/>
  </r>
  <r>
    <x v="2"/>
    <x v="3"/>
    <s v="Abril-1996"/>
    <x v="5"/>
    <n v="109426"/>
    <m/>
    <n v="0"/>
    <m/>
    <n v="0"/>
    <e v="#DIV/0!"/>
    <m/>
    <x v="5"/>
  </r>
  <r>
    <x v="2"/>
    <x v="4"/>
    <s v="Mayo-1996"/>
    <x v="5"/>
    <n v="139383"/>
    <m/>
    <n v="0"/>
    <m/>
    <n v="0"/>
    <e v="#DIV/0!"/>
    <m/>
    <x v="5"/>
  </r>
  <r>
    <x v="2"/>
    <x v="5"/>
    <s v="Junio-1996"/>
    <x v="5"/>
    <n v="153406"/>
    <m/>
    <n v="0"/>
    <m/>
    <n v="0"/>
    <e v="#DIV/0!"/>
    <m/>
    <x v="5"/>
  </r>
  <r>
    <x v="2"/>
    <x v="6"/>
    <s v="Julio-1996"/>
    <x v="5"/>
    <n v="171545"/>
    <m/>
    <n v="0"/>
    <m/>
    <n v="0"/>
    <e v="#DIV/0!"/>
    <m/>
    <x v="5"/>
  </r>
  <r>
    <x v="2"/>
    <x v="7"/>
    <s v="Agosto-1996"/>
    <x v="5"/>
    <n v="152196"/>
    <m/>
    <n v="0"/>
    <m/>
    <n v="0"/>
    <e v="#DIV/0!"/>
    <m/>
    <x v="5"/>
  </r>
  <r>
    <x v="2"/>
    <x v="8"/>
    <s v="Septiembre-1996"/>
    <x v="5"/>
    <n v="140015"/>
    <m/>
    <n v="0"/>
    <m/>
    <n v="0"/>
    <e v="#DIV/0!"/>
    <m/>
    <x v="5"/>
  </r>
  <r>
    <x v="2"/>
    <x v="9"/>
    <s v="Octubre-1996"/>
    <x v="5"/>
    <n v="140912"/>
    <m/>
    <n v="0"/>
    <m/>
    <n v="0"/>
    <e v="#DIV/0!"/>
    <m/>
    <x v="5"/>
  </r>
  <r>
    <x v="2"/>
    <x v="10"/>
    <s v="Noviembre-1996"/>
    <x v="5"/>
    <n v="132240"/>
    <m/>
    <n v="0"/>
    <m/>
    <n v="0"/>
    <e v="#DIV/0!"/>
    <m/>
    <x v="5"/>
  </r>
  <r>
    <x v="2"/>
    <x v="11"/>
    <s v="Diciembre-1996"/>
    <x v="5"/>
    <n v="117847"/>
    <m/>
    <n v="0"/>
    <m/>
    <n v="0"/>
    <e v="#DIV/0!"/>
    <m/>
    <x v="5"/>
  </r>
  <r>
    <x v="3"/>
    <x v="0"/>
    <s v="Enero-1997"/>
    <x v="0"/>
    <n v="342679"/>
    <n v="130460000.00000001"/>
    <n v="380.706141899562"/>
    <n v="4600000"/>
    <n v="13.4236413669936"/>
    <n v="3.5259849762379267E-2"/>
    <m/>
    <x v="0"/>
  </r>
  <r>
    <x v="3"/>
    <x v="0"/>
    <s v="Enero-1997"/>
    <x v="1"/>
    <n v="375951"/>
    <n v="125964199.99999999"/>
    <n v="335.05483427361543"/>
    <n v="3340800"/>
    <n v="8.8862644333969047"/>
    <n v="2.6521821279379382E-2"/>
    <m/>
    <x v="1"/>
  </r>
  <r>
    <x v="3"/>
    <x v="0"/>
    <s v="Enero-1997"/>
    <x v="2"/>
    <n v="78440"/>
    <n v="29904400.000000004"/>
    <n v="381.23916369199395"/>
    <n v="1148889"/>
    <n v="14.646723610402855"/>
    <n v="3.8418727678869995E-2"/>
    <m/>
    <x v="2"/>
  </r>
  <r>
    <x v="3"/>
    <x v="0"/>
    <s v="Enero-1997"/>
    <x v="3"/>
    <n v="313203"/>
    <n v="103807000"/>
    <n v="331.43679977522567"/>
    <n v="2548082"/>
    <n v="8.1355606427780067"/>
    <n v="2.4546340805533345E-2"/>
    <m/>
    <x v="3"/>
  </r>
  <r>
    <x v="3"/>
    <x v="0"/>
    <s v="Enero-1997"/>
    <x v="4"/>
    <n v="286968"/>
    <n v="229697000"/>
    <n v="800.42722533522897"/>
    <n v="4192955"/>
    <n v="14.611228429650692"/>
    <n v="1.8254287169619108E-2"/>
    <m/>
    <x v="4"/>
  </r>
  <r>
    <x v="3"/>
    <x v="1"/>
    <s v="Febrero-1997"/>
    <x v="0"/>
    <n v="288248"/>
    <n v="109826447"/>
    <n v="381.01373470067443"/>
    <n v="3500000"/>
    <n v="12.142321889484055"/>
    <n v="3.1868462429636826E-2"/>
    <m/>
    <x v="0"/>
  </r>
  <r>
    <x v="3"/>
    <x v="1"/>
    <s v="Febrero-1997"/>
    <x v="1"/>
    <n v="335500"/>
    <n v="119944700"/>
    <n v="357.51028315946348"/>
    <n v="2968100"/>
    <n v="8.8467958271236959"/>
    <n v="2.4745570250290342E-2"/>
    <m/>
    <x v="1"/>
  </r>
  <r>
    <x v="3"/>
    <x v="1"/>
    <s v="Febrero-1997"/>
    <x v="2"/>
    <n v="64421"/>
    <n v="23676000"/>
    <n v="367.51990810450008"/>
    <n v="799589"/>
    <n v="12.411930892100402"/>
    <n v="3.3772132116911643E-2"/>
    <m/>
    <x v="2"/>
  </r>
  <r>
    <x v="3"/>
    <x v="1"/>
    <s v="Febrero-1997"/>
    <x v="3"/>
    <n v="277916"/>
    <n v="91572000"/>
    <n v="329.49524316700013"/>
    <n v="2164324"/>
    <n v="7.7876912448365694"/>
    <n v="2.3635216004892327E-2"/>
    <m/>
    <x v="3"/>
  </r>
  <r>
    <x v="3"/>
    <x v="1"/>
    <s v="Febrero-1997"/>
    <x v="4"/>
    <n v="275734"/>
    <n v="221783000"/>
    <n v="804.33678835399337"/>
    <n v="3959547"/>
    <n v="14.360024516381729"/>
    <n v="1.7853248445552635E-2"/>
    <m/>
    <x v="4"/>
  </r>
  <r>
    <x v="3"/>
    <x v="2"/>
    <s v="Marzo-1997"/>
    <x v="0"/>
    <n v="361812"/>
    <n v="138030000"/>
    <n v="381.49646777884647"/>
    <n v="4370000"/>
    <n v="12.078095806662024"/>
    <n v="3.1659784104904734E-2"/>
    <m/>
    <x v="0"/>
  </r>
  <r>
    <x v="3"/>
    <x v="2"/>
    <s v="Marzo-1997"/>
    <x v="1"/>
    <n v="389900"/>
    <n v="138357399.99999997"/>
    <n v="354.85355219286987"/>
    <n v="3648200"/>
    <n v="9.3567581431136198"/>
    <n v="2.6367942733818362E-2"/>
    <m/>
    <x v="1"/>
  </r>
  <r>
    <x v="3"/>
    <x v="2"/>
    <s v="Marzo-1997"/>
    <x v="2"/>
    <n v="81491"/>
    <n v="27506663"/>
    <n v="337.5423420991275"/>
    <n v="786860"/>
    <n v="9.655790209961836"/>
    <n v="2.860615989660396E-2"/>
    <m/>
    <x v="2"/>
  </r>
  <r>
    <x v="3"/>
    <x v="2"/>
    <s v="Marzo-1997"/>
    <x v="3"/>
    <n v="422802"/>
    <n v="119287876"/>
    <n v="282.13649888127304"/>
    <n v="3272136"/>
    <n v="7.7391686888898352"/>
    <n v="2.7430583138222699E-2"/>
    <m/>
    <x v="3"/>
  </r>
  <r>
    <x v="3"/>
    <x v="2"/>
    <s v="Marzo-1997"/>
    <x v="4"/>
    <n v="328742"/>
    <n v="259866000"/>
    <n v="790.48615631711186"/>
    <n v="4387233"/>
    <n v="13.345520195168248"/>
    <n v="1.6882674147445223E-2"/>
    <m/>
    <x v="4"/>
  </r>
  <r>
    <x v="3"/>
    <x v="3"/>
    <s v="Abril-1997"/>
    <x v="0"/>
    <n v="363922"/>
    <n v="148244000"/>
    <n v="407.35102576925823"/>
    <n v="4600000"/>
    <n v="12.640071224053505"/>
    <n v="3.1029923639405304E-2"/>
    <m/>
    <x v="0"/>
  </r>
  <r>
    <x v="3"/>
    <x v="3"/>
    <s v="Abril-1997"/>
    <x v="1"/>
    <n v="385700"/>
    <n v="138283300"/>
    <n v="358.52553798288824"/>
    <n v="3601500"/>
    <n v="9.3375680580762257"/>
    <n v="2.6044359658758506E-2"/>
    <m/>
    <x v="1"/>
  </r>
  <r>
    <x v="3"/>
    <x v="3"/>
    <s v="Abril-1997"/>
    <x v="2"/>
    <n v="100406"/>
    <n v="42993000"/>
    <n v="428.1915423381073"/>
    <n v="1201033"/>
    <n v="11.961765233153397"/>
    <n v="2.793554764729142E-2"/>
    <m/>
    <x v="2"/>
  </r>
  <r>
    <x v="3"/>
    <x v="3"/>
    <s v="Abril-1997"/>
    <x v="3"/>
    <n v="433692"/>
    <n v="134874231"/>
    <n v="310.99082067458011"/>
    <n v="3728111"/>
    <n v="8.5962180533650603"/>
    <n v="2.7641388368694387E-2"/>
    <m/>
    <x v="3"/>
  </r>
  <r>
    <x v="3"/>
    <x v="3"/>
    <s v="Abril-1997"/>
    <x v="4"/>
    <n v="330285"/>
    <n v="272789000"/>
    <n v="825.92003875440912"/>
    <n v="4947118"/>
    <n v="14.978330835490562"/>
    <n v="1.8135328037420864E-2"/>
    <m/>
    <x v="4"/>
  </r>
  <r>
    <x v="3"/>
    <x v="4"/>
    <s v="Mayo-1997"/>
    <x v="0"/>
    <n v="364233"/>
    <n v="133820000"/>
    <n v="367.40218486518245"/>
    <n v="4188680.0000000005"/>
    <n v="11.500001372747665"/>
    <n v="3.1300851890599314E-2"/>
    <m/>
    <x v="0"/>
  </r>
  <r>
    <x v="3"/>
    <x v="4"/>
    <s v="Mayo-1997"/>
    <x v="1"/>
    <n v="379800"/>
    <n v="133213400"/>
    <n v="350.74618220115849"/>
    <n v="3584800"/>
    <n v="9.4386519220642437"/>
    <n v="2.6910205730054183E-2"/>
    <m/>
    <x v="1"/>
  </r>
  <r>
    <x v="3"/>
    <x v="4"/>
    <s v="Mayo-1997"/>
    <x v="2"/>
    <n v="109050"/>
    <n v="45277000"/>
    <n v="415.19486474094452"/>
    <n v="755274"/>
    <n v="6.925942228335626"/>
    <n v="1.6681184707467368E-2"/>
    <m/>
    <x v="2"/>
  </r>
  <r>
    <x v="3"/>
    <x v="4"/>
    <s v="Mayo-1997"/>
    <x v="3"/>
    <n v="537901"/>
    <n v="241211633"/>
    <n v="448.43127824636878"/>
    <n v="5152838"/>
    <n v="9.5795285749608201"/>
    <n v="2.1362311327663041E-2"/>
    <m/>
    <x v="3"/>
  </r>
  <r>
    <x v="3"/>
    <x v="4"/>
    <s v="Mayo-1997"/>
    <x v="4"/>
    <n v="334057"/>
    <n v="259492000.00000003"/>
    <n v="776.78958980054313"/>
    <n v="4936812"/>
    <n v="14.778352197379489"/>
    <n v="1.9024910209177931E-2"/>
    <m/>
    <x v="4"/>
  </r>
  <r>
    <x v="3"/>
    <x v="5"/>
    <s v="Junio-1997"/>
    <x v="0"/>
    <n v="235731"/>
    <n v="95590000"/>
    <n v="405.50457937225059"/>
    <n v="2468104"/>
    <n v="10.470001824113078"/>
    <n v="2.5819688251909195E-2"/>
    <m/>
    <x v="0"/>
  </r>
  <r>
    <x v="3"/>
    <x v="5"/>
    <s v="Junio-1997"/>
    <x v="1"/>
    <n v="278700"/>
    <n v="100578899.99999999"/>
    <n v="360.88589881593106"/>
    <n v="2832200"/>
    <n v="10.162181557229996"/>
    <n v="2.8158987620663982E-2"/>
    <m/>
    <x v="1"/>
  </r>
  <r>
    <x v="3"/>
    <x v="5"/>
    <s v="Junio-1997"/>
    <x v="2"/>
    <n v="94047"/>
    <n v="46324000"/>
    <n v="492.56222952353613"/>
    <n v="1333345"/>
    <n v="14.177432560315587"/>
    <n v="2.8783028235903636E-2"/>
    <m/>
    <x v="2"/>
  </r>
  <r>
    <x v="3"/>
    <x v="5"/>
    <s v="Junio-1997"/>
    <x v="3"/>
    <n v="465902"/>
    <n v="211356121"/>
    <n v="453.64931036999195"/>
    <n v="4350958"/>
    <n v="9.3387836927079082"/>
    <n v="2.0585909598520687E-2"/>
    <m/>
    <x v="3"/>
  </r>
  <r>
    <x v="3"/>
    <x v="5"/>
    <s v="Junio-1997"/>
    <x v="4"/>
    <n v="303852"/>
    <n v="249670000"/>
    <n v="821.68292458170424"/>
    <n v="4973477"/>
    <n v="16.368090386109028"/>
    <n v="1.9920202667521127E-2"/>
    <m/>
    <x v="4"/>
  </r>
  <r>
    <x v="3"/>
    <x v="6"/>
    <s v="Julio-1997"/>
    <x v="0"/>
    <n v="298824"/>
    <n v="127170000"/>
    <n v="425.56822745161031"/>
    <n v="2862734"/>
    <n v="9.5800002677161142"/>
    <n v="2.2511079657151843E-2"/>
    <m/>
    <x v="0"/>
  </r>
  <r>
    <x v="3"/>
    <x v="6"/>
    <s v="Julio-1997"/>
    <x v="1"/>
    <n v="348200"/>
    <n v="132376600"/>
    <n v="380.17403790924755"/>
    <n v="3382900"/>
    <n v="9.7153934520390575"/>
    <n v="2.5555120769078524E-2"/>
    <m/>
    <x v="1"/>
  </r>
  <r>
    <x v="3"/>
    <x v="6"/>
    <s v="Julio-1997"/>
    <x v="2"/>
    <n v="112906"/>
    <n v="54052000"/>
    <n v="478.73452252316088"/>
    <n v="1212220"/>
    <n v="10.736541902113263"/>
    <n v="2.2426922223044477E-2"/>
    <m/>
    <x v="2"/>
  </r>
  <r>
    <x v="3"/>
    <x v="6"/>
    <s v="Julio-1997"/>
    <x v="3"/>
    <n v="467253"/>
    <n v="204536000"/>
    <n v="437.74143772217622"/>
    <n v="4358741"/>
    <n v="9.3284387687184456"/>
    <n v="2.1310385457816716E-2"/>
    <m/>
    <x v="3"/>
  </r>
  <r>
    <x v="3"/>
    <x v="6"/>
    <s v="Julio-1997"/>
    <x v="4"/>
    <n v="314494"/>
    <n v="266211000"/>
    <n v="846.47401858223054"/>
    <n v="4554706"/>
    <n v="14.482648317614963"/>
    <n v="1.710938315847204E-2"/>
    <m/>
    <x v="4"/>
  </r>
  <r>
    <x v="3"/>
    <x v="7"/>
    <s v="Agosto-1997"/>
    <x v="0"/>
    <n v="225274"/>
    <n v="90870000"/>
    <n v="403.37544501362783"/>
    <n v="2169389"/>
    <n v="9.6300016868346994"/>
    <n v="2.3873544624188402E-2"/>
    <m/>
    <x v="0"/>
  </r>
  <r>
    <x v="3"/>
    <x v="7"/>
    <s v="Agosto-1997"/>
    <x v="1"/>
    <n v="402500"/>
    <n v="147902200.00000003"/>
    <n v="367.45888198757774"/>
    <n v="3968200"/>
    <n v="9.8588819875776394"/>
    <n v="2.6829891644613801E-2"/>
    <m/>
    <x v="1"/>
  </r>
  <r>
    <x v="3"/>
    <x v="7"/>
    <s v="Agosto-1997"/>
    <x v="2"/>
    <n v="108070"/>
    <n v="46076000"/>
    <n v="426.35328953456093"/>
    <n v="1302597"/>
    <n v="12.053271028037383"/>
    <n v="2.827061810921087E-2"/>
    <m/>
    <x v="2"/>
  </r>
  <r>
    <x v="3"/>
    <x v="7"/>
    <s v="Agosto-1997"/>
    <x v="3"/>
    <n v="447688"/>
    <n v="193460967"/>
    <n v="432.13346571719592"/>
    <n v="4255028"/>
    <n v="9.5044495273494043"/>
    <n v="2.1994245485188753E-2"/>
    <m/>
    <x v="3"/>
  </r>
  <r>
    <x v="3"/>
    <x v="7"/>
    <s v="Agosto-1997"/>
    <x v="4"/>
    <n v="284671"/>
    <n v="251116000"/>
    <n v="882.12708705839373"/>
    <n v="4637932"/>
    <n v="16.292253162422586"/>
    <n v="1.8469281129039967E-2"/>
    <m/>
    <x v="4"/>
  </r>
  <r>
    <x v="3"/>
    <x v="8"/>
    <s v="Septiembre-1997"/>
    <x v="0"/>
    <n v="211472"/>
    <n v="87850000"/>
    <n v="415.42142695013996"/>
    <n v="2038590"/>
    <n v="9.6399996216993262"/>
    <n v="2.3205350028457597E-2"/>
    <m/>
    <x v="0"/>
  </r>
  <r>
    <x v="3"/>
    <x v="8"/>
    <s v="Septiembre-1997"/>
    <x v="1"/>
    <n v="395200"/>
    <n v="144822700"/>
    <n v="366.45420040485828"/>
    <n v="3889300"/>
    <n v="9.8413461538461533"/>
    <n v="2.6855596532863978E-2"/>
    <m/>
    <x v="1"/>
  </r>
  <r>
    <x v="3"/>
    <x v="8"/>
    <s v="Septiembre-1997"/>
    <x v="2"/>
    <n v="96214"/>
    <n v="42818000"/>
    <n v="445.02878998898291"/>
    <n v="1705738"/>
    <n v="17.728584197725901"/>
    <n v="3.9836937736465974E-2"/>
    <m/>
    <x v="2"/>
  </r>
  <r>
    <x v="3"/>
    <x v="8"/>
    <s v="Septiembre-1997"/>
    <x v="3"/>
    <n v="431360"/>
    <n v="167203744"/>
    <n v="387.61995548961426"/>
    <n v="3767869"/>
    <n v="8.7348595140949552"/>
    <n v="2.2534597072180394E-2"/>
    <m/>
    <x v="3"/>
  </r>
  <r>
    <x v="3"/>
    <x v="8"/>
    <s v="Septiembre-1997"/>
    <x v="4"/>
    <n v="280433"/>
    <n v="249405000"/>
    <n v="889.35681606658272"/>
    <n v="5469590"/>
    <n v="19.504088320561419"/>
    <n v="2.1930554720234158E-2"/>
    <m/>
    <x v="4"/>
  </r>
  <r>
    <x v="3"/>
    <x v="9"/>
    <s v="Octubre-1997"/>
    <x v="0"/>
    <n v="207571"/>
    <n v="85990000"/>
    <n v="414.26788905964708"/>
    <n v="1911729"/>
    <n v="9.2100004335865808"/>
    <n v="2.2231992092103733E-2"/>
    <m/>
    <x v="0"/>
  </r>
  <r>
    <x v="3"/>
    <x v="9"/>
    <s v="Octubre-1997"/>
    <x v="1"/>
    <n v="434900"/>
    <n v="162576299.99999997"/>
    <n v="373.82455736951016"/>
    <n v="4524200"/>
    <n v="10.402851230167855"/>
    <n v="2.7828164375742349E-2"/>
    <m/>
    <x v="1"/>
  </r>
  <r>
    <x v="3"/>
    <x v="9"/>
    <s v="Octubre-1997"/>
    <x v="2"/>
    <n v="77080"/>
    <n v="34146000"/>
    <n v="442.99429164504409"/>
    <n v="947527"/>
    <n v="12.292773741567203"/>
    <n v="2.7749282492824927E-2"/>
    <m/>
    <x v="2"/>
  </r>
  <r>
    <x v="3"/>
    <x v="9"/>
    <s v="Octubre-1997"/>
    <x v="3"/>
    <n v="419401"/>
    <n v="174127333.00000003"/>
    <n v="415.18101530516145"/>
    <n v="3840948"/>
    <n v="9.1581755885179099"/>
    <n v="2.205827157531896E-2"/>
    <m/>
    <x v="3"/>
  </r>
  <r>
    <x v="3"/>
    <x v="9"/>
    <s v="Octubre-1997"/>
    <x v="4"/>
    <n v="300437"/>
    <n v="261284000"/>
    <n v="869.67983304320046"/>
    <n v="3958747"/>
    <n v="13.176629376541504"/>
    <n v="1.5151126743313788E-2"/>
    <m/>
    <x v="4"/>
  </r>
  <r>
    <x v="3"/>
    <x v="10"/>
    <s v="Noviembre-1997"/>
    <x v="0"/>
    <n v="165157"/>
    <n v="72660000"/>
    <n v="439.9450220093608"/>
    <n v="1704420"/>
    <n v="10.319998546837251"/>
    <n v="2.3457473162675473E-2"/>
    <m/>
    <x v="0"/>
  </r>
  <r>
    <x v="3"/>
    <x v="10"/>
    <s v="Noviembre-1997"/>
    <x v="1"/>
    <n v="389100"/>
    <n v="149712600"/>
    <n v="384.76638396299154"/>
    <n v="3959100"/>
    <n v="10.175019275250579"/>
    <n v="2.644466798385707E-2"/>
    <m/>
    <x v="1"/>
  </r>
  <r>
    <x v="3"/>
    <x v="10"/>
    <s v="Noviembre-1997"/>
    <x v="2"/>
    <n v="63272"/>
    <n v="33061999.999999996"/>
    <n v="522.53761537488936"/>
    <n v="955161"/>
    <n v="15.096108863320268"/>
    <n v="2.8889994555683265E-2"/>
    <m/>
    <x v="2"/>
  </r>
  <r>
    <x v="3"/>
    <x v="10"/>
    <s v="Noviembre-1997"/>
    <x v="3"/>
    <n v="324243"/>
    <n v="143350965"/>
    <n v="442.10966774918813"/>
    <n v="3163674"/>
    <n v="9.7571080948547841"/>
    <n v="2.2069429389610318E-2"/>
    <m/>
    <x v="3"/>
  </r>
  <r>
    <x v="3"/>
    <x v="10"/>
    <s v="Noviembre-1997"/>
    <x v="4"/>
    <n v="256754"/>
    <n v="219375000"/>
    <n v="854.41706847799844"/>
    <n v="4207416"/>
    <n v="16.386954049401371"/>
    <n v="1.9179104273504274E-2"/>
    <m/>
    <x v="4"/>
  </r>
  <r>
    <x v="3"/>
    <x v="11"/>
    <s v="Diciembre-1997"/>
    <x v="0"/>
    <n v="174295"/>
    <n v="69070000"/>
    <n v="396.28216529447201"/>
    <n v="2379130"/>
    <n v="13.650018646547521"/>
    <n v="3.4445200521210369E-2"/>
    <m/>
    <x v="0"/>
  </r>
  <r>
    <x v="3"/>
    <x v="11"/>
    <s v="Diciembre-1997"/>
    <x v="1"/>
    <n v="394200"/>
    <n v="146920400"/>
    <n v="372.70522577371895"/>
    <n v="4102800"/>
    <n v="10.407914764079148"/>
    <n v="2.7925325550434112E-2"/>
    <m/>
    <x v="1"/>
  </r>
  <r>
    <x v="3"/>
    <x v="11"/>
    <s v="Diciembre-1997"/>
    <x v="2"/>
    <n v="54510"/>
    <n v="28768000"/>
    <n v="527.75637497706839"/>
    <n v="502719"/>
    <n v="9.2225096312603192"/>
    <n v="1.7474937430478309E-2"/>
    <m/>
    <x v="2"/>
  </r>
  <r>
    <x v="3"/>
    <x v="11"/>
    <s v="Diciembre-1997"/>
    <x v="3"/>
    <n v="318666"/>
    <n v="116246277"/>
    <n v="364.79033533542957"/>
    <n v="2718693"/>
    <n v="8.5314812374084461"/>
    <n v="2.3387355450531978E-2"/>
    <m/>
    <x v="3"/>
  </r>
  <r>
    <x v="3"/>
    <x v="11"/>
    <s v="Diciembre-1997"/>
    <x v="4"/>
    <n v="309135"/>
    <n v="266688000"/>
    <n v="862.69105730506089"/>
    <n v="6029718"/>
    <n v="19.505128827211411"/>
    <n v="2.2609633729301654E-2"/>
    <m/>
    <x v="4"/>
  </r>
  <r>
    <x v="3"/>
    <x v="0"/>
    <s v="Enero-1997"/>
    <x v="5"/>
    <n v="122031"/>
    <n v="106457639"/>
    <n v="872.38192754300132"/>
    <m/>
    <n v="0"/>
    <n v="0"/>
    <m/>
    <x v="5"/>
  </r>
  <r>
    <x v="3"/>
    <x v="1"/>
    <s v="Febrero-1997"/>
    <x v="5"/>
    <n v="96355"/>
    <n v="78673483"/>
    <n v="816.49611333091173"/>
    <m/>
    <n v="0"/>
    <n v="0"/>
    <m/>
    <x v="5"/>
  </r>
  <r>
    <x v="3"/>
    <x v="2"/>
    <s v="Marzo-1997"/>
    <x v="5"/>
    <n v="117031"/>
    <n v="93071096"/>
    <n v="795.268740760995"/>
    <m/>
    <n v="0"/>
    <n v="0"/>
    <m/>
    <x v="5"/>
  </r>
  <r>
    <x v="3"/>
    <x v="3"/>
    <s v="Abril-1997"/>
    <x v="5"/>
    <n v="134046"/>
    <n v="115310694"/>
    <n v="860.23226355131817"/>
    <m/>
    <n v="0"/>
    <n v="0"/>
    <m/>
    <x v="5"/>
  </r>
  <r>
    <x v="3"/>
    <x v="4"/>
    <s v="Mayo-1997"/>
    <x v="5"/>
    <n v="170419"/>
    <n v="149848059"/>
    <n v="879.29197448641287"/>
    <m/>
    <n v="0"/>
    <n v="0"/>
    <m/>
    <x v="5"/>
  </r>
  <r>
    <x v="3"/>
    <x v="5"/>
    <s v="Junio-1997"/>
    <x v="5"/>
    <n v="162793"/>
    <n v="159145087"/>
    <n v="977.59170848869428"/>
    <m/>
    <n v="0"/>
    <n v="0"/>
    <m/>
    <x v="5"/>
  </r>
  <r>
    <x v="3"/>
    <x v="6"/>
    <s v="Julio-1997"/>
    <x v="5"/>
    <n v="154058"/>
    <n v="156947418"/>
    <n v="1018.7553908268314"/>
    <m/>
    <n v="0"/>
    <n v="0"/>
    <m/>
    <x v="5"/>
  </r>
  <r>
    <x v="3"/>
    <x v="7"/>
    <s v="Agosto-1997"/>
    <x v="5"/>
    <n v="152478"/>
    <n v="160066795"/>
    <n v="1049.7697700651897"/>
    <m/>
    <n v="0"/>
    <n v="0"/>
    <m/>
    <x v="5"/>
  </r>
  <r>
    <x v="3"/>
    <x v="8"/>
    <s v="Septiembre-1997"/>
    <x v="5"/>
    <n v="153646"/>
    <n v="153889532"/>
    <n v="1001.5850201111647"/>
    <m/>
    <n v="0"/>
    <n v="0"/>
    <m/>
    <x v="5"/>
  </r>
  <r>
    <x v="3"/>
    <x v="9"/>
    <s v="Octubre-1997"/>
    <x v="5"/>
    <n v="146348"/>
    <n v="144747437"/>
    <n v="989.06330800557578"/>
    <m/>
    <n v="0"/>
    <n v="0"/>
    <m/>
    <x v="5"/>
  </r>
  <r>
    <x v="3"/>
    <x v="10"/>
    <s v="Noviembre-1997"/>
    <x v="5"/>
    <n v="133043"/>
    <n v="124310005"/>
    <n v="934.35960554106566"/>
    <m/>
    <n v="0"/>
    <n v="0"/>
    <m/>
    <x v="5"/>
  </r>
  <r>
    <x v="3"/>
    <x v="11"/>
    <s v="Diciembre-1997"/>
    <x v="5"/>
    <n v="111142"/>
    <n v="98868317"/>
    <n v="889.56755322020479"/>
    <m/>
    <n v="0"/>
    <n v="0"/>
    <m/>
    <x v="5"/>
  </r>
  <r>
    <x v="4"/>
    <x v="0"/>
    <s v="Enero-1998"/>
    <x v="0"/>
    <n v="288105"/>
    <n v="89250000"/>
    <n v="309.78289165408444"/>
    <n v="3624361"/>
    <n v="12.580000347095677"/>
    <n v="4.0609086834733896E-2"/>
    <m/>
    <x v="0"/>
  </r>
  <r>
    <x v="4"/>
    <x v="0"/>
    <s v="Enero-1998"/>
    <x v="1"/>
    <n v="347000"/>
    <n v="130209600"/>
    <n v="375.24380403458213"/>
    <n v="3665800"/>
    <n v="10.564265129682997"/>
    <n v="2.8153070126933806E-2"/>
    <m/>
    <x v="1"/>
  </r>
  <r>
    <x v="4"/>
    <x v="0"/>
    <s v="Enero-1998"/>
    <x v="2"/>
    <n v="40919"/>
    <n v="20440000"/>
    <n v="499.52344876463258"/>
    <n v="343996"/>
    <n v="8.4067548082797714"/>
    <n v="1.6829549902152643E-2"/>
    <m/>
    <x v="2"/>
  </r>
  <r>
    <x v="4"/>
    <x v="0"/>
    <s v="Enero-1998"/>
    <x v="3"/>
    <n v="280433"/>
    <n v="115024321"/>
    <n v="410.16685268852098"/>
    <n v="2667661"/>
    <n v="9.5126500804113636"/>
    <n v="2.3192147337257482E-2"/>
    <m/>
    <x v="3"/>
  </r>
  <r>
    <x v="4"/>
    <x v="0"/>
    <s v="Enero-1998"/>
    <x v="4"/>
    <n v="294358"/>
    <n v="253320000"/>
    <n v="860.5847301585145"/>
    <n v="3776501"/>
    <n v="12.829619035324333"/>
    <n v="1.4908025422390652E-2"/>
    <m/>
    <x v="4"/>
  </r>
  <r>
    <x v="4"/>
    <x v="1"/>
    <s v="Febrero-1998"/>
    <x v="0"/>
    <n v="236568"/>
    <n v="77240000"/>
    <n v="326.50231645869263"/>
    <n v="3051737"/>
    <n v="12.900041425721145"/>
    <n v="3.9509800621439668E-2"/>
    <m/>
    <x v="0"/>
  </r>
  <r>
    <x v="4"/>
    <x v="1"/>
    <s v="Febrero-1998"/>
    <x v="1"/>
    <n v="349900"/>
    <n v="127827600"/>
    <n v="365.32609316947702"/>
    <n v="3508300"/>
    <n v="10.026579022577879"/>
    <n v="2.7445559487935312E-2"/>
    <m/>
    <x v="1"/>
  </r>
  <r>
    <x v="4"/>
    <x v="1"/>
    <s v="Febrero-1998"/>
    <x v="2"/>
    <n v="42982"/>
    <n v="20881000"/>
    <n v="485.80801265646085"/>
    <n v="845742"/>
    <n v="19.676655344097529"/>
    <n v="4.0502945261242276E-2"/>
    <m/>
    <x v="2"/>
  </r>
  <r>
    <x v="4"/>
    <x v="1"/>
    <s v="Febrero-1998"/>
    <x v="3"/>
    <n v="169138"/>
    <n v="90893000"/>
    <n v="537.38958720098378"/>
    <n v="2101271"/>
    <n v="12.423411652023791"/>
    <n v="2.3118072898903105E-2"/>
    <m/>
    <x v="3"/>
  </r>
  <r>
    <x v="4"/>
    <x v="1"/>
    <s v="Febrero-1998"/>
    <x v="4"/>
    <n v="250504"/>
    <n v="223868000"/>
    <n v="893.67036055312485"/>
    <n v="4068704"/>
    <n v="16.242071982882507"/>
    <n v="1.8174567155645291E-2"/>
    <m/>
    <x v="4"/>
  </r>
  <r>
    <x v="4"/>
    <x v="2"/>
    <s v="Marzo-1998"/>
    <x v="0"/>
    <n v="322389"/>
    <n v="112230000"/>
    <n v="348.11981798386421"/>
    <n v="4419953"/>
    <n v="13.709999410649868"/>
    <n v="3.9382990287801838E-2"/>
    <m/>
    <x v="0"/>
  </r>
  <r>
    <x v="4"/>
    <x v="2"/>
    <s v="Marzo-1998"/>
    <x v="1"/>
    <n v="402900"/>
    <n v="142303500"/>
    <n v="353.19806403574086"/>
    <n v="3980000"/>
    <n v="9.8783817324398111"/>
    <n v="2.7968391501263144E-2"/>
    <m/>
    <x v="1"/>
  </r>
  <r>
    <x v="4"/>
    <x v="2"/>
    <s v="Marzo-1998"/>
    <x v="2"/>
    <n v="76670"/>
    <n v="32322000"/>
    <n v="421.57297508803964"/>
    <n v="1033387.9999999999"/>
    <n v="13.478387896178425"/>
    <n v="3.1971660169543961E-2"/>
    <m/>
    <x v="2"/>
  </r>
  <r>
    <x v="4"/>
    <x v="2"/>
    <s v="Marzo-1998"/>
    <x v="3"/>
    <n v="368310"/>
    <n v="128138074"/>
    <n v="347.90821318997581"/>
    <n v="3531003"/>
    <n v="9.5870408080149883"/>
    <n v="2.7556235939678632E-2"/>
    <m/>
    <x v="3"/>
  </r>
  <r>
    <x v="4"/>
    <x v="2"/>
    <s v="Marzo-1998"/>
    <x v="4"/>
    <n v="350786"/>
    <n v="274288000"/>
    <n v="781.92402205333167"/>
    <n v="6021758"/>
    <n v="17.166471866037984"/>
    <n v="2.1954143090474245E-2"/>
    <m/>
    <x v="4"/>
  </r>
  <r>
    <x v="4"/>
    <x v="3"/>
    <s v="Abril-1998"/>
    <x v="0"/>
    <n v="372713"/>
    <n v="139740000"/>
    <n v="374.9265520655303"/>
    <n v="5378242"/>
    <n v="14.429982318835135"/>
    <n v="3.8487491054816088E-2"/>
    <m/>
    <x v="0"/>
  </r>
  <r>
    <x v="4"/>
    <x v="3"/>
    <s v="Abril-1998"/>
    <x v="1"/>
    <n v="384700"/>
    <n v="137843900"/>
    <n v="358.31531063166102"/>
    <n v="3660800"/>
    <n v="9.5159864829737462"/>
    <n v="2.6557577085384265E-2"/>
    <m/>
    <x v="1"/>
  </r>
  <r>
    <x v="4"/>
    <x v="3"/>
    <s v="Abril-1998"/>
    <x v="2"/>
    <n v="79358"/>
    <n v="36419000"/>
    <n v="458.92033569394391"/>
    <n v="1110219"/>
    <n v="13.990007308651931"/>
    <n v="3.048460968175952E-2"/>
    <m/>
    <x v="2"/>
  </r>
  <r>
    <x v="4"/>
    <x v="3"/>
    <s v="Abril-1998"/>
    <x v="3"/>
    <n v="458092"/>
    <n v="155567407"/>
    <n v="339.5986111960043"/>
    <n v="4219014"/>
    <n v="9.2099709228713884"/>
    <n v="2.712016662976198E-2"/>
    <m/>
    <x v="3"/>
  </r>
  <r>
    <x v="4"/>
    <x v="3"/>
    <s v="Abril-1998"/>
    <x v="4"/>
    <n v="335466"/>
    <n v="263207000"/>
    <n v="784.60112202130767"/>
    <n v="4972252"/>
    <n v="14.821925321791181"/>
    <n v="1.8891032533329282E-2"/>
    <m/>
    <x v="4"/>
  </r>
  <r>
    <x v="4"/>
    <x v="4"/>
    <s v="Mayo-1998"/>
    <x v="0"/>
    <n v="332768"/>
    <n v="131460000"/>
    <n v="395.05000480815465"/>
    <n v="4808487"/>
    <n v="14.449968145975575"/>
    <n v="3.6577567320858054E-2"/>
    <m/>
    <x v="0"/>
  </r>
  <r>
    <x v="4"/>
    <x v="4"/>
    <s v="Mayo-1998"/>
    <x v="1"/>
    <n v="367700"/>
    <n v="130019900"/>
    <n v="353.60320913788416"/>
    <n v="3523900"/>
    <n v="9.5836279575741088"/>
    <n v="2.710277426763134E-2"/>
    <m/>
    <x v="1"/>
  </r>
  <r>
    <x v="4"/>
    <x v="4"/>
    <s v="Mayo-1998"/>
    <x v="2"/>
    <n v="78410"/>
    <n v="37759000"/>
    <n v="481.55847468435149"/>
    <n v="937228"/>
    <n v="11.952914169111082"/>
    <n v="2.4821314123785059E-2"/>
    <m/>
    <x v="2"/>
  </r>
  <r>
    <x v="4"/>
    <x v="4"/>
    <s v="Mayo-1998"/>
    <x v="3"/>
    <n v="547514"/>
    <n v="240881549"/>
    <n v="439.95504955124437"/>
    <n v="5451427"/>
    <n v="9.9566896919530823"/>
    <n v="2.2631152210001771E-2"/>
    <m/>
    <x v="3"/>
  </r>
  <r>
    <x v="4"/>
    <x v="4"/>
    <s v="Mayo-1998"/>
    <x v="4"/>
    <n v="260425"/>
    <n v="210310000"/>
    <n v="807.56455793414614"/>
    <n v="3711661"/>
    <n v="14.252322165690698"/>
    <n v="1.7648523608007227E-2"/>
    <m/>
    <x v="4"/>
  </r>
  <r>
    <x v="4"/>
    <x v="5"/>
    <s v="Junio-1998"/>
    <x v="0"/>
    <n v="331140"/>
    <n v="124740000"/>
    <n v="376.69867729661172"/>
    <n v="4046548"/>
    <n v="12.220051941776893"/>
    <n v="3.2439858906525572E-2"/>
    <m/>
    <x v="0"/>
  </r>
  <r>
    <x v="4"/>
    <x v="5"/>
    <s v="Junio-1998"/>
    <x v="1"/>
    <n v="357800"/>
    <n v="132894000"/>
    <n v="371.41978759083287"/>
    <n v="3616700"/>
    <n v="10.108160983789826"/>
    <n v="2.721492317185125E-2"/>
    <m/>
    <x v="1"/>
  </r>
  <r>
    <x v="4"/>
    <x v="5"/>
    <s v="Junio-1998"/>
    <x v="2"/>
    <n v="97188"/>
    <n v="43670000"/>
    <n v="449.33530888587069"/>
    <n v="1091552"/>
    <n v="11.231345433592624"/>
    <n v="2.4995465994962218E-2"/>
    <m/>
    <x v="2"/>
  </r>
  <r>
    <x v="4"/>
    <x v="5"/>
    <s v="Junio-1998"/>
    <x v="3"/>
    <n v="522460"/>
    <n v="241584579"/>
    <n v="462.39822952953335"/>
    <n v="5332824"/>
    <n v="10.20714313057459"/>
    <n v="2.207435599604228E-2"/>
    <m/>
    <x v="3"/>
  </r>
  <r>
    <x v="4"/>
    <x v="5"/>
    <s v="Junio-1998"/>
    <x v="4"/>
    <n v="198402"/>
    <n v="164821000"/>
    <n v="830.74263364280603"/>
    <n v="4171935.0000000005"/>
    <n v="21.027686212840599"/>
    <n v="2.5311914137154855E-2"/>
    <m/>
    <x v="4"/>
  </r>
  <r>
    <x v="4"/>
    <x v="6"/>
    <s v="Julio-1998"/>
    <x v="0"/>
    <n v="311259"/>
    <n v="115520000"/>
    <n v="371.13786268027593"/>
    <n v="3411399"/>
    <n v="10.960001156593062"/>
    <n v="2.953080851800554E-2"/>
    <m/>
    <x v="0"/>
  </r>
  <r>
    <x v="4"/>
    <x v="6"/>
    <s v="Julio-1998"/>
    <x v="1"/>
    <n v="364500"/>
    <n v="137169900"/>
    <n v="376.32345679012343"/>
    <n v="3640500"/>
    <n v="9.9876543209876552"/>
    <n v="2.6540079128146918E-2"/>
    <m/>
    <x v="1"/>
  </r>
  <r>
    <x v="4"/>
    <x v="6"/>
    <s v="Julio-1998"/>
    <x v="2"/>
    <n v="111148"/>
    <n v="55419000"/>
    <n v="498.60546298628856"/>
    <n v="1432483"/>
    <n v="12.888068161370425"/>
    <n v="2.5848228946751116E-2"/>
    <m/>
    <x v="2"/>
  </r>
  <r>
    <x v="4"/>
    <x v="6"/>
    <s v="Julio-1998"/>
    <x v="3"/>
    <n v="573434"/>
    <n v="270919106"/>
    <n v="472.45037092324486"/>
    <n v="5883853"/>
    <n v="10.260732708559312"/>
    <n v="2.171811758451617E-2"/>
    <m/>
    <x v="3"/>
  </r>
  <r>
    <x v="4"/>
    <x v="6"/>
    <s v="Julio-1998"/>
    <x v="4"/>
    <n v="230920"/>
    <n v="200003000"/>
    <n v="866.11380564697731"/>
    <n v="3558241"/>
    <n v="15.408977134938507"/>
    <n v="1.7790938135927963E-2"/>
    <m/>
    <x v="4"/>
  </r>
  <r>
    <x v="4"/>
    <x v="7"/>
    <s v="Agosto-1998"/>
    <x v="0"/>
    <n v="314917"/>
    <n v="114060000"/>
    <n v="362.19067246290291"/>
    <n v="3155468"/>
    <n v="10.019998920350442"/>
    <n v="2.7664983342100647E-2"/>
    <m/>
    <x v="0"/>
  </r>
  <r>
    <x v="4"/>
    <x v="7"/>
    <s v="Agosto-1998"/>
    <x v="1"/>
    <n v="342000"/>
    <n v="127021400"/>
    <n v="371.40760233918127"/>
    <n v="3600400"/>
    <n v="10.527485380116959"/>
    <n v="2.8344830083749668E-2"/>
    <m/>
    <x v="1"/>
  </r>
  <r>
    <x v="4"/>
    <x v="7"/>
    <s v="Agosto-1998"/>
    <x v="2"/>
    <n v="95505"/>
    <n v="43372000"/>
    <n v="454.13329145070941"/>
    <n v="1367143"/>
    <n v="14.314884037484948"/>
    <n v="3.152132712348981E-2"/>
    <m/>
    <x v="2"/>
  </r>
  <r>
    <x v="4"/>
    <x v="7"/>
    <s v="Agosto-1998"/>
    <x v="3"/>
    <n v="580574"/>
    <n v="273546399"/>
    <n v="471.16543110783465"/>
    <n v="5816604"/>
    <n v="10.01871251554496"/>
    <n v="2.1263683313922914E-2"/>
    <m/>
    <x v="3"/>
  </r>
  <r>
    <x v="4"/>
    <x v="7"/>
    <s v="Agosto-1998"/>
    <x v="4"/>
    <n v="271110"/>
    <n v="216810000"/>
    <n v="799.71229390284384"/>
    <n v="3998100"/>
    <n v="14.747150603076243"/>
    <n v="1.8440570084405701E-2"/>
    <m/>
    <x v="4"/>
  </r>
  <r>
    <x v="4"/>
    <x v="8"/>
    <s v="Septiembre-1998"/>
    <x v="0"/>
    <n v="240881"/>
    <n v="89840000"/>
    <n v="372.96424375521525"/>
    <n v="2615946"/>
    <n v="10.859910080081036"/>
    <n v="2.9117831700801424E-2"/>
    <m/>
    <x v="0"/>
  </r>
  <r>
    <x v="4"/>
    <x v="8"/>
    <s v="Septiembre-1998"/>
    <x v="1"/>
    <n v="338600"/>
    <n v="131148300"/>
    <n v="387.32516243354991"/>
    <n v="3601200"/>
    <n v="10.635558180744241"/>
    <n v="2.7458991081089117E-2"/>
    <m/>
    <x v="1"/>
  </r>
  <r>
    <x v="4"/>
    <x v="8"/>
    <s v="Septiembre-1998"/>
    <x v="2"/>
    <n v="88858"/>
    <n v="42638000"/>
    <n v="479.84424587544174"/>
    <n v="1348645"/>
    <n v="15.177530441828536"/>
    <n v="3.1630118673483747E-2"/>
    <m/>
    <x v="2"/>
  </r>
  <r>
    <x v="4"/>
    <x v="8"/>
    <s v="Septiembre-1998"/>
    <x v="3"/>
    <n v="546148"/>
    <n v="251006013"/>
    <n v="459.59339409830301"/>
    <n v="5293590"/>
    <n v="9.6925924840885624"/>
    <n v="2.1089494776366173E-2"/>
    <m/>
    <x v="3"/>
  </r>
  <r>
    <x v="4"/>
    <x v="8"/>
    <s v="Septiembre-1998"/>
    <x v="4"/>
    <n v="257351"/>
    <n v="205504000"/>
    <n v="798.53585181328219"/>
    <n v="5246398"/>
    <n v="20.38615742701602"/>
    <n v="2.5529420351915293E-2"/>
    <m/>
    <x v="4"/>
  </r>
  <r>
    <x v="4"/>
    <x v="9"/>
    <s v="Octubre-1998"/>
    <x v="0"/>
    <n v="252095"/>
    <n v="93890000"/>
    <n v="372.43896150260815"/>
    <n v="2445338"/>
    <n v="9.7000654515162932"/>
    <n v="2.6044711896900628E-2"/>
    <m/>
    <x v="0"/>
  </r>
  <r>
    <x v="4"/>
    <x v="9"/>
    <s v="Octubre-1998"/>
    <x v="1"/>
    <n v="289600"/>
    <n v="118179600"/>
    <n v="408.07872928176795"/>
    <n v="3165000"/>
    <n v="10.928867403314918"/>
    <n v="2.6781271894641714E-2"/>
    <m/>
    <x v="1"/>
  </r>
  <r>
    <x v="4"/>
    <x v="9"/>
    <s v="Octubre-1998"/>
    <x v="2"/>
    <n v="87747"/>
    <n v="44160000"/>
    <n v="503.26506889124414"/>
    <n v="1576087"/>
    <n v="17.961719488985377"/>
    <n v="3.56903759057971E-2"/>
    <m/>
    <x v="2"/>
  </r>
  <r>
    <x v="4"/>
    <x v="9"/>
    <s v="Octubre-1998"/>
    <x v="3"/>
    <n v="507725"/>
    <n v="221597237"/>
    <n v="436.45130139347089"/>
    <n v="4731622"/>
    <n v="9.3192614111970062"/>
    <n v="2.1352351067445846E-2"/>
    <m/>
    <x v="3"/>
  </r>
  <r>
    <x v="4"/>
    <x v="9"/>
    <s v="Octubre-1998"/>
    <x v="4"/>
    <n v="293176"/>
    <n v="238950000"/>
    <n v="815.03943023985596"/>
    <n v="3993797"/>
    <n v="13.622523671787595"/>
    <n v="1.6713944339820045E-2"/>
    <m/>
    <x v="4"/>
  </r>
  <r>
    <x v="4"/>
    <x v="10"/>
    <s v="Noviembre-1998"/>
    <x v="0"/>
    <n v="160646"/>
    <n v="59030000"/>
    <n v="367.45390485913128"/>
    <n v="1508474"/>
    <n v="9.3900501724288183"/>
    <n v="2.5554362188717601E-2"/>
    <m/>
    <x v="0"/>
  </r>
  <r>
    <x v="4"/>
    <x v="10"/>
    <s v="Noviembre-1998"/>
    <x v="1"/>
    <n v="275200"/>
    <n v="115630700"/>
    <n v="420.16969476744185"/>
    <n v="2962500"/>
    <n v="10.764898255813954"/>
    <n v="2.5620358607186498E-2"/>
    <m/>
    <x v="1"/>
  </r>
  <r>
    <x v="4"/>
    <x v="10"/>
    <s v="Noviembre-1998"/>
    <x v="2"/>
    <n v="67227"/>
    <n v="36579000"/>
    <n v="544.11174081842114"/>
    <n v="1086284"/>
    <n v="16.158448242521604"/>
    <n v="2.9696929932474917E-2"/>
    <m/>
    <x v="2"/>
  </r>
  <r>
    <x v="4"/>
    <x v="10"/>
    <s v="Noviembre-1998"/>
    <x v="3"/>
    <n v="475954"/>
    <n v="209959386"/>
    <n v="441.13377763397301"/>
    <n v="4262475"/>
    <n v="8.9556448732440526"/>
    <n v="2.0301426295845616E-2"/>
    <m/>
    <x v="3"/>
  </r>
  <r>
    <x v="4"/>
    <x v="10"/>
    <s v="Noviembre-1998"/>
    <x v="4"/>
    <n v="268209"/>
    <n v="226899000"/>
    <n v="845.97832287507129"/>
    <n v="4751109"/>
    <n v="17.714204221334853"/>
    <n v="2.0939312204989884E-2"/>
    <m/>
    <x v="4"/>
  </r>
  <r>
    <x v="4"/>
    <x v="11"/>
    <s v="Diciembre-1998"/>
    <x v="0"/>
    <n v="118287"/>
    <n v="42130197"/>
    <n v="356.16929163813438"/>
    <n v="1237781"/>
    <n v="10.46421838409969"/>
    <n v="2.9379900597189233E-2"/>
    <m/>
    <x v="0"/>
  </r>
  <r>
    <x v="4"/>
    <x v="11"/>
    <s v="Diciembre-1998"/>
    <x v="1"/>
    <n v="301700"/>
    <n v="117131900"/>
    <n v="388.23964202850516"/>
    <n v="3106100"/>
    <n v="10.295326483261517"/>
    <n v="2.6517968205074793E-2"/>
    <m/>
    <x v="1"/>
  </r>
  <r>
    <x v="4"/>
    <x v="11"/>
    <s v="Diciembre-1998"/>
    <x v="2"/>
    <n v="57980"/>
    <n v="33732000"/>
    <n v="581.78682304242841"/>
    <n v="826680"/>
    <n v="14.258020006898931"/>
    <n v="2.4507292778370687E-2"/>
    <m/>
    <x v="2"/>
  </r>
  <r>
    <x v="4"/>
    <x v="11"/>
    <s v="Diciembre-1998"/>
    <x v="3"/>
    <n v="439582"/>
    <n v="183069788"/>
    <n v="416.46334017316451"/>
    <n v="3756523"/>
    <n v="8.5456706598541334"/>
    <n v="2.0519622822745609E-2"/>
    <m/>
    <x v="3"/>
  </r>
  <r>
    <x v="4"/>
    <x v="11"/>
    <s v="Diciembre-1998"/>
    <x v="4"/>
    <n v="276808"/>
    <n v="233803000"/>
    <n v="844.63960579174011"/>
    <n v="4439206"/>
    <n v="16.037130429756367"/>
    <n v="1.898695055238812E-2"/>
    <m/>
    <x v="4"/>
  </r>
  <r>
    <x v="4"/>
    <x v="0"/>
    <s v="Enero-1998"/>
    <x v="5"/>
    <n v="111740"/>
    <n v="94056978"/>
    <n v="841.74850545910147"/>
    <m/>
    <n v="0"/>
    <n v="0"/>
    <m/>
    <x v="5"/>
  </r>
  <r>
    <x v="4"/>
    <x v="1"/>
    <s v="Febrero-1998"/>
    <x v="5"/>
    <n v="81463"/>
    <n v="78286143"/>
    <n v="961.00245510231639"/>
    <m/>
    <n v="0"/>
    <n v="0"/>
    <m/>
    <x v="5"/>
  </r>
  <r>
    <x v="4"/>
    <x v="2"/>
    <s v="Marzo-1998"/>
    <x v="5"/>
    <n v="113089"/>
    <n v="110881996"/>
    <n v="980.48436187427603"/>
    <m/>
    <n v="0"/>
    <n v="0"/>
    <m/>
    <x v="5"/>
  </r>
  <r>
    <x v="4"/>
    <x v="3"/>
    <s v="Abril-1998"/>
    <x v="5"/>
    <n v="140143"/>
    <n v="112876781"/>
    <n v="805.44002197755151"/>
    <m/>
    <n v="0"/>
    <n v="0"/>
    <m/>
    <x v="5"/>
  </r>
  <r>
    <x v="4"/>
    <x v="4"/>
    <s v="Mayo-1998"/>
    <x v="5"/>
    <n v="171483"/>
    <n v="139483107"/>
    <n v="813.39320515736256"/>
    <m/>
    <n v="0"/>
    <n v="0"/>
    <m/>
    <x v="5"/>
  </r>
  <r>
    <x v="4"/>
    <x v="5"/>
    <s v="Junio-1998"/>
    <x v="5"/>
    <n v="176883"/>
    <n v="149030107"/>
    <n v="842.53493552235091"/>
    <m/>
    <n v="0"/>
    <n v="0"/>
    <m/>
    <x v="5"/>
  </r>
  <r>
    <x v="4"/>
    <x v="6"/>
    <s v="Julio-1998"/>
    <x v="5"/>
    <n v="181796"/>
    <n v="154043221"/>
    <n v="847.34109111311579"/>
    <m/>
    <n v="0"/>
    <n v="0"/>
    <m/>
    <x v="5"/>
  </r>
  <r>
    <x v="4"/>
    <x v="7"/>
    <s v="Agosto-1998"/>
    <x v="5"/>
    <n v="174336"/>
    <n v="160344551"/>
    <n v="919.74434999082234"/>
    <m/>
    <n v="0"/>
    <n v="0"/>
    <m/>
    <x v="5"/>
  </r>
  <r>
    <x v="4"/>
    <x v="8"/>
    <s v="Septiembre-1998"/>
    <x v="5"/>
    <n v="175822"/>
    <n v="159978052"/>
    <n v="909.88643059457866"/>
    <m/>
    <n v="0"/>
    <n v="0"/>
    <m/>
    <x v="5"/>
  </r>
  <r>
    <x v="4"/>
    <x v="9"/>
    <s v="Octubre-1998"/>
    <x v="5"/>
    <n v="165133"/>
    <n v="164050546"/>
    <n v="993.44495648961743"/>
    <m/>
    <n v="0"/>
    <n v="0"/>
    <m/>
    <x v="5"/>
  </r>
  <r>
    <x v="4"/>
    <x v="10"/>
    <s v="Noviembre-1998"/>
    <x v="5"/>
    <n v="136268"/>
    <n v="126627339"/>
    <n v="929.2522015440162"/>
    <m/>
    <n v="0"/>
    <n v="0"/>
    <m/>
    <x v="5"/>
  </r>
  <r>
    <x v="4"/>
    <x v="11"/>
    <s v="Diciembre-1998"/>
    <x v="5"/>
    <n v="116082"/>
    <n v="96055610"/>
    <n v="827.48066022294586"/>
    <m/>
    <n v="0"/>
    <n v="0"/>
    <m/>
    <x v="5"/>
  </r>
  <r>
    <x v="5"/>
    <x v="0"/>
    <s v="Enero-1999"/>
    <x v="0"/>
    <n v="73515"/>
    <n v="22370000"/>
    <n v="304.29164116166771"/>
    <n v="810130"/>
    <n v="11.019927905869551"/>
    <n v="3.6215020116227091E-2"/>
    <m/>
    <x v="0"/>
  </r>
  <r>
    <x v="5"/>
    <x v="0"/>
    <s v="Enero-1999"/>
    <x v="1"/>
    <n v="307000"/>
    <n v="112977700"/>
    <n v="368.0055374592834"/>
    <n v="3063600"/>
    <n v="9.9791530944625411"/>
    <n v="2.7116855804287042E-2"/>
    <m/>
    <x v="1"/>
  </r>
  <r>
    <x v="5"/>
    <x v="0"/>
    <s v="Enero-1999"/>
    <x v="2"/>
    <n v="54425"/>
    <n v="30514000"/>
    <n v="560.66146072576942"/>
    <n v="859377"/>
    <n v="15.790114836931558"/>
    <n v="2.8163367634528414E-2"/>
    <m/>
    <x v="2"/>
  </r>
  <r>
    <x v="5"/>
    <x v="0"/>
    <s v="Enero-1999"/>
    <x v="3"/>
    <n v="369509"/>
    <n v="156500839"/>
    <n v="423.53728596597108"/>
    <n v="2987585"/>
    <n v="8.0852834437050252"/>
    <n v="1.908989765863172E-2"/>
    <m/>
    <x v="3"/>
  </r>
  <r>
    <x v="5"/>
    <x v="0"/>
    <s v="Enero-1999"/>
    <x v="4"/>
    <n v="248171"/>
    <n v="219256000"/>
    <n v="883.48759524682578"/>
    <n v="3712230"/>
    <n v="14.95835532757655"/>
    <n v="1.6931030393695042E-2"/>
    <m/>
    <x v="4"/>
  </r>
  <r>
    <x v="5"/>
    <x v="1"/>
    <s v="Febrero-1999"/>
    <x v="0"/>
    <n v="100921"/>
    <n v="41970000"/>
    <n v="415.86983878479208"/>
    <n v="1185822"/>
    <n v="11.750002477185125"/>
    <n v="2.8254038598999286E-2"/>
    <m/>
    <x v="0"/>
  </r>
  <r>
    <x v="5"/>
    <x v="1"/>
    <s v="Febrero-1999"/>
    <x v="1"/>
    <n v="305600"/>
    <n v="111350600"/>
    <n v="364.36714659685862"/>
    <n v="3110800"/>
    <n v="10.179319371727749"/>
    <n v="2.7936984623342848E-2"/>
    <m/>
    <x v="1"/>
  </r>
  <r>
    <x v="5"/>
    <x v="1"/>
    <s v="Febrero-1999"/>
    <x v="2"/>
    <n v="47723"/>
    <n v="26351000"/>
    <n v="552.1656224461999"/>
    <n v="663018"/>
    <n v="13.89304947300044"/>
    <n v="2.5161018557170504E-2"/>
    <m/>
    <x v="2"/>
  </r>
  <r>
    <x v="5"/>
    <x v="1"/>
    <s v="Febrero-1999"/>
    <x v="3"/>
    <n v="332361"/>
    <n v="156086295"/>
    <n v="469.62879218680894"/>
    <n v="2982557"/>
    <n v="8.9738477137810992"/>
    <n v="1.9108384884143736E-2"/>
    <m/>
    <x v="3"/>
  </r>
  <r>
    <x v="5"/>
    <x v="1"/>
    <s v="Febrero-1999"/>
    <x v="4"/>
    <n v="241760"/>
    <n v="202405000"/>
    <n v="837.21459298477828"/>
    <n v="4022130"/>
    <n v="16.6368712772998"/>
    <n v="1.9871692892962131E-2"/>
    <m/>
    <x v="4"/>
  </r>
  <r>
    <x v="5"/>
    <x v="2"/>
    <s v="Marzo-1999"/>
    <x v="0"/>
    <n v="207954"/>
    <n v="76180000"/>
    <n v="366.33101551304617"/>
    <n v="2746505"/>
    <n v="13.20727180049434"/>
    <n v="3.605283538986611E-2"/>
    <m/>
    <x v="0"/>
  </r>
  <r>
    <x v="5"/>
    <x v="2"/>
    <s v="Marzo-1999"/>
    <x v="1"/>
    <n v="361700"/>
    <n v="138243000"/>
    <n v="382.20348354990324"/>
    <n v="3737700"/>
    <n v="10.333701962952723"/>
    <n v="2.7037173672446343E-2"/>
    <m/>
    <x v="1"/>
  </r>
  <r>
    <x v="5"/>
    <x v="2"/>
    <s v="Marzo-1999"/>
    <x v="2"/>
    <n v="65087"/>
    <n v="33856000"/>
    <n v="520.16531719083684"/>
    <n v="1223605"/>
    <n v="18.799529860033495"/>
    <n v="3.6141452032136104E-2"/>
    <m/>
    <x v="2"/>
  </r>
  <r>
    <x v="5"/>
    <x v="2"/>
    <s v="Marzo-1999"/>
    <x v="3"/>
    <n v="325128"/>
    <n v="130838080"/>
    <n v="402.42021603799117"/>
    <n v="2716383"/>
    <n v="8.3548110282719428"/>
    <n v="2.0761409828086747E-2"/>
    <m/>
    <x v="3"/>
  </r>
  <r>
    <x v="5"/>
    <x v="2"/>
    <s v="Marzo-1999"/>
    <x v="4"/>
    <n v="319707"/>
    <n v="247588000"/>
    <n v="774.4215797589668"/>
    <n v="4975865"/>
    <n v="15.563828755704442"/>
    <n v="2.0097359322745853E-2"/>
    <m/>
    <x v="4"/>
  </r>
  <r>
    <x v="5"/>
    <x v="3"/>
    <s v="Abril-1999"/>
    <x v="0"/>
    <n v="291364"/>
    <n v="111910000"/>
    <n v="384.09000425584492"/>
    <n v="3827939"/>
    <n v="13.137995771612141"/>
    <n v="3.4205513358949155E-2"/>
    <m/>
    <x v="0"/>
  </r>
  <r>
    <x v="5"/>
    <x v="3"/>
    <s v="Abril-1999"/>
    <x v="1"/>
    <n v="362900"/>
    <n v="136880800"/>
    <n v="377.18600165334806"/>
    <n v="3778900"/>
    <n v="10.413061449435107"/>
    <n v="2.7607231985786174E-2"/>
    <m/>
    <x v="1"/>
  </r>
  <r>
    <x v="5"/>
    <x v="3"/>
    <s v="Abril-1999"/>
    <x v="2"/>
    <n v="79896"/>
    <n v="41606000"/>
    <n v="520.75197757084209"/>
    <n v="1070320"/>
    <n v="13.396415339941925"/>
    <n v="2.5725135797721482E-2"/>
    <m/>
    <x v="2"/>
  </r>
  <r>
    <x v="5"/>
    <x v="3"/>
    <s v="Abril-1999"/>
    <x v="3"/>
    <n v="493773"/>
    <n v="185666091"/>
    <n v="376.01507372821112"/>
    <n v="4307100"/>
    <n v="8.7228341768383455"/>
    <n v="2.3198097061245287E-2"/>
    <m/>
    <x v="3"/>
  </r>
  <r>
    <x v="5"/>
    <x v="3"/>
    <s v="Abril-1999"/>
    <x v="4"/>
    <n v="309517"/>
    <n v="226323000"/>
    <n v="731.21347131175344"/>
    <n v="4599995"/>
    <n v="14.861849268376211"/>
    <n v="2.032491174118406E-2"/>
    <m/>
    <x v="4"/>
  </r>
  <r>
    <x v="5"/>
    <x v="4"/>
    <s v="Mayo-1999"/>
    <x v="0"/>
    <n v="297749"/>
    <n v="104610000"/>
    <n v="351.33619256487844"/>
    <n v="3498551"/>
    <n v="11.750000839633383"/>
    <n v="3.3443752987286107E-2"/>
    <m/>
    <x v="0"/>
  </r>
  <r>
    <x v="5"/>
    <x v="4"/>
    <s v="Mayo-1999"/>
    <x v="1"/>
    <n v="362600"/>
    <n v="138593300"/>
    <n v="382.22090457804745"/>
    <n v="3778900"/>
    <n v="10.421676778819636"/>
    <n v="2.7266108823442402E-2"/>
    <m/>
    <x v="1"/>
  </r>
  <r>
    <x v="5"/>
    <x v="4"/>
    <s v="Mayo-1999"/>
    <x v="2"/>
    <n v="105179"/>
    <n v="48831000"/>
    <n v="464.26568041148897"/>
    <n v="1333561"/>
    <n v="12.6789663335837"/>
    <n v="2.7309721283610821E-2"/>
    <m/>
    <x v="2"/>
  </r>
  <r>
    <x v="5"/>
    <x v="4"/>
    <s v="Mayo-1999"/>
    <x v="3"/>
    <n v="569390"/>
    <n v="261173627"/>
    <n v="458.69022462635451"/>
    <n v="5524490"/>
    <n v="9.7024710655262645"/>
    <n v="2.1152556877421624E-2"/>
    <m/>
    <x v="3"/>
  </r>
  <r>
    <x v="5"/>
    <x v="4"/>
    <s v="Mayo-1999"/>
    <x v="4"/>
    <n v="287180"/>
    <n v="210604000"/>
    <n v="733.3519047287416"/>
    <n v="4311834"/>
    <n v="15.014395152865799"/>
    <n v="2.0473656720670072E-2"/>
    <m/>
    <x v="4"/>
  </r>
  <r>
    <x v="5"/>
    <x v="5"/>
    <s v="Junio-1999"/>
    <x v="0"/>
    <n v="277226"/>
    <n v="103380000"/>
    <n v="372.90874593292114"/>
    <n v="2785180"/>
    <n v="10.046604575328432"/>
    <n v="2.6941187850648095E-2"/>
    <m/>
    <x v="0"/>
  </r>
  <r>
    <x v="5"/>
    <x v="5"/>
    <s v="Junio-1999"/>
    <x v="1"/>
    <n v="368200"/>
    <n v="137355500"/>
    <n v="373.04589896795221"/>
    <n v="3529400"/>
    <n v="9.585551330798479"/>
    <n v="2.5695367131276139E-2"/>
    <m/>
    <x v="1"/>
  </r>
  <r>
    <x v="5"/>
    <x v="5"/>
    <s v="Junio-1999"/>
    <x v="2"/>
    <n v="114502"/>
    <n v="57453000"/>
    <n v="501.76416132469302"/>
    <n v="1379123"/>
    <n v="12.044531973240643"/>
    <n v="2.4004368788400954E-2"/>
    <m/>
    <x v="2"/>
  </r>
  <r>
    <x v="5"/>
    <x v="5"/>
    <s v="Junio-1999"/>
    <x v="3"/>
    <n v="537578"/>
    <n v="266007177"/>
    <n v="494.82526628693881"/>
    <n v="5294661"/>
    <n v="9.8491028278687001"/>
    <n v="1.9904203562146745E-2"/>
    <m/>
    <x v="3"/>
  </r>
  <r>
    <x v="5"/>
    <x v="5"/>
    <s v="Junio-1999"/>
    <x v="4"/>
    <n v="300225"/>
    <n v="233593000"/>
    <n v="778.05978849196435"/>
    <n v="4409800"/>
    <n v="14.6883170955117"/>
    <n v="1.8878134190664961E-2"/>
    <m/>
    <x v="4"/>
  </r>
  <r>
    <x v="5"/>
    <x v="6"/>
    <s v="Julio-1999"/>
    <x v="0"/>
    <n v="261000.09"/>
    <n v="83600000"/>
    <n v="320.30640295947791"/>
    <n v="2436372"/>
    <n v="9.3347554018084828"/>
    <n v="2.9143205741626793E-2"/>
    <m/>
    <x v="0"/>
  </r>
  <r>
    <x v="5"/>
    <x v="6"/>
    <s v="Julio-1999"/>
    <x v="1"/>
    <n v="358600"/>
    <n v="147171200"/>
    <n v="410.40490797546011"/>
    <n v="3730600"/>
    <n v="10.403234802007809"/>
    <n v="2.5348709530125458E-2"/>
    <m/>
    <x v="1"/>
  </r>
  <r>
    <x v="5"/>
    <x v="6"/>
    <s v="Julio-1999"/>
    <x v="2"/>
    <n v="76715"/>
    <n v="39980000"/>
    <n v="521.14970996545651"/>
    <n v="1035439.0800000001"/>
    <n v="13.497218014729846"/>
    <n v="2.5898926463231619E-2"/>
    <m/>
    <x v="2"/>
  </r>
  <r>
    <x v="5"/>
    <x v="6"/>
    <s v="Julio-1999"/>
    <x v="3"/>
    <n v="543810"/>
    <n v="255692468"/>
    <n v="470.18713889042129"/>
    <n v="5239353"/>
    <n v="9.6345286037402769"/>
    <n v="2.0490838236189263E-2"/>
    <m/>
    <x v="3"/>
  </r>
  <r>
    <x v="5"/>
    <x v="6"/>
    <s v="Julio-1999"/>
    <x v="4"/>
    <n v="270803"/>
    <n v="212095000"/>
    <n v="783.20771926455768"/>
    <n v="3897103.12"/>
    <n v="14.390915610240656"/>
    <n v="1.8374328107687594E-2"/>
    <m/>
    <x v="4"/>
  </r>
  <r>
    <x v="5"/>
    <x v="7"/>
    <s v="Agosto-1999"/>
    <x v="0"/>
    <n v="213747"/>
    <n v="76100000"/>
    <n v="356.02838870253152"/>
    <n v="1936564"/>
    <n v="9.0600756969688465"/>
    <n v="2.5447621550591326E-2"/>
    <m/>
    <x v="0"/>
  </r>
  <r>
    <x v="5"/>
    <x v="7"/>
    <s v="Agosto-1999"/>
    <x v="1"/>
    <n v="333600"/>
    <n v="133059400"/>
    <n v="398.85911270983212"/>
    <n v="3295000"/>
    <n v="9.8770983213429258"/>
    <n v="2.4763376356724893E-2"/>
    <m/>
    <x v="1"/>
  </r>
  <r>
    <x v="5"/>
    <x v="7"/>
    <s v="Agosto-1999"/>
    <x v="2"/>
    <n v="76947"/>
    <n v="36306000"/>
    <n v="471.83126047799135"/>
    <n v="961596.28999999992"/>
    <n v="12.496865244908832"/>
    <n v="2.6485878091775463E-2"/>
    <m/>
    <x v="2"/>
  </r>
  <r>
    <x v="5"/>
    <x v="7"/>
    <s v="Agosto-1999"/>
    <x v="3"/>
    <n v="561045"/>
    <n v="269944547"/>
    <n v="481.14598116015651"/>
    <n v="5368383"/>
    <n v="9.5685426302702989"/>
    <n v="1.9886984418322033E-2"/>
    <m/>
    <x v="3"/>
  </r>
  <r>
    <x v="5"/>
    <x v="7"/>
    <s v="Agosto-1999"/>
    <x v="4"/>
    <n v="250624"/>
    <n v="195241000"/>
    <n v="779.01956716036773"/>
    <n v="3734770.3299999996"/>
    <n v="14.90188621201481"/>
    <n v="1.9129026843746958E-2"/>
    <m/>
    <x v="4"/>
  </r>
  <r>
    <x v="5"/>
    <x v="8"/>
    <s v="Septiembre-1999"/>
    <x v="0"/>
    <n v="246270"/>
    <n v="86770000"/>
    <n v="352.33686604133675"/>
    <n v="2269509"/>
    <n v="9.2155317334632727"/>
    <n v="2.6155456955168837E-2"/>
    <m/>
    <x v="0"/>
  </r>
  <r>
    <x v="5"/>
    <x v="8"/>
    <s v="Septiembre-1999"/>
    <x v="1"/>
    <n v="376300"/>
    <n v="152055800"/>
    <n v="404.08131809726279"/>
    <n v="3751700"/>
    <n v="9.9699707680042522"/>
    <n v="2.4673179188166451E-2"/>
    <m/>
    <x v="1"/>
  </r>
  <r>
    <x v="5"/>
    <x v="8"/>
    <s v="Septiembre-1999"/>
    <x v="2"/>
    <n v="88086"/>
    <n v="36124000"/>
    <n v="410.09922121563017"/>
    <n v="1167838.8999999999"/>
    <n v="13.25793996775878"/>
    <n v="3.2328615324991691E-2"/>
    <m/>
    <x v="2"/>
  </r>
  <r>
    <x v="5"/>
    <x v="8"/>
    <s v="Septiembre-1999"/>
    <x v="3"/>
    <n v="532976"/>
    <n v="248227657"/>
    <n v="465.73890193929935"/>
    <n v="4901844"/>
    <n v="9.1971195701119743"/>
    <n v="1.9747372469458551E-2"/>
    <m/>
    <x v="3"/>
  </r>
  <r>
    <x v="5"/>
    <x v="8"/>
    <s v="Septiembre-1999"/>
    <x v="4"/>
    <n v="260072"/>
    <n v="200723000"/>
    <n v="771.79780983727585"/>
    <n v="4165240.61"/>
    <n v="16.015721069549969"/>
    <n v="2.0751187507161609E-2"/>
    <m/>
    <x v="4"/>
  </r>
  <r>
    <x v="5"/>
    <x v="9"/>
    <s v="Octubre-1999"/>
    <x v="0"/>
    <n v="214650"/>
    <n v="81050000"/>
    <n v="377.59142790589334"/>
    <n v="2046942"/>
    <n v="9.5361844863731662"/>
    <n v="2.525529919802591E-2"/>
    <m/>
    <x v="0"/>
  </r>
  <r>
    <x v="5"/>
    <x v="9"/>
    <s v="Octubre-1999"/>
    <x v="1"/>
    <n v="364200"/>
    <n v="146455000"/>
    <n v="402.1279516749039"/>
    <n v="3551400"/>
    <n v="9.7512355848434922"/>
    <n v="2.4249086750196307E-2"/>
    <m/>
    <x v="1"/>
  </r>
  <r>
    <x v="5"/>
    <x v="9"/>
    <s v="Octubre-1999"/>
    <x v="2"/>
    <n v="82219"/>
    <n v="30909000"/>
    <n v="375.93500285822012"/>
    <n v="711619.15999999992"/>
    <n v="8.6551668105912256"/>
    <n v="2.3023040538354522E-2"/>
    <m/>
    <x v="2"/>
  </r>
  <r>
    <x v="5"/>
    <x v="9"/>
    <s v="Octubre-1999"/>
    <x v="3"/>
    <n v="460164"/>
    <n v="199963640"/>
    <n v="434.54863918081378"/>
    <n v="4001052"/>
    <n v="8.6948392312306044"/>
    <n v="2.0008897617586879E-2"/>
    <m/>
    <x v="3"/>
  </r>
  <r>
    <x v="5"/>
    <x v="9"/>
    <s v="Octubre-1999"/>
    <x v="4"/>
    <n v="256768"/>
    <n v="223191000"/>
    <n v="869.23214730807581"/>
    <n v="3712692.2800000003"/>
    <n v="14.459326240029911"/>
    <n v="1.6634596735531453E-2"/>
    <m/>
    <x v="4"/>
  </r>
  <r>
    <x v="5"/>
    <x v="10"/>
    <s v="Noviembre-1999"/>
    <x v="0"/>
    <n v="153893"/>
    <n v="54290000"/>
    <n v="352.77757922712533"/>
    <n v="1493553"/>
    <n v="9.7051392850876912"/>
    <n v="2.7510646527905691E-2"/>
    <m/>
    <x v="0"/>
  </r>
  <r>
    <x v="5"/>
    <x v="10"/>
    <s v="Noviembre-1999"/>
    <x v="1"/>
    <n v="321300"/>
    <n v="135328700"/>
    <n v="421.19109866168691"/>
    <n v="3172400"/>
    <n v="9.8736383442265794"/>
    <n v="2.3442181887507973E-2"/>
    <m/>
    <x v="1"/>
  </r>
  <r>
    <x v="5"/>
    <x v="10"/>
    <s v="Noviembre-1999"/>
    <x v="2"/>
    <n v="74779"/>
    <n v="23740000"/>
    <n v="317.46880808783214"/>
    <n v="454031.51"/>
    <n v="6.071644579360516"/>
    <n v="1.9125168913226621E-2"/>
    <m/>
    <x v="2"/>
  </r>
  <r>
    <x v="5"/>
    <x v="10"/>
    <s v="Noviembre-1999"/>
    <x v="3"/>
    <n v="400009"/>
    <n v="169136670"/>
    <n v="422.83216127637127"/>
    <n v="3240042"/>
    <n v="8.0999227517380863"/>
    <n v="1.9156354444012643E-2"/>
    <m/>
    <x v="3"/>
  </r>
  <r>
    <x v="5"/>
    <x v="10"/>
    <s v="Noviembre-1999"/>
    <x v="4"/>
    <n v="153846"/>
    <n v="133957000"/>
    <n v="870.7213707213707"/>
    <n v="2553296.2600000002"/>
    <n v="16.596442286442286"/>
    <n v="1.9060566151824842E-2"/>
    <m/>
    <x v="4"/>
  </r>
  <r>
    <x v="5"/>
    <x v="11"/>
    <s v="Diciembre-1999"/>
    <x v="0"/>
    <n v="147315"/>
    <n v="54800000"/>
    <n v="371.99198995350099"/>
    <n v="1649367.26"/>
    <n v="11.196193598750975"/>
    <n v="3.0097942700729928E-2"/>
    <m/>
    <x v="0"/>
  </r>
  <r>
    <x v="5"/>
    <x v="11"/>
    <s v="Diciembre-1999"/>
    <x v="1"/>
    <n v="243700"/>
    <n v="104219000"/>
    <n v="427.65285186704966"/>
    <n v="2439100"/>
    <n v="10.008617152236356"/>
    <n v="2.3403602030339959E-2"/>
    <m/>
    <x v="1"/>
  </r>
  <r>
    <x v="5"/>
    <x v="11"/>
    <s v="Diciembre-1999"/>
    <x v="2"/>
    <n v="87714"/>
    <n v="31506000"/>
    <n v="359.19009508174292"/>
    <n v="775303.0199999999"/>
    <n v="8.8389883028934939"/>
    <n v="2.4608107027232904E-2"/>
    <m/>
    <x v="2"/>
  </r>
  <r>
    <x v="5"/>
    <x v="11"/>
    <s v="Diciembre-1999"/>
    <x v="3"/>
    <n v="370340"/>
    <n v="144499562"/>
    <n v="390.1808122266026"/>
    <n v="2982365"/>
    <n v="8.0530458497596804"/>
    <n v="2.0639266712794604E-2"/>
    <m/>
    <x v="3"/>
  </r>
  <r>
    <x v="5"/>
    <x v="11"/>
    <s v="Diciembre-1999"/>
    <x v="4"/>
    <n v="249350"/>
    <n v="205122000"/>
    <n v="822.62682975736914"/>
    <n v="3564603.6"/>
    <n v="14.295582915580511"/>
    <n v="1.7377968233539064E-2"/>
    <m/>
    <x v="4"/>
  </r>
  <r>
    <x v="5"/>
    <x v="0"/>
    <s v="Enero-1999"/>
    <x v="5"/>
    <n v="100364"/>
    <n v="85299601"/>
    <n v="849.90236538998045"/>
    <m/>
    <n v="0"/>
    <n v="0"/>
    <m/>
    <x v="5"/>
  </r>
  <r>
    <x v="5"/>
    <x v="1"/>
    <s v="Febrero-1999"/>
    <x v="5"/>
    <n v="83592"/>
    <n v="70768085"/>
    <n v="846.58920710115797"/>
    <m/>
    <n v="0"/>
    <n v="0"/>
    <m/>
    <x v="5"/>
  </r>
  <r>
    <x v="5"/>
    <x v="2"/>
    <s v="Marzo-1999"/>
    <x v="5"/>
    <n v="113159"/>
    <n v="91878387"/>
    <n v="811.94060569640942"/>
    <m/>
    <n v="0"/>
    <n v="0"/>
    <m/>
    <x v="5"/>
  </r>
  <r>
    <x v="5"/>
    <x v="3"/>
    <s v="Abril-1999"/>
    <x v="5"/>
    <n v="105060"/>
    <n v="85719967"/>
    <n v="815.91440129449836"/>
    <m/>
    <n v="0"/>
    <n v="0"/>
    <m/>
    <x v="5"/>
  </r>
  <r>
    <x v="5"/>
    <x v="4"/>
    <s v="Mayo-1999"/>
    <x v="5"/>
    <n v="135287"/>
    <n v="112304038"/>
    <n v="830.11699572020962"/>
    <m/>
    <n v="0"/>
    <n v="0"/>
    <m/>
    <x v="5"/>
  </r>
  <r>
    <x v="5"/>
    <x v="5"/>
    <s v="Junio-1999"/>
    <x v="5"/>
    <n v="136014"/>
    <n v="120252852"/>
    <n v="884.12113458908641"/>
    <m/>
    <n v="0"/>
    <n v="0"/>
    <m/>
    <x v="5"/>
  </r>
  <r>
    <x v="5"/>
    <x v="6"/>
    <s v="Julio-1999"/>
    <x v="5"/>
    <n v="125478"/>
    <n v="127947017"/>
    <n v="1019.6768915666491"/>
    <m/>
    <n v="0"/>
    <n v="0"/>
    <m/>
    <x v="5"/>
  </r>
  <r>
    <x v="5"/>
    <x v="7"/>
    <s v="Agosto-1999"/>
    <x v="5"/>
    <n v="131729"/>
    <n v="133534579"/>
    <n v="1013.7067692004039"/>
    <m/>
    <n v="0"/>
    <n v="0"/>
    <m/>
    <x v="5"/>
  </r>
  <r>
    <x v="5"/>
    <x v="8"/>
    <s v="Septiembre-1999"/>
    <x v="5"/>
    <n v="128469"/>
    <n v="130098329"/>
    <n v="1012.6826627435413"/>
    <m/>
    <n v="0"/>
    <n v="0"/>
    <m/>
    <x v="5"/>
  </r>
  <r>
    <x v="5"/>
    <x v="9"/>
    <s v="Octubre-1999"/>
    <x v="5"/>
    <n v="101235"/>
    <n v="98500723"/>
    <n v="972.9907936978318"/>
    <m/>
    <n v="0"/>
    <n v="0"/>
    <m/>
    <x v="5"/>
  </r>
  <r>
    <x v="5"/>
    <x v="10"/>
    <s v="Noviembre-1999"/>
    <x v="5"/>
    <n v="94788"/>
    <n v="87458561"/>
    <n v="922.67545469890706"/>
    <m/>
    <n v="0"/>
    <n v="0"/>
    <m/>
    <x v="5"/>
  </r>
  <r>
    <x v="5"/>
    <x v="11"/>
    <s v="Diciembre-1999"/>
    <x v="6"/>
    <n v="83499"/>
    <n v="76359086"/>
    <n v="914.49102384459695"/>
    <m/>
    <n v="0"/>
    <n v="0"/>
    <m/>
    <x v="6"/>
  </r>
  <r>
    <x v="6"/>
    <x v="0"/>
    <s v="Enero-2000"/>
    <x v="0"/>
    <n v="105522"/>
    <n v="32750000"/>
    <n v="310.36182028392182"/>
    <n v="979995"/>
    <n v="9.287115483027236"/>
    <n v="2.992351145038168E-2"/>
    <m/>
    <x v="0"/>
  </r>
  <r>
    <x v="6"/>
    <x v="0"/>
    <s v="Enero-2000"/>
    <x v="1"/>
    <n v="256400"/>
    <n v="96817500"/>
    <n v="377.60335413416539"/>
    <n v="2593300"/>
    <n v="10.11427457098284"/>
    <n v="2.6785446845869806E-2"/>
    <m/>
    <x v="1"/>
  </r>
  <r>
    <x v="6"/>
    <x v="0"/>
    <s v="Enero-2000"/>
    <x v="2"/>
    <n v="86416"/>
    <n v="35836000"/>
    <n v="414.69172375486022"/>
    <n v="771072.83"/>
    <n v="8.9228016802443992"/>
    <n v="2.1516710291327155E-2"/>
    <m/>
    <x v="2"/>
  </r>
  <r>
    <x v="6"/>
    <x v="0"/>
    <s v="Enero-2000"/>
    <x v="3"/>
    <n v="288006"/>
    <n v="125011576"/>
    <n v="434.05892932786122"/>
    <n v="2324926"/>
    <n v="8.0724915453150281"/>
    <n v="1.8597685705522182E-2"/>
    <m/>
    <x v="3"/>
  </r>
  <r>
    <x v="6"/>
    <x v="0"/>
    <s v="Enero-2000"/>
    <x v="4"/>
    <n v="253602"/>
    <n v="200418000"/>
    <n v="790.28556557124944"/>
    <n v="2863697.45"/>
    <n v="11.292093319453317"/>
    <n v="1.4288624025786107E-2"/>
    <m/>
    <x v="4"/>
  </r>
  <r>
    <x v="6"/>
    <x v="1"/>
    <s v="Febrero-2000"/>
    <x v="0"/>
    <n v="109030"/>
    <n v="37110000"/>
    <n v="340.36503714573968"/>
    <n v="1030194.9999999999"/>
    <n v="9.4487297074199752"/>
    <n v="2.7760576663971973E-2"/>
    <m/>
    <x v="0"/>
  </r>
  <r>
    <x v="6"/>
    <x v="1"/>
    <s v="Febrero-2000"/>
    <x v="1"/>
    <n v="285700"/>
    <n v="111063800"/>
    <n v="388.74273713685682"/>
    <n v="2742500"/>
    <n v="9.5992299614980752"/>
    <n v="2.4693014285482758E-2"/>
    <m/>
    <x v="1"/>
  </r>
  <r>
    <x v="6"/>
    <x v="1"/>
    <s v="Febrero-2000"/>
    <x v="2"/>
    <n v="90316"/>
    <n v="36877000"/>
    <n v="408.31081978829889"/>
    <n v="711534.51"/>
    <n v="7.8782774923601577"/>
    <n v="1.9294804620766333E-2"/>
    <m/>
    <x v="2"/>
  </r>
  <r>
    <x v="6"/>
    <x v="1"/>
    <s v="Febrero-2000"/>
    <x v="3"/>
    <n v="258422"/>
    <n v="114843536"/>
    <n v="444.40309261595377"/>
    <n v="2327462"/>
    <n v="9.0064390802640641"/>
    <n v="2.0266373546700966E-2"/>
    <m/>
    <x v="3"/>
  </r>
  <r>
    <x v="6"/>
    <x v="1"/>
    <s v="Febrero-2000"/>
    <x v="4"/>
    <n v="259241"/>
    <n v="208455000"/>
    <n v="804.0973457130624"/>
    <n v="3027581.08"/>
    <n v="11.678635246739521"/>
    <n v="1.4523907222182246E-2"/>
    <m/>
    <x v="4"/>
  </r>
  <r>
    <x v="6"/>
    <x v="2"/>
    <s v="Marzo-2000"/>
    <x v="0"/>
    <n v="190175"/>
    <n v="66280000"/>
    <n v="348.52109898777439"/>
    <n v="2285657"/>
    <n v="12.018703825423952"/>
    <n v="3.4484867229933616E-2"/>
    <m/>
    <x v="0"/>
  </r>
  <r>
    <x v="6"/>
    <x v="2"/>
    <s v="Marzo-2000"/>
    <x v="1"/>
    <n v="298400"/>
    <n v="124241500"/>
    <n v="416.35891420911526"/>
    <n v="2947000"/>
    <n v="9.8760053619302948"/>
    <n v="2.3719932550717755E-2"/>
    <m/>
    <x v="1"/>
  </r>
  <r>
    <x v="6"/>
    <x v="2"/>
    <s v="Marzo-2000"/>
    <x v="2"/>
    <n v="97231"/>
    <n v="36139000"/>
    <n v="371.68187100821757"/>
    <n v="751296.51"/>
    <n v="7.7269236148964842"/>
    <n v="2.0789078557790754E-2"/>
    <m/>
    <x v="2"/>
  </r>
  <r>
    <x v="6"/>
    <x v="2"/>
    <s v="Marzo-2000"/>
    <x v="3"/>
    <n v="376774"/>
    <n v="140819261"/>
    <n v="373.7499429366145"/>
    <n v="3289355"/>
    <n v="8.7303131320101706"/>
    <n v="2.3358700909529698E-2"/>
    <m/>
    <x v="3"/>
  </r>
  <r>
    <x v="6"/>
    <x v="2"/>
    <s v="Marzo-2000"/>
    <x v="4"/>
    <n v="289430"/>
    <n v="218776000"/>
    <n v="755.88570638841861"/>
    <n v="4372896.82"/>
    <n v="15.108650865494248"/>
    <n v="1.9988009745127436E-2"/>
    <m/>
    <x v="4"/>
  </r>
  <r>
    <x v="6"/>
    <x v="3"/>
    <s v="Abril-2000"/>
    <x v="0"/>
    <n v="286760"/>
    <n v="113860000"/>
    <n v="397.05677221369785"/>
    <n v="3850565"/>
    <n v="13.427831636211467"/>
    <n v="3.3818417354646059E-2"/>
    <m/>
    <x v="0"/>
  </r>
  <r>
    <x v="6"/>
    <x v="3"/>
    <s v="Abril-2000"/>
    <x v="1"/>
    <n v="273000"/>
    <n v="110709800"/>
    <n v="405.53040293040294"/>
    <n v="2596800"/>
    <n v="9.512087912087912"/>
    <n v="2.3455918084939183E-2"/>
    <m/>
    <x v="1"/>
  </r>
  <r>
    <x v="6"/>
    <x v="3"/>
    <s v="Abril-2000"/>
    <x v="2"/>
    <n v="100729"/>
    <n v="47518000"/>
    <n v="471.74100805130598"/>
    <n v="850714.12"/>
    <n v="8.4455729730266356"/>
    <n v="1.7902986657687612E-2"/>
    <m/>
    <x v="2"/>
  </r>
  <r>
    <x v="6"/>
    <x v="3"/>
    <s v="Abril-2000"/>
    <x v="3"/>
    <n v="444364"/>
    <n v="175157094"/>
    <n v="394.17480714009235"/>
    <n v="4236561"/>
    <n v="9.533987901810228"/>
    <n v="2.4187207627456984E-2"/>
    <m/>
    <x v="3"/>
  </r>
  <r>
    <x v="6"/>
    <x v="3"/>
    <s v="Abril-2000"/>
    <x v="4"/>
    <n v="274209"/>
    <n v="201153000"/>
    <n v="733.57548439329128"/>
    <n v="3673002.67"/>
    <n v="13.39490195434869"/>
    <n v="1.825974591480117E-2"/>
    <m/>
    <x v="4"/>
  </r>
  <r>
    <x v="6"/>
    <x v="4"/>
    <s v="Mayo-2000"/>
    <x v="0"/>
    <n v="209724"/>
    <n v="77220000"/>
    <n v="368.19820335297823"/>
    <n v="2605608"/>
    <n v="12.423985809921611"/>
    <n v="3.3742657342657342E-2"/>
    <m/>
    <x v="0"/>
  </r>
  <r>
    <x v="6"/>
    <x v="4"/>
    <s v="Mayo-2000"/>
    <x v="1"/>
    <n v="218700"/>
    <n v="97098200"/>
    <n v="443.97896662094195"/>
    <n v="2307300"/>
    <n v="10.550068587105624"/>
    <n v="2.3762541427132532E-2"/>
    <m/>
    <x v="1"/>
  </r>
  <r>
    <x v="6"/>
    <x v="4"/>
    <s v="Mayo-2000"/>
    <x v="2"/>
    <n v="86210"/>
    <n v="47472000"/>
    <n v="550.65537640644936"/>
    <n v="1614755.44"/>
    <n v="18.73048880640297"/>
    <n v="3.4014902258173239E-2"/>
    <m/>
    <x v="2"/>
  </r>
  <r>
    <x v="6"/>
    <x v="4"/>
    <s v="Mayo-2000"/>
    <x v="3"/>
    <n v="539346"/>
    <n v="263687882"/>
    <n v="488.90300845839221"/>
    <n v="6228349"/>
    <n v="11.547965498956144"/>
    <n v="2.3620156348330031E-2"/>
    <m/>
    <x v="3"/>
  </r>
  <r>
    <x v="6"/>
    <x v="4"/>
    <s v="Mayo-2000"/>
    <x v="4"/>
    <n v="280090"/>
    <n v="208380000"/>
    <n v="743.97515084437146"/>
    <n v="4796121.59"/>
    <n v="17.123501695883466"/>
    <n v="2.3016227996928686E-2"/>
    <m/>
    <x v="4"/>
  </r>
  <r>
    <x v="6"/>
    <x v="5"/>
    <s v="Junio-2000"/>
    <x v="0"/>
    <n v="250059"/>
    <n v="90370000"/>
    <n v="361.39471084823981"/>
    <n v="2404027"/>
    <n v="9.6138391339643849"/>
    <n v="2.6602047139537458E-2"/>
    <m/>
    <x v="0"/>
  </r>
  <r>
    <x v="6"/>
    <x v="5"/>
    <s v="Junio-2000"/>
    <x v="1"/>
    <n v="241100"/>
    <n v="97889000"/>
    <n v="406.00995437577768"/>
    <n v="2350100"/>
    <n v="9.747407714641227"/>
    <n v="2.40078047584509E-2"/>
    <m/>
    <x v="1"/>
  </r>
  <r>
    <x v="6"/>
    <x v="5"/>
    <s v="Junio-2000"/>
    <x v="2"/>
    <n v="80206"/>
    <n v="42077000"/>
    <n v="524.61162506545645"/>
    <n v="1232103.95"/>
    <n v="15.361742887065805"/>
    <n v="2.9282124438529362E-2"/>
    <m/>
    <x v="2"/>
  </r>
  <r>
    <x v="6"/>
    <x v="5"/>
    <s v="Junio-2000"/>
    <x v="3"/>
    <n v="520115"/>
    <n v="256230855"/>
    <n v="492.64269440412215"/>
    <n v="5992550"/>
    <n v="11.521586572200379"/>
    <n v="2.3387308292750302E-2"/>
    <m/>
    <x v="3"/>
  </r>
  <r>
    <x v="6"/>
    <x v="5"/>
    <s v="Junio-2000"/>
    <x v="4"/>
    <n v="227054"/>
    <n v="180293000"/>
    <n v="794.05339698926241"/>
    <n v="3627782.79"/>
    <n v="15.977621138583773"/>
    <n v="2.0121595347573119E-2"/>
    <m/>
    <x v="4"/>
  </r>
  <r>
    <x v="6"/>
    <x v="6"/>
    <s v="Julio-2000"/>
    <x v="0"/>
    <n v="242008"/>
    <n v="91590000"/>
    <n v="378.45856335327755"/>
    <n v="2120330"/>
    <n v="8.7614045816667225"/>
    <n v="2.3150234741784039E-2"/>
    <m/>
    <x v="0"/>
  </r>
  <r>
    <x v="6"/>
    <x v="6"/>
    <s v="Julio-2000"/>
    <x v="1"/>
    <n v="229400"/>
    <n v="96374800"/>
    <n v="420.11682650392328"/>
    <n v="2401900"/>
    <n v="10.470357454228422"/>
    <n v="2.4922490111522928E-2"/>
    <m/>
    <x v="1"/>
  </r>
  <r>
    <x v="6"/>
    <x v="6"/>
    <s v="Julio-2000"/>
    <x v="2"/>
    <n v="80798"/>
    <n v="45793000"/>
    <n v="566.7590781950048"/>
    <n v="872260.04"/>
    <n v="10.795564741701527"/>
    <n v="1.9047890288908787E-2"/>
    <m/>
    <x v="2"/>
  </r>
  <r>
    <x v="6"/>
    <x v="6"/>
    <s v="Julio-2000"/>
    <x v="3"/>
    <n v="522277"/>
    <n v="260797241"/>
    <n v="499.34659385728264"/>
    <n v="5925926"/>
    <n v="11.346327714986492"/>
    <n v="2.27223492751597E-2"/>
    <m/>
    <x v="3"/>
  </r>
  <r>
    <x v="6"/>
    <x v="6"/>
    <s v="Julio-2000"/>
    <x v="4"/>
    <n v="181389"/>
    <n v="154396000"/>
    <n v="851.18722745039668"/>
    <n v="2152496.6599999997"/>
    <n v="11.866743077033336"/>
    <n v="1.3941401720251817E-2"/>
    <m/>
    <x v="4"/>
  </r>
  <r>
    <x v="6"/>
    <x v="7"/>
    <s v="Agosto-2000"/>
    <x v="0"/>
    <n v="201669"/>
    <n v="85830000"/>
    <n v="425.5983815063297"/>
    <n v="1772310"/>
    <n v="8.788212367790786"/>
    <n v="2.0649073750436911E-2"/>
    <m/>
    <x v="0"/>
  </r>
  <r>
    <x v="6"/>
    <x v="7"/>
    <s v="Agosto-2000"/>
    <x v="1"/>
    <n v="235800"/>
    <n v="100943800"/>
    <n v="428.09075487701443"/>
    <n v="2384700"/>
    <n v="10.11323155216285"/>
    <n v="2.3624036344976115E-2"/>
    <m/>
    <x v="1"/>
  </r>
  <r>
    <x v="6"/>
    <x v="7"/>
    <s v="Agosto-2000"/>
    <x v="2"/>
    <n v="87073"/>
    <n v="43014000"/>
    <n v="493.99928795378588"/>
    <n v="749190.1"/>
    <n v="8.6041608765059205"/>
    <n v="1.7417354814711489E-2"/>
    <m/>
    <x v="2"/>
  </r>
  <r>
    <x v="6"/>
    <x v="7"/>
    <s v="Agosto-2000"/>
    <x v="3"/>
    <n v="559716"/>
    <n v="276636630"/>
    <n v="494.24463477906653"/>
    <n v="5862432"/>
    <n v="10.473940355465986"/>
    <n v="2.1191813969104526E-2"/>
    <m/>
    <x v="3"/>
  </r>
  <r>
    <x v="6"/>
    <x v="7"/>
    <s v="Agosto-2000"/>
    <x v="4"/>
    <n v="210463"/>
    <n v="171363000"/>
    <n v="814.21912640226549"/>
    <n v="3424462.1999999997"/>
    <n v="16.271088980010738"/>
    <n v="1.9983673255020044E-2"/>
    <m/>
    <x v="4"/>
  </r>
  <r>
    <x v="6"/>
    <x v="8"/>
    <s v="Septiembre-2000"/>
    <x v="0"/>
    <n v="220437"/>
    <n v="80760000"/>
    <n v="366.3631785952449"/>
    <n v="1861138"/>
    <n v="8.4429474180831718"/>
    <n v="2.3045294700346705E-2"/>
    <m/>
    <x v="0"/>
  </r>
  <r>
    <x v="6"/>
    <x v="8"/>
    <s v="Septiembre-2000"/>
    <x v="1"/>
    <n v="229500"/>
    <n v="86368800"/>
    <n v="376.33464052287582"/>
    <n v="2104700"/>
    <n v="9.1708061002178649"/>
    <n v="2.4368753531367807E-2"/>
    <m/>
    <x v="1"/>
  </r>
  <r>
    <x v="6"/>
    <x v="8"/>
    <s v="Septiembre-2000"/>
    <x v="2"/>
    <n v="69904"/>
    <n v="39974000"/>
    <n v="571.84138246738382"/>
    <n v="1128942.9099999999"/>
    <n v="16.149904297322042"/>
    <n v="2.8241930004502924E-2"/>
    <m/>
    <x v="2"/>
  </r>
  <r>
    <x v="6"/>
    <x v="8"/>
    <s v="Septiembre-2000"/>
    <x v="3"/>
    <n v="526007"/>
    <n v="240445584"/>
    <n v="457.11479885248673"/>
    <n v="5122203"/>
    <n v="9.7378989252994739"/>
    <n v="2.1302961421824241E-2"/>
    <m/>
    <x v="3"/>
  </r>
  <r>
    <x v="6"/>
    <x v="8"/>
    <s v="Septiembre-2000"/>
    <x v="4"/>
    <n v="213794"/>
    <n v="172098000"/>
    <n v="804.97114044360455"/>
    <n v="4760846.1500000004"/>
    <n v="22.268380543888043"/>
    <n v="2.7663576276307687E-2"/>
    <m/>
    <x v="4"/>
  </r>
  <r>
    <x v="6"/>
    <x v="9"/>
    <s v="Octubre-2000"/>
    <x v="0"/>
    <n v="186209"/>
    <n v="68160000"/>
    <n v="366.04030954465145"/>
    <n v="1639534"/>
    <n v="8.8048053531247152"/>
    <n v="2.4054196009389673E-2"/>
    <m/>
    <x v="0"/>
  </r>
  <r>
    <x v="6"/>
    <x v="9"/>
    <s v="Octubre-2000"/>
    <x v="1"/>
    <n v="261300"/>
    <n v="110945000"/>
    <n v="424.58859548411789"/>
    <n v="2662200"/>
    <n v="10.188289322617681"/>
    <n v="2.3995673531930235E-2"/>
    <m/>
    <x v="1"/>
  </r>
  <r>
    <x v="6"/>
    <x v="9"/>
    <s v="Octubre-2000"/>
    <x v="2"/>
    <n v="74244"/>
    <n v="40531000"/>
    <n v="545.9161683098971"/>
    <n v="1215391.3"/>
    <n v="16.370229244114004"/>
    <n v="2.998670893883694E-2"/>
    <m/>
    <x v="2"/>
  </r>
  <r>
    <x v="6"/>
    <x v="9"/>
    <s v="Octubre-2000"/>
    <x v="3"/>
    <n v="512475"/>
    <n v="225720033"/>
    <n v="440.45081808868724"/>
    <n v="4627417"/>
    <n v="9.0295468071613243"/>
    <n v="2.0500692554834068E-2"/>
    <m/>
    <x v="3"/>
  </r>
  <r>
    <x v="6"/>
    <x v="9"/>
    <s v="Octubre-2000"/>
    <x v="4"/>
    <n v="234559"/>
    <n v="178929000"/>
    <n v="762.83152639634375"/>
    <n v="3276660.6999999997"/>
    <n v="13.969452035521979"/>
    <n v="1.8312630708269759E-2"/>
    <m/>
    <x v="4"/>
  </r>
  <r>
    <x v="6"/>
    <x v="10"/>
    <s v="Noviembre-2000"/>
    <x v="0"/>
    <n v="146180"/>
    <n v="60540000"/>
    <n v="414.14694212614586"/>
    <n v="1320143"/>
    <n v="9.0309413052401144"/>
    <n v="2.1806128179715889E-2"/>
    <m/>
    <x v="0"/>
  </r>
  <r>
    <x v="6"/>
    <x v="10"/>
    <s v="Noviembre-2000"/>
    <x v="1"/>
    <n v="274900"/>
    <n v="120295700"/>
    <n v="437.59803564932702"/>
    <n v="2620000"/>
    <n v="9.5307384503455808"/>
    <n v="2.1779664609790708E-2"/>
    <m/>
    <x v="1"/>
  </r>
  <r>
    <x v="6"/>
    <x v="10"/>
    <s v="Noviembre-2000"/>
    <x v="2"/>
    <n v="72585"/>
    <n v="37284000"/>
    <n v="513.65984707584209"/>
    <n v="964521.3"/>
    <n v="13.28816284356272"/>
    <n v="2.5869576762149984E-2"/>
    <m/>
    <x v="2"/>
  </r>
  <r>
    <x v="6"/>
    <x v="10"/>
    <s v="Noviembre-2000"/>
    <x v="3"/>
    <n v="478906"/>
    <n v="204560766"/>
    <n v="427.14178982931935"/>
    <n v="3993548"/>
    <n v="8.3388974036658556"/>
    <n v="1.952255106436197E-2"/>
    <m/>
    <x v="3"/>
  </r>
  <r>
    <x v="6"/>
    <x v="10"/>
    <s v="Noviembre-2000"/>
    <x v="4"/>
    <n v="237367"/>
    <n v="175815000"/>
    <n v="740.68846975358838"/>
    <n v="3357192.9"/>
    <n v="14.143469395493055"/>
    <n v="1.9095031140687654E-2"/>
    <m/>
    <x v="4"/>
  </r>
  <r>
    <x v="6"/>
    <x v="11"/>
    <s v="Diciembre-2000"/>
    <x v="0"/>
    <n v="210980"/>
    <n v="73004300"/>
    <n v="346.02474168167601"/>
    <n v="1986725"/>
    <n v="9.4166508673807936"/>
    <n v="2.7213807953778067E-2"/>
    <m/>
    <x v="0"/>
  </r>
  <r>
    <x v="6"/>
    <x v="11"/>
    <s v="Diciembre-2000"/>
    <x v="1"/>
    <n v="275200"/>
    <n v="110535000"/>
    <n v="401.65334302325579"/>
    <n v="2497400"/>
    <n v="9.0748546511627914"/>
    <n v="2.2593748586420589E-2"/>
    <m/>
    <x v="1"/>
  </r>
  <r>
    <x v="6"/>
    <x v="11"/>
    <s v="Diciembre-2000"/>
    <x v="2"/>
    <n v="74754"/>
    <n v="42017000"/>
    <n v="562.07025710998744"/>
    <n v="1047747.1000000001"/>
    <n v="14.015933595526661"/>
    <n v="2.4936266273175144E-2"/>
    <m/>
    <x v="2"/>
  </r>
  <r>
    <x v="6"/>
    <x v="11"/>
    <s v="Diciembre-2000"/>
    <x v="3"/>
    <n v="494201"/>
    <n v="206662081"/>
    <n v="418.17414574231941"/>
    <n v="4270311"/>
    <n v="8.6408384442767208"/>
    <n v="2.0663253652226602E-2"/>
    <m/>
    <x v="3"/>
  </r>
  <r>
    <x v="6"/>
    <x v="11"/>
    <s v="Diciembre-2000"/>
    <x v="4"/>
    <n v="266973"/>
    <n v="198252000"/>
    <n v="742.59194750030906"/>
    <n v="3672855.5"/>
    <n v="13.757404306802561"/>
    <n v="1.8526196457034481E-2"/>
    <m/>
    <x v="4"/>
  </r>
  <r>
    <x v="6"/>
    <x v="0"/>
    <s v="Enero-2000"/>
    <x v="6"/>
    <n v="80178"/>
    <n v="66776431"/>
    <n v="832.85229115218635"/>
    <n v="1521280"/>
    <n v="18.973783332086107"/>
    <n v="2.278169074354992E-2"/>
    <s v="El 16/11/1999 operador Belgrano Cargas y Logística S.A."/>
    <x v="6"/>
  </r>
  <r>
    <x v="6"/>
    <x v="1"/>
    <s v="Febrero-2000"/>
    <x v="6"/>
    <n v="59691"/>
    <n v="59306001"/>
    <n v="993.55013318590738"/>
    <n v="1150440"/>
    <n v="19.273257274966074"/>
    <n v="1.9398374204998244E-2"/>
    <m/>
    <x v="6"/>
  </r>
  <r>
    <x v="6"/>
    <x v="2"/>
    <s v="Marzo-2000"/>
    <x v="6"/>
    <n v="62179"/>
    <n v="51077103"/>
    <n v="821.45262870100839"/>
    <n v="1053240"/>
    <n v="16.938837871307033"/>
    <n v="2.0620590012710785E-2"/>
    <m/>
    <x v="6"/>
  </r>
  <r>
    <x v="6"/>
    <x v="3"/>
    <s v="Abril-2000"/>
    <x v="6"/>
    <n v="103199"/>
    <n v="85108882"/>
    <n v="824.70646033391802"/>
    <n v="1589350"/>
    <n v="15.400827527398521"/>
    <n v="1.8674314156776256E-2"/>
    <m/>
    <x v="6"/>
  </r>
  <r>
    <x v="6"/>
    <x v="4"/>
    <s v="Mayo-2000"/>
    <x v="6"/>
    <n v="144635"/>
    <n v="122379854"/>
    <n v="846.12890379230475"/>
    <n v="2794760"/>
    <n v="19.322847167006604"/>
    <n v="2.283676527347385E-2"/>
    <m/>
    <x v="6"/>
  </r>
  <r>
    <x v="6"/>
    <x v="5"/>
    <s v="Junio-2000"/>
    <x v="6"/>
    <n v="150101"/>
    <n v="144722057"/>
    <n v="964.16450923045147"/>
    <n v="2760600"/>
    <n v="18.391616311683467"/>
    <n v="1.9075184924990392E-2"/>
    <m/>
    <x v="6"/>
  </r>
  <r>
    <x v="6"/>
    <x v="6"/>
    <s v="Julio-2000"/>
    <x v="6"/>
    <n v="150436"/>
    <n v="154563887"/>
    <n v="1027.4394892180064"/>
    <n v="2833540"/>
    <n v="18.835518094073226"/>
    <n v="1.8332484094424981E-2"/>
    <m/>
    <x v="6"/>
  </r>
  <r>
    <x v="6"/>
    <x v="7"/>
    <s v="Agosto-2000"/>
    <x v="6"/>
    <n v="140726"/>
    <n v="147515085"/>
    <n v="1048.243288375993"/>
    <n v="2684660"/>
    <n v="19.077213876611289"/>
    <n v="1.8199223489584134E-2"/>
    <m/>
    <x v="6"/>
  </r>
  <r>
    <x v="6"/>
    <x v="8"/>
    <s v="Septiembre-2000"/>
    <x v="6"/>
    <n v="141405"/>
    <n v="140270472"/>
    <n v="991.97674763975817"/>
    <n v="2402570"/>
    <n v="16.990700470280402"/>
    <n v="1.7128123729418975E-2"/>
    <m/>
    <x v="6"/>
  </r>
  <r>
    <x v="6"/>
    <x v="9"/>
    <s v="Octubre-2000"/>
    <x v="6"/>
    <n v="124655"/>
    <n v="120376021"/>
    <n v="965.67342665757485"/>
    <n v="2159680"/>
    <n v="17.325257711283143"/>
    <n v="1.7941114700908745E-2"/>
    <m/>
    <x v="6"/>
  </r>
  <r>
    <x v="6"/>
    <x v="10"/>
    <s v="Noviembre-2000"/>
    <x v="6"/>
    <n v="113574"/>
    <n v="108736418"/>
    <n v="957.40590275943441"/>
    <n v="2049320.0000000002"/>
    <n v="18.04391850247416"/>
    <n v="1.8846675637227632E-2"/>
    <m/>
    <x v="6"/>
  </r>
  <r>
    <x v="6"/>
    <x v="11"/>
    <s v="Diciembre-2000"/>
    <x v="6"/>
    <n v="106736"/>
    <n v="100568074"/>
    <n v="942.21325513416275"/>
    <n v="1997680"/>
    <n v="18.716084545045721"/>
    <n v="1.9863958019122451E-2"/>
    <m/>
    <x v="6"/>
  </r>
  <r>
    <x v="7"/>
    <x v="0"/>
    <s v="Enero-2001"/>
    <x v="0"/>
    <n v="248409"/>
    <n v="86260000"/>
    <n v="347.24989835311925"/>
    <n v="2476379"/>
    <n v="9.9689584515858929"/>
    <n v="2.8708312079758869E-2"/>
    <m/>
    <x v="0"/>
  </r>
  <r>
    <x v="7"/>
    <x v="0"/>
    <s v="Enero-2001"/>
    <x v="1"/>
    <n v="259300"/>
    <n v="109599800"/>
    <n v="422.67566525260315"/>
    <n v="2518600"/>
    <n v="9.7130736598534515"/>
    <n v="2.2979968941549165E-2"/>
    <m/>
    <x v="1"/>
  </r>
  <r>
    <x v="7"/>
    <x v="0"/>
    <s v="Enero-2001"/>
    <x v="2"/>
    <n v="61265"/>
    <n v="31063000"/>
    <n v="507.02685056720804"/>
    <n v="850987"/>
    <n v="13.890263608912104"/>
    <n v="2.7395518784405885E-2"/>
    <m/>
    <x v="2"/>
  </r>
  <r>
    <x v="7"/>
    <x v="0"/>
    <s v="Enero-2001"/>
    <x v="3"/>
    <n v="392723"/>
    <n v="179465597"/>
    <n v="456.97755670026964"/>
    <n v="3440850"/>
    <n v="8.7615189331920966"/>
    <n v="1.9172755433455025E-2"/>
    <m/>
    <x v="3"/>
  </r>
  <r>
    <x v="7"/>
    <x v="0"/>
    <s v="Enero-2001"/>
    <x v="4"/>
    <n v="253012"/>
    <n v="178754000"/>
    <n v="706.50403933410269"/>
    <n v="3456910"/>
    <n v="13.663027840576731"/>
    <n v="1.9338923884220774E-2"/>
    <m/>
    <x v="4"/>
  </r>
  <r>
    <x v="7"/>
    <x v="1"/>
    <s v="Febrero-2001"/>
    <x v="0"/>
    <n v="106072"/>
    <n v="31520500"/>
    <n v="297.16136209367221"/>
    <n v="942099"/>
    <n v="8.8816935666339845"/>
    <n v="2.9888453546104917E-2"/>
    <m/>
    <x v="0"/>
  </r>
  <r>
    <x v="7"/>
    <x v="1"/>
    <s v="Febrero-2001"/>
    <x v="1"/>
    <n v="259800"/>
    <n v="102156600"/>
    <n v="393.21247113163975"/>
    <n v="2428900"/>
    <n v="9.3491147036181683"/>
    <n v="2.3776241574210575E-2"/>
    <m/>
    <x v="1"/>
  </r>
  <r>
    <x v="7"/>
    <x v="1"/>
    <s v="Febrero-2001"/>
    <x v="2"/>
    <n v="39371"/>
    <n v="24048000"/>
    <n v="610.80490716517238"/>
    <n v="528717"/>
    <n v="13.429097559117116"/>
    <n v="2.1985903193612773E-2"/>
    <m/>
    <x v="2"/>
  </r>
  <r>
    <x v="7"/>
    <x v="1"/>
    <s v="Febrero-2001"/>
    <x v="3"/>
    <n v="223504"/>
    <n v="118486563"/>
    <n v="530.13173366024773"/>
    <n v="2208748"/>
    <n v="9.8823645214403317"/>
    <n v="1.8641337414775042E-2"/>
    <m/>
    <x v="3"/>
  </r>
  <r>
    <x v="7"/>
    <x v="1"/>
    <s v="Febrero-2001"/>
    <x v="4"/>
    <n v="228828"/>
    <n v="168325000"/>
    <n v="735.596168301082"/>
    <n v="3382154"/>
    <n v="14.780332826402363"/>
    <n v="2.0092998663300162E-2"/>
    <m/>
    <x v="4"/>
  </r>
  <r>
    <x v="7"/>
    <x v="2"/>
    <s v="Marzo-2001"/>
    <x v="0"/>
    <n v="148880"/>
    <n v="51350000"/>
    <n v="344.90865126276196"/>
    <n v="1520809"/>
    <n v="10.214998656636217"/>
    <n v="2.961653359298929E-2"/>
    <m/>
    <x v="0"/>
  </r>
  <r>
    <x v="7"/>
    <x v="2"/>
    <s v="Marzo-2001"/>
    <x v="1"/>
    <n v="306200"/>
    <n v="122362800"/>
    <n v="399.61724363161335"/>
    <n v="3080500"/>
    <n v="10.06041802743305"/>
    <n v="2.5175134926628026E-2"/>
    <m/>
    <x v="1"/>
  </r>
  <r>
    <x v="7"/>
    <x v="2"/>
    <s v="Marzo-2001"/>
    <x v="2"/>
    <n v="52012"/>
    <n v="33816000"/>
    <n v="650.15765592555567"/>
    <n v="455224"/>
    <n v="8.7522879335537951"/>
    <n v="1.3461793233972084E-2"/>
    <m/>
    <x v="2"/>
  </r>
  <r>
    <x v="7"/>
    <x v="2"/>
    <s v="Marzo-2001"/>
    <x v="3"/>
    <n v="347227"/>
    <n v="149266036"/>
    <n v="429.88026852750505"/>
    <n v="3071990"/>
    <n v="8.8472094623977977"/>
    <n v="2.0580636307646033E-2"/>
    <m/>
    <x v="3"/>
  </r>
  <r>
    <x v="7"/>
    <x v="2"/>
    <s v="Marzo-2001"/>
    <x v="4"/>
    <n v="295050"/>
    <n v="203944000"/>
    <n v="691.21843755295708"/>
    <n v="4500109"/>
    <n v="15.252021691238774"/>
    <n v="2.2065415015886714E-2"/>
    <m/>
    <x v="4"/>
  </r>
  <r>
    <x v="7"/>
    <x v="3"/>
    <s v="Abril-2001"/>
    <x v="0"/>
    <n v="246995"/>
    <n v="93630000"/>
    <n v="379.07649952428187"/>
    <n v="2971471"/>
    <n v="12.030490495759024"/>
    <n v="3.1736313147495462E-2"/>
    <m/>
    <x v="0"/>
  </r>
  <r>
    <x v="7"/>
    <x v="3"/>
    <s v="Abril-2001"/>
    <x v="1"/>
    <n v="303300"/>
    <n v="133845200"/>
    <n v="441.29640619848334"/>
    <n v="3070900"/>
    <n v="10.124958786679855"/>
    <n v="2.2943669253734911E-2"/>
    <m/>
    <x v="1"/>
  </r>
  <r>
    <x v="7"/>
    <x v="3"/>
    <s v="Abril-2001"/>
    <x v="2"/>
    <n v="70133"/>
    <n v="40469000"/>
    <n v="577.03221022913613"/>
    <n v="1286934"/>
    <n v="18.349906606019992"/>
    <n v="3.1800489263386793E-2"/>
    <m/>
    <x v="2"/>
  </r>
  <r>
    <x v="7"/>
    <x v="3"/>
    <s v="Abril-2001"/>
    <x v="3"/>
    <n v="591313"/>
    <n v="267021695"/>
    <n v="451.57420012751282"/>
    <n v="5673840"/>
    <n v="9.5953243037105551"/>
    <n v="2.1248610529567644E-2"/>
    <m/>
    <x v="3"/>
  </r>
  <r>
    <x v="7"/>
    <x v="3"/>
    <s v="Abril-2001"/>
    <x v="4"/>
    <n v="277003"/>
    <n v="185030000"/>
    <n v="667.97110500608301"/>
    <n v="3462398"/>
    <n v="12.499496395345899"/>
    <n v="1.8712630384262012E-2"/>
    <m/>
    <x v="4"/>
  </r>
  <r>
    <x v="7"/>
    <x v="4"/>
    <s v="Mayo-2001"/>
    <x v="0"/>
    <n v="272794"/>
    <n v="94080000"/>
    <n v="344.8756204315344"/>
    <n v="3175110"/>
    <n v="11.639222270284536"/>
    <n v="3.3749043367346937E-2"/>
    <m/>
    <x v="0"/>
  </r>
  <r>
    <x v="7"/>
    <x v="4"/>
    <s v="Mayo-2001"/>
    <x v="1"/>
    <n v="307910"/>
    <n v="122180200"/>
    <n v="396.804910525803"/>
    <n v="2826000"/>
    <n v="9.178006560358547"/>
    <n v="2.3129770617497762E-2"/>
    <m/>
    <x v="1"/>
  </r>
  <r>
    <x v="7"/>
    <x v="4"/>
    <s v="Mayo-2001"/>
    <x v="2"/>
    <n v="79477"/>
    <n v="48051580"/>
    <n v="604.59730488065725"/>
    <n v="1345607"/>
    <n v="16.930772424726651"/>
    <n v="2.8003387193511638E-2"/>
    <m/>
    <x v="2"/>
  </r>
  <r>
    <x v="7"/>
    <x v="4"/>
    <s v="Mayo-2001"/>
    <x v="3"/>
    <n v="643618"/>
    <n v="306290912"/>
    <n v="475.88928836670198"/>
    <n v="6576615"/>
    <n v="10.218196197123138"/>
    <n v="2.1471792803307202E-2"/>
    <m/>
    <x v="3"/>
  </r>
  <r>
    <x v="7"/>
    <x v="4"/>
    <s v="Mayo-2001"/>
    <x v="4"/>
    <n v="290871"/>
    <n v="204637000"/>
    <n v="703.53180619587374"/>
    <n v="3957208"/>
    <n v="13.604683863293349"/>
    <n v="1.9337695529156505E-2"/>
    <m/>
    <x v="4"/>
  </r>
  <r>
    <x v="7"/>
    <x v="5"/>
    <s v="Junio-2001"/>
    <x v="0"/>
    <n v="220900"/>
    <n v="76860000"/>
    <n v="347.9402444545043"/>
    <n v="2123500"/>
    <n v="9.6129470348574007"/>
    <n v="2.762815508717148E-2"/>
    <m/>
    <x v="0"/>
  </r>
  <r>
    <x v="7"/>
    <x v="5"/>
    <s v="Junio-2001"/>
    <x v="1"/>
    <n v="300600"/>
    <n v="120854900"/>
    <n v="402.04557551563539"/>
    <n v="2785500"/>
    <n v="9.2664670658682642"/>
    <n v="2.304830006892563E-2"/>
    <m/>
    <x v="1"/>
  </r>
  <r>
    <x v="7"/>
    <x v="5"/>
    <s v="Junio-2001"/>
    <x v="2"/>
    <n v="80314"/>
    <n v="49917000"/>
    <n v="621.52302213810788"/>
    <n v="791969"/>
    <n v="9.8609084343950002"/>
    <n v="1.5865717090370015E-2"/>
    <m/>
    <x v="2"/>
  </r>
  <r>
    <x v="7"/>
    <x v="5"/>
    <s v="Junio-2001"/>
    <x v="3"/>
    <n v="600771"/>
    <n v="327817807"/>
    <n v="545.66183620714048"/>
    <n v="6537600"/>
    <n v="10.882016608657874"/>
    <n v="1.9942784865252913E-2"/>
    <m/>
    <x v="3"/>
  </r>
  <r>
    <x v="7"/>
    <x v="5"/>
    <s v="Junio-2001"/>
    <x v="4"/>
    <n v="241871"/>
    <n v="177002000"/>
    <n v="731.80331664399614"/>
    <n v="3614824"/>
    <n v="14.945255942217132"/>
    <n v="2.0422503700523158E-2"/>
    <m/>
    <x v="4"/>
  </r>
  <r>
    <x v="7"/>
    <x v="6"/>
    <s v="Julio-2001"/>
    <x v="0"/>
    <n v="235210"/>
    <n v="89130000"/>
    <n v="378.93797032439096"/>
    <n v="2209743"/>
    <n v="9.3947663789804849"/>
    <n v="2.4792359474924267E-2"/>
    <m/>
    <x v="0"/>
  </r>
  <r>
    <x v="7"/>
    <x v="6"/>
    <s v="Julio-2001"/>
    <x v="1"/>
    <n v="361800"/>
    <n v="137770000"/>
    <n v="380.79049198452185"/>
    <n v="3423800"/>
    <n v="9.4632393587617472"/>
    <n v="2.4851564201204907E-2"/>
    <m/>
    <x v="1"/>
  </r>
  <r>
    <x v="7"/>
    <x v="6"/>
    <s v="Julio-2001"/>
    <x v="2"/>
    <n v="60711"/>
    <n v="40365000"/>
    <n v="664.871275386668"/>
    <n v="887374"/>
    <n v="14.616362767867438"/>
    <n v="2.1983748296791776E-2"/>
    <m/>
    <x v="2"/>
  </r>
  <r>
    <x v="7"/>
    <x v="6"/>
    <s v="Julio-2001"/>
    <x v="3"/>
    <n v="632561"/>
    <n v="343375971"/>
    <n v="542.83455824813734"/>
    <n v="6937820"/>
    <n v="10.967827608720739"/>
    <n v="2.0204733545551443E-2"/>
    <m/>
    <x v="3"/>
  </r>
  <r>
    <x v="7"/>
    <x v="6"/>
    <s v="Julio-2001"/>
    <x v="4"/>
    <n v="222440"/>
    <n v="171317000"/>
    <n v="770.17173170293108"/>
    <n v="3123519"/>
    <n v="14.042074267218126"/>
    <n v="1.8232393749598699E-2"/>
    <m/>
    <x v="4"/>
  </r>
  <r>
    <x v="7"/>
    <x v="7"/>
    <s v="Agosto-2001"/>
    <x v="0"/>
    <n v="252439"/>
    <n v="90980000"/>
    <n v="360.4038995559323"/>
    <n v="2226575"/>
    <n v="8.8202496444685643"/>
    <n v="2.4473235876016707E-2"/>
    <m/>
    <x v="0"/>
  </r>
  <r>
    <x v="7"/>
    <x v="7"/>
    <s v="Agosto-2001"/>
    <x v="1"/>
    <n v="340800"/>
    <n v="134050200"/>
    <n v="393.33978873239437"/>
    <n v="3216000"/>
    <n v="9.4366197183098599"/>
    <n v="2.3991012322249428E-2"/>
    <m/>
    <x v="1"/>
  </r>
  <r>
    <x v="7"/>
    <x v="7"/>
    <s v="Agosto-2001"/>
    <x v="7"/>
    <n v="53049"/>
    <n v="33440000"/>
    <n v="630.3606100020736"/>
    <n v="604112"/>
    <n v="11.387811268826933"/>
    <n v="1.8065550239234451E-2"/>
    <s v="El 17/08/2001 por modificación estaturaria la empresa pasa a llamarse América Latina Logística Mesopotámica S.A."/>
    <x v="7"/>
  </r>
  <r>
    <x v="7"/>
    <x v="7"/>
    <s v="Agosto-2001"/>
    <x v="3"/>
    <n v="658360"/>
    <n v="333431952"/>
    <n v="506.45839965976063"/>
    <n v="6927268"/>
    <n v="10.522006197217328"/>
    <n v="2.0775657397105123E-2"/>
    <m/>
    <x v="3"/>
  </r>
  <r>
    <x v="7"/>
    <x v="7"/>
    <s v="Agosto-2001"/>
    <x v="4"/>
    <n v="255452"/>
    <n v="188531000"/>
    <n v="738.02906221129604"/>
    <n v="3685935"/>
    <n v="14.429070823481515"/>
    <n v="1.9550816576584223E-2"/>
    <m/>
    <x v="4"/>
  </r>
  <r>
    <x v="7"/>
    <x v="8"/>
    <s v="Septiembre-2001"/>
    <x v="0"/>
    <n v="184894"/>
    <n v="68420000"/>
    <n v="370.04986640994298"/>
    <n v="1615413"/>
    <n v="8.7369682088115361"/>
    <n v="2.361024554223911E-2"/>
    <m/>
    <x v="0"/>
  </r>
  <r>
    <x v="7"/>
    <x v="8"/>
    <s v="Septiembre-2001"/>
    <x v="1"/>
    <n v="346100"/>
    <n v="144619000"/>
    <n v="417.85322161225082"/>
    <n v="3261000"/>
    <n v="9.4221323316960408"/>
    <n v="2.2548904362497322E-2"/>
    <m/>
    <x v="1"/>
  </r>
  <r>
    <x v="7"/>
    <x v="8"/>
    <s v="Septiembre-2001"/>
    <x v="7"/>
    <n v="38872"/>
    <n v="23346000"/>
    <n v="600.58654044041987"/>
    <n v="361405"/>
    <n v="9.2973091171022837"/>
    <n v="1.5480382078300351E-2"/>
    <m/>
    <x v="7"/>
  </r>
  <r>
    <x v="7"/>
    <x v="8"/>
    <s v="Septiembre-2001"/>
    <x v="3"/>
    <n v="548302"/>
    <n v="239760281"/>
    <n v="437.2777793989444"/>
    <n v="4848045"/>
    <n v="8.841924705727866"/>
    <n v="2.0220384209509664E-2"/>
    <m/>
    <x v="3"/>
  </r>
  <r>
    <x v="7"/>
    <x v="8"/>
    <s v="Septiembre-2001"/>
    <x v="4"/>
    <n v="196791"/>
    <n v="145957000"/>
    <n v="741.68534130117735"/>
    <n v="2849477"/>
    <n v="14.479711978698212"/>
    <n v="1.9522715594318875E-2"/>
    <m/>
    <x v="4"/>
  </r>
  <r>
    <x v="7"/>
    <x v="9"/>
    <s v="Octubre-2001"/>
    <x v="0"/>
    <n v="151035"/>
    <n v="72200000"/>
    <n v="478.0348925745688"/>
    <n v="1374840"/>
    <n v="9.102790743867315"/>
    <n v="1.9042105263157895E-2"/>
    <m/>
    <x v="0"/>
  </r>
  <r>
    <x v="7"/>
    <x v="9"/>
    <s v="Octubre-2001"/>
    <x v="1"/>
    <n v="300000"/>
    <n v="135778700"/>
    <n v="452.59566666666666"/>
    <n v="3013300"/>
    <n v="10.044333333333332"/>
    <n v="2.2192729787514538E-2"/>
    <m/>
    <x v="1"/>
  </r>
  <r>
    <x v="7"/>
    <x v="9"/>
    <s v="Octubre-2001"/>
    <x v="7"/>
    <n v="47999"/>
    <n v="29760000"/>
    <n v="620.01291693576945"/>
    <n v="789927"/>
    <n v="16.457155357403281"/>
    <n v="2.6543245967741935E-2"/>
    <m/>
    <x v="7"/>
  </r>
  <r>
    <x v="7"/>
    <x v="9"/>
    <s v="Octubre-2001"/>
    <x v="3"/>
    <n v="539320"/>
    <n v="234816510"/>
    <n v="435.39366238967591"/>
    <n v="4733004"/>
    <n v="8.7758733219609883"/>
    <n v="2.0156180670601057E-2"/>
    <m/>
    <x v="3"/>
  </r>
  <r>
    <x v="7"/>
    <x v="9"/>
    <s v="Octubre-2001"/>
    <x v="8"/>
    <n v="207063"/>
    <n v="153298000"/>
    <n v="740.34472600126537"/>
    <n v="2788375"/>
    <n v="13.466312185180355"/>
    <n v="1.8189245782723844E-2"/>
    <s v="El 12/10/2001 por modificación estatutaria la empresa pasa a llamarse América Latina Logística Central S.A."/>
    <x v="8"/>
  </r>
  <r>
    <x v="7"/>
    <x v="10"/>
    <s v="Noviembre-2001"/>
    <x v="0"/>
    <n v="178256"/>
    <n v="79994000"/>
    <n v="448.75908805313708"/>
    <n v="1609510"/>
    <n v="9.0292051880441608"/>
    <n v="2.012038402880216E-2"/>
    <m/>
    <x v="0"/>
  </r>
  <r>
    <x v="7"/>
    <x v="10"/>
    <s v="Noviembre-2001"/>
    <x v="1"/>
    <n v="330400"/>
    <n v="131167000"/>
    <n v="396.99455205811137"/>
    <n v="2928700"/>
    <n v="8.8641041162227605"/>
    <n v="2.232802457935304E-2"/>
    <m/>
    <x v="1"/>
  </r>
  <r>
    <x v="7"/>
    <x v="10"/>
    <s v="Noviembre-2001"/>
    <x v="7"/>
    <n v="43834"/>
    <n v="32777000"/>
    <n v="747.75288588766716"/>
    <n v="777560"/>
    <n v="17.738741616097094"/>
    <n v="2.3722732403819752E-2"/>
    <m/>
    <x v="7"/>
  </r>
  <r>
    <x v="7"/>
    <x v="10"/>
    <s v="Noviembre-2001"/>
    <x v="3"/>
    <n v="512475"/>
    <n v="219981016"/>
    <n v="429.25218986292015"/>
    <n v="4553557"/>
    <n v="8.8854227035465136"/>
    <n v="2.0699772565829045E-2"/>
    <m/>
    <x v="3"/>
  </r>
  <r>
    <x v="7"/>
    <x v="10"/>
    <s v="Noviembre-2001"/>
    <x v="8"/>
    <n v="191403"/>
    <n v="136011000"/>
    <n v="710.60014733311391"/>
    <n v="2388216"/>
    <n v="12.477421983981442"/>
    <n v="1.7558991552153871E-2"/>
    <m/>
    <x v="8"/>
  </r>
  <r>
    <x v="7"/>
    <x v="11"/>
    <s v="Diciembre-2001"/>
    <x v="0"/>
    <n v="162620"/>
    <n v="79000000"/>
    <n v="485.79510515311767"/>
    <n v="1397496"/>
    <n v="8.593629319886853"/>
    <n v="1.7689822784810127E-2"/>
    <m/>
    <x v="0"/>
  </r>
  <r>
    <x v="7"/>
    <x v="11"/>
    <s v="Diciembre-2001"/>
    <x v="1"/>
    <n v="293500"/>
    <n v="112980500"/>
    <n v="384.94207836456559"/>
    <n v="2506100"/>
    <n v="8.5386712095400341"/>
    <n v="2.2181703922358284E-2"/>
    <m/>
    <x v="1"/>
  </r>
  <r>
    <x v="7"/>
    <x v="11"/>
    <s v="Diciembre-2001"/>
    <x v="7"/>
    <n v="30274"/>
    <n v="24456000"/>
    <n v="807.82189337385216"/>
    <n v="681138"/>
    <n v="22.49910814560349"/>
    <n v="2.7851570166830226E-2"/>
    <m/>
    <x v="7"/>
  </r>
  <r>
    <x v="7"/>
    <x v="11"/>
    <s v="Diciembre-2001"/>
    <x v="3"/>
    <n v="497002"/>
    <n v="207888955"/>
    <n v="418.28595257161942"/>
    <n v="4087615"/>
    <n v="8.2245443680307115"/>
    <n v="1.9662492410912353E-2"/>
    <m/>
    <x v="3"/>
  </r>
  <r>
    <x v="7"/>
    <x v="11"/>
    <s v="Diciembre-2001"/>
    <x v="8"/>
    <n v="195005"/>
    <n v="142054000"/>
    <n v="728.46337273403242"/>
    <n v="2567955"/>
    <n v="13.168662341991231"/>
    <n v="1.8077315668689371E-2"/>
    <m/>
    <x v="8"/>
  </r>
  <r>
    <x v="7"/>
    <x v="0"/>
    <s v="Enero-2001"/>
    <x v="6"/>
    <n v="95415"/>
    <n v="89691357"/>
    <n v="940.01317402924064"/>
    <n v="1960330"/>
    <n v="20.545302101346749"/>
    <n v="2.1856398047361465E-2"/>
    <m/>
    <x v="6"/>
  </r>
  <r>
    <x v="7"/>
    <x v="1"/>
    <s v="Febrero-2001"/>
    <x v="6"/>
    <n v="60771"/>
    <n v="57825513"/>
    <n v="951.53137187145182"/>
    <n v="1288990"/>
    <n v="21.210610324003227"/>
    <n v="2.2291025762279013E-2"/>
    <m/>
    <x v="6"/>
  </r>
  <r>
    <x v="7"/>
    <x v="2"/>
    <s v="Marzo-2001"/>
    <x v="6"/>
    <n v="75944"/>
    <n v="75030643"/>
    <n v="987.97328294532815"/>
    <n v="1608700"/>
    <n v="21.18271357842621"/>
    <n v="2.1440573286836954E-2"/>
    <m/>
    <x v="6"/>
  </r>
  <r>
    <x v="7"/>
    <x v="3"/>
    <s v="Abril-2001"/>
    <x v="6"/>
    <n v="102571"/>
    <n v="93323504"/>
    <n v="909.8429770597927"/>
    <n v="2143570"/>
    <n v="20.898402082459956"/>
    <n v="2.296924041771942E-2"/>
    <m/>
    <x v="6"/>
  </r>
  <r>
    <x v="7"/>
    <x v="4"/>
    <s v="Mayo-2001"/>
    <x v="6"/>
    <n v="106493"/>
    <n v="103984177"/>
    <n v="976.44142807508479"/>
    <n v="2177000"/>
    <n v="20.442658202886573"/>
    <n v="2.0935877580682299E-2"/>
    <m/>
    <x v="6"/>
  </r>
  <r>
    <x v="7"/>
    <x v="5"/>
    <s v="Junio-2001"/>
    <x v="6"/>
    <n v="110363"/>
    <n v="107376715"/>
    <n v="972.94124842564986"/>
    <n v="2408000"/>
    <n v="21.81890669880304"/>
    <n v="2.2425718648591549E-2"/>
    <m/>
    <x v="6"/>
  </r>
  <r>
    <x v="7"/>
    <x v="6"/>
    <s v="Julio-2001"/>
    <x v="6"/>
    <n v="106244"/>
    <n v="113752272"/>
    <n v="1070.6700801927639"/>
    <n v="2369000"/>
    <n v="22.297729754150822"/>
    <n v="2.0825957656476522E-2"/>
    <m/>
    <x v="6"/>
  </r>
  <r>
    <x v="7"/>
    <x v="7"/>
    <s v="Agosto-2001"/>
    <x v="6"/>
    <n v="110046"/>
    <n v="120535900"/>
    <n v="1095.322864983734"/>
    <n v="2507000"/>
    <n v="22.781382331025206"/>
    <n v="2.0798782769282844E-2"/>
    <m/>
    <x v="6"/>
  </r>
  <r>
    <x v="7"/>
    <x v="8"/>
    <s v="Septiembre-2001"/>
    <x v="6"/>
    <n v="100649"/>
    <n v="109662073"/>
    <n v="1089.549553398444"/>
    <n v="2299000"/>
    <n v="22.841756997088893"/>
    <n v="2.0964403983134625E-2"/>
    <m/>
    <x v="6"/>
  </r>
  <r>
    <x v="7"/>
    <x v="9"/>
    <s v="Octubre-2001"/>
    <x v="6"/>
    <n v="94139"/>
    <n v="107416200"/>
    <n v="1141.0382519465895"/>
    <n v="2224000"/>
    <n v="23.624640159763754"/>
    <n v="2.0704511982363928E-2"/>
    <m/>
    <x v="6"/>
  </r>
  <r>
    <x v="7"/>
    <x v="10"/>
    <s v="Noviembre-2001"/>
    <x v="6"/>
    <n v="104434"/>
    <n v="120084700"/>
    <n v="1149.8621138709616"/>
    <n v="2553000"/>
    <n v="24.446061627439338"/>
    <n v="2.1259993987577101E-2"/>
    <m/>
    <x v="6"/>
  </r>
  <r>
    <x v="7"/>
    <x v="11"/>
    <s v="Diciembre-2001"/>
    <x v="6"/>
    <n v="71425"/>
    <n v="74006344"/>
    <n v="1036.1406230311516"/>
    <n v="1579000"/>
    <n v="22.107105355267763"/>
    <n v="2.1336008707577826E-2"/>
    <m/>
    <x v="6"/>
  </r>
  <r>
    <x v="8"/>
    <x v="0"/>
    <s v="Enero-2002"/>
    <x v="0"/>
    <n v="147821"/>
    <n v="55611371"/>
    <n v="376.20751449388109"/>
    <n v="1465094"/>
    <n v="9.911271064327801"/>
    <n v="2.6345223533510799E-2"/>
    <m/>
    <x v="0"/>
  </r>
  <r>
    <x v="8"/>
    <x v="0"/>
    <s v="Enero-2002"/>
    <x v="1"/>
    <n v="201400"/>
    <n v="88965000"/>
    <n v="441.7328699106256"/>
    <n v="2041300"/>
    <n v="10.135551142005959"/>
    <n v="2.29449783622773E-2"/>
    <m/>
    <x v="1"/>
  </r>
  <r>
    <x v="8"/>
    <x v="0"/>
    <s v="Enero-2002"/>
    <x v="7"/>
    <n v="45031"/>
    <n v="27151000"/>
    <n v="602.94019675334766"/>
    <n v="1057770"/>
    <n v="23.489818125291468"/>
    <n v="3.8958786048396005E-2"/>
    <m/>
    <x v="7"/>
  </r>
  <r>
    <x v="8"/>
    <x v="0"/>
    <s v="Enero-2002"/>
    <x v="3"/>
    <n v="451449"/>
    <n v="187849348"/>
    <n v="416.10314343369902"/>
    <n v="3719740"/>
    <n v="8.2395575136947912"/>
    <n v="1.9801718981744883E-2"/>
    <m/>
    <x v="3"/>
  </r>
  <r>
    <x v="8"/>
    <x v="0"/>
    <s v="Enero-2002"/>
    <x v="8"/>
    <n v="192648"/>
    <n v="147696000"/>
    <n v="766.66251401519867"/>
    <n v="2687560"/>
    <n v="13.950624974045928"/>
    <n v="1.8196565919185354E-2"/>
    <m/>
    <x v="8"/>
  </r>
  <r>
    <x v="8"/>
    <x v="1"/>
    <s v="Febrero-2002"/>
    <x v="0"/>
    <n v="117161"/>
    <n v="50370000"/>
    <n v="429.92121951844041"/>
    <n v="1317117"/>
    <n v="11.241940577495924"/>
    <n v="2.6148838594401428E-2"/>
    <m/>
    <x v="0"/>
  </r>
  <r>
    <x v="8"/>
    <x v="1"/>
    <s v="Febrero-2002"/>
    <x v="1"/>
    <n v="189200"/>
    <n v="96139100"/>
    <n v="508.13477801268499"/>
    <n v="2208400"/>
    <n v="11.6723044397463"/>
    <n v="2.2970882814588447E-2"/>
    <m/>
    <x v="1"/>
  </r>
  <r>
    <x v="8"/>
    <x v="1"/>
    <s v="Febrero-2002"/>
    <x v="7"/>
    <n v="36534"/>
    <n v="22085000"/>
    <n v="604.50539223736791"/>
    <n v="1040650.0000000001"/>
    <n v="28.484425466688567"/>
    <n v="4.7120217342087392E-2"/>
    <m/>
    <x v="7"/>
  </r>
  <r>
    <x v="8"/>
    <x v="1"/>
    <s v="Febrero-2002"/>
    <x v="3"/>
    <n v="385147"/>
    <n v="161257575"/>
    <n v="418.69098032699202"/>
    <n v="3124908"/>
    <n v="8.1135462563644527"/>
    <n v="1.9378364086152233E-2"/>
    <m/>
    <x v="3"/>
  </r>
  <r>
    <x v="8"/>
    <x v="1"/>
    <s v="Febrero-2002"/>
    <x v="8"/>
    <n v="166961"/>
    <n v="125807000"/>
    <n v="753.51129904588493"/>
    <n v="2572030"/>
    <n v="15.404974814477633"/>
    <n v="2.0444251909671161E-2"/>
    <m/>
    <x v="8"/>
  </r>
  <r>
    <x v="8"/>
    <x v="2"/>
    <s v="Marzo-2002"/>
    <x v="0"/>
    <n v="169525"/>
    <n v="77180000"/>
    <n v="455.27208376345669"/>
    <n v="2679353"/>
    <n v="15.805061200412919"/>
    <n v="3.4715638766519827E-2"/>
    <m/>
    <x v="0"/>
  </r>
  <r>
    <x v="8"/>
    <x v="2"/>
    <s v="Marzo-2002"/>
    <x v="1"/>
    <n v="207870"/>
    <n v="97588600"/>
    <n v="469.46937990089958"/>
    <n v="2260000"/>
    <n v="10.872179727714437"/>
    <n v="2.315844268695319E-2"/>
    <m/>
    <x v="1"/>
  </r>
  <r>
    <x v="8"/>
    <x v="2"/>
    <s v="Marzo-2002"/>
    <x v="7"/>
    <n v="40482"/>
    <n v="19107000"/>
    <n v="471.98755002223209"/>
    <n v="1957180"/>
    <n v="48.346919618595919"/>
    <n v="0.10243261631862668"/>
    <m/>
    <x v="7"/>
  </r>
  <r>
    <x v="8"/>
    <x v="2"/>
    <s v="Marzo-2002"/>
    <x v="3"/>
    <n v="459645"/>
    <n v="192642476"/>
    <n v="419.11143599952135"/>
    <n v="4102179"/>
    <n v="8.9246679502659667"/>
    <n v="2.1294260150601471E-2"/>
    <m/>
    <x v="3"/>
  </r>
  <r>
    <x v="8"/>
    <x v="2"/>
    <s v="Marzo-2002"/>
    <x v="8"/>
    <n v="284435"/>
    <n v="174995000"/>
    <n v="615.23722467347545"/>
    <n v="3554410"/>
    <n v="12.496387575368713"/>
    <n v="2.0311494614131832E-2"/>
    <m/>
    <x v="8"/>
  </r>
  <r>
    <x v="8"/>
    <x v="3"/>
    <s v="Abril-2002"/>
    <x v="0"/>
    <n v="219566"/>
    <n v="92310000"/>
    <n v="420.42028365047412"/>
    <n v="3434050"/>
    <n v="15.640171975624641"/>
    <n v="3.7201278301375797E-2"/>
    <m/>
    <x v="0"/>
  </r>
  <r>
    <x v="8"/>
    <x v="3"/>
    <s v="Abril-2002"/>
    <x v="1"/>
    <n v="220100"/>
    <n v="104580300"/>
    <n v="475.14902317128576"/>
    <n v="2466000"/>
    <n v="11.203998182644252"/>
    <n v="2.3579966781506652E-2"/>
    <m/>
    <x v="1"/>
  </r>
  <r>
    <x v="8"/>
    <x v="3"/>
    <s v="Abril-2002"/>
    <x v="7"/>
    <n v="44291"/>
    <n v="26848055"/>
    <n v="606.17405341943061"/>
    <n v="1621054"/>
    <n v="36.600076765031268"/>
    <n v="6.0378824462330699E-2"/>
    <m/>
    <x v="7"/>
  </r>
  <r>
    <x v="8"/>
    <x v="3"/>
    <s v="Abril-2002"/>
    <x v="3"/>
    <n v="555457"/>
    <n v="231652334"/>
    <n v="417.04818554811624"/>
    <n v="5998093"/>
    <n v="10.798483050893228"/>
    <n v="2.5892650837698875E-2"/>
    <m/>
    <x v="3"/>
  </r>
  <r>
    <x v="8"/>
    <x v="3"/>
    <s v="Abril-2002"/>
    <x v="8"/>
    <n v="282660"/>
    <n v="172982326"/>
    <n v="611.98020943890185"/>
    <n v="4297140"/>
    <n v="15.202504776056038"/>
    <n v="2.4841497390895299E-2"/>
    <m/>
    <x v="8"/>
  </r>
  <r>
    <x v="8"/>
    <x v="4"/>
    <s v="Mayo-2002"/>
    <x v="0"/>
    <n v="326486"/>
    <n v="122580364"/>
    <n v="375.45366110644869"/>
    <n v="5378019"/>
    <n v="16.472433733758876"/>
    <n v="4.3873413526492711E-2"/>
    <m/>
    <x v="0"/>
  </r>
  <r>
    <x v="8"/>
    <x v="4"/>
    <s v="Mayo-2002"/>
    <x v="1"/>
    <n v="249520"/>
    <n v="108345500"/>
    <n v="434.21569413273482"/>
    <n v="2934000"/>
    <n v="11.758576466816287"/>
    <n v="2.708003562676807E-2"/>
    <m/>
    <x v="1"/>
  </r>
  <r>
    <x v="8"/>
    <x v="4"/>
    <s v="Mayo-2002"/>
    <x v="7"/>
    <n v="57559"/>
    <n v="38178000"/>
    <n v="663.28462968432393"/>
    <n v="2569042"/>
    <n v="44.633193766396218"/>
    <n v="6.7291162449578293E-2"/>
    <m/>
    <x v="7"/>
  </r>
  <r>
    <x v="8"/>
    <x v="4"/>
    <s v="Mayo-2002"/>
    <x v="3"/>
    <n v="747912"/>
    <n v="366391874"/>
    <n v="489.88634224347248"/>
    <n v="9855456"/>
    <n v="13.177293585341591"/>
    <n v="2.6898675160028248E-2"/>
    <m/>
    <x v="3"/>
  </r>
  <r>
    <x v="8"/>
    <x v="4"/>
    <s v="Mayo-2002"/>
    <x v="8"/>
    <n v="312045"/>
    <n v="208501000"/>
    <n v="668.17606434969321"/>
    <n v="5525070"/>
    <n v="17.706003941739173"/>
    <n v="2.6499009597076274E-2"/>
    <m/>
    <x v="8"/>
  </r>
  <r>
    <x v="8"/>
    <x v="5"/>
    <s v="Junio-2002"/>
    <x v="0"/>
    <n v="273168"/>
    <n v="106060000"/>
    <n v="388.25923973525448"/>
    <n v="4857220"/>
    <n v="17.781072453581679"/>
    <n v="4.5796907410899493E-2"/>
    <m/>
    <x v="0"/>
  </r>
  <r>
    <x v="8"/>
    <x v="5"/>
    <s v="Junio-2002"/>
    <x v="1"/>
    <n v="254400"/>
    <n v="108571600"/>
    <n v="426.77515723270443"/>
    <n v="3225000"/>
    <n v="12.67688679245283"/>
    <n v="2.9703900467525579E-2"/>
    <m/>
    <x v="1"/>
  </r>
  <r>
    <x v="8"/>
    <x v="5"/>
    <s v="Junio-2002"/>
    <x v="7"/>
    <n v="56867"/>
    <n v="40366000"/>
    <n v="709.8317125925405"/>
    <n v="2401400"/>
    <n v="42.228357395325936"/>
    <n v="5.9490660456820096E-2"/>
    <m/>
    <x v="7"/>
  </r>
  <r>
    <x v="8"/>
    <x v="5"/>
    <s v="Junio-2002"/>
    <x v="3"/>
    <n v="716390"/>
    <n v="391414134"/>
    <n v="546.37018104663662"/>
    <n v="10440042"/>
    <n v="14.573126369714821"/>
    <n v="2.6672623937489186E-2"/>
    <m/>
    <x v="3"/>
  </r>
  <r>
    <x v="8"/>
    <x v="5"/>
    <s v="Junio-2002"/>
    <x v="8"/>
    <n v="265081"/>
    <n v="185405000"/>
    <n v="699.42772209249244"/>
    <n v="5458780"/>
    <n v="20.5928753852596"/>
    <n v="2.9442463795474771E-2"/>
    <m/>
    <x v="8"/>
  </r>
  <r>
    <x v="8"/>
    <x v="6"/>
    <s v="Julio-2002"/>
    <x v="0"/>
    <n v="225895"/>
    <n v="97180000"/>
    <n v="430.19987162177119"/>
    <n v="3983001"/>
    <n v="17.632090130370305"/>
    <n v="4.0985809837415108E-2"/>
    <m/>
    <x v="0"/>
  </r>
  <r>
    <x v="8"/>
    <x v="6"/>
    <s v="Julio-2002"/>
    <x v="1"/>
    <n v="288300"/>
    <n v="126488600"/>
    <n v="438.73950745750955"/>
    <n v="3622300"/>
    <n v="12.564342698577871"/>
    <n v="2.8637363367133482E-2"/>
    <m/>
    <x v="1"/>
  </r>
  <r>
    <x v="8"/>
    <x v="6"/>
    <s v="Julio-2002"/>
    <x v="7"/>
    <n v="68778"/>
    <n v="54043000"/>
    <n v="785.75998138939781"/>
    <n v="3150850"/>
    <n v="45.811887522172789"/>
    <n v="5.8302647891493808E-2"/>
    <m/>
    <x v="7"/>
  </r>
  <r>
    <x v="8"/>
    <x v="6"/>
    <s v="Julio-2002"/>
    <x v="3"/>
    <n v="753455"/>
    <n v="396245988"/>
    <n v="525.9053135223736"/>
    <n v="11110674"/>
    <n v="14.746300708071484"/>
    <n v="2.803983973712814E-2"/>
    <m/>
    <x v="3"/>
  </r>
  <r>
    <x v="8"/>
    <x v="6"/>
    <s v="Julio-2002"/>
    <x v="8"/>
    <n v="294645"/>
    <n v="221532000"/>
    <n v="751.86071374026369"/>
    <n v="5979580"/>
    <n v="20.294184527142832"/>
    <n v="2.6991946987342686E-2"/>
    <m/>
    <x v="8"/>
  </r>
  <r>
    <x v="8"/>
    <x v="7"/>
    <s v="Agosto-2002"/>
    <x v="0"/>
    <n v="154714"/>
    <n v="66930000"/>
    <n v="432.60467701694739"/>
    <n v="3023480"/>
    <n v="19.542381426373826"/>
    <n v="4.5173763633647092E-2"/>
    <m/>
    <x v="0"/>
  </r>
  <r>
    <x v="8"/>
    <x v="7"/>
    <s v="Agosto-2002"/>
    <x v="1"/>
    <n v="294120"/>
    <n v="124950600"/>
    <n v="424.82864137086904"/>
    <n v="4025200"/>
    <n v="13.685570515435877"/>
    <n v="3.2214331103652162E-2"/>
    <m/>
    <x v="1"/>
  </r>
  <r>
    <x v="8"/>
    <x v="7"/>
    <s v="Agosto-2002"/>
    <x v="7"/>
    <n v="71411"/>
    <n v="55172000"/>
    <n v="772.5980591225441"/>
    <n v="3120250"/>
    <n v="43.694248785201161"/>
    <n v="5.655495541216559E-2"/>
    <m/>
    <x v="7"/>
  </r>
  <r>
    <x v="8"/>
    <x v="7"/>
    <s v="Agosto-2002"/>
    <x v="3"/>
    <n v="675964"/>
    <n v="361172985"/>
    <n v="534.30801788260908"/>
    <n v="10207695"/>
    <n v="15.100944724867004"/>
    <n v="2.8262620472569399E-2"/>
    <m/>
    <x v="3"/>
  </r>
  <r>
    <x v="8"/>
    <x v="7"/>
    <s v="Agosto-2002"/>
    <x v="8"/>
    <n v="257323"/>
    <n v="208713000"/>
    <n v="811.09345064374349"/>
    <n v="5632050"/>
    <n v="21.887083548691724"/>
    <n v="2.6984663149875666E-2"/>
    <m/>
    <x v="8"/>
  </r>
  <r>
    <x v="8"/>
    <x v="8"/>
    <s v="Septiembre-2002"/>
    <x v="0"/>
    <n v="198261"/>
    <n v="103380000"/>
    <n v="521.43386747771876"/>
    <n v="4390220"/>
    <n v="22.143638940588417"/>
    <n v="4.2466821435480751E-2"/>
    <m/>
    <x v="0"/>
  </r>
  <r>
    <x v="8"/>
    <x v="8"/>
    <s v="Septiembre-2002"/>
    <x v="1"/>
    <n v="329200"/>
    <n v="128552900"/>
    <n v="390.50091130012152"/>
    <n v="4304400"/>
    <n v="13.075334143377885"/>
    <n v="3.3483492009904095E-2"/>
    <m/>
    <x v="1"/>
  </r>
  <r>
    <x v="8"/>
    <x v="8"/>
    <s v="Septiembre-2002"/>
    <x v="7"/>
    <n v="61210"/>
    <n v="42974000"/>
    <n v="702.07482437510214"/>
    <n v="2781770"/>
    <n v="45.446332298644009"/>
    <n v="6.4731465537301622E-2"/>
    <m/>
    <x v="7"/>
  </r>
  <r>
    <x v="8"/>
    <x v="8"/>
    <s v="Septiembre-2002"/>
    <x v="3"/>
    <n v="671651"/>
    <n v="310506055"/>
    <n v="462.30267653885721"/>
    <n v="9295235"/>
    <n v="13.839382357801894"/>
    <n v="2.9935760834035909E-2"/>
    <m/>
    <x v="3"/>
  </r>
  <r>
    <x v="8"/>
    <x v="8"/>
    <s v="Septiembre-2002"/>
    <x v="8"/>
    <n v="247253"/>
    <n v="195708000"/>
    <n v="791.5293242144686"/>
    <n v="6338170"/>
    <n v="25.634350240441975"/>
    <n v="3.2385850348478344E-2"/>
    <m/>
    <x v="8"/>
  </r>
  <r>
    <x v="8"/>
    <x v="9"/>
    <s v="Octubre-2002"/>
    <x v="0"/>
    <n v="202135"/>
    <n v="95640000"/>
    <n v="473.1491330051698"/>
    <n v="4144292.9999999995"/>
    <n v="20.50259974769337"/>
    <n v="4.3332214554579668E-2"/>
    <m/>
    <x v="0"/>
  </r>
  <r>
    <x v="8"/>
    <x v="9"/>
    <s v="Octubre-2002"/>
    <x v="1"/>
    <n v="334150"/>
    <n v="132421100"/>
    <n v="396.2923836600329"/>
    <n v="4361000"/>
    <n v="13.051024988777495"/>
    <n v="3.2932818108292412E-2"/>
    <m/>
    <x v="1"/>
  </r>
  <r>
    <x v="8"/>
    <x v="9"/>
    <s v="Octubre-2002"/>
    <x v="7"/>
    <n v="62012"/>
    <n v="49325367"/>
    <n v="795.41648390634066"/>
    <n v="2974940"/>
    <n v="47.973618009417535"/>
    <n v="6.0312577096486679E-2"/>
    <m/>
    <x v="7"/>
  </r>
  <r>
    <x v="8"/>
    <x v="9"/>
    <s v="Octubre-2002"/>
    <x v="3"/>
    <n v="694663"/>
    <n v="316810495"/>
    <n v="456.0635804699545"/>
    <n v="9941525"/>
    <n v="14.311291950197434"/>
    <n v="3.1380036826115877E-2"/>
    <m/>
    <x v="3"/>
  </r>
  <r>
    <x v="8"/>
    <x v="9"/>
    <s v="Octubre-2002"/>
    <x v="8"/>
    <n v="238960"/>
    <n v="200715928"/>
    <n v="839.9561767659859"/>
    <n v="6500940"/>
    <n v="27.205138935386675"/>
    <n v="3.2388759899513307E-2"/>
    <m/>
    <x v="8"/>
  </r>
  <r>
    <x v="8"/>
    <x v="10"/>
    <s v="Noviembre-2002"/>
    <x v="0"/>
    <n v="201036"/>
    <n v="79110000"/>
    <n v="393.51160986092043"/>
    <n v="3711830"/>
    <n v="18.463509023259515"/>
    <n v="4.6919858424977881E-2"/>
    <m/>
    <x v="0"/>
  </r>
  <r>
    <x v="8"/>
    <x v="10"/>
    <s v="Noviembre-2002"/>
    <x v="1"/>
    <n v="348700"/>
    <n v="136532000"/>
    <n v="391.54574132492115"/>
    <n v="5027900"/>
    <n v="14.418984800688271"/>
    <n v="3.6825799080069138E-2"/>
    <m/>
    <x v="1"/>
  </r>
  <r>
    <x v="8"/>
    <x v="10"/>
    <s v="Noviembre-2002"/>
    <x v="7"/>
    <n v="71689"/>
    <n v="57506988"/>
    <n v="802.17310884515064"/>
    <n v="3283100"/>
    <n v="45.796426229965547"/>
    <n v="5.709045307676347E-2"/>
    <m/>
    <x v="7"/>
  </r>
  <r>
    <x v="8"/>
    <x v="10"/>
    <s v="Noviembre-2002"/>
    <x v="3"/>
    <n v="609818"/>
    <n v="282099948"/>
    <n v="462.59695187744541"/>
    <n v="8766721"/>
    <n v="14.375962992237028"/>
    <n v="3.1076648762799489E-2"/>
    <m/>
    <x v="3"/>
  </r>
  <r>
    <x v="8"/>
    <x v="10"/>
    <s v="Noviembre-2002"/>
    <x v="8"/>
    <n v="245846"/>
    <n v="196218530"/>
    <n v="798.13594689358376"/>
    <n v="6316210"/>
    <n v="25.691733849645715"/>
    <n v="3.2189671383227668E-2"/>
    <m/>
    <x v="8"/>
  </r>
  <r>
    <x v="8"/>
    <x v="11"/>
    <s v="Diciembre-2002"/>
    <x v="0"/>
    <n v="192215"/>
    <n v="79740000"/>
    <n v="414.84795671513672"/>
    <n v="3926182"/>
    <n v="20.425991728012903"/>
    <n v="4.9237296212691246E-2"/>
    <m/>
    <x v="0"/>
  </r>
  <r>
    <x v="8"/>
    <x v="11"/>
    <s v="Diciembre-2002"/>
    <x v="1"/>
    <n v="334001"/>
    <n v="126987400"/>
    <n v="380.200658081862"/>
    <n v="4609800"/>
    <n v="13.801755084565615"/>
    <n v="3.6301239335556124E-2"/>
    <m/>
    <x v="1"/>
  </r>
  <r>
    <x v="8"/>
    <x v="11"/>
    <s v="Diciembre-2002"/>
    <x v="7"/>
    <n v="59029"/>
    <n v="48174225"/>
    <n v="816.11114875739042"/>
    <n v="2171910"/>
    <n v="36.793948737061442"/>
    <n v="4.5084482417724413E-2"/>
    <m/>
    <x v="7"/>
  </r>
  <r>
    <x v="8"/>
    <x v="11"/>
    <s v="Diciembre-2002"/>
    <x v="3"/>
    <n v="555351"/>
    <n v="238087055"/>
    <n v="428.71455169793518"/>
    <n v="7240373"/>
    <n v="13.037471797115698"/>
    <n v="3.0410611782316348E-2"/>
    <m/>
    <x v="3"/>
  </r>
  <r>
    <x v="8"/>
    <x v="11"/>
    <s v="Diciembre-2002"/>
    <x v="8"/>
    <n v="242628"/>
    <n v="202711440"/>
    <n v="835.4824669864978"/>
    <n v="7002360"/>
    <n v="28.860477768435629"/>
    <n v="3.4543487037534737E-2"/>
    <m/>
    <x v="8"/>
  </r>
  <r>
    <x v="8"/>
    <x v="0"/>
    <s v="Enero-2002"/>
    <x v="6"/>
    <n v="72324"/>
    <n v="67943812"/>
    <n v="939.43659089652124"/>
    <n v="1609512"/>
    <n v="22.254189480670316"/>
    <n v="2.3688868090003545E-2"/>
    <m/>
    <x v="6"/>
  </r>
  <r>
    <x v="8"/>
    <x v="1"/>
    <s v="Febrero-2002"/>
    <x v="6"/>
    <n v="45098"/>
    <n v="46664035"/>
    <n v="1034.7251541088297"/>
    <n v="1131922"/>
    <n v="25.099161825358109"/>
    <n v="2.4256839341047127E-2"/>
    <m/>
    <x v="6"/>
  </r>
  <r>
    <x v="8"/>
    <x v="2"/>
    <s v="Marzo-2002"/>
    <x v="6"/>
    <n v="42836"/>
    <n v="47676415"/>
    <n v="1112.9987627229434"/>
    <n v="1126988"/>
    <n v="26.309365953870575"/>
    <n v="2.3638270620809053E-2"/>
    <m/>
    <x v="6"/>
  </r>
  <r>
    <x v="8"/>
    <x v="3"/>
    <s v="Abril-2002"/>
    <x v="6"/>
    <n v="64063"/>
    <n v="73267422"/>
    <n v="1143.6776610524016"/>
    <n v="1774417"/>
    <n v="27.69800040585049"/>
    <n v="2.4218362698772176E-2"/>
    <m/>
    <x v="6"/>
  </r>
  <r>
    <x v="8"/>
    <x v="4"/>
    <s v="Mayo-2002"/>
    <x v="6"/>
    <n v="75022"/>
    <n v="77215200"/>
    <n v="1029.2340913332089"/>
    <n v="2162186"/>
    <n v="28.82069259683826"/>
    <n v="2.8002077311202977E-2"/>
    <m/>
    <x v="6"/>
  </r>
  <r>
    <x v="8"/>
    <x v="5"/>
    <s v="Junio-2002"/>
    <x v="6"/>
    <n v="80080"/>
    <n v="88476502"/>
    <n v="1104.8514235764235"/>
    <n v="2800195"/>
    <n v="34.967470029970031"/>
    <n v="3.1649024732013024E-2"/>
    <m/>
    <x v="6"/>
  </r>
  <r>
    <x v="8"/>
    <x v="6"/>
    <s v="Julio-2002"/>
    <x v="6"/>
    <n v="62775"/>
    <n v="79194174"/>
    <n v="1261.5559378733572"/>
    <n v="2975075"/>
    <n v="47.392672242134608"/>
    <n v="3.7566841722473168E-2"/>
    <m/>
    <x v="6"/>
  </r>
  <r>
    <x v="8"/>
    <x v="7"/>
    <s v="Agosto-2002"/>
    <x v="6"/>
    <n v="71566"/>
    <n v="85911356"/>
    <n v="1200.4493195092641"/>
    <n v="3114046"/>
    <n v="43.512925132045943"/>
    <n v="3.6247198798724581E-2"/>
    <m/>
    <x v="6"/>
  </r>
  <r>
    <x v="8"/>
    <x v="8"/>
    <s v="Septiembre-2002"/>
    <x v="6"/>
    <n v="80630"/>
    <n v="92574961"/>
    <n v="1148.1453677291331"/>
    <n v="3430520"/>
    <n v="42.546446731985611"/>
    <n v="3.7056672376021851E-2"/>
    <m/>
    <x v="6"/>
  </r>
  <r>
    <x v="8"/>
    <x v="9"/>
    <s v="Octubre-2002"/>
    <x v="6"/>
    <n v="70291"/>
    <n v="76698922"/>
    <n v="1091.1627662147359"/>
    <n v="3361800"/>
    <n v="47.826891067135193"/>
    <n v="4.3831124510459223E-2"/>
    <m/>
    <x v="6"/>
  </r>
  <r>
    <x v="8"/>
    <x v="10"/>
    <s v="Noviembre-2002"/>
    <x v="6"/>
    <n v="76029"/>
    <n v="76959851"/>
    <n v="1012.2433676623393"/>
    <n v="3677480"/>
    <n v="48.369437977613806"/>
    <n v="4.7784396048271977E-2"/>
    <m/>
    <x v="6"/>
  </r>
  <r>
    <x v="8"/>
    <x v="11"/>
    <s v="Diciembre-2002"/>
    <x v="6"/>
    <n v="66800"/>
    <n v="67848822"/>
    <n v="1015.7009281437125"/>
    <n v="3048400"/>
    <n v="45.634730538922156"/>
    <n v="4.4929298846190728E-2"/>
    <m/>
    <x v="6"/>
  </r>
  <r>
    <x v="9"/>
    <x v="0"/>
    <s v="Enero-2003"/>
    <x v="0"/>
    <n v="191598"/>
    <n v="73780000"/>
    <n v="385.07708848735371"/>
    <n v="3943585"/>
    <n v="20.58260002714016"/>
    <n v="5.3450596367579289E-2"/>
    <m/>
    <x v="0"/>
  </r>
  <r>
    <x v="9"/>
    <x v="0"/>
    <s v="Enero-2003"/>
    <x v="1"/>
    <n v="294000"/>
    <n v="107433200"/>
    <n v="365.4190476190476"/>
    <n v="2956000"/>
    <n v="10.054421768707483"/>
    <n v="2.7514771969931084E-2"/>
    <m/>
    <x v="1"/>
  </r>
  <r>
    <x v="9"/>
    <x v="0"/>
    <s v="Enero-2003"/>
    <x v="7"/>
    <n v="67760"/>
    <n v="51543693"/>
    <n v="760.68023907910276"/>
    <n v="2503930"/>
    <n v="36.952922077922075"/>
    <n v="4.8578785381171663E-2"/>
    <m/>
    <x v="7"/>
  </r>
  <r>
    <x v="9"/>
    <x v="0"/>
    <s v="Enero-2003"/>
    <x v="3"/>
    <n v="480753"/>
    <n v="220948410"/>
    <n v="459.58820849791891"/>
    <n v="6814657"/>
    <n v="14.174965106822006"/>
    <n v="3.0842751934716344E-2"/>
    <m/>
    <x v="3"/>
  </r>
  <r>
    <x v="9"/>
    <x v="0"/>
    <s v="Enero-2003"/>
    <x v="8"/>
    <n v="259699"/>
    <n v="205278088"/>
    <n v="790.44620117905731"/>
    <n v="6657990"/>
    <n v="25.637333990504391"/>
    <n v="3.2434002405556307E-2"/>
    <m/>
    <x v="8"/>
  </r>
  <r>
    <x v="9"/>
    <x v="1"/>
    <s v="Febrero-2003"/>
    <x v="0"/>
    <n v="160564"/>
    <n v="66660000"/>
    <n v="415.16155551680328"/>
    <n v="3226483"/>
    <n v="20.094684985426372"/>
    <n v="4.8402085208520851E-2"/>
    <m/>
    <x v="0"/>
  </r>
  <r>
    <x v="9"/>
    <x v="1"/>
    <s v="Febrero-2003"/>
    <x v="1"/>
    <n v="321480"/>
    <n v="118828000"/>
    <n v="369.62797063580939"/>
    <n v="4432100"/>
    <n v="13.786549707602338"/>
    <n v="3.7298448177197296E-2"/>
    <m/>
    <x v="1"/>
  </r>
  <r>
    <x v="9"/>
    <x v="1"/>
    <s v="Febrero-2003"/>
    <x v="7"/>
    <n v="60056"/>
    <n v="48729852"/>
    <n v="811.40688690555487"/>
    <n v="2298500"/>
    <n v="38.272612228586652"/>
    <n v="4.7168212207991111E-2"/>
    <m/>
    <x v="7"/>
  </r>
  <r>
    <x v="9"/>
    <x v="1"/>
    <s v="Febrero-2003"/>
    <x v="3"/>
    <n v="552892"/>
    <n v="212703763"/>
    <n v="384.71123293518446"/>
    <n v="6735498"/>
    <n v="12.182303234628101"/>
    <n v="3.1666097040323637E-2"/>
    <m/>
    <x v="3"/>
  </r>
  <r>
    <x v="9"/>
    <x v="1"/>
    <s v="Febrero-2003"/>
    <x v="8"/>
    <n v="222665"/>
    <n v="196728188"/>
    <n v="883.51643949430763"/>
    <n v="6541630"/>
    <n v="29.378797745492108"/>
    <n v="3.3252123483188893E-2"/>
    <m/>
    <x v="8"/>
  </r>
  <r>
    <x v="9"/>
    <x v="2"/>
    <s v="Marzo-2003"/>
    <x v="0"/>
    <n v="231727"/>
    <n v="95510000"/>
    <n v="412.1660402111105"/>
    <n v="6184033"/>
    <n v="26.686717559887281"/>
    <n v="6.4747492409171811E-2"/>
    <m/>
    <x v="0"/>
  </r>
  <r>
    <x v="9"/>
    <x v="2"/>
    <s v="Marzo-2003"/>
    <x v="1"/>
    <n v="343350"/>
    <n v="125844700"/>
    <n v="366.52016892383864"/>
    <n v="4709600"/>
    <n v="13.716615698267075"/>
    <n v="3.7423904224810421E-2"/>
    <m/>
    <x v="1"/>
  </r>
  <r>
    <x v="9"/>
    <x v="2"/>
    <s v="Marzo-2003"/>
    <x v="7"/>
    <n v="78204"/>
    <n v="49569018"/>
    <n v="633.84248887524939"/>
    <n v="2413500"/>
    <n v="30.861592757403713"/>
    <n v="4.8689687578640353E-2"/>
    <m/>
    <x v="7"/>
  </r>
  <r>
    <x v="9"/>
    <x v="2"/>
    <s v="Marzo-2003"/>
    <x v="3"/>
    <n v="598497"/>
    <n v="224156927"/>
    <n v="374.53308370802193"/>
    <n v="8490582"/>
    <n v="14.186507200537346"/>
    <n v="3.7877847959612687E-2"/>
    <m/>
    <x v="3"/>
  </r>
  <r>
    <x v="9"/>
    <x v="2"/>
    <s v="Marzo-2003"/>
    <x v="8"/>
    <n v="238295"/>
    <n v="192579803"/>
    <n v="808.15712876896282"/>
    <n v="7156960"/>
    <n v="30.034033445938856"/>
    <n v="3.7163606403730717E-2"/>
    <m/>
    <x v="8"/>
  </r>
  <r>
    <x v="9"/>
    <x v="3"/>
    <s v="Abril-2003"/>
    <x v="0"/>
    <n v="263993"/>
    <n v="97150000"/>
    <n v="368.00218187603457"/>
    <n v="6954909"/>
    <n v="26.345050815741327"/>
    <n v="7.1589387545033453E-2"/>
    <m/>
    <x v="0"/>
  </r>
  <r>
    <x v="9"/>
    <x v="3"/>
    <s v="Abril-2003"/>
    <x v="1"/>
    <n v="356220"/>
    <n v="135270200"/>
    <n v="379.7378024816125"/>
    <n v="5246690"/>
    <n v="14.728791196451631"/>
    <n v="3.8786739429674831E-2"/>
    <m/>
    <x v="1"/>
  </r>
  <r>
    <x v="9"/>
    <x v="3"/>
    <s v="Abril-2003"/>
    <x v="7"/>
    <n v="108632"/>
    <n v="66489768"/>
    <n v="612.06429044848664"/>
    <n v="2884210"/>
    <n v="26.550279843876574"/>
    <n v="4.3378253327639824E-2"/>
    <m/>
    <x v="7"/>
  </r>
  <r>
    <x v="9"/>
    <x v="3"/>
    <s v="Abril-2003"/>
    <x v="3"/>
    <n v="678458"/>
    <n v="296446076"/>
    <n v="436.94093960127231"/>
    <n v="11944094"/>
    <n v="17.604765512382492"/>
    <n v="4.0290949912927844E-2"/>
    <m/>
    <x v="3"/>
  </r>
  <r>
    <x v="9"/>
    <x v="3"/>
    <s v="Abril-2003"/>
    <x v="8"/>
    <n v="265236"/>
    <n v="219857804"/>
    <n v="828.91388800916923"/>
    <n v="8378040.0000000009"/>
    <n v="31.587114871284445"/>
    <n v="3.8106630047119006E-2"/>
    <m/>
    <x v="8"/>
  </r>
  <r>
    <x v="9"/>
    <x v="4"/>
    <s v="Mayo-2003"/>
    <x v="0"/>
    <n v="310282"/>
    <n v="127730000"/>
    <n v="411.65778227547844"/>
    <n v="8357837"/>
    <n v="26.936261207546682"/>
    <n v="6.5433625616534874E-2"/>
    <m/>
    <x v="0"/>
  </r>
  <r>
    <x v="9"/>
    <x v="4"/>
    <s v="Mayo-2003"/>
    <x v="1"/>
    <n v="378080"/>
    <n v="143333100"/>
    <n v="379.10786077020737"/>
    <n v="5772000"/>
    <n v="15.266610241218789"/>
    <n v="4.0269832997402555E-2"/>
    <m/>
    <x v="1"/>
  </r>
  <r>
    <x v="9"/>
    <x v="4"/>
    <s v="Mayo-2003"/>
    <x v="7"/>
    <n v="117383"/>
    <n v="69128102"/>
    <n v="588.91067701455916"/>
    <n v="3309470"/>
    <n v="28.193775930075052"/>
    <n v="4.7874451984809302E-2"/>
    <m/>
    <x v="7"/>
  </r>
  <r>
    <x v="9"/>
    <x v="4"/>
    <s v="Mayo-2003"/>
    <x v="3"/>
    <n v="774302"/>
    <n v="379131412"/>
    <n v="489.64281636880702"/>
    <n v="15539315"/>
    <n v="20.068803903386534"/>
    <n v="4.098661970008436E-2"/>
    <m/>
    <x v="3"/>
  </r>
  <r>
    <x v="9"/>
    <x v="4"/>
    <s v="Mayo-2003"/>
    <x v="8"/>
    <n v="292833"/>
    <n v="230605874"/>
    <n v="787.4996124070716"/>
    <n v="8214389.9999999991"/>
    <n v="28.051449119463992"/>
    <n v="3.5620905302698402E-2"/>
    <m/>
    <x v="8"/>
  </r>
  <r>
    <x v="9"/>
    <x v="5"/>
    <s v="Junio-2003"/>
    <x v="0"/>
    <n v="295496"/>
    <n v="113360000"/>
    <n v="383.62617429677562"/>
    <n v="6987163"/>
    <n v="23.645541733221432"/>
    <n v="6.1636935426958361E-2"/>
    <m/>
    <x v="0"/>
  </r>
  <r>
    <x v="9"/>
    <x v="5"/>
    <s v="Junio-2003"/>
    <x v="1"/>
    <n v="362650"/>
    <n v="140374100"/>
    <n v="387.07872604439541"/>
    <n v="5840000"/>
    <n v="16.103681235350891"/>
    <n v="4.1603116244378416E-2"/>
    <m/>
    <x v="1"/>
  </r>
  <r>
    <x v="9"/>
    <x v="5"/>
    <s v="Junio-2003"/>
    <x v="7"/>
    <n v="105490"/>
    <n v="64607676"/>
    <n v="612.45308560053081"/>
    <n v="2815190"/>
    <n v="26.686794956867949"/>
    <n v="4.3573614998936042E-2"/>
    <m/>
    <x v="7"/>
  </r>
  <r>
    <x v="9"/>
    <x v="5"/>
    <s v="Junio-2003"/>
    <x v="3"/>
    <n v="806528"/>
    <n v="407788373"/>
    <n v="505.60969117005237"/>
    <n v="16721304"/>
    <n v="20.732453182034597"/>
    <n v="4.100485719341488E-2"/>
    <m/>
    <x v="3"/>
  </r>
  <r>
    <x v="9"/>
    <x v="5"/>
    <s v="Junio-2003"/>
    <x v="8"/>
    <n v="286969"/>
    <n v="235518813"/>
    <n v="820.71169011286929"/>
    <n v="8505940"/>
    <n v="29.640623203203134"/>
    <n v="3.6115756069134058E-2"/>
    <m/>
    <x v="8"/>
  </r>
  <r>
    <x v="9"/>
    <x v="6"/>
    <s v="Julio-2003"/>
    <x v="0"/>
    <n v="247626"/>
    <n v="97400000"/>
    <n v="393.33511020652111"/>
    <n v="5563397"/>
    <n v="22.466934005314467"/>
    <n v="5.711906570841889E-2"/>
    <m/>
    <x v="0"/>
  </r>
  <r>
    <x v="9"/>
    <x v="6"/>
    <s v="Julio-2003"/>
    <x v="1"/>
    <n v="386000"/>
    <n v="144824590"/>
    <n v="375.19323834196894"/>
    <n v="5997000"/>
    <n v="15.536269430051814"/>
    <n v="4.1408713810272134E-2"/>
    <m/>
    <x v="1"/>
  </r>
  <r>
    <x v="9"/>
    <x v="6"/>
    <s v="Julio-2003"/>
    <x v="7"/>
    <n v="120820"/>
    <n v="71356981"/>
    <n v="590.60570269822881"/>
    <n v="3369710"/>
    <n v="27.890332726369806"/>
    <n v="4.7223270278208662E-2"/>
    <m/>
    <x v="7"/>
  </r>
  <r>
    <x v="9"/>
    <x v="6"/>
    <s v="Julio-2003"/>
    <x v="3"/>
    <n v="802066"/>
    <n v="402794510"/>
    <n v="502.19621577276683"/>
    <n v="16589157"/>
    <n v="20.683032319036091"/>
    <n v="4.1185161634899145E-2"/>
    <m/>
    <x v="3"/>
  </r>
  <r>
    <x v="9"/>
    <x v="6"/>
    <s v="Julio-2003"/>
    <x v="8"/>
    <n v="298626"/>
    <n v="247143717"/>
    <n v="827.60281087380201"/>
    <n v="8896300"/>
    <n v="29.790775083214456"/>
    <n v="3.5996464356809844E-2"/>
    <m/>
    <x v="8"/>
  </r>
  <r>
    <x v="9"/>
    <x v="7"/>
    <s v="Agosto-2003"/>
    <x v="0"/>
    <n v="260305"/>
    <n v="110670000"/>
    <n v="425.15510650967133"/>
    <n v="4961026"/>
    <n v="19.058512130001343"/>
    <n v="4.4827197975964579E-2"/>
    <m/>
    <x v="0"/>
  </r>
  <r>
    <x v="9"/>
    <x v="7"/>
    <s v="Agosto-2003"/>
    <x v="1"/>
    <n v="370240"/>
    <n v="143070370"/>
    <n v="386.42602095937769"/>
    <n v="5924530"/>
    <n v="16.001863656006915"/>
    <n v="4.1409901994382207E-2"/>
    <m/>
    <x v="1"/>
  </r>
  <r>
    <x v="9"/>
    <x v="7"/>
    <s v="Agosto-2003"/>
    <x v="7"/>
    <n v="121511"/>
    <n v="74447017"/>
    <n v="612.67718148974166"/>
    <n v="3532390"/>
    <n v="29.07053682382665"/>
    <n v="4.7448375265324597E-2"/>
    <m/>
    <x v="7"/>
  </r>
  <r>
    <x v="9"/>
    <x v="7"/>
    <s v="Agosto-2003"/>
    <x v="3"/>
    <n v="726855"/>
    <n v="333357390"/>
    <n v="458.62983676249047"/>
    <n v="13771396"/>
    <n v="18.94655192576236"/>
    <n v="4.1311206570221824E-2"/>
    <m/>
    <x v="3"/>
  </r>
  <r>
    <x v="9"/>
    <x v="7"/>
    <s v="Agosto-2003"/>
    <x v="8"/>
    <n v="279635"/>
    <n v="235931218"/>
    <n v="843.7113308419905"/>
    <n v="8893290"/>
    <n v="31.803207752963687"/>
    <n v="3.7694418209632603E-2"/>
    <m/>
    <x v="8"/>
  </r>
  <r>
    <x v="9"/>
    <x v="8"/>
    <s v="Septiembre-2003"/>
    <x v="0"/>
    <n v="227745"/>
    <n v="103240000"/>
    <n v="453.3140134799886"/>
    <n v="4656648"/>
    <n v="20.446762826845813"/>
    <n v="4.5105075552111587E-2"/>
    <m/>
    <x v="0"/>
  </r>
  <r>
    <x v="9"/>
    <x v="8"/>
    <s v="Septiembre-2003"/>
    <x v="1"/>
    <n v="390090"/>
    <n v="145356320"/>
    <n v="372.62252300751106"/>
    <n v="6516000"/>
    <n v="16.703837575944014"/>
    <n v="4.4827772194562986E-2"/>
    <m/>
    <x v="1"/>
  </r>
  <r>
    <x v="9"/>
    <x v="8"/>
    <s v="Septiembre-2003"/>
    <x v="7"/>
    <n v="114512"/>
    <n v="71011939"/>
    <n v="620.1266155512086"/>
    <n v="3469940"/>
    <n v="30.301977085370964"/>
    <n v="4.8864177613851666E-2"/>
    <m/>
    <x v="7"/>
  </r>
  <r>
    <x v="9"/>
    <x v="8"/>
    <s v="Septiembre-2003"/>
    <x v="3"/>
    <n v="742627"/>
    <n v="357249857"/>
    <n v="481.06230584129042"/>
    <n v="13771073.800000001"/>
    <n v="18.54372895141168"/>
    <n v="3.8547457837051005E-2"/>
    <m/>
    <x v="3"/>
  </r>
  <r>
    <x v="9"/>
    <x v="8"/>
    <s v="Septiembre-2003"/>
    <x v="8"/>
    <n v="293959"/>
    <n v="257616560"/>
    <n v="876.3690174480115"/>
    <n v="9268150"/>
    <n v="31.5287165897285"/>
    <n v="3.597653039074817E-2"/>
    <m/>
    <x v="8"/>
  </r>
  <r>
    <x v="9"/>
    <x v="9"/>
    <s v="Octubre-2003"/>
    <x v="0"/>
    <n v="195828"/>
    <n v="88820000"/>
    <n v="453.56128847764364"/>
    <n v="4235710"/>
    <n v="21.62974651224544"/>
    <n v="4.768869623958568E-2"/>
    <m/>
    <x v="0"/>
  </r>
  <r>
    <x v="9"/>
    <x v="9"/>
    <s v="Octubre-2003"/>
    <x v="1"/>
    <n v="435790"/>
    <n v="161748550"/>
    <n v="371.16168337960943"/>
    <n v="7318000"/>
    <n v="16.792491796507491"/>
    <n v="4.524306400273758E-2"/>
    <m/>
    <x v="1"/>
  </r>
  <r>
    <x v="9"/>
    <x v="9"/>
    <s v="Octubre-2003"/>
    <x v="7"/>
    <n v="113886"/>
    <n v="74017008"/>
    <n v="649.92192192192192"/>
    <n v="3073430"/>
    <n v="26.986899179881636"/>
    <n v="4.1523294213675864E-2"/>
    <m/>
    <x v="7"/>
  </r>
  <r>
    <x v="9"/>
    <x v="9"/>
    <s v="Octubre-2003"/>
    <x v="3"/>
    <n v="754400"/>
    <n v="341626068"/>
    <n v="452.84473488865325"/>
    <n v="13378891"/>
    <n v="17.734479056203604"/>
    <n v="3.9162383240613829E-2"/>
    <m/>
    <x v="3"/>
  </r>
  <r>
    <x v="9"/>
    <x v="9"/>
    <s v="Octubre-2003"/>
    <x v="8"/>
    <n v="278079"/>
    <n v="251306552"/>
    <n v="903.72358933971998"/>
    <n v="8782350"/>
    <n v="31.582212249037145"/>
    <n v="3.4946760958305616E-2"/>
    <m/>
    <x v="8"/>
  </r>
  <r>
    <x v="9"/>
    <x v="10"/>
    <s v="Noviembre-2003"/>
    <x v="0"/>
    <n v="221464"/>
    <n v="97560000"/>
    <n v="440.52306469674528"/>
    <n v="4689055"/>
    <n v="21.172989740996279"/>
    <n v="4.8063294382943829E-2"/>
    <m/>
    <x v="0"/>
  </r>
  <r>
    <x v="9"/>
    <x v="10"/>
    <s v="Noviembre-2003"/>
    <x v="1"/>
    <n v="383210"/>
    <n v="142370580"/>
    <n v="371.5210459017249"/>
    <n v="6253000"/>
    <n v="16.317423866809321"/>
    <n v="4.3920590897360959E-2"/>
    <m/>
    <x v="1"/>
  </r>
  <r>
    <x v="9"/>
    <x v="10"/>
    <s v="Noviembre-2003"/>
    <x v="7"/>
    <n v="119026"/>
    <n v="75009100"/>
    <n v="630.19088266429185"/>
    <n v="3637160"/>
    <n v="30.557693277099123"/>
    <n v="4.8489583263897316E-2"/>
    <m/>
    <x v="7"/>
  </r>
  <r>
    <x v="9"/>
    <x v="10"/>
    <s v="Noviembre-2003"/>
    <x v="3"/>
    <n v="620104"/>
    <n v="256944109"/>
    <n v="414.35647730058184"/>
    <n v="10146288"/>
    <n v="16.362236012023789"/>
    <n v="3.9488307552519135E-2"/>
    <m/>
    <x v="3"/>
  </r>
  <r>
    <x v="9"/>
    <x v="10"/>
    <s v="Noviembre-2003"/>
    <x v="8"/>
    <n v="230054"/>
    <n v="216191696"/>
    <n v="939.74326027802169"/>
    <n v="7477780"/>
    <n v="32.50445547567093"/>
    <n v="3.4588655061015848E-2"/>
    <m/>
    <x v="8"/>
  </r>
  <r>
    <x v="9"/>
    <x v="11"/>
    <s v="Diciembre-2003"/>
    <x v="0"/>
    <n v="217927"/>
    <n v="83680000"/>
    <n v="383.98179206798608"/>
    <n v="4278290"/>
    <n v="19.631757423357364"/>
    <n v="5.1126792543021035E-2"/>
    <m/>
    <x v="0"/>
  </r>
  <r>
    <x v="9"/>
    <x v="11"/>
    <s v="Diciembre-2003"/>
    <x v="1"/>
    <n v="341690"/>
    <n v="132876910"/>
    <n v="388.88147150926278"/>
    <n v="5783000"/>
    <n v="16.924697825514354"/>
    <n v="4.3521481647940188E-2"/>
    <m/>
    <x v="1"/>
  </r>
  <r>
    <x v="9"/>
    <x v="11"/>
    <s v="Diciembre-2003"/>
    <x v="7"/>
    <n v="96823"/>
    <n v="62873098"/>
    <n v="649.36118484244446"/>
    <n v="2780730"/>
    <n v="28.719725685012857"/>
    <n v="4.4227659976290655E-2"/>
    <m/>
    <x v="7"/>
  </r>
  <r>
    <x v="9"/>
    <x v="11"/>
    <s v="Diciembre-2003"/>
    <x v="3"/>
    <n v="544290"/>
    <n v="280927066"/>
    <n v="516.13490234985022"/>
    <n v="10736000"/>
    <n v="19.724779069981075"/>
    <n v="3.8216324802253121E-2"/>
    <m/>
    <x v="3"/>
  </r>
  <r>
    <x v="9"/>
    <x v="11"/>
    <s v="Diciembre-2003"/>
    <x v="8"/>
    <n v="251604"/>
    <n v="239529353"/>
    <n v="952.00932020158666"/>
    <n v="8101820"/>
    <n v="32.200680434333314"/>
    <n v="3.3823913013283177E-2"/>
    <m/>
    <x v="8"/>
  </r>
  <r>
    <x v="9"/>
    <x v="0"/>
    <s v="Enero-2003"/>
    <x v="6"/>
    <n v="53757"/>
    <n v="49955442"/>
    <n v="929.28254924940006"/>
    <n v="2932604"/>
    <n v="54.552969845787523"/>
    <n v="5.8704395008655916E-2"/>
    <m/>
    <x v="6"/>
  </r>
  <r>
    <x v="9"/>
    <x v="1"/>
    <s v="Febrero-2003"/>
    <x v="6"/>
    <n v="38279"/>
    <n v="32350682"/>
    <n v="845.12871287128712"/>
    <n v="1685553"/>
    <n v="44.033360328117247"/>
    <n v="5.2102549182734388E-2"/>
    <m/>
    <x v="6"/>
  </r>
  <r>
    <x v="9"/>
    <x v="2"/>
    <s v="Marzo-2003"/>
    <x v="6"/>
    <n v="43851"/>
    <n v="36950344"/>
    <n v="842.63401062689559"/>
    <n v="1935899"/>
    <n v="44.147203028437211"/>
    <n v="5.239190736627513E-2"/>
    <m/>
    <x v="6"/>
  </r>
  <r>
    <x v="9"/>
    <x v="3"/>
    <s v="Abril-2003"/>
    <x v="6"/>
    <n v="80783"/>
    <n v="71374803"/>
    <n v="883.53741505019616"/>
    <n v="3697388"/>
    <n v="45.76938217199163"/>
    <n v="5.1802426691111146E-2"/>
    <m/>
    <x v="6"/>
  </r>
  <r>
    <x v="9"/>
    <x v="4"/>
    <s v="Mayo-2003"/>
    <x v="6"/>
    <n v="82801"/>
    <n v="80039885"/>
    <n v="966.6536032173525"/>
    <n v="4226193"/>
    <n v="51.040361831378846"/>
    <n v="5.280108785763498E-2"/>
    <m/>
    <x v="6"/>
  </r>
  <r>
    <x v="9"/>
    <x v="5"/>
    <s v="Junio-2003"/>
    <x v="6"/>
    <n v="80167"/>
    <n v="83928746"/>
    <n v="1046.9238714184141"/>
    <n v="4536310"/>
    <n v="56.585752242194417"/>
    <n v="5.4049538640789416E-2"/>
    <m/>
    <x v="6"/>
  </r>
  <r>
    <x v="9"/>
    <x v="6"/>
    <s v="Julio-2003"/>
    <x v="6"/>
    <n v="91582"/>
    <n v="99973425"/>
    <n v="1091.6274486252757"/>
    <n v="5165730"/>
    <n v="56.405516367845209"/>
    <n v="5.1671031576641491E-2"/>
    <m/>
    <x v="6"/>
  </r>
  <r>
    <x v="9"/>
    <x v="7"/>
    <s v="Agosto-2003"/>
    <x v="6"/>
    <n v="101542"/>
    <n v="116925704"/>
    <n v="1151.5008961808908"/>
    <n v="5922410"/>
    <n v="58.324732622954052"/>
    <n v="5.0651052740293953E-2"/>
    <m/>
    <x v="6"/>
  </r>
  <r>
    <x v="9"/>
    <x v="8"/>
    <s v="Septiembre-2003"/>
    <x v="6"/>
    <n v="100283"/>
    <n v="116502906"/>
    <n v="1161.741332030354"/>
    <n v="5834105"/>
    <n v="58.176410757556113"/>
    <n v="5.0076905377793753E-2"/>
    <m/>
    <x v="6"/>
  </r>
  <r>
    <x v="9"/>
    <x v="9"/>
    <s v="Octubre-2003"/>
    <x v="6"/>
    <n v="90718"/>
    <n v="106374281"/>
    <n v="1172.5818580656539"/>
    <n v="5195842"/>
    <n v="57.274653321281335"/>
    <n v="4.8844908291319024E-2"/>
    <m/>
    <x v="6"/>
  </r>
  <r>
    <x v="9"/>
    <x v="10"/>
    <s v="Noviembre-2003"/>
    <x v="6"/>
    <n v="80866"/>
    <n v="93716412"/>
    <n v="1158.9099497934856"/>
    <n v="4856741"/>
    <n v="60.059122498948881"/>
    <n v="5.1823804351365903E-2"/>
    <m/>
    <x v="6"/>
  </r>
  <r>
    <x v="9"/>
    <x v="11"/>
    <s v="Diciembre-2003"/>
    <x v="6"/>
    <n v="71079"/>
    <n v="82611328"/>
    <n v="1162.2466269925012"/>
    <n v="4171760"/>
    <n v="58.691878051182485"/>
    <n v="5.0498643479015372E-2"/>
    <m/>
    <x v="6"/>
  </r>
  <r>
    <x v="10"/>
    <x v="0"/>
    <s v="Enero-2004"/>
    <x v="0"/>
    <n v="91271"/>
    <n v="29740000"/>
    <n v="325.84281973463641"/>
    <n v="1583000"/>
    <n v="17.343953720239725"/>
    <n v="5.3227975790181577E-2"/>
    <m/>
    <x v="0"/>
  </r>
  <r>
    <x v="10"/>
    <x v="0"/>
    <s v="Enero-2004"/>
    <x v="1"/>
    <n v="381500"/>
    <n v="139372540"/>
    <n v="365.32775884665796"/>
    <n v="6335000"/>
    <n v="16.605504587155963"/>
    <n v="4.5453717066503918E-2"/>
    <m/>
    <x v="1"/>
  </r>
  <r>
    <x v="10"/>
    <x v="0"/>
    <s v="Enero-2004"/>
    <x v="7"/>
    <n v="97418"/>
    <n v="64006942"/>
    <n v="657.03403888398452"/>
    <n v="3005050"/>
    <n v="30.846968732677738"/>
    <n v="4.6948813770856294E-2"/>
    <m/>
    <x v="7"/>
  </r>
  <r>
    <x v="10"/>
    <x v="0"/>
    <s v="Enero-2004"/>
    <x v="3"/>
    <n v="654197"/>
    <n v="273240160"/>
    <n v="417.6725970923132"/>
    <n v="10319402"/>
    <n v="15.77415059989575"/>
    <n v="3.7766783623607893E-2"/>
    <m/>
    <x v="3"/>
  </r>
  <r>
    <x v="10"/>
    <x v="0"/>
    <s v="Enero-2004"/>
    <x v="8"/>
    <n v="261074"/>
    <n v="238027156"/>
    <n v="911.72294445253067"/>
    <n v="7657540"/>
    <n v="29.330917670851942"/>
    <n v="3.2170867092156497E-2"/>
    <m/>
    <x v="8"/>
  </r>
  <r>
    <x v="10"/>
    <x v="1"/>
    <s v="Febrero-2004"/>
    <x v="0"/>
    <n v="108791"/>
    <n v="50840000"/>
    <n v="467.31806859023266"/>
    <n v="2563676"/>
    <n v="23.565147852303959"/>
    <n v="5.042635719905586E-2"/>
    <m/>
    <x v="0"/>
  </r>
  <r>
    <x v="10"/>
    <x v="1"/>
    <s v="Febrero-2004"/>
    <x v="1"/>
    <n v="342180"/>
    <n v="153918410"/>
    <n v="449.81708457536968"/>
    <n v="6119000"/>
    <n v="17.882401075457363"/>
    <n v="3.9754828548449792E-2"/>
    <m/>
    <x v="1"/>
  </r>
  <r>
    <x v="10"/>
    <x v="1"/>
    <s v="Febrero-2004"/>
    <x v="7"/>
    <n v="107353"/>
    <n v="64660107"/>
    <n v="602.31299544493402"/>
    <n v="2884950"/>
    <n v="26.873492124113906"/>
    <n v="4.4617154747362234E-2"/>
    <m/>
    <x v="7"/>
  </r>
  <r>
    <x v="10"/>
    <x v="1"/>
    <s v="Febrero-2004"/>
    <x v="3"/>
    <n v="504758"/>
    <n v="202436783"/>
    <n v="401.05710657384333"/>
    <n v="7931625"/>
    <n v="15.713718257065763"/>
    <n v="3.9180750071492687E-2"/>
    <m/>
    <x v="3"/>
  </r>
  <r>
    <x v="10"/>
    <x v="1"/>
    <s v="Febrero-2004"/>
    <x v="8"/>
    <n v="277815"/>
    <n v="250109363"/>
    <n v="900.273070208592"/>
    <n v="8233840"/>
    <n v="29.637852527761279"/>
    <n v="3.2920958660791921E-2"/>
    <m/>
    <x v="8"/>
  </r>
  <r>
    <x v="10"/>
    <x v="2"/>
    <s v="Marzo-2004"/>
    <x v="0"/>
    <n v="218038"/>
    <n v="98750000"/>
    <n v="452.9027050330676"/>
    <n v="5391919"/>
    <n v="24.72926278905512"/>
    <n v="5.4601711392405064E-2"/>
    <m/>
    <x v="0"/>
  </r>
  <r>
    <x v="10"/>
    <x v="2"/>
    <s v="Marzo-2004"/>
    <x v="1"/>
    <n v="398920"/>
    <n v="150712230"/>
    <n v="377.80063671914166"/>
    <n v="7097000"/>
    <n v="17.790534442996091"/>
    <n v="4.7089741821217827E-2"/>
    <m/>
    <x v="1"/>
  </r>
  <r>
    <x v="10"/>
    <x v="2"/>
    <s v="Marzo-2004"/>
    <x v="7"/>
    <n v="129457"/>
    <n v="78227936"/>
    <n v="604.27737395428596"/>
    <n v="3144770"/>
    <n v="24.292004294862387"/>
    <n v="4.020008913439823E-2"/>
    <m/>
    <x v="7"/>
  </r>
  <r>
    <x v="10"/>
    <x v="2"/>
    <s v="Marzo-2004"/>
    <x v="3"/>
    <n v="604337"/>
    <n v="216201689"/>
    <n v="357.7502105613259"/>
    <n v="8890230"/>
    <n v="14.710716040884474"/>
    <n v="4.1120076541122673E-2"/>
    <m/>
    <x v="3"/>
  </r>
  <r>
    <x v="10"/>
    <x v="2"/>
    <s v="Marzo-2004"/>
    <x v="8"/>
    <n v="293654"/>
    <n v="268184039"/>
    <n v="913.26540418315437"/>
    <n v="9110590"/>
    <n v="31.02491367391556"/>
    <n v="3.3971410207600014E-2"/>
    <m/>
    <x v="8"/>
  </r>
  <r>
    <x v="10"/>
    <x v="3"/>
    <s v="Abril-2004"/>
    <x v="0"/>
    <n v="333335"/>
    <n v="149070000"/>
    <n v="447.20776396118021"/>
    <n v="9336252"/>
    <n v="28.008615956920217"/>
    <n v="6.2629985912658476E-2"/>
    <m/>
    <x v="0"/>
  </r>
  <r>
    <x v="10"/>
    <x v="3"/>
    <s v="Abril-2004"/>
    <x v="1"/>
    <n v="385990"/>
    <n v="149102690"/>
    <n v="386.28640638358507"/>
    <n v="6930000"/>
    <n v="17.953833000854946"/>
    <n v="4.6478034702123749E-2"/>
    <m/>
    <x v="1"/>
  </r>
  <r>
    <x v="10"/>
    <x v="3"/>
    <s v="Abril-2004"/>
    <x v="7"/>
    <n v="104715"/>
    <n v="67097376"/>
    <n v="640.76183927804038"/>
    <n v="3020710"/>
    <n v="28.846965573222555"/>
    <n v="4.5019793322469123E-2"/>
    <m/>
    <x v="7"/>
  </r>
  <r>
    <x v="10"/>
    <x v="3"/>
    <s v="Abril-2004"/>
    <x v="3"/>
    <n v="664982"/>
    <n v="269014384"/>
    <n v="404.54385832999992"/>
    <n v="11887168.42"/>
    <n v="17.875925092709277"/>
    <n v="4.4187854356516489E-2"/>
    <m/>
    <x v="3"/>
  </r>
  <r>
    <x v="10"/>
    <x v="3"/>
    <s v="Abril-2004"/>
    <x v="8"/>
    <n v="310479"/>
    <n v="265438227"/>
    <n v="854.9313383513861"/>
    <n v="9308510"/>
    <n v="29.981125937664061"/>
    <n v="3.5068460580095724E-2"/>
    <m/>
    <x v="8"/>
  </r>
  <r>
    <x v="10"/>
    <x v="4"/>
    <s v="Mayo-2004"/>
    <x v="0"/>
    <n v="328596"/>
    <n v="142850000"/>
    <n v="434.72835944442414"/>
    <n v="9076694"/>
    <n v="27.622655175352104"/>
    <n v="6.3540035001750081E-2"/>
    <m/>
    <x v="0"/>
  </r>
  <r>
    <x v="10"/>
    <x v="4"/>
    <s v="Mayo-2004"/>
    <x v="1"/>
    <n v="402740"/>
    <n v="153953090"/>
    <n v="382.26421512638427"/>
    <n v="7337000"/>
    <n v="18.217708695436261"/>
    <n v="4.7657374074141674E-2"/>
    <m/>
    <x v="1"/>
  </r>
  <r>
    <x v="10"/>
    <x v="4"/>
    <s v="Mayo-2004"/>
    <x v="7"/>
    <n v="105988"/>
    <n v="67535057"/>
    <n v="637.19531456391292"/>
    <n v="3549250"/>
    <n v="33.487281579046687"/>
    <n v="5.2554186783317587E-2"/>
    <m/>
    <x v="7"/>
  </r>
  <r>
    <x v="10"/>
    <x v="4"/>
    <s v="Mayo-2004"/>
    <x v="3"/>
    <n v="766780"/>
    <n v="362170612"/>
    <n v="472.32662823756488"/>
    <n v="16552386.999999998"/>
    <n v="21.586878896163174"/>
    <n v="4.5703285831485405E-2"/>
    <m/>
    <x v="3"/>
  </r>
  <r>
    <x v="10"/>
    <x v="4"/>
    <s v="Mayo-2004"/>
    <x v="8"/>
    <n v="253164"/>
    <n v="209945318"/>
    <n v="829.2858305288272"/>
    <n v="7643360"/>
    <n v="30.191338420944525"/>
    <n v="3.6406432269187348E-2"/>
    <m/>
    <x v="8"/>
  </r>
  <r>
    <x v="10"/>
    <x v="5"/>
    <s v="Junio-2004"/>
    <x v="0"/>
    <n v="249510"/>
    <n v="117250000"/>
    <n v="469.92104524868745"/>
    <n v="5992821"/>
    <n v="24.01835998557172"/>
    <n v="5.1111479744136462E-2"/>
    <m/>
    <x v="0"/>
  </r>
  <r>
    <x v="10"/>
    <x v="5"/>
    <s v="Junio-2004"/>
    <x v="1"/>
    <n v="394850"/>
    <n v="142414770"/>
    <n v="360.68068886919082"/>
    <n v="7337000"/>
    <n v="18.581739901228314"/>
    <n v="5.1518532803865778E-2"/>
    <m/>
    <x v="1"/>
  </r>
  <r>
    <x v="10"/>
    <x v="5"/>
    <s v="Junio-2004"/>
    <x v="7"/>
    <n v="84762"/>
    <n v="58412554"/>
    <n v="689.13609872348457"/>
    <n v="2954340"/>
    <n v="34.854533871310259"/>
    <n v="5.0577141345334774E-2"/>
    <m/>
    <x v="7"/>
  </r>
  <r>
    <x v="10"/>
    <x v="5"/>
    <s v="Junio-2004"/>
    <x v="3"/>
    <n v="801089"/>
    <n v="386830504"/>
    <n v="482.88080849943015"/>
    <n v="17947370"/>
    <n v="22.403715442354095"/>
    <n v="4.6395953303620542E-2"/>
    <m/>
    <x v="3"/>
  </r>
  <r>
    <x v="10"/>
    <x v="5"/>
    <s v="Junio-2004"/>
    <x v="8"/>
    <n v="264949"/>
    <n v="234230837"/>
    <n v="884.06009080992942"/>
    <n v="8907340"/>
    <n v="33.61907385949749"/>
    <n v="3.8028041542625748E-2"/>
    <m/>
    <x v="8"/>
  </r>
  <r>
    <x v="10"/>
    <x v="6"/>
    <s v="Julio-2004"/>
    <x v="0"/>
    <n v="272559"/>
    <n v="132080000"/>
    <n v="484.59232679896832"/>
    <n v="6293754"/>
    <n v="23.091345360087175"/>
    <n v="4.7651075105996366E-2"/>
    <m/>
    <x v="0"/>
  </r>
  <r>
    <x v="10"/>
    <x v="6"/>
    <s v="Julio-2004"/>
    <x v="1"/>
    <n v="425650"/>
    <n v="152991970"/>
    <n v="359.43138729002703"/>
    <n v="7729000"/>
    <n v="18.158111124163046"/>
    <n v="5.05189912908501E-2"/>
    <m/>
    <x v="1"/>
  </r>
  <r>
    <x v="10"/>
    <x v="6"/>
    <s v="Julio-2004"/>
    <x v="7"/>
    <n v="125729"/>
    <n v="75907351"/>
    <n v="603.73780909734432"/>
    <n v="3717500"/>
    <n v="29.567561978541146"/>
    <n v="4.8974176427260652E-2"/>
    <m/>
    <x v="7"/>
  </r>
  <r>
    <x v="10"/>
    <x v="6"/>
    <s v="Julio-2004"/>
    <x v="3"/>
    <n v="809280"/>
    <n v="381827341"/>
    <n v="471.81116671609334"/>
    <n v="17783546"/>
    <n v="21.974527975484381"/>
    <n v="4.6574836556819536E-2"/>
    <m/>
    <x v="3"/>
  </r>
  <r>
    <x v="10"/>
    <x v="6"/>
    <s v="Julio-2004"/>
    <x v="8"/>
    <n v="288670"/>
    <n v="270097895"/>
    <n v="935.66319672982991"/>
    <n v="10034970"/>
    <n v="34.762774101915682"/>
    <n v="3.7153084810231489E-2"/>
    <m/>
    <x v="8"/>
  </r>
  <r>
    <x v="10"/>
    <x v="7"/>
    <s v="Agosto-2004"/>
    <x v="0"/>
    <n v="285198"/>
    <n v="123720000"/>
    <n v="433.80388361769718"/>
    <n v="6088855"/>
    <n v="21.349571175113429"/>
    <n v="4.9214799547365018E-2"/>
    <m/>
    <x v="0"/>
  </r>
  <r>
    <x v="10"/>
    <x v="7"/>
    <s v="Agosto-2004"/>
    <x v="1"/>
    <n v="380100"/>
    <n v="144020250"/>
    <n v="378.90094711917914"/>
    <n v="7198000"/>
    <n v="18.937121810049987"/>
    <n v="4.9979082802591994E-2"/>
    <m/>
    <x v="1"/>
  </r>
  <r>
    <x v="10"/>
    <x v="7"/>
    <s v="Agosto-2004"/>
    <x v="7"/>
    <n v="134319"/>
    <n v="80222344"/>
    <n v="597.25239169439919"/>
    <n v="4152370"/>
    <n v="30.914241469933515"/>
    <n v="5.1760766302216252E-2"/>
    <m/>
    <x v="7"/>
  </r>
  <r>
    <x v="10"/>
    <x v="7"/>
    <s v="Agosto-2004"/>
    <x v="3"/>
    <n v="682637"/>
    <n v="312423298"/>
    <n v="457.671204461522"/>
    <n v="14029263"/>
    <n v="20.551571332933904"/>
    <n v="4.490466328794724E-2"/>
    <m/>
    <x v="3"/>
  </r>
  <r>
    <x v="10"/>
    <x v="7"/>
    <s v="Agosto-2004"/>
    <x v="8"/>
    <n v="272408"/>
    <n v="253342698"/>
    <n v="930.01196000117466"/>
    <n v="9337240"/>
    <n v="34.276673225455937"/>
    <n v="3.6856163898593988E-2"/>
    <m/>
    <x v="8"/>
  </r>
  <r>
    <x v="10"/>
    <x v="8"/>
    <s v="Septiembre-2004"/>
    <x v="0"/>
    <n v="280497"/>
    <n v="146160000"/>
    <n v="521.07509171221079"/>
    <n v="6874075"/>
    <n v="24.506768343333441"/>
    <n v="4.703116447728517E-2"/>
    <m/>
    <x v="0"/>
  </r>
  <r>
    <x v="10"/>
    <x v="8"/>
    <s v="Septiembre-2004"/>
    <x v="1"/>
    <n v="421920"/>
    <n v="153941690"/>
    <n v="364.85990235115662"/>
    <n v="7762830"/>
    <n v="18.3988196814562"/>
    <n v="5.0427080539391246E-2"/>
    <m/>
    <x v="1"/>
  </r>
  <r>
    <x v="10"/>
    <x v="8"/>
    <s v="Septiembre-2004"/>
    <x v="7"/>
    <n v="132966"/>
    <n v="79873359"/>
    <n v="600.70513514733091"/>
    <n v="4014030"/>
    <n v="30.188394025540365"/>
    <n v="5.0254929181080266E-2"/>
    <m/>
    <x v="7"/>
  </r>
  <r>
    <x v="10"/>
    <x v="8"/>
    <s v="Septiembre-2004"/>
    <x v="3"/>
    <n v="729365"/>
    <n v="327664406"/>
    <n v="449.24613328031916"/>
    <n v="14335853"/>
    <n v="19.655252171409376"/>
    <n v="4.3751633492958644E-2"/>
    <m/>
    <x v="3"/>
  </r>
  <r>
    <x v="10"/>
    <x v="8"/>
    <s v="Septiembre-2004"/>
    <x v="8"/>
    <n v="304797"/>
    <n v="267737907"/>
    <n v="878.41385249854818"/>
    <n v="10333520"/>
    <n v="33.902958362451074"/>
    <n v="3.859565541460664E-2"/>
    <m/>
    <x v="8"/>
  </r>
  <r>
    <x v="10"/>
    <x v="9"/>
    <s v="Octubre-2004"/>
    <x v="0"/>
    <n v="296346"/>
    <n v="138040000"/>
    <n v="465.8068608990842"/>
    <n v="7120888"/>
    <n v="24.02896614092986"/>
    <n v="5.1585685308606202E-2"/>
    <m/>
    <x v="0"/>
  </r>
  <r>
    <x v="10"/>
    <x v="9"/>
    <s v="Octubre-2004"/>
    <x v="1"/>
    <n v="443670"/>
    <n v="155960580"/>
    <n v="351.5238352829806"/>
    <n v="7830000"/>
    <n v="17.648252079248088"/>
    <n v="5.0204994108126552E-2"/>
    <m/>
    <x v="1"/>
  </r>
  <r>
    <x v="10"/>
    <x v="9"/>
    <s v="Octubre-2004"/>
    <x v="7"/>
    <n v="127502"/>
    <n v="73407403"/>
    <n v="575.73530611284525"/>
    <n v="3818820"/>
    <n v="29.951059591222098"/>
    <n v="5.2022273557341348E-2"/>
    <m/>
    <x v="7"/>
  </r>
  <r>
    <x v="10"/>
    <x v="9"/>
    <s v="Octubre-2004"/>
    <x v="3"/>
    <n v="771649"/>
    <n v="343111536"/>
    <n v="444.6471595246025"/>
    <n v="14693260"/>
    <n v="19.04137762117232"/>
    <n v="4.2823567436100426E-2"/>
    <m/>
    <x v="3"/>
  </r>
  <r>
    <x v="10"/>
    <x v="9"/>
    <s v="Octubre-2004"/>
    <x v="8"/>
    <n v="311756"/>
    <n v="260732647"/>
    <n v="836.33561823990556"/>
    <n v="9998420"/>
    <n v="32.071299349491269"/>
    <n v="3.8347403422786558E-2"/>
    <m/>
    <x v="8"/>
  </r>
  <r>
    <x v="10"/>
    <x v="10"/>
    <s v="Noviembre-2004"/>
    <x v="0"/>
    <n v="261725"/>
    <n v="125710000"/>
    <n v="480.31330595090265"/>
    <n v="6059067"/>
    <n v="23.150509122170217"/>
    <n v="4.8198767003420573E-2"/>
    <m/>
    <x v="0"/>
  </r>
  <r>
    <x v="10"/>
    <x v="10"/>
    <s v="Noviembre-2004"/>
    <x v="1"/>
    <n v="434410"/>
    <n v="153587420"/>
    <n v="353.55406183098916"/>
    <n v="7795000"/>
    <n v="17.943877903363184"/>
    <n v="5.0752854628328285E-2"/>
    <m/>
    <x v="1"/>
  </r>
  <r>
    <x v="10"/>
    <x v="10"/>
    <s v="Noviembre-2004"/>
    <x v="7"/>
    <n v="118939"/>
    <n v="68503980"/>
    <n v="575.95893693405867"/>
    <n v="4141319.9999999995"/>
    <n v="34.818856724875772"/>
    <n v="6.0453713784221E-2"/>
    <m/>
    <x v="7"/>
  </r>
  <r>
    <x v="10"/>
    <x v="10"/>
    <s v="Noviembre-2004"/>
    <x v="3"/>
    <n v="681990"/>
    <n v="323861671"/>
    <n v="474.87744834968254"/>
    <n v="14506840"/>
    <n v="21.271338289417734"/>
    <n v="4.4793321652440925E-2"/>
    <m/>
    <x v="3"/>
  </r>
  <r>
    <x v="10"/>
    <x v="10"/>
    <s v="Noviembre-2004"/>
    <x v="8"/>
    <n v="285441"/>
    <n v="254663744"/>
    <n v="892.17647079431481"/>
    <n v="9988560"/>
    <n v="34.993431216959024"/>
    <n v="3.9222544376006661E-2"/>
    <m/>
    <x v="8"/>
  </r>
  <r>
    <x v="10"/>
    <x v="11"/>
    <s v="Diciembre-2004"/>
    <x v="0"/>
    <n v="234349"/>
    <n v="102640000"/>
    <n v="437.97925316515114"/>
    <n v="5237482"/>
    <n v="22.349069123401424"/>
    <n v="5.10276890101325E-2"/>
    <m/>
    <x v="0"/>
  </r>
  <r>
    <x v="10"/>
    <x v="11"/>
    <s v="Diciembre-2004"/>
    <x v="1"/>
    <n v="400000"/>
    <n v="153041930"/>
    <n v="382.60482500000001"/>
    <n v="7732000"/>
    <n v="19.329999999999998"/>
    <n v="5.0522102014787712E-2"/>
    <m/>
    <x v="1"/>
  </r>
  <r>
    <x v="10"/>
    <x v="11"/>
    <s v="Diciembre-2004"/>
    <x v="7"/>
    <n v="96660"/>
    <n v="65712107"/>
    <n v="679.82730188288849"/>
    <n v="3875880"/>
    <n v="40.098075729360644"/>
    <n v="5.8982738142911779E-2"/>
    <m/>
    <x v="7"/>
  </r>
  <r>
    <x v="10"/>
    <x v="11"/>
    <s v="Diciembre-2004"/>
    <x v="3"/>
    <n v="675101"/>
    <n v="301085938"/>
    <n v="445.98650868536708"/>
    <n v="13039853"/>
    <n v="19.315410583009061"/>
    <n v="4.330940556911695E-2"/>
    <m/>
    <x v="3"/>
  </r>
  <r>
    <x v="10"/>
    <x v="11"/>
    <s v="Diciembre-2004"/>
    <x v="8"/>
    <n v="284853"/>
    <n v="245510216"/>
    <n v="861.88390503171809"/>
    <n v="9908060"/>
    <n v="34.783063545056571"/>
    <n v="4.0357017159725853E-2"/>
    <m/>
    <x v="8"/>
  </r>
  <r>
    <x v="10"/>
    <x v="0"/>
    <s v="Enero-2004"/>
    <x v="6"/>
    <n v="60378"/>
    <n v="65258279"/>
    <n v="1080.8287621319023"/>
    <n v="3138840"/>
    <n v="51.986485143595353"/>
    <n v="4.8098724761037596E-2"/>
    <m/>
    <x v="6"/>
  </r>
  <r>
    <x v="10"/>
    <x v="1"/>
    <s v="Febrero-2004"/>
    <x v="6"/>
    <n v="34380"/>
    <n v="39916363"/>
    <n v="1161.0344095404305"/>
    <n v="1979880"/>
    <n v="57.588132635253054"/>
    <n v="4.9600711367415916E-2"/>
    <m/>
    <x v="6"/>
  </r>
  <r>
    <x v="10"/>
    <x v="2"/>
    <s v="Marzo-2004"/>
    <x v="6"/>
    <n v="50752"/>
    <n v="52562406"/>
    <n v="1035.671618852459"/>
    <n v="2659562"/>
    <n v="52.4030974148802"/>
    <n v="5.0598178477598607E-2"/>
    <m/>
    <x v="6"/>
  </r>
  <r>
    <x v="10"/>
    <x v="3"/>
    <s v="Abril-2004"/>
    <x v="6"/>
    <n v="68310"/>
    <n v="74475029"/>
    <n v="1090.2507539159712"/>
    <n v="4085982"/>
    <n v="59.815283267457183"/>
    <n v="5.4863785282983912E-2"/>
    <m/>
    <x v="6"/>
  </r>
  <r>
    <x v="10"/>
    <x v="4"/>
    <s v="Mayo-2004"/>
    <x v="6"/>
    <n v="100517"/>
    <n v="102772832"/>
    <n v="1022.4422933434146"/>
    <n v="5793128"/>
    <n v="57.633315757533552"/>
    <n v="5.6368282232409438E-2"/>
    <m/>
    <x v="6"/>
  </r>
  <r>
    <x v="10"/>
    <x v="5"/>
    <s v="Junio-2004"/>
    <x v="6"/>
    <n v="80606"/>
    <n v="82908792"/>
    <n v="1028.5684936605217"/>
    <n v="4609746"/>
    <n v="57.188621194452026"/>
    <n v="5.5600207032325356E-2"/>
    <m/>
    <x v="6"/>
  </r>
  <r>
    <x v="10"/>
    <x v="6"/>
    <s v="Julio-2004"/>
    <x v="6"/>
    <n v="84376"/>
    <n v="94450733"/>
    <n v="1119.4028278183371"/>
    <n v="5158398"/>
    <n v="61.135844315919222"/>
    <n v="5.4614695261285054E-2"/>
    <m/>
    <x v="6"/>
  </r>
  <r>
    <x v="10"/>
    <x v="7"/>
    <s v="Agosto-2004"/>
    <x v="6"/>
    <n v="71778"/>
    <n v="75590093"/>
    <n v="1053.1094903730948"/>
    <n v="4172843"/>
    <n v="58.135403605561592"/>
    <n v="5.5203570129223153E-2"/>
    <m/>
    <x v="6"/>
  </r>
  <r>
    <x v="10"/>
    <x v="8"/>
    <s v="Septiembre-2004"/>
    <x v="6"/>
    <n v="76143"/>
    <n v="82699589"/>
    <n v="1086.1088872253522"/>
    <n v="4628501"/>
    <n v="60.786953495396823"/>
    <n v="5.5967642112465639E-2"/>
    <m/>
    <x v="6"/>
  </r>
  <r>
    <x v="10"/>
    <x v="9"/>
    <s v="Octubre-2004"/>
    <x v="6"/>
    <n v="75169"/>
    <n v="84647622"/>
    <n v="1126.0974869959691"/>
    <n v="4559428"/>
    <n v="60.655695832058427"/>
    <n v="5.3863627734279412E-2"/>
    <m/>
    <x v="6"/>
  </r>
  <r>
    <x v="10"/>
    <x v="10"/>
    <s v="Noviembre-2004"/>
    <x v="6"/>
    <n v="77026"/>
    <n v="77503173"/>
    <n v="1006.1949601433282"/>
    <n v="4339606"/>
    <n v="56.339495754680236"/>
    <n v="5.5992623682645869E-2"/>
    <m/>
    <x v="6"/>
  </r>
  <r>
    <x v="10"/>
    <x v="11"/>
    <s v="Diciembre-2004"/>
    <x v="6"/>
    <n v="46649"/>
    <n v="49233892"/>
    <n v="1055.4115200754572"/>
    <n v="2629151"/>
    <n v="56.360286394134924"/>
    <n v="5.3401242379944286E-2"/>
    <m/>
    <x v="6"/>
  </r>
  <r>
    <x v="11"/>
    <x v="0"/>
    <s v="Enero-2005"/>
    <x v="0"/>
    <n v="285308"/>
    <n v="107590000"/>
    <n v="377.10123796037965"/>
    <n v="5480488"/>
    <n v="19.209023231034532"/>
    <n v="5.0938637419834558E-2"/>
    <m/>
    <x v="0"/>
  </r>
  <r>
    <x v="11"/>
    <x v="0"/>
    <s v="Enero-2005"/>
    <x v="1"/>
    <n v="398410"/>
    <n v="150201080"/>
    <n v="377.00128008835122"/>
    <n v="7682000"/>
    <n v="19.281644537034712"/>
    <n v="5.1144772061559075E-2"/>
    <m/>
    <x v="1"/>
  </r>
  <r>
    <x v="11"/>
    <x v="0"/>
    <s v="Enero-2005"/>
    <x v="7"/>
    <n v="106429"/>
    <n v="66658868"/>
    <n v="626.32241212451493"/>
    <n v="2671300"/>
    <n v="25.099362015991883"/>
    <n v="4.0074187878498028E-2"/>
    <m/>
    <x v="7"/>
  </r>
  <r>
    <x v="11"/>
    <x v="0"/>
    <s v="Enero-2005"/>
    <x v="3"/>
    <n v="685218"/>
    <n v="300982276"/>
    <n v="439.25039330548816"/>
    <n v="13082836"/>
    <n v="19.092954359050697"/>
    <n v="4.3467130934979038E-2"/>
    <m/>
    <x v="3"/>
  </r>
  <r>
    <x v="11"/>
    <x v="0"/>
    <s v="Enero-2005"/>
    <x v="8"/>
    <n v="277113"/>
    <n v="232216788"/>
    <n v="837.98590466704923"/>
    <n v="7842290"/>
    <n v="28.299971491774112"/>
    <n v="3.3771417077735136E-2"/>
    <m/>
    <x v="8"/>
  </r>
  <r>
    <x v="11"/>
    <x v="1"/>
    <s v="Febrero-2005"/>
    <x v="0"/>
    <n v="232170"/>
    <n v="109540000"/>
    <n v="471.80944997200328"/>
    <n v="5868139"/>
    <n v="25.275181978722486"/>
    <n v="5.3570741281723573E-2"/>
    <m/>
    <x v="0"/>
  </r>
  <r>
    <x v="11"/>
    <x v="1"/>
    <s v="Febrero-2005"/>
    <x v="1"/>
    <n v="378600"/>
    <n v="147150540"/>
    <n v="388.67020602218702"/>
    <n v="7682000"/>
    <n v="20.2905441098785"/>
    <n v="5.2205041177558711E-2"/>
    <m/>
    <x v="1"/>
  </r>
  <r>
    <x v="11"/>
    <x v="1"/>
    <s v="Febrero-2005"/>
    <x v="7"/>
    <n v="112890"/>
    <n v="68273402"/>
    <n v="604.77812029409165"/>
    <n v="2723380"/>
    <n v="24.124191691026663"/>
    <n v="3.9889326153690133E-2"/>
    <m/>
    <x v="7"/>
  </r>
  <r>
    <x v="11"/>
    <x v="1"/>
    <s v="Febrero-2005"/>
    <x v="3"/>
    <n v="608024"/>
    <n v="276851507"/>
    <n v="455.32989980658658"/>
    <n v="12719755"/>
    <n v="20.919823888530715"/>
    <n v="4.594432278094842E-2"/>
    <m/>
    <x v="3"/>
  </r>
  <r>
    <x v="11"/>
    <x v="1"/>
    <s v="Febrero-2005"/>
    <x v="8"/>
    <n v="244336"/>
    <n v="220580999"/>
    <n v="902.77731893785608"/>
    <n v="7492120"/>
    <n v="30.663185122126908"/>
    <n v="3.3965391552152682E-2"/>
    <m/>
    <x v="8"/>
  </r>
  <r>
    <x v="11"/>
    <x v="2"/>
    <s v="Marzo-2005"/>
    <x v="0"/>
    <n v="272572"/>
    <n v="117130000"/>
    <n v="429.721321338949"/>
    <n v="8011629"/>
    <n v="29.39270724799319"/>
    <n v="6.8399462136088107E-2"/>
    <m/>
    <x v="0"/>
  </r>
  <r>
    <x v="11"/>
    <x v="2"/>
    <s v="Marzo-2005"/>
    <x v="1"/>
    <n v="392700"/>
    <n v="155814240"/>
    <n v="396.77677616501148"/>
    <n v="7798000"/>
    <n v="19.857397504456326"/>
    <n v="5.0046773645335628E-2"/>
    <m/>
    <x v="1"/>
  </r>
  <r>
    <x v="11"/>
    <x v="2"/>
    <s v="Marzo-2005"/>
    <x v="7"/>
    <n v="123949"/>
    <n v="74010953"/>
    <n v="597.10810898030638"/>
    <n v="3002080"/>
    <n v="24.220284149125849"/>
    <n v="4.0562644829070099E-2"/>
    <m/>
    <x v="7"/>
  </r>
  <r>
    <x v="11"/>
    <x v="2"/>
    <s v="Marzo-2005"/>
    <x v="3"/>
    <n v="738797"/>
    <n v="285780923"/>
    <n v="386.81927917953107"/>
    <n v="13115235"/>
    <n v="17.752149778626606"/>
    <n v="4.5892618941537955E-2"/>
    <m/>
    <x v="3"/>
  </r>
  <r>
    <x v="11"/>
    <x v="2"/>
    <s v="Marzo-2005"/>
    <x v="8"/>
    <n v="325568"/>
    <n v="270221423"/>
    <n v="829.99994778356597"/>
    <n v="10037970"/>
    <n v="30.832176380971102"/>
    <n v="3.714720279598261E-2"/>
    <m/>
    <x v="8"/>
  </r>
  <r>
    <x v="11"/>
    <x v="3"/>
    <s v="Abril-2005"/>
    <x v="0"/>
    <n v="379745"/>
    <n v="156500000"/>
    <n v="412.11865857351643"/>
    <n v="12192697"/>
    <n v="32.107590620021327"/>
    <n v="7.790860702875399E-2"/>
    <m/>
    <x v="0"/>
  </r>
  <r>
    <x v="11"/>
    <x v="3"/>
    <s v="Abril-2005"/>
    <x v="1"/>
    <n v="403390"/>
    <n v="155759530"/>
    <n v="386.12640372840178"/>
    <n v="8052000"/>
    <n v="19.960831949230272"/>
    <n v="5.1695071242189805E-2"/>
    <m/>
    <x v="1"/>
  </r>
  <r>
    <x v="11"/>
    <x v="3"/>
    <s v="Abril-2005"/>
    <x v="7"/>
    <n v="118263"/>
    <n v="71773606"/>
    <n v="606.89823528914371"/>
    <n v="3002760"/>
    <n v="25.390527891225489"/>
    <n v="4.183654921838538E-2"/>
    <m/>
    <x v="7"/>
  </r>
  <r>
    <x v="11"/>
    <x v="3"/>
    <s v="Abril-2005"/>
    <x v="3"/>
    <n v="814346"/>
    <n v="358969197"/>
    <n v="440.806729571951"/>
    <n v="17256971"/>
    <n v="21.191202510971994"/>
    <n v="4.8073681932101826E-2"/>
    <m/>
    <x v="3"/>
  </r>
  <r>
    <x v="11"/>
    <x v="3"/>
    <s v="Abril-2005"/>
    <x v="8"/>
    <n v="287281"/>
    <n v="242879757"/>
    <n v="845.44316192160284"/>
    <n v="8782710"/>
    <n v="30.571844291825773"/>
    <n v="3.6160732818914999E-2"/>
    <m/>
    <x v="8"/>
  </r>
  <r>
    <x v="11"/>
    <x v="4"/>
    <s v="Mayo-2005"/>
    <x v="0"/>
    <n v="388656"/>
    <n v="163480000"/>
    <n v="420.62903956197766"/>
    <n v="12437655"/>
    <n v="32.001705878720514"/>
    <n v="7.6080590897969175E-2"/>
    <m/>
    <x v="0"/>
  </r>
  <r>
    <x v="11"/>
    <x v="4"/>
    <s v="Mayo-2005"/>
    <x v="1"/>
    <n v="449170"/>
    <n v="175388210"/>
    <n v="390.47178128548211"/>
    <n v="9111570"/>
    <n v="20.285348531736314"/>
    <n v="5.1950869445557372E-2"/>
    <m/>
    <x v="1"/>
  </r>
  <r>
    <x v="11"/>
    <x v="4"/>
    <s v="Mayo-2005"/>
    <x v="7"/>
    <n v="123039"/>
    <n v="74547384"/>
    <n v="605.88418306390656"/>
    <n v="2983540"/>
    <n v="24.248734141207258"/>
    <n v="4.0022061672881776E-2"/>
    <m/>
    <x v="7"/>
  </r>
  <r>
    <x v="11"/>
    <x v="4"/>
    <s v="Mayo-2005"/>
    <x v="3"/>
    <n v="865147"/>
    <n v="415161323"/>
    <n v="479.87373590846408"/>
    <n v="19940362"/>
    <n v="23.048524701582505"/>
    <n v="4.8030394199317067E-2"/>
    <m/>
    <x v="3"/>
  </r>
  <r>
    <x v="11"/>
    <x v="4"/>
    <s v="Mayo-2005"/>
    <x v="8"/>
    <n v="313738"/>
    <n v="262787355"/>
    <n v="837.60129471087339"/>
    <n v="10012720"/>
    <n v="31.914272418387316"/>
    <n v="3.810198553883995E-2"/>
    <m/>
    <x v="8"/>
  </r>
  <r>
    <x v="11"/>
    <x v="5"/>
    <s v="Junio-2005"/>
    <x v="0"/>
    <n v="252694"/>
    <n v="108550000"/>
    <n v="429.57094351270706"/>
    <n v="7230274"/>
    <n v="28.612764846019296"/>
    <n v="6.6607775218793186E-2"/>
    <m/>
    <x v="0"/>
  </r>
  <r>
    <x v="11"/>
    <x v="5"/>
    <s v="Junio-2005"/>
    <x v="1"/>
    <n v="416820"/>
    <n v="158705560"/>
    <n v="380.753226812533"/>
    <n v="8291000"/>
    <n v="19.89108008252963"/>
    <n v="5.2241395953613726E-2"/>
    <m/>
    <x v="1"/>
  </r>
  <r>
    <x v="11"/>
    <x v="5"/>
    <s v="Junio-2005"/>
    <x v="7"/>
    <n v="108068"/>
    <n v="64468044"/>
    <n v="596.55072731983569"/>
    <n v="2606790"/>
    <n v="24.121756671725208"/>
    <n v="4.0435382218204106E-2"/>
    <m/>
    <x v="7"/>
  </r>
  <r>
    <x v="11"/>
    <x v="5"/>
    <s v="Junio-2005"/>
    <x v="3"/>
    <n v="850778"/>
    <n v="405486407"/>
    <n v="476.60659655045146"/>
    <n v="19164222"/>
    <n v="22.525526047923194"/>
    <n v="4.7262304405681348E-2"/>
    <m/>
    <x v="3"/>
  </r>
  <r>
    <x v="11"/>
    <x v="5"/>
    <s v="Junio-2005"/>
    <x v="8"/>
    <n v="321355"/>
    <n v="265949229"/>
    <n v="827.58702680835836"/>
    <n v="10353470"/>
    <n v="32.218169936674393"/>
    <n v="3.8930250104240761E-2"/>
    <m/>
    <x v="8"/>
  </r>
  <r>
    <x v="11"/>
    <x v="6"/>
    <s v="Julio-2005"/>
    <x v="0"/>
    <n v="277808"/>
    <n v="128630000"/>
    <n v="463.01762368254333"/>
    <n v="7350965"/>
    <n v="26.460595087254507"/>
    <n v="5.7148138070434583E-2"/>
    <m/>
    <x v="0"/>
  </r>
  <r>
    <x v="11"/>
    <x v="6"/>
    <s v="Julio-2005"/>
    <x v="1"/>
    <n v="413800"/>
    <n v="156007850"/>
    <n v="377.01268728854518"/>
    <n v="8923000"/>
    <n v="21.563557274045433"/>
    <n v="5.7195839824726771E-2"/>
    <m/>
    <x v="1"/>
  </r>
  <r>
    <x v="11"/>
    <x v="6"/>
    <s v="Julio-2005"/>
    <x v="7"/>
    <n v="120223"/>
    <n v="68202252"/>
    <n v="567.29787145554508"/>
    <n v="3102790"/>
    <n v="25.808622310206864"/>
    <n v="4.549395231113483E-2"/>
    <m/>
    <x v="7"/>
  </r>
  <r>
    <x v="11"/>
    <x v="6"/>
    <s v="Julio-2005"/>
    <x v="3"/>
    <n v="792797"/>
    <n v="383511025"/>
    <n v="483.74429393653105"/>
    <n v="18301718"/>
    <n v="23.084999060289078"/>
    <n v="4.7721491187900006E-2"/>
    <m/>
    <x v="3"/>
  </r>
  <r>
    <x v="11"/>
    <x v="6"/>
    <s v="Julio-2005"/>
    <x v="8"/>
    <n v="291695"/>
    <n v="250928010"/>
    <n v="860.24103944188278"/>
    <n v="9781480"/>
    <n v="33.533245341881077"/>
    <n v="3.8981220151548646E-2"/>
    <m/>
    <x v="8"/>
  </r>
  <r>
    <x v="11"/>
    <x v="7"/>
    <s v="Agosto-2005"/>
    <x v="0"/>
    <n v="345725"/>
    <n v="145680000"/>
    <n v="421.37537059801866"/>
    <n v="8863608"/>
    <n v="25.637740979101888"/>
    <n v="6.0842998352553544E-2"/>
    <m/>
    <x v="0"/>
  </r>
  <r>
    <x v="11"/>
    <x v="7"/>
    <s v="Agosto-2005"/>
    <x v="1"/>
    <n v="444130"/>
    <n v="166884970"/>
    <n v="375.75703059914889"/>
    <n v="9171310"/>
    <n v="20.650057415621554"/>
    <n v="5.4955877692281094E-2"/>
    <m/>
    <x v="1"/>
  </r>
  <r>
    <x v="11"/>
    <x v="7"/>
    <s v="Agosto-2005"/>
    <x v="7"/>
    <n v="115019"/>
    <n v="69844771"/>
    <n v="607.24550726401731"/>
    <n v="3071580"/>
    <n v="26.704979177353305"/>
    <n v="4.3977236320239352E-2"/>
    <m/>
    <x v="7"/>
  </r>
  <r>
    <x v="11"/>
    <x v="7"/>
    <s v="Agosto-2005"/>
    <x v="3"/>
    <n v="788819"/>
    <n v="364547190"/>
    <n v="462.14301379657439"/>
    <n v="16828045"/>
    <n v="21.333214590419349"/>
    <n v="4.6161499695005194E-2"/>
    <m/>
    <x v="3"/>
  </r>
  <r>
    <x v="11"/>
    <x v="7"/>
    <s v="Agosto-2005"/>
    <x v="8"/>
    <n v="303452"/>
    <n v="255767086"/>
    <n v="842.85846196433044"/>
    <n v="10144320"/>
    <n v="33.429735180522783"/>
    <n v="3.9662335598568771E-2"/>
    <m/>
    <x v="8"/>
  </r>
  <r>
    <x v="11"/>
    <x v="8"/>
    <s v="Septiembre-2005"/>
    <x v="0"/>
    <n v="315791"/>
    <n v="146920000"/>
    <n v="465.24441798531308"/>
    <n v="8341462"/>
    <n v="26.414501996573684"/>
    <n v="5.6775537707595969E-2"/>
    <m/>
    <x v="0"/>
  </r>
  <r>
    <x v="11"/>
    <x v="8"/>
    <s v="Septiembre-2005"/>
    <x v="1"/>
    <n v="436020"/>
    <n v="164591480"/>
    <n v="377.48607862024676"/>
    <n v="8536000"/>
    <n v="19.577083620017429"/>
    <n v="5.1861736707149116E-2"/>
    <m/>
    <x v="1"/>
  </r>
  <r>
    <x v="11"/>
    <x v="8"/>
    <s v="Septiembre-2005"/>
    <x v="7"/>
    <n v="123100"/>
    <n v="71636248"/>
    <n v="581.93540211210393"/>
    <n v="3127140"/>
    <n v="25.403249390739237"/>
    <n v="4.3653040008460521E-2"/>
    <m/>
    <x v="7"/>
  </r>
  <r>
    <x v="11"/>
    <x v="8"/>
    <s v="Septiembre-2005"/>
    <x v="3"/>
    <n v="808567"/>
    <n v="392098304"/>
    <n v="484.92988707181968"/>
    <n v="18053861"/>
    <n v="22.328218935474734"/>
    <n v="4.6044221094106032E-2"/>
    <m/>
    <x v="3"/>
  </r>
  <r>
    <x v="11"/>
    <x v="8"/>
    <s v="Septiembre-2005"/>
    <x v="8"/>
    <n v="299095"/>
    <n v="245608236"/>
    <n v="821.17132014911647"/>
    <n v="9999450"/>
    <n v="33.432354268710611"/>
    <n v="4.0713007685947468E-2"/>
    <m/>
    <x v="8"/>
  </r>
  <r>
    <x v="11"/>
    <x v="9"/>
    <s v="Octubre-2005"/>
    <x v="0"/>
    <n v="326242"/>
    <n v="142690000"/>
    <n v="437.37470957142244"/>
    <n v="8264986.9999999991"/>
    <n v="25.333914701356658"/>
    <n v="5.7922678533884636E-2"/>
    <m/>
    <x v="0"/>
  </r>
  <r>
    <x v="11"/>
    <x v="9"/>
    <s v="Octubre-2005"/>
    <x v="1"/>
    <n v="475829.53899999999"/>
    <n v="178862920"/>
    <n v="375.89704997276345"/>
    <n v="9801000"/>
    <n v="20.59771240893895"/>
    <n v="5.4796153389422467E-2"/>
    <m/>
    <x v="1"/>
  </r>
  <r>
    <x v="11"/>
    <x v="9"/>
    <s v="Octubre-2005"/>
    <x v="7"/>
    <n v="121015"/>
    <n v="70793079"/>
    <n v="584.99424864686193"/>
    <n v="4125720.0000000005"/>
    <n v="34.092633144651494"/>
    <n v="5.8278578333907476E-2"/>
    <m/>
    <x v="7"/>
  </r>
  <r>
    <x v="11"/>
    <x v="9"/>
    <s v="Octubre-2005"/>
    <x v="3"/>
    <n v="722795"/>
    <n v="345733303"/>
    <n v="478.32829917196437"/>
    <n v="16694938.999999998"/>
    <n v="23.097751091249936"/>
    <n v="4.8288489581809244E-2"/>
    <m/>
    <x v="3"/>
  </r>
  <r>
    <x v="11"/>
    <x v="9"/>
    <s v="Octubre-2005"/>
    <x v="8"/>
    <n v="285656"/>
    <n v="246033506"/>
    <n v="861.29297476685247"/>
    <n v="8861010"/>
    <n v="31.019863052062622"/>
    <n v="3.601546043082441E-2"/>
    <m/>
    <x v="8"/>
  </r>
  <r>
    <x v="11"/>
    <x v="10"/>
    <s v="Noviembre-2005"/>
    <x v="0"/>
    <n v="305749"/>
    <n v="131060000"/>
    <n v="428.65226051434348"/>
    <n v="7917057"/>
    <n v="25.893975123385523"/>
    <n v="6.0407881886159011E-2"/>
    <m/>
    <x v="0"/>
  </r>
  <r>
    <x v="11"/>
    <x v="10"/>
    <s v="Noviembre-2005"/>
    <x v="1"/>
    <n v="463350"/>
    <n v="172875000"/>
    <n v="373.09808999676272"/>
    <n v="9651000"/>
    <n v="20.828747167368082"/>
    <n v="5.582646420824295E-2"/>
    <m/>
    <x v="1"/>
  </r>
  <r>
    <x v="11"/>
    <x v="10"/>
    <s v="Noviembre-2005"/>
    <x v="7"/>
    <n v="99885"/>
    <n v="60265810"/>
    <n v="603.35195474796012"/>
    <n v="3075540"/>
    <n v="30.790809430845471"/>
    <n v="5.1032915678060245E-2"/>
    <m/>
    <x v="7"/>
  </r>
  <r>
    <x v="11"/>
    <x v="10"/>
    <s v="Noviembre-2005"/>
    <x v="3"/>
    <n v="642441"/>
    <n v="308277519"/>
    <n v="479.85343245527605"/>
    <n v="14913846"/>
    <n v="23.214343418306118"/>
    <n v="4.8377987627440326E-2"/>
    <m/>
    <x v="3"/>
  </r>
  <r>
    <x v="11"/>
    <x v="10"/>
    <s v="Noviembre-2005"/>
    <x v="8"/>
    <n v="292101"/>
    <n v="235066622"/>
    <n v="804.74432473699164"/>
    <n v="8964190"/>
    <n v="30.688665906655576"/>
    <n v="3.813467826155259E-2"/>
    <m/>
    <x v="8"/>
  </r>
  <r>
    <x v="11"/>
    <x v="11"/>
    <s v="Diciembre-2005"/>
    <x v="0"/>
    <n v="205877"/>
    <n v="89460000"/>
    <n v="434.53129781374315"/>
    <n v="5304922"/>
    <n v="25.767433953282787"/>
    <n v="5.9299374021909233E-2"/>
    <m/>
    <x v="0"/>
  </r>
  <r>
    <x v="11"/>
    <x v="11"/>
    <s v="Diciembre-2005"/>
    <x v="1"/>
    <n v="439760"/>
    <n v="168301130"/>
    <n v="382.71131981080589"/>
    <n v="9624000"/>
    <n v="21.884664362379478"/>
    <n v="5.7183216773410851E-2"/>
    <m/>
    <x v="1"/>
  </r>
  <r>
    <x v="11"/>
    <x v="11"/>
    <s v="Diciembre-2005"/>
    <x v="7"/>
    <n v="115476"/>
    <n v="68136904"/>
    <n v="590.05251307631022"/>
    <n v="2818710"/>
    <n v="24.409487685752882"/>
    <n v="4.1368331029540177E-2"/>
    <m/>
    <x v="7"/>
  </r>
  <r>
    <x v="11"/>
    <x v="11"/>
    <s v="Diciembre-2005"/>
    <x v="3"/>
    <n v="726318"/>
    <n v="318465106"/>
    <n v="438.46511583080689"/>
    <n v="14690694"/>
    <n v="20.226256267915705"/>
    <n v="4.6129681786864274E-2"/>
    <m/>
    <x v="3"/>
  </r>
  <r>
    <x v="11"/>
    <x v="11"/>
    <s v="Diciembre-2005"/>
    <x v="8"/>
    <n v="295169"/>
    <n v="244009270"/>
    <n v="826.67648025368521"/>
    <n v="9263120"/>
    <n v="31.382428371543082"/>
    <n v="3.7962164306298694E-2"/>
    <m/>
    <x v="8"/>
  </r>
  <r>
    <x v="11"/>
    <x v="0"/>
    <s v="Enero-2005"/>
    <x v="6"/>
    <n v="57310"/>
    <n v="58859290"/>
    <n v="1027.0335020066307"/>
    <n v="3049581"/>
    <n v="53.21202233467109"/>
    <n v="5.1811379308177183E-2"/>
    <m/>
    <x v="6"/>
  </r>
  <r>
    <x v="11"/>
    <x v="1"/>
    <s v="Febrero-2005"/>
    <x v="6"/>
    <n v="37429"/>
    <n v="41433700"/>
    <n v="1106.9945763979802"/>
    <n v="2015103"/>
    <n v="53.838013305191161"/>
    <n v="4.8634396638485095E-2"/>
    <m/>
    <x v="6"/>
  </r>
  <r>
    <x v="11"/>
    <x v="2"/>
    <s v="Marzo-2005"/>
    <x v="6"/>
    <n v="43338"/>
    <n v="46217804"/>
    <n v="1066.4498592459274"/>
    <n v="2295000"/>
    <n v="52.955835525404957"/>
    <n v="4.9656188770890113E-2"/>
    <m/>
    <x v="6"/>
  </r>
  <r>
    <x v="11"/>
    <x v="3"/>
    <s v="Abril-2005"/>
    <x v="6"/>
    <n v="81339"/>
    <n v="75396803"/>
    <n v="926.94529069695966"/>
    <n v="4659981"/>
    <n v="57.290856784568291"/>
    <n v="6.1806082149133038E-2"/>
    <m/>
    <x v="6"/>
  </r>
  <r>
    <x v="11"/>
    <x v="4"/>
    <s v="Mayo-2005"/>
    <x v="6"/>
    <n v="84538"/>
    <n v="85464965"/>
    <n v="1010.9650689630698"/>
    <n v="5703326"/>
    <n v="67.464643119070715"/>
    <n v="6.6732912135399572E-2"/>
    <m/>
    <x v="6"/>
  </r>
  <r>
    <x v="11"/>
    <x v="5"/>
    <s v="Junio-2005"/>
    <x v="6"/>
    <n v="77041"/>
    <n v="77907406"/>
    <n v="1011.2460378240157"/>
    <n v="4719117"/>
    <n v="61.254617671110189"/>
    <n v="6.0573406846584008E-2"/>
    <m/>
    <x v="6"/>
  </r>
  <r>
    <x v="11"/>
    <x v="6"/>
    <s v="Julio-2005"/>
    <x v="6"/>
    <n v="70634"/>
    <n v="78113202"/>
    <n v="1105.8867117818613"/>
    <n v="4732987"/>
    <n v="67.007206161338729"/>
    <n v="6.0591383771465418E-2"/>
    <m/>
    <x v="6"/>
  </r>
  <r>
    <x v="11"/>
    <x v="7"/>
    <s v="Agosto-2005"/>
    <x v="6"/>
    <n v="70066"/>
    <n v="74473833"/>
    <n v="1062.9097279707705"/>
    <n v="4709443"/>
    <n v="67.21438358119488"/>
    <n v="6.323621076412167E-2"/>
    <m/>
    <x v="6"/>
  </r>
  <r>
    <x v="11"/>
    <x v="8"/>
    <s v="Septiembre-2005"/>
    <x v="6"/>
    <n v="80422"/>
    <n v="86018664"/>
    <n v="1069.5912063863123"/>
    <n v="5255467"/>
    <n v="65.348623510979579"/>
    <n v="6.1096821964126295E-2"/>
    <m/>
    <x v="6"/>
  </r>
  <r>
    <x v="11"/>
    <x v="9"/>
    <s v="Octubre-2005"/>
    <x v="6"/>
    <n v="57053"/>
    <n v="68568331"/>
    <n v="1201.8356791053932"/>
    <n v="4281065"/>
    <n v="75.036632604771"/>
    <n v="6.2435018288544898E-2"/>
    <m/>
    <x v="6"/>
  </r>
  <r>
    <x v="11"/>
    <x v="10"/>
    <s v="Noviembre-2005"/>
    <x v="6"/>
    <n v="60550"/>
    <n v="62801854"/>
    <n v="1037.1899917423616"/>
    <n v="3786382"/>
    <n v="62.533146160198186"/>
    <n v="6.0290927079955314E-2"/>
    <m/>
    <x v="6"/>
  </r>
  <r>
    <x v="11"/>
    <x v="11"/>
    <s v="Diciembre-2005"/>
    <x v="6"/>
    <n v="52717"/>
    <n v="52383056"/>
    <n v="993.66534514482998"/>
    <n v="3187782"/>
    <n v="60.469715651497623"/>
    <n v="6.0855212418305646E-2"/>
    <m/>
    <x v="6"/>
  </r>
  <r>
    <x v="12"/>
    <x v="0"/>
    <s v="Enero-2006"/>
    <x v="0"/>
    <n v="166945"/>
    <n v="78690000"/>
    <n v="471.35284075593756"/>
    <n v="4679868"/>
    <n v="28.032393902183355"/>
    <n v="5.9472207396111323E-2"/>
    <m/>
    <x v="0"/>
  </r>
  <r>
    <x v="12"/>
    <x v="0"/>
    <s v="Enero-2006"/>
    <x v="1"/>
    <n v="426260"/>
    <n v="165292460"/>
    <n v="387.77380002815181"/>
    <n v="9739000"/>
    <n v="22.847557828555342"/>
    <n v="5.8919807957362361E-2"/>
    <m/>
    <x v="1"/>
  </r>
  <r>
    <x v="12"/>
    <x v="0"/>
    <s v="Enero-2006"/>
    <x v="7"/>
    <n v="112561"/>
    <n v="64303027"/>
    <n v="571.2727054663693"/>
    <n v="3118150"/>
    <n v="27.701868320288554"/>
    <n v="4.849149636454906E-2"/>
    <m/>
    <x v="7"/>
  </r>
  <r>
    <x v="12"/>
    <x v="0"/>
    <s v="Enero-2006"/>
    <x v="3"/>
    <n v="675165"/>
    <n v="312369554"/>
    <n v="462.65661579021423"/>
    <n v="15315219"/>
    <n v="22.683668436604385"/>
    <n v="4.9029166907860681E-2"/>
    <m/>
    <x v="3"/>
  </r>
  <r>
    <x v="12"/>
    <x v="0"/>
    <s v="Enero-2006"/>
    <x v="8"/>
    <n v="297207"/>
    <n v="236501560"/>
    <n v="795.7469373197805"/>
    <n v="9002720"/>
    <n v="30.29107658971693"/>
    <n v="3.8066218252429285E-2"/>
    <m/>
    <x v="8"/>
  </r>
  <r>
    <x v="12"/>
    <x v="1"/>
    <s v="Febrero-2006"/>
    <x v="0"/>
    <n v="143122"/>
    <n v="66530000"/>
    <n v="464.84817149005744"/>
    <n v="3907031"/>
    <n v="27.298605385615069"/>
    <n v="5.8725852998647229E-2"/>
    <m/>
    <x v="0"/>
  </r>
  <r>
    <x v="12"/>
    <x v="1"/>
    <s v="Febrero-2006"/>
    <x v="1"/>
    <n v="404060"/>
    <n v="158585330"/>
    <n v="392.47965648666042"/>
    <n v="9269000"/>
    <n v="22.939662426372323"/>
    <n v="5.8448029209259143E-2"/>
    <m/>
    <x v="1"/>
  </r>
  <r>
    <x v="12"/>
    <x v="1"/>
    <s v="Febrero-2006"/>
    <x v="7"/>
    <n v="103772"/>
    <n v="57363644"/>
    <n v="552.78537563119141"/>
    <n v="3025670"/>
    <n v="29.156901669043673"/>
    <n v="5.2745428794586338E-2"/>
    <m/>
    <x v="7"/>
  </r>
  <r>
    <x v="12"/>
    <x v="1"/>
    <s v="Febrero-2006"/>
    <x v="3"/>
    <n v="578481"/>
    <n v="242226524"/>
    <n v="418.72857362644584"/>
    <n v="11740966"/>
    <n v="20.296199875190368"/>
    <n v="4.8471017154174248E-2"/>
    <m/>
    <x v="3"/>
  </r>
  <r>
    <x v="12"/>
    <x v="1"/>
    <s v="Febrero-2006"/>
    <x v="8"/>
    <n v="287827"/>
    <n v="223619015"/>
    <n v="776.92160568674933"/>
    <n v="9100120"/>
    <n v="31.616630823376543"/>
    <n v="4.0694750399468488E-2"/>
    <m/>
    <x v="8"/>
  </r>
  <r>
    <x v="12"/>
    <x v="2"/>
    <s v="Marzo-2006"/>
    <x v="0"/>
    <n v="267468"/>
    <n v="127680000"/>
    <n v="477.36551662254925"/>
    <n v="8579198"/>
    <n v="32.075605306055301"/>
    <n v="6.7192966791979947E-2"/>
    <m/>
    <x v="0"/>
  </r>
  <r>
    <x v="12"/>
    <x v="2"/>
    <s v="Marzo-2006"/>
    <x v="1"/>
    <n v="442730"/>
    <n v="175507300"/>
    <n v="396.42061753213017"/>
    <n v="10614000"/>
    <n v="23.973979626408873"/>
    <n v="6.0476116947842058E-2"/>
    <m/>
    <x v="1"/>
  </r>
  <r>
    <x v="12"/>
    <x v="2"/>
    <s v="Marzo-2006"/>
    <x v="7"/>
    <n v="124488"/>
    <n v="72408658"/>
    <n v="581.65170940170935"/>
    <n v="3233003.9399999995"/>
    <n v="25.970406304222088"/>
    <n v="4.4649411124288475E-2"/>
    <m/>
    <x v="7"/>
  </r>
  <r>
    <x v="12"/>
    <x v="2"/>
    <s v="Marzo-2006"/>
    <x v="3"/>
    <n v="673929"/>
    <n v="276572316"/>
    <n v="410.38791326682781"/>
    <n v="13353353"/>
    <n v="19.814183689973277"/>
    <n v="4.8281596629505028E-2"/>
    <m/>
    <x v="3"/>
  </r>
  <r>
    <x v="12"/>
    <x v="2"/>
    <s v="Marzo-2006"/>
    <x v="8"/>
    <n v="310916"/>
    <n v="262544916"/>
    <n v="844.42394730409501"/>
    <n v="10569171.27"/>
    <n v="33.993655102986011"/>
    <n v="4.0256621347030765E-2"/>
    <m/>
    <x v="8"/>
  </r>
  <r>
    <x v="12"/>
    <x v="3"/>
    <s v="Abril-2006"/>
    <x v="0"/>
    <n v="376806"/>
    <n v="171910000"/>
    <n v="456.22946556052716"/>
    <n v="12947689"/>
    <n v="34.361684792704999"/>
    <n v="7.5316671514164393E-2"/>
    <m/>
    <x v="0"/>
  </r>
  <r>
    <x v="12"/>
    <x v="3"/>
    <s v="Abril-2006"/>
    <x v="1"/>
    <n v="439090"/>
    <n v="174336680"/>
    <n v="397.04088000182196"/>
    <n v="10502000"/>
    <n v="23.917647862624975"/>
    <n v="6.0239761362898499E-2"/>
    <m/>
    <x v="1"/>
  </r>
  <r>
    <x v="12"/>
    <x v="3"/>
    <s v="Abril-2006"/>
    <x v="7"/>
    <n v="106741"/>
    <n v="65002723"/>
    <n v="608.97614787195175"/>
    <n v="2922040"/>
    <n v="27.37504801341565"/>
    <n v="4.4952578371216849E-2"/>
    <m/>
    <x v="7"/>
  </r>
  <r>
    <x v="12"/>
    <x v="3"/>
    <s v="Abril-2006"/>
    <x v="3"/>
    <n v="745752"/>
    <n v="327031412"/>
    <n v="438.52569218721504"/>
    <n v="16139691"/>
    <n v="21.642169246612816"/>
    <n v="4.9352112389741937E-2"/>
    <m/>
    <x v="3"/>
  </r>
  <r>
    <x v="12"/>
    <x v="3"/>
    <s v="Abril-2006"/>
    <x v="8"/>
    <n v="319294"/>
    <n v="266160656"/>
    <n v="833.59116049784836"/>
    <n v="10605620"/>
    <n v="33.215844957938451"/>
    <n v="3.9846685679945121E-2"/>
    <m/>
    <x v="8"/>
  </r>
  <r>
    <x v="12"/>
    <x v="4"/>
    <s v="Mayo-2006"/>
    <x v="0"/>
    <n v="359425"/>
    <n v="171340000"/>
    <n v="476.70584962092232"/>
    <n v="11901239"/>
    <n v="33.111884259581274"/>
    <n v="6.9459781720555627E-2"/>
    <m/>
    <x v="0"/>
  </r>
  <r>
    <x v="12"/>
    <x v="4"/>
    <s v="Mayo-2006"/>
    <x v="1"/>
    <n v="501000"/>
    <n v="195843740"/>
    <n v="390.90566866267466"/>
    <n v="11876000"/>
    <n v="23.704590818363272"/>
    <n v="6.0640181810253421E-2"/>
    <m/>
    <x v="1"/>
  </r>
  <r>
    <x v="12"/>
    <x v="4"/>
    <s v="Mayo-2006"/>
    <x v="7"/>
    <n v="127289"/>
    <n v="77756274"/>
    <n v="610.86404952509645"/>
    <n v="3647040"/>
    <n v="28.651650967483445"/>
    <n v="4.6903482026414998E-2"/>
    <m/>
    <x v="7"/>
  </r>
  <r>
    <x v="12"/>
    <x v="4"/>
    <s v="Mayo-2006"/>
    <x v="3"/>
    <n v="888260"/>
    <n v="446644744"/>
    <n v="502.8310899961723"/>
    <n v="22411649"/>
    <n v="25.230956026388672"/>
    <n v="5.0177796338290725E-2"/>
    <m/>
    <x v="3"/>
  </r>
  <r>
    <x v="12"/>
    <x v="4"/>
    <s v="Mayo-2006"/>
    <x v="8"/>
    <n v="351392"/>
    <n v="274226826"/>
    <n v="780.40144909388948"/>
    <n v="11279410"/>
    <n v="32.099222520717603"/>
    <n v="4.1131679801450202E-2"/>
    <m/>
    <x v="8"/>
  </r>
  <r>
    <x v="12"/>
    <x v="5"/>
    <s v="Junio-2006"/>
    <x v="0"/>
    <n v="286563"/>
    <n v="124950000"/>
    <n v="436.02977355764699"/>
    <n v="7974568"/>
    <n v="27.82832396366593"/>
    <n v="6.3822072829131646E-2"/>
    <m/>
    <x v="0"/>
  </r>
  <r>
    <x v="12"/>
    <x v="5"/>
    <s v="Junio-2006"/>
    <x v="1"/>
    <n v="416820"/>
    <n v="158705560"/>
    <n v="380.753226812533"/>
    <n v="8291000"/>
    <n v="19.89108008252963"/>
    <n v="5.2241395953613726E-2"/>
    <m/>
    <x v="1"/>
  </r>
  <r>
    <x v="12"/>
    <x v="5"/>
    <s v="Junio-2006"/>
    <x v="7"/>
    <n v="140082"/>
    <n v="84306184"/>
    <n v="601.8345254922117"/>
    <n v="3237530"/>
    <n v="23.111677446067304"/>
    <n v="3.8402046521284844E-2"/>
    <m/>
    <x v="7"/>
  </r>
  <r>
    <x v="12"/>
    <x v="5"/>
    <s v="Junio-2006"/>
    <x v="3"/>
    <n v="809940"/>
    <n v="411572893"/>
    <n v="508.15232362891078"/>
    <n v="20346049"/>
    <n v="25.120439785663134"/>
    <n v="4.9434861590848256E-2"/>
    <m/>
    <x v="3"/>
  </r>
  <r>
    <x v="12"/>
    <x v="5"/>
    <s v="Junio-2006"/>
    <x v="8"/>
    <n v="365333"/>
    <n v="286609022"/>
    <n v="784.51446214823193"/>
    <n v="11799500"/>
    <n v="32.297930928769098"/>
    <n v="4.1169325088447492E-2"/>
    <m/>
    <x v="8"/>
  </r>
  <r>
    <x v="12"/>
    <x v="6"/>
    <s v="Julio-2006"/>
    <x v="0"/>
    <n v="325222"/>
    <n v="156500000"/>
    <n v="481.20975825743648"/>
    <n v="8830870"/>
    <n v="27.153359858804141"/>
    <n v="5.6427284345047922E-2"/>
    <m/>
    <x v="0"/>
  </r>
  <r>
    <x v="12"/>
    <x v="6"/>
    <s v="Julio-2006"/>
    <x v="1"/>
    <n v="489180"/>
    <n v="187991560"/>
    <n v="384.29935810948933"/>
    <n v="11929000"/>
    <n v="24.385706692832905"/>
    <n v="6.3454976382982295E-2"/>
    <m/>
    <x v="1"/>
  </r>
  <r>
    <x v="12"/>
    <x v="6"/>
    <s v="Julio-2006"/>
    <x v="7"/>
    <n v="140416"/>
    <n v="79666717"/>
    <n v="567.36210260938924"/>
    <n v="3416390"/>
    <n v="24.330489402917046"/>
    <n v="4.2883529391577663E-2"/>
    <m/>
    <x v="7"/>
  </r>
  <r>
    <x v="12"/>
    <x v="6"/>
    <s v="Julio-2006"/>
    <x v="3"/>
    <n v="806432"/>
    <n v="396022775"/>
    <n v="491.0801840700766"/>
    <n v="20411275"/>
    <n v="25.310596553708187"/>
    <n v="5.1540659498686657E-2"/>
    <m/>
    <x v="3"/>
  </r>
  <r>
    <x v="12"/>
    <x v="6"/>
    <s v="Julio-2006"/>
    <x v="8"/>
    <n v="391250"/>
    <n v="308842010"/>
    <n v="789.37254952076682"/>
    <n v="12551510"/>
    <n v="32.080536741214054"/>
    <n v="4.0640552753817394E-2"/>
    <m/>
    <x v="8"/>
  </r>
  <r>
    <x v="12"/>
    <x v="7"/>
    <s v="Agosto-2006"/>
    <x v="0"/>
    <n v="346734"/>
    <n v="158400000"/>
    <n v="456.8343456367129"/>
    <n v="9345546"/>
    <n v="26.953070653584593"/>
    <n v="5.8999659090909089E-2"/>
    <m/>
    <x v="0"/>
  </r>
  <r>
    <x v="12"/>
    <x v="7"/>
    <s v="Agosto-2006"/>
    <x v="1"/>
    <n v="495430"/>
    <n v="190898410"/>
    <n v="385.31863229921481"/>
    <n v="12066000"/>
    <n v="24.35460105363018"/>
    <n v="6.3206393390075902E-2"/>
    <m/>
    <x v="1"/>
  </r>
  <r>
    <x v="12"/>
    <x v="7"/>
    <s v="Agosto-2006"/>
    <x v="7"/>
    <n v="144968"/>
    <n v="80298677"/>
    <n v="553.90622068318521"/>
    <n v="3512650"/>
    <n v="24.230519838860989"/>
    <n v="4.3744805409434082E-2"/>
    <m/>
    <x v="7"/>
  </r>
  <r>
    <x v="12"/>
    <x v="7"/>
    <s v="Agosto-2006"/>
    <x v="3"/>
    <n v="812140"/>
    <n v="426811185"/>
    <n v="525.53892801733696"/>
    <n v="21630854"/>
    <n v="26.634390622306498"/>
    <n v="5.0680147944107884E-2"/>
    <m/>
    <x v="3"/>
  </r>
  <r>
    <x v="12"/>
    <x v="7"/>
    <s v="Agosto-2006"/>
    <x v="8"/>
    <n v="371265"/>
    <n v="289394880"/>
    <n v="779.48333400670685"/>
    <n v="12106940"/>
    <n v="32.609968620796465"/>
    <n v="4.1835363500556749E-2"/>
    <m/>
    <x v="8"/>
  </r>
  <r>
    <x v="12"/>
    <x v="8"/>
    <s v="Septiembre-2006"/>
    <x v="0"/>
    <n v="349306"/>
    <n v="162650000"/>
    <n v="465.63757851282259"/>
    <n v="9227968"/>
    <n v="26.418005989018226"/>
    <n v="5.6735124500461115E-2"/>
    <m/>
    <x v="0"/>
  </r>
  <r>
    <x v="12"/>
    <x v="8"/>
    <s v="Septiembre-2006"/>
    <x v="1"/>
    <n v="480870"/>
    <n v="184940260"/>
    <n v="384.59512966082309"/>
    <n v="11980000"/>
    <n v="24.913178197849732"/>
    <n v="6.4777674693438841E-2"/>
    <m/>
    <x v="1"/>
  </r>
  <r>
    <x v="12"/>
    <x v="8"/>
    <s v="Septiembre-2006"/>
    <x v="7"/>
    <n v="147941"/>
    <n v="79712778"/>
    <n v="538.81464908308044"/>
    <n v="3394350"/>
    <n v="22.94394386951555"/>
    <n v="4.2582257012796616E-2"/>
    <m/>
    <x v="7"/>
  </r>
  <r>
    <x v="12"/>
    <x v="8"/>
    <s v="Septiembre-2006"/>
    <x v="3"/>
    <n v="801339"/>
    <n v="405097285"/>
    <n v="505.52548297287416"/>
    <n v="20285564"/>
    <n v="25.314584713835217"/>
    <n v="5.0075783647871151E-2"/>
    <m/>
    <x v="3"/>
  </r>
  <r>
    <x v="12"/>
    <x v="8"/>
    <s v="Septiembre-2006"/>
    <x v="8"/>
    <n v="368101"/>
    <n v="288335147"/>
    <n v="783.30443818408537"/>
    <n v="11610010"/>
    <n v="31.540283780810157"/>
    <n v="4.0265677357745083E-2"/>
    <m/>
    <x v="8"/>
  </r>
  <r>
    <x v="12"/>
    <x v="9"/>
    <s v="Octubre-2006"/>
    <x v="0"/>
    <n v="274549"/>
    <n v="151720000"/>
    <n v="552.61538013250822"/>
    <n v="7957503"/>
    <n v="28.983908154828463"/>
    <n v="5.2448609280253099E-2"/>
    <m/>
    <x v="0"/>
  </r>
  <r>
    <x v="12"/>
    <x v="9"/>
    <s v="Octubre-2006"/>
    <x v="1"/>
    <n v="487040"/>
    <n v="190150150"/>
    <n v="390.41998603810777"/>
    <n v="12648000"/>
    <n v="25.969119579500656"/>
    <n v="6.6515856022201406E-2"/>
    <m/>
    <x v="1"/>
  </r>
  <r>
    <x v="12"/>
    <x v="9"/>
    <s v="Octubre-2006"/>
    <x v="7"/>
    <n v="125199"/>
    <n v="72553996"/>
    <n v="579.50938905262819"/>
    <n v="3033550"/>
    <n v="24.229826116822018"/>
    <n v="4.1810929338750684E-2"/>
    <m/>
    <x v="7"/>
  </r>
  <r>
    <x v="12"/>
    <x v="9"/>
    <s v="Octubre-2006"/>
    <x v="3"/>
    <n v="606465"/>
    <n v="333952983"/>
    <n v="550.65499740298287"/>
    <n v="17381224"/>
    <n v="28.659896284204365"/>
    <n v="5.2046919431170346E-2"/>
    <m/>
    <x v="3"/>
  </r>
  <r>
    <x v="12"/>
    <x v="9"/>
    <s v="Octubre-2006"/>
    <x v="8"/>
    <n v="365794"/>
    <n v="268946443"/>
    <n v="735.24017069716831"/>
    <n v="11407530"/>
    <n v="31.185667342821368"/>
    <n v="4.2415619529126848E-2"/>
    <m/>
    <x v="8"/>
  </r>
  <r>
    <x v="12"/>
    <x v="10"/>
    <s v="Noviembre-2006"/>
    <x v="0"/>
    <n v="257319"/>
    <n v="134080000"/>
    <n v="521.06529249686184"/>
    <n v="7016102"/>
    <n v="27.266163788915705"/>
    <n v="5.2327729713603818E-2"/>
    <m/>
    <x v="0"/>
  </r>
  <r>
    <x v="12"/>
    <x v="10"/>
    <s v="Noviembre-2006"/>
    <x v="1"/>
    <n v="493940"/>
    <n v="188509850"/>
    <n v="381.64524031258856"/>
    <n v="12634000"/>
    <n v="25.578005425760214"/>
    <n v="6.7020370553581149E-2"/>
    <m/>
    <x v="1"/>
  </r>
  <r>
    <x v="12"/>
    <x v="10"/>
    <s v="Noviembre-2006"/>
    <x v="7"/>
    <n v="121152"/>
    <n v="68161365"/>
    <n v="562.61031596671944"/>
    <n v="2932970"/>
    <n v="24.209010169043847"/>
    <n v="4.3029801413161255E-2"/>
    <m/>
    <x v="7"/>
  </r>
  <r>
    <x v="12"/>
    <x v="10"/>
    <s v="Noviembre-2006"/>
    <x v="3"/>
    <n v="633719"/>
    <n v="309916391"/>
    <n v="489.04386802352462"/>
    <n v="16179303"/>
    <n v="25.530721029352126"/>
    <n v="5.2205380127829382E-2"/>
    <m/>
    <x v="3"/>
  </r>
  <r>
    <x v="12"/>
    <x v="10"/>
    <s v="Noviembre-2006"/>
    <x v="8"/>
    <n v="376667"/>
    <n v="270173470"/>
    <n v="717.27406435923513"/>
    <n v="11470360"/>
    <n v="30.452256236941384"/>
    <n v="4.2455537917916217E-2"/>
    <m/>
    <x v="8"/>
  </r>
  <r>
    <x v="12"/>
    <x v="11"/>
    <s v="Diciembre-2006"/>
    <x v="0"/>
    <n v="292000"/>
    <n v="124800000"/>
    <n v="427.39726027397262"/>
    <n v="7701490"/>
    <n v="26.374965753424657"/>
    <n v="6.171065705128205E-2"/>
    <m/>
    <x v="0"/>
  </r>
  <r>
    <x v="12"/>
    <x v="11"/>
    <s v="Diciembre-2006"/>
    <x v="1"/>
    <n v="459040"/>
    <n v="175091510"/>
    <n v="381.42974468455907"/>
    <n v="11721000"/>
    <n v="25.533722551411643"/>
    <n v="6.6942137856941211E-2"/>
    <m/>
    <x v="1"/>
  </r>
  <r>
    <x v="12"/>
    <x v="11"/>
    <s v="Diciembre-2006"/>
    <x v="7"/>
    <n v="124522"/>
    <n v="72828614"/>
    <n v="584.86543743274285"/>
    <n v="3606040"/>
    <n v="28.959059443311222"/>
    <n v="4.9514055011399778E-2"/>
    <m/>
    <x v="7"/>
  </r>
  <r>
    <x v="12"/>
    <x v="11"/>
    <s v="Diciembre-2006"/>
    <x v="3"/>
    <n v="640492"/>
    <n v="269456688"/>
    <n v="420.70265983025547"/>
    <n v="14371717"/>
    <n v="22.438558170906116"/>
    <n v="5.3335907550381527E-2"/>
    <m/>
    <x v="3"/>
  </r>
  <r>
    <x v="12"/>
    <x v="11"/>
    <s v="Diciembre-2006"/>
    <x v="8"/>
    <n v="387816"/>
    <n v="255937668"/>
    <n v="659.94612909214675"/>
    <n v="10982740"/>
    <n v="28.319460775212988"/>
    <n v="4.2911776472074441E-2"/>
    <m/>
    <x v="8"/>
  </r>
  <r>
    <x v="12"/>
    <x v="0"/>
    <s v="Enero-2006"/>
    <x v="6"/>
    <n v="42545"/>
    <n v="43287568"/>
    <n v="1017.453707838759"/>
    <n v="2407474"/>
    <n v="56.586531907392171"/>
    <n v="5.5615829468636351E-2"/>
    <m/>
    <x v="6"/>
  </r>
  <r>
    <x v="12"/>
    <x v="1"/>
    <s v="Febrero-2006"/>
    <x v="6"/>
    <n v="27970"/>
    <n v="29924072"/>
    <n v="1069.8631390775831"/>
    <n v="1821265"/>
    <n v="65.114944583482298"/>
    <n v="6.0862873207897641E-2"/>
    <m/>
    <x v="6"/>
  </r>
  <r>
    <x v="12"/>
    <x v="2"/>
    <s v="Marzo-2006"/>
    <x v="6"/>
    <n v="17943"/>
    <n v="21325380"/>
    <n v="1188.5069386390235"/>
    <n v="1151180"/>
    <n v="64.157610210109794"/>
    <n v="5.398168754788895E-2"/>
    <m/>
    <x v="6"/>
  </r>
  <r>
    <x v="12"/>
    <x v="3"/>
    <s v="Abril-2006"/>
    <x v="6"/>
    <n v="23190"/>
    <n v="26860855"/>
    <n v="1158.2947391116861"/>
    <n v="1636539"/>
    <n v="70.57089262613195"/>
    <n v="6.092654161604312E-2"/>
    <m/>
    <x v="6"/>
  </r>
  <r>
    <x v="12"/>
    <x v="4"/>
    <s v="Mayo-2006"/>
    <x v="6"/>
    <n v="40833"/>
    <n v="41426071"/>
    <n v="1014.5243063208679"/>
    <n v="2823857"/>
    <n v="69.156246173438149"/>
    <n v="6.8166179698769883E-2"/>
    <m/>
    <x v="6"/>
  </r>
  <r>
    <x v="12"/>
    <x v="5"/>
    <s v="Junio-2006"/>
    <x v="6"/>
    <n v="56660"/>
    <n v="62473622"/>
    <n v="1102.6054006353688"/>
    <n v="3931180"/>
    <n v="69.381927285563009"/>
    <n v="6.2925437555069241E-2"/>
    <m/>
    <x v="6"/>
  </r>
  <r>
    <x v="12"/>
    <x v="6"/>
    <s v="Julio-2006"/>
    <x v="6"/>
    <n v="45544"/>
    <n v="52939018"/>
    <n v="1162.3708501668716"/>
    <n v="3276692"/>
    <n v="71.945634990339016"/>
    <n v="6.1895594663278417E-2"/>
    <m/>
    <x v="6"/>
  </r>
  <r>
    <x v="12"/>
    <x v="7"/>
    <s v="Agosto-2006"/>
    <x v="6"/>
    <n v="60249"/>
    <n v="66399924"/>
    <n v="1102.0917193646367"/>
    <n v="4377734"/>
    <n v="72.660691463758738"/>
    <n v="6.5929804377486939E-2"/>
    <m/>
    <x v="6"/>
  </r>
  <r>
    <x v="12"/>
    <x v="8"/>
    <s v="Septiembre-2006"/>
    <x v="6"/>
    <n v="65426"/>
    <n v="71145499"/>
    <n v="1087.4193592761287"/>
    <n v="4549578"/>
    <n v="69.537767859872218"/>
    <n v="6.3947516904758792E-2"/>
    <m/>
    <x v="6"/>
  </r>
  <r>
    <x v="12"/>
    <x v="9"/>
    <s v="Octubre-2006"/>
    <x v="6"/>
    <n v="59906"/>
    <n v="64550832"/>
    <n v="1077.5353386972924"/>
    <n v="4046130"/>
    <n v="67.541314726404707"/>
    <n v="6.2681298980003852E-2"/>
    <m/>
    <x v="6"/>
  </r>
  <r>
    <x v="12"/>
    <x v="10"/>
    <s v="Noviembre-2006"/>
    <x v="6"/>
    <n v="56003"/>
    <n v="56879620"/>
    <n v="1015.653090013035"/>
    <n v="3686628"/>
    <n v="65.829116297341216"/>
    <n v="6.4814568029814543E-2"/>
    <m/>
    <x v="6"/>
  </r>
  <r>
    <x v="12"/>
    <x v="11"/>
    <s v="Diciembre-2006"/>
    <x v="6"/>
    <n v="55684"/>
    <n v="52628798"/>
    <n v="945.13321600459733"/>
    <n v="3245556"/>
    <n v="58.285252496228722"/>
    <n v="6.1668822457240993E-2"/>
    <m/>
    <x v="6"/>
  </r>
  <r>
    <x v="13"/>
    <x v="0"/>
    <s v="Enero-2007"/>
    <x v="0"/>
    <n v="251760"/>
    <n v="119714730"/>
    <n v="475.51132030505244"/>
    <n v="6613106"/>
    <n v="26.267500794407372"/>
    <n v="5.5240537233805731E-2"/>
    <m/>
    <x v="0"/>
  </r>
  <r>
    <x v="13"/>
    <x v="0"/>
    <s v="Enero-2007"/>
    <x v="1"/>
    <n v="447420"/>
    <n v="170523650"/>
    <n v="381.12657011309284"/>
    <n v="11893000"/>
    <n v="26.581288274998883"/>
    <n v="6.9743991522583523E-2"/>
    <m/>
    <x v="1"/>
  </r>
  <r>
    <x v="13"/>
    <x v="0"/>
    <s v="Enero-2007"/>
    <x v="7"/>
    <n v="106082"/>
    <n v="64705438"/>
    <n v="609.95680699835975"/>
    <n v="2840670"/>
    <n v="26.778058483060274"/>
    <n v="4.390156512038447E-2"/>
    <m/>
    <x v="7"/>
  </r>
  <r>
    <x v="13"/>
    <x v="0"/>
    <s v="Enero-2007"/>
    <x v="3"/>
    <n v="588217"/>
    <n v="290864307"/>
    <n v="494.48470037418161"/>
    <n v="15544744"/>
    <n v="26.426886676175631"/>
    <n v="5.3443284809779015E-2"/>
    <m/>
    <x v="3"/>
  </r>
  <r>
    <x v="13"/>
    <x v="0"/>
    <s v="Enero-2007"/>
    <x v="8"/>
    <n v="366005"/>
    <n v="261172711"/>
    <n v="713.57689375828204"/>
    <n v="11992110"/>
    <n v="32.76488026119862"/>
    <n v="4.5916397444754481E-2"/>
    <m/>
    <x v="8"/>
  </r>
  <r>
    <x v="13"/>
    <x v="1"/>
    <s v="Febrero-2007"/>
    <x v="0"/>
    <n v="189010"/>
    <n v="85928020"/>
    <n v="454.62155441511032"/>
    <n v="5091214"/>
    <n v="26.936215015078567"/>
    <n v="5.9249753456439472E-2"/>
    <m/>
    <x v="0"/>
  </r>
  <r>
    <x v="13"/>
    <x v="1"/>
    <s v="Febrero-2007"/>
    <x v="1"/>
    <n v="434040"/>
    <n v="165917670"/>
    <n v="382.26354713851259"/>
    <n v="11590000"/>
    <n v="26.702608054557185"/>
    <n v="6.985392212896914E-2"/>
    <m/>
    <x v="1"/>
  </r>
  <r>
    <x v="13"/>
    <x v="1"/>
    <s v="Febrero-2007"/>
    <x v="7"/>
    <n v="101405"/>
    <n v="62459577"/>
    <n v="615.94178788028205"/>
    <n v="3104200"/>
    <n v="30.611902766135792"/>
    <n v="4.9699343945284802E-2"/>
    <m/>
    <x v="7"/>
  </r>
  <r>
    <x v="13"/>
    <x v="1"/>
    <s v="Febrero-2007"/>
    <x v="3"/>
    <n v="442749"/>
    <n v="247788589"/>
    <n v="559.65928550939702"/>
    <n v="12526408"/>
    <n v="28.292346227772395"/>
    <n v="5.0552804108344153E-2"/>
    <m/>
    <x v="3"/>
  </r>
  <r>
    <x v="13"/>
    <x v="1"/>
    <s v="Febrero-2007"/>
    <x v="8"/>
    <n v="309826"/>
    <n v="238709701"/>
    <n v="770.46374739369844"/>
    <n v="10259680"/>
    <n v="33.114328687715037"/>
    <n v="4.297973629483956E-2"/>
    <m/>
    <x v="8"/>
  </r>
  <r>
    <x v="13"/>
    <x v="2"/>
    <s v="Marzo-2007"/>
    <x v="0"/>
    <n v="306210"/>
    <n v="128736000"/>
    <n v="420.41736063485843"/>
    <n v="11020330"/>
    <n v="35.989451683485193"/>
    <n v="8.5604104523987076E-2"/>
    <m/>
    <x v="0"/>
  </r>
  <r>
    <x v="13"/>
    <x v="2"/>
    <s v="Marzo-2007"/>
    <x v="1"/>
    <n v="483100"/>
    <n v="187081400"/>
    <n v="387.25191471744978"/>
    <n v="13013000"/>
    <n v="26.936452080314634"/>
    <n v="6.955795712454578E-2"/>
    <m/>
    <x v="1"/>
  </r>
  <r>
    <x v="13"/>
    <x v="2"/>
    <s v="Marzo-2007"/>
    <x v="7"/>
    <n v="98365"/>
    <n v="68726668"/>
    <n v="698.69026584659173"/>
    <n v="3029310"/>
    <n v="30.796624815737307"/>
    <n v="4.4077649741436617E-2"/>
    <m/>
    <x v="7"/>
  </r>
  <r>
    <x v="13"/>
    <x v="2"/>
    <s v="Marzo-2007"/>
    <x v="3"/>
    <n v="542778"/>
    <n v="217866533"/>
    <n v="401.39160577621055"/>
    <n v="12210256"/>
    <n v="22.495856501184647"/>
    <n v="5.6044661067792365E-2"/>
    <m/>
    <x v="3"/>
  </r>
  <r>
    <x v="13"/>
    <x v="2"/>
    <s v="Marzo-2007"/>
    <x v="8"/>
    <n v="379550"/>
    <n v="267262911"/>
    <n v="704.15732051113162"/>
    <n v="11830290"/>
    <n v="31.169253062837569"/>
    <n v="4.4264615526843527E-2"/>
    <m/>
    <x v="8"/>
  </r>
  <r>
    <x v="13"/>
    <x v="3"/>
    <s v="Abril-2007"/>
    <x v="0"/>
    <n v="439630"/>
    <n v="174663250"/>
    <n v="397.29602165457317"/>
    <n v="16664035"/>
    <n v="37.904681209198642"/>
    <n v="9.5406646790323665E-2"/>
    <m/>
    <x v="0"/>
  </r>
  <r>
    <x v="13"/>
    <x v="3"/>
    <s v="Abril-2007"/>
    <x v="1"/>
    <n v="409700"/>
    <n v="160542800"/>
    <n v="391.85452770319745"/>
    <n v="11490000"/>
    <n v="28.04491091042226"/>
    <n v="7.1569699793450722E-2"/>
    <m/>
    <x v="1"/>
  </r>
  <r>
    <x v="13"/>
    <x v="3"/>
    <s v="Abril-2007"/>
    <x v="7"/>
    <n v="90845"/>
    <n v="62338213"/>
    <n v="686.20411690241622"/>
    <n v="2653930"/>
    <n v="29.213825747151741"/>
    <n v="4.2573084345552223E-2"/>
    <m/>
    <x v="7"/>
  </r>
  <r>
    <x v="13"/>
    <x v="3"/>
    <s v="Abril-2007"/>
    <x v="3"/>
    <n v="554097"/>
    <n v="204674590"/>
    <n v="369.38404286614076"/>
    <n v="11556833"/>
    <n v="20.857057518809885"/>
    <n v="5.6464424821859913E-2"/>
    <m/>
    <x v="3"/>
  </r>
  <r>
    <x v="13"/>
    <x v="3"/>
    <s v="Abril-2007"/>
    <x v="8"/>
    <n v="418189"/>
    <n v="286452006"/>
    <n v="684.98216356719092"/>
    <n v="12944310"/>
    <n v="30.953253194129928"/>
    <n v="4.5188407582664999E-2"/>
    <m/>
    <x v="8"/>
  </r>
  <r>
    <x v="13"/>
    <x v="4"/>
    <s v="Mayo-2007"/>
    <x v="0"/>
    <n v="423160"/>
    <n v="176177170"/>
    <n v="416.33701200491538"/>
    <n v="16108150"/>
    <n v="38.066334247093295"/>
    <n v="9.1431540193317895E-2"/>
    <m/>
    <x v="0"/>
  </r>
  <r>
    <x v="13"/>
    <x v="4"/>
    <s v="Mayo-2007"/>
    <x v="1"/>
    <n v="466150"/>
    <n v="174847040"/>
    <n v="375.08750402231044"/>
    <n v="12969000"/>
    <n v="27.821516679180522"/>
    <n v="7.4173403221467177E-2"/>
    <m/>
    <x v="1"/>
  </r>
  <r>
    <x v="13"/>
    <x v="4"/>
    <s v="Mayo-2007"/>
    <x v="7"/>
    <n v="97931"/>
    <n v="67042770"/>
    <n v="684.59190654644601"/>
    <n v="2906440"/>
    <n v="29.67844706987573"/>
    <n v="4.3352027369990831E-2"/>
    <m/>
    <x v="7"/>
  </r>
  <r>
    <x v="13"/>
    <x v="4"/>
    <s v="Mayo-2007"/>
    <x v="3"/>
    <n v="841232"/>
    <n v="418143818"/>
    <n v="497.06123637712307"/>
    <n v="24829013"/>
    <n v="29.515060054776804"/>
    <n v="5.9379122519993825E-2"/>
    <m/>
    <x v="3"/>
  </r>
  <r>
    <x v="13"/>
    <x v="4"/>
    <s v="Mayo-2007"/>
    <x v="8"/>
    <n v="367150"/>
    <n v="262660571"/>
    <n v="715.40397930001359"/>
    <n v="12201200"/>
    <n v="33.232193926188209"/>
    <n v="4.6452347048312782E-2"/>
    <m/>
    <x v="8"/>
  </r>
  <r>
    <x v="13"/>
    <x v="5"/>
    <s v="Junio-2007"/>
    <x v="0"/>
    <n v="352420"/>
    <n v="148735880"/>
    <n v="422.04154134271607"/>
    <n v="10537449"/>
    <n v="29.90025821463027"/>
    <n v="7.084671835739971E-2"/>
    <m/>
    <x v="0"/>
  </r>
  <r>
    <x v="13"/>
    <x v="5"/>
    <s v="Junio-2007"/>
    <x v="1"/>
    <n v="475020"/>
    <n v="177770400"/>
    <n v="374.23771630668182"/>
    <n v="13376000"/>
    <n v="28.158814365710917"/>
    <n v="7.5243122589587472E-2"/>
    <m/>
    <x v="1"/>
  </r>
  <r>
    <x v="13"/>
    <x v="5"/>
    <s v="Junio-2007"/>
    <x v="7"/>
    <n v="143320"/>
    <n v="103413602"/>
    <n v="721.55736812726764"/>
    <n v="5001880"/>
    <n v="34.900083728718954"/>
    <n v="4.8367718590829084E-2"/>
    <m/>
    <x v="7"/>
  </r>
  <r>
    <x v="13"/>
    <x v="5"/>
    <s v="Junio-2007"/>
    <x v="3"/>
    <n v="837218"/>
    <n v="421274143"/>
    <n v="503.18333217871572"/>
    <n v="25570196"/>
    <n v="30.541861259552469"/>
    <n v="6.0697283288995971E-2"/>
    <m/>
    <x v="3"/>
  </r>
  <r>
    <x v="13"/>
    <x v="5"/>
    <s v="Junio-2007"/>
    <x v="8"/>
    <n v="374163"/>
    <n v="269489331"/>
    <n v="720.24580463594748"/>
    <n v="14044300"/>
    <n v="37.535245334252721"/>
    <n v="5.211449354186122E-2"/>
    <m/>
    <x v="8"/>
  </r>
  <r>
    <x v="13"/>
    <x v="6"/>
    <s v="Julio-2007"/>
    <x v="0"/>
    <n v="371100"/>
    <n v="151564870"/>
    <n v="408.42056049582322"/>
    <n v="11197616"/>
    <n v="30.174120183239019"/>
    <n v="7.3880022461669387E-2"/>
    <m/>
    <x v="0"/>
  </r>
  <r>
    <x v="13"/>
    <x v="6"/>
    <s v="Julio-2007"/>
    <x v="1"/>
    <n v="477130"/>
    <n v="171104850"/>
    <n v="358.61264225682726"/>
    <n v="13461000"/>
    <n v="28.212436862071133"/>
    <n v="7.867106046380333E-2"/>
    <m/>
    <x v="1"/>
  </r>
  <r>
    <x v="13"/>
    <x v="6"/>
    <s v="Julio-2007"/>
    <x v="7"/>
    <n v="145639"/>
    <n v="92648240"/>
    <n v="636.14993236701707"/>
    <n v="4721050"/>
    <n v="32.416111069150432"/>
    <n v="5.0956715421685291E-2"/>
    <m/>
    <x v="7"/>
  </r>
  <r>
    <x v="13"/>
    <x v="6"/>
    <s v="Julio-2007"/>
    <x v="3"/>
    <n v="755060"/>
    <n v="423169608"/>
    <n v="560.44500834370774"/>
    <n v="27332726"/>
    <n v="36.19940931846476"/>
    <n v="6.4590475032413011E-2"/>
    <m/>
    <x v="3"/>
  </r>
  <r>
    <x v="13"/>
    <x v="6"/>
    <s v="Julio-2007"/>
    <x v="8"/>
    <n v="385759"/>
    <n v="285580033"/>
    <n v="740.3068573902359"/>
    <n v="14245450"/>
    <n v="36.928367192988368"/>
    <n v="4.9882514020159106E-2"/>
    <m/>
    <x v="8"/>
  </r>
  <r>
    <x v="13"/>
    <x v="7"/>
    <s v="Agosto-2007"/>
    <x v="0"/>
    <n v="357810"/>
    <n v="158345810"/>
    <n v="442.54160029065707"/>
    <n v="12398698"/>
    <n v="34.651625164193284"/>
    <n v="7.8301396165771614E-2"/>
    <m/>
    <x v="0"/>
  </r>
  <r>
    <x v="13"/>
    <x v="7"/>
    <s v="Agosto-2007"/>
    <x v="1"/>
    <n v="483380"/>
    <n v="176633210"/>
    <n v="365.41273945963837"/>
    <n v="13880000"/>
    <n v="28.714468947825726"/>
    <n v="7.8580919182751646E-2"/>
    <m/>
    <x v="1"/>
  </r>
  <r>
    <x v="13"/>
    <x v="7"/>
    <s v="Agosto-2007"/>
    <x v="7"/>
    <n v="148306"/>
    <n v="72312842"/>
    <n v="487.59215405984924"/>
    <n v="4126930.0000000005"/>
    <n v="27.82712769544051"/>
    <n v="5.7070499317396495E-2"/>
    <m/>
    <x v="7"/>
  </r>
  <r>
    <x v="13"/>
    <x v="7"/>
    <s v="Agosto-2007"/>
    <x v="3"/>
    <n v="778737"/>
    <n v="432277429"/>
    <n v="555.10066813314381"/>
    <n v="27815929"/>
    <n v="35.719285201550719"/>
    <n v="6.4347400844747785E-2"/>
    <m/>
    <x v="3"/>
  </r>
  <r>
    <x v="13"/>
    <x v="7"/>
    <s v="Agosto-2007"/>
    <x v="8"/>
    <n v="398430"/>
    <n v="292513321"/>
    <n v="734.16489973144587"/>
    <n v="14902810"/>
    <n v="37.403835052581385"/>
    <n v="5.0947457534763006E-2"/>
    <m/>
    <x v="8"/>
  </r>
  <r>
    <x v="13"/>
    <x v="8"/>
    <s v="Septiembre-2007"/>
    <x v="0"/>
    <n v="375190"/>
    <n v="167116830"/>
    <n v="445.4192009381913"/>
    <n v="12673455"/>
    <n v="33.77876542551774"/>
    <n v="7.5835898754182923E-2"/>
    <m/>
    <x v="0"/>
  </r>
  <r>
    <x v="13"/>
    <x v="8"/>
    <s v="Septiembre-2007"/>
    <x v="1"/>
    <n v="445510"/>
    <n v="165361000"/>
    <n v="371.17236425669455"/>
    <n v="12766000"/>
    <n v="28.654800116720164"/>
    <n v="7.7200790996667892E-2"/>
    <m/>
    <x v="1"/>
  </r>
  <r>
    <x v="13"/>
    <x v="8"/>
    <s v="Septiembre-2007"/>
    <x v="7"/>
    <n v="160488"/>
    <n v="80597819"/>
    <n v="502.20464458401875"/>
    <n v="4769870"/>
    <n v="29.721038333084092"/>
    <n v="5.918112995092336E-2"/>
    <m/>
    <x v="7"/>
  </r>
  <r>
    <x v="13"/>
    <x v="8"/>
    <s v="Septiembre-2007"/>
    <x v="3"/>
    <n v="816130"/>
    <n v="411922690"/>
    <n v="504.72680822908114"/>
    <n v="26661715"/>
    <n v="32.66846580814331"/>
    <n v="6.4725045857512722E-2"/>
    <m/>
    <x v="3"/>
  </r>
  <r>
    <x v="13"/>
    <x v="8"/>
    <s v="Septiembre-2007"/>
    <x v="8"/>
    <n v="364517"/>
    <n v="271249794"/>
    <n v="744.13482498758628"/>
    <n v="13992420"/>
    <n v="38.386193236529436"/>
    <n v="5.1584997701417612E-2"/>
    <m/>
    <x v="8"/>
  </r>
  <r>
    <x v="13"/>
    <x v="9"/>
    <s v="Octubre-2007"/>
    <x v="0"/>
    <n v="370990"/>
    <n v="160959660"/>
    <n v="433.86522547777571"/>
    <n v="12700269"/>
    <n v="34.233453731906522"/>
    <n v="7.8903428349687124E-2"/>
    <m/>
    <x v="0"/>
  </r>
  <r>
    <x v="13"/>
    <x v="9"/>
    <s v="Octubre-2007"/>
    <x v="1"/>
    <n v="452980"/>
    <n v="165188170"/>
    <n v="364.66989712570091"/>
    <n v="12890000"/>
    <n v="28.456002472515344"/>
    <n v="7.803222228323009E-2"/>
    <m/>
    <x v="1"/>
  </r>
  <r>
    <x v="13"/>
    <x v="9"/>
    <s v="Octubre-2007"/>
    <x v="7"/>
    <n v="159124"/>
    <n v="76144275"/>
    <n v="478.52162464493102"/>
    <n v="4631320"/>
    <n v="29.10510042482592"/>
    <n v="6.0822957471195309E-2"/>
    <m/>
    <x v="7"/>
  </r>
  <r>
    <x v="13"/>
    <x v="9"/>
    <s v="Octubre-2007"/>
    <x v="3"/>
    <n v="841044"/>
    <n v="415962275"/>
    <n v="494.57849410970175"/>
    <n v="27285149"/>
    <n v="32.441999467328699"/>
    <n v="6.5595248992231334E-2"/>
    <m/>
    <x v="3"/>
  </r>
  <r>
    <x v="13"/>
    <x v="9"/>
    <s v="Octubre-2007"/>
    <x v="8"/>
    <n v="358071"/>
    <n v="255765602"/>
    <n v="714.28739551653166"/>
    <n v="14073800"/>
    <n v="39.304495477153971"/>
    <n v="5.5026164151659458E-2"/>
    <m/>
    <x v="8"/>
  </r>
  <r>
    <x v="13"/>
    <x v="10"/>
    <s v="Noviembre-2007"/>
    <x v="0"/>
    <n v="359330"/>
    <n v="154556120"/>
    <n v="430.1230623660702"/>
    <n v="12130493"/>
    <n v="33.75864247349233"/>
    <n v="7.8486008836143137E-2"/>
    <m/>
    <x v="0"/>
  </r>
  <r>
    <x v="13"/>
    <x v="10"/>
    <s v="Noviembre-2007"/>
    <x v="1"/>
    <n v="496310"/>
    <n v="193463910"/>
    <n v="389.80457778404627"/>
    <n v="14732000"/>
    <n v="29.683060990106991"/>
    <n v="7.6148569518728323E-2"/>
    <m/>
    <x v="1"/>
  </r>
  <r>
    <x v="13"/>
    <x v="10"/>
    <s v="Noviembre-2007"/>
    <x v="7"/>
    <n v="164022"/>
    <n v="78288900"/>
    <n v="477.30731243369792"/>
    <n v="4475420"/>
    <n v="27.285486093328945"/>
    <n v="5.7165447464455371E-2"/>
    <m/>
    <x v="7"/>
  </r>
  <r>
    <x v="13"/>
    <x v="10"/>
    <s v="Noviembre-2007"/>
    <x v="3"/>
    <n v="833885"/>
    <n v="409885126"/>
    <n v="491.53675386893877"/>
    <n v="27580820"/>
    <n v="33.075088291550991"/>
    <n v="6.728914578861786E-2"/>
    <m/>
    <x v="3"/>
  </r>
  <r>
    <x v="13"/>
    <x v="10"/>
    <s v="Noviembre-2007"/>
    <x v="8"/>
    <n v="337582"/>
    <n v="234061955"/>
    <n v="693.34844571096801"/>
    <n v="12001020"/>
    <n v="35.549940458910726"/>
    <n v="5.127283500644092E-2"/>
    <m/>
    <x v="8"/>
  </r>
  <r>
    <x v="13"/>
    <x v="11"/>
    <s v="Diciembre-2007"/>
    <x v="0"/>
    <n v="323710"/>
    <n v="127434220"/>
    <n v="393.66785085415961"/>
    <n v="11435240"/>
    <n v="35.325569182292796"/>
    <n v="8.9734452802394837E-2"/>
    <m/>
    <x v="0"/>
  </r>
  <r>
    <x v="13"/>
    <x v="11"/>
    <s v="Diciembre-2007"/>
    <x v="1"/>
    <n v="448240"/>
    <n v="167164690"/>
    <n v="372.93568177761915"/>
    <n v="13134000"/>
    <n v="29.301267178297341"/>
    <n v="7.8569224158522952E-2"/>
    <m/>
    <x v="1"/>
  </r>
  <r>
    <x v="13"/>
    <x v="11"/>
    <s v="Diciembre-2007"/>
    <x v="7"/>
    <n v="155959"/>
    <n v="77819141"/>
    <n v="498.97178745695982"/>
    <n v="4429470"/>
    <n v="28.401502959111049"/>
    <n v="5.692005775288627E-2"/>
    <m/>
    <x v="7"/>
  </r>
  <r>
    <x v="13"/>
    <x v="11"/>
    <s v="Diciembre-2007"/>
    <x v="3"/>
    <n v="763482"/>
    <n v="362855158"/>
    <n v="475.26353993938301"/>
    <n v="23970968"/>
    <n v="31.396899992403227"/>
    <n v="6.6062084199447979E-2"/>
    <m/>
    <x v="3"/>
  </r>
  <r>
    <x v="13"/>
    <x v="11"/>
    <s v="Diciembre-2007"/>
    <x v="8"/>
    <n v="305073"/>
    <n v="214892909"/>
    <n v="704.39832105758296"/>
    <n v="13671290"/>
    <n v="44.813175862826277"/>
    <n v="6.3619083866559789E-2"/>
    <m/>
    <x v="8"/>
  </r>
  <r>
    <x v="13"/>
    <x v="0"/>
    <s v="Enero-2007"/>
    <x v="6"/>
    <n v="60029"/>
    <n v="58500024"/>
    <n v="974.52937746755731"/>
    <n v="3518721"/>
    <n v="58.617018441086806"/>
    <n v="6.014905224654267E-2"/>
    <m/>
    <x v="6"/>
  </r>
  <r>
    <x v="13"/>
    <x v="1"/>
    <s v="Febrero-2007"/>
    <x v="6"/>
    <n v="36213"/>
    <n v="37748236"/>
    <n v="1042.3946096705604"/>
    <n v="2092744.0000000002"/>
    <n v="57.789854472150893"/>
    <n v="5.5439517756538353E-2"/>
    <m/>
    <x v="6"/>
  </r>
  <r>
    <x v="13"/>
    <x v="2"/>
    <s v="Marzo-2007"/>
    <x v="6"/>
    <n v="23817"/>
    <n v="26904094"/>
    <n v="1129.6172481840701"/>
    <n v="1495361"/>
    <n v="62.785447369525968"/>
    <n v="5.5581169170758921E-2"/>
    <m/>
    <x v="6"/>
  </r>
  <r>
    <x v="13"/>
    <x v="3"/>
    <s v="Abril-2007"/>
    <x v="6"/>
    <n v="50025"/>
    <n v="46822652"/>
    <n v="935.98504747626191"/>
    <n v="3121042"/>
    <n v="62.389645177411296"/>
    <n v="6.6656668656871462E-2"/>
    <m/>
    <x v="6"/>
  </r>
  <r>
    <x v="13"/>
    <x v="4"/>
    <s v="Mayo-2007"/>
    <x v="6"/>
    <n v="70349"/>
    <n v="62652661"/>
    <n v="890.59774836884674"/>
    <n v="4670112"/>
    <n v="66.384909522523415"/>
    <n v="7.4539723061403565E-2"/>
    <m/>
    <x v="6"/>
  </r>
  <r>
    <x v="13"/>
    <x v="5"/>
    <s v="Junio-2007"/>
    <x v="6"/>
    <n v="73046"/>
    <n v="66068294"/>
    <n v="904.47518002354684"/>
    <n v="4776096"/>
    <n v="65.384771240040521"/>
    <n v="7.2290287985943752E-2"/>
    <m/>
    <x v="6"/>
  </r>
  <r>
    <x v="13"/>
    <x v="6"/>
    <s v="Julio-2007"/>
    <x v="6"/>
    <n v="72897"/>
    <n v="72141085"/>
    <n v="989.63036887663418"/>
    <n v="5647610"/>
    <n v="77.473832942370748"/>
    <n v="7.828562600631804E-2"/>
    <m/>
    <x v="6"/>
  </r>
  <r>
    <x v="13"/>
    <x v="7"/>
    <s v="Agosto-2007"/>
    <x v="6"/>
    <n v="74151"/>
    <n v="74915544"/>
    <n v="1010.3106364040943"/>
    <n v="5566727"/>
    <n v="75.072851343879378"/>
    <n v="7.4306701957607094E-2"/>
    <m/>
    <x v="6"/>
  </r>
  <r>
    <x v="13"/>
    <x v="8"/>
    <s v="Septiembre-2007"/>
    <x v="6"/>
    <n v="75371"/>
    <n v="75790863"/>
    <n v="1005.5706173461941"/>
    <n v="5609736"/>
    <n v="74.428307969908857"/>
    <n v="7.4015993194324753E-2"/>
    <m/>
    <x v="6"/>
  </r>
  <r>
    <x v="13"/>
    <x v="9"/>
    <s v="Octubre-2007"/>
    <x v="6"/>
    <n v="80184"/>
    <n v="78438404"/>
    <n v="978.2301207223386"/>
    <n v="5704756"/>
    <n v="71.145814626359368"/>
    <n v="7.2729118761773889E-2"/>
    <m/>
    <x v="6"/>
  </r>
  <r>
    <x v="13"/>
    <x v="10"/>
    <s v="Noviembre-2007"/>
    <x v="6"/>
    <n v="68367"/>
    <n v="67956378"/>
    <n v="993.99385668524292"/>
    <n v="5384902"/>
    <n v="78.764637910102834"/>
    <n v="7.924056811856571E-2"/>
    <m/>
    <x v="6"/>
  </r>
  <r>
    <x v="13"/>
    <x v="11"/>
    <s v="Diciembre-2007"/>
    <x v="6"/>
    <n v="72662"/>
    <n v="70631142"/>
    <n v="972.05061792959179"/>
    <n v="5108390"/>
    <n v="70.303459855220055"/>
    <n v="7.2324896006920006E-2"/>
    <m/>
    <x v="6"/>
  </r>
  <r>
    <x v="14"/>
    <x v="0"/>
    <s v="Enero-2008"/>
    <x v="0"/>
    <n v="350880"/>
    <n v="146643780"/>
    <n v="417.93142954856359"/>
    <n v="12740168"/>
    <n v="36.309188326493391"/>
    <n v="8.6878338788048154E-2"/>
    <m/>
    <x v="0"/>
  </r>
  <r>
    <x v="14"/>
    <x v="0"/>
    <s v="Enero-2008"/>
    <x v="1"/>
    <n v="413200"/>
    <n v="159069990"/>
    <n v="384.97093417231366"/>
    <n v="12560000"/>
    <n v="30.396902226524684"/>
    <n v="7.8958953854212227E-2"/>
    <m/>
    <x v="1"/>
  </r>
  <r>
    <x v="14"/>
    <x v="0"/>
    <s v="Enero-2008"/>
    <x v="7"/>
    <n v="103873"/>
    <n v="54651105"/>
    <n v="526.13388464759851"/>
    <n v="3378030"/>
    <n v="32.520770556352467"/>
    <n v="6.1810827063789472E-2"/>
    <m/>
    <x v="7"/>
  </r>
  <r>
    <x v="14"/>
    <x v="0"/>
    <s v="Enero-2008"/>
    <x v="3"/>
    <n v="736990"/>
    <n v="362912301"/>
    <n v="492.4250003392176"/>
    <n v="23410651"/>
    <n v="31.765222051859592"/>
    <n v="6.4507736264359919E-2"/>
    <m/>
    <x v="3"/>
  </r>
  <r>
    <x v="14"/>
    <x v="0"/>
    <s v="Enero-2008"/>
    <x v="8"/>
    <n v="355866"/>
    <n v="235475398"/>
    <n v="661.69681284528451"/>
    <n v="12284460"/>
    <n v="34.51990355920487"/>
    <n v="5.2168762020735601E-2"/>
    <m/>
    <x v="8"/>
  </r>
  <r>
    <x v="14"/>
    <x v="1"/>
    <s v="Febrero-2008"/>
    <x v="0"/>
    <n v="331690"/>
    <n v="130833520"/>
    <n v="394.44517471132684"/>
    <n v="12340805"/>
    <n v="37.205839790165513"/>
    <n v="9.432448962620589E-2"/>
    <m/>
    <x v="0"/>
  </r>
  <r>
    <x v="14"/>
    <x v="1"/>
    <s v="Febrero-2008"/>
    <x v="1"/>
    <n v="431410"/>
    <n v="169082430"/>
    <n v="391.92978836837347"/>
    <n v="9560000"/>
    <n v="22.159894300085764"/>
    <n v="5.6540469639571656E-2"/>
    <m/>
    <x v="1"/>
  </r>
  <r>
    <x v="14"/>
    <x v="1"/>
    <s v="Febrero-2008"/>
    <x v="7"/>
    <n v="96644"/>
    <n v="57531051"/>
    <n v="595.2883883117421"/>
    <n v="3361830"/>
    <n v="34.785708372997803"/>
    <n v="5.8435052750904895E-2"/>
    <m/>
    <x v="7"/>
  </r>
  <r>
    <x v="14"/>
    <x v="1"/>
    <s v="Febrero-2008"/>
    <x v="3"/>
    <n v="590199"/>
    <n v="232049094"/>
    <n v="393.17093726014446"/>
    <n v="16459004"/>
    <n v="27.887210923773168"/>
    <n v="7.0928973331824338E-2"/>
    <m/>
    <x v="3"/>
  </r>
  <r>
    <x v="14"/>
    <x v="1"/>
    <s v="Febrero-2008"/>
    <x v="8"/>
    <n v="333715"/>
    <n v="237528589"/>
    <n v="711.77078944608422"/>
    <n v="12693230"/>
    <n v="38.036138621278639"/>
    <n v="5.3438746272348715E-2"/>
    <m/>
    <x v="8"/>
  </r>
  <r>
    <x v="14"/>
    <x v="2"/>
    <s v="Marzo-2008"/>
    <x v="0"/>
    <n v="168210"/>
    <n v="69216960"/>
    <n v="411.49135009809169"/>
    <n v="7309258"/>
    <n v="43.453171630699721"/>
    <n v="0.10559923463844699"/>
    <m/>
    <x v="0"/>
  </r>
  <r>
    <x v="14"/>
    <x v="2"/>
    <s v="Marzo-2008"/>
    <x v="1"/>
    <n v="416840"/>
    <n v="169497000"/>
    <n v="406.62364456386143"/>
    <n v="13964000"/>
    <n v="33.499664139717879"/>
    <n v="8.238493896647138E-2"/>
    <m/>
    <x v="1"/>
  </r>
  <r>
    <x v="14"/>
    <x v="2"/>
    <s v="Marzo-2008"/>
    <x v="7"/>
    <n v="93056"/>
    <n v="57160776"/>
    <n v="614.26212173314991"/>
    <n v="3164390"/>
    <n v="34.005222661623108"/>
    <n v="5.5359465378846499E-2"/>
    <m/>
    <x v="7"/>
  </r>
  <r>
    <x v="14"/>
    <x v="2"/>
    <s v="Marzo-2008"/>
    <x v="3"/>
    <n v="458948"/>
    <n v="189954655"/>
    <n v="413.89145393377896"/>
    <n v="13427590"/>
    <n v="29.25732326973862"/>
    <n v="7.06883966597186E-2"/>
    <m/>
    <x v="3"/>
  </r>
  <r>
    <x v="14"/>
    <x v="2"/>
    <s v="Marzo-2008"/>
    <x v="8"/>
    <n v="262632"/>
    <n v="185873792"/>
    <n v="707.73474671784095"/>
    <n v="11231350"/>
    <n v="42.764590758171131"/>
    <n v="6.0424602517389861E-2"/>
    <m/>
    <x v="8"/>
  </r>
  <r>
    <x v="14"/>
    <x v="3"/>
    <s v="Abril-2008"/>
    <x v="0"/>
    <n v="388970"/>
    <n v="168481840"/>
    <n v="433.14867470499013"/>
    <n v="20835435"/>
    <n v="53.565660590791062"/>
    <n v="0.1236657612476217"/>
    <m/>
    <x v="0"/>
  </r>
  <r>
    <x v="14"/>
    <x v="3"/>
    <s v="Abril-2008"/>
    <x v="1"/>
    <n v="496520"/>
    <n v="191014000"/>
    <n v="384.70555063240153"/>
    <n v="15351000"/>
    <n v="30.917183597840975"/>
    <n v="8.0365837059063736E-2"/>
    <m/>
    <x v="1"/>
  </r>
  <r>
    <x v="14"/>
    <x v="3"/>
    <s v="Abril-2008"/>
    <x v="7"/>
    <n v="99658"/>
    <n v="61016821"/>
    <n v="612.26214654117075"/>
    <n v="3998290"/>
    <n v="40.120110778863712"/>
    <n v="6.5527668181860871E-2"/>
    <m/>
    <x v="7"/>
  </r>
  <r>
    <x v="14"/>
    <x v="3"/>
    <s v="Abril-2008"/>
    <x v="3"/>
    <n v="712056"/>
    <n v="319395369"/>
    <n v="448.55372189827767"/>
    <n v="24117854"/>
    <n v="33.87072645971665"/>
    <n v="7.5510969603319447E-2"/>
    <m/>
    <x v="3"/>
  </r>
  <r>
    <x v="14"/>
    <x v="3"/>
    <s v="Abril-2008"/>
    <x v="8"/>
    <n v="369416"/>
    <n v="275316406"/>
    <n v="745.27472009875044"/>
    <n v="16670230"/>
    <n v="45.125901422786235"/>
    <n v="6.0549352078931321E-2"/>
    <m/>
    <x v="8"/>
  </r>
  <r>
    <x v="14"/>
    <x v="4"/>
    <s v="Mayo-2008"/>
    <x v="0"/>
    <n v="238900"/>
    <n v="97193470"/>
    <n v="406.8374633737966"/>
    <n v="12471166"/>
    <n v="52.202452909167015"/>
    <n v="0.12831279714573418"/>
    <m/>
    <x v="0"/>
  </r>
  <r>
    <x v="14"/>
    <x v="4"/>
    <s v="Mayo-2008"/>
    <x v="1"/>
    <n v="504710"/>
    <n v="186893000"/>
    <n v="370.29779477323609"/>
    <n v="14821500"/>
    <n v="29.366368805848904"/>
    <n v="7.9304735864906661E-2"/>
    <m/>
    <x v="1"/>
  </r>
  <r>
    <x v="14"/>
    <x v="4"/>
    <s v="Mayo-2008"/>
    <x v="7"/>
    <n v="99736"/>
    <n v="55934031"/>
    <n v="560.82087711558518"/>
    <n v="3259480"/>
    <n v="32.681078046041549"/>
    <n v="5.8273647397234792E-2"/>
    <m/>
    <x v="7"/>
  </r>
  <r>
    <x v="14"/>
    <x v="4"/>
    <s v="Mayo-2008"/>
    <x v="3"/>
    <n v="500819"/>
    <n v="255253937"/>
    <n v="509.67302957755197"/>
    <n v="19765173"/>
    <n v="39.465701181464759"/>
    <n v="7.7433371772048315E-2"/>
    <m/>
    <x v="3"/>
  </r>
  <r>
    <x v="14"/>
    <x v="4"/>
    <s v="Mayo-2008"/>
    <x v="8"/>
    <n v="277987"/>
    <n v="234877582"/>
    <n v="844.92289927226818"/>
    <n v="13937540"/>
    <n v="50.137380524988579"/>
    <n v="5.9339592486097714E-2"/>
    <m/>
    <x v="8"/>
  </r>
  <r>
    <x v="14"/>
    <x v="5"/>
    <s v="Junio-2008"/>
    <x v="0"/>
    <n v="211530"/>
    <n v="89120260"/>
    <n v="421.31262705053655"/>
    <n v="10605787"/>
    <n v="50.138453174490614"/>
    <n v="0.11900534177077131"/>
    <m/>
    <x v="0"/>
  </r>
  <r>
    <x v="14"/>
    <x v="5"/>
    <s v="Junio-2008"/>
    <x v="1"/>
    <n v="463680"/>
    <n v="171520000"/>
    <n v="369.91028295376123"/>
    <n v="15190000"/>
    <n v="32.759661835748794"/>
    <n v="8.8561100746268662E-2"/>
    <m/>
    <x v="1"/>
  </r>
  <r>
    <x v="14"/>
    <x v="5"/>
    <s v="Junio-2008"/>
    <x v="7"/>
    <n v="94455"/>
    <n v="51967114"/>
    <n v="550.1785400455243"/>
    <n v="3261520"/>
    <n v="34.529881954369806"/>
    <n v="6.2761230111797239E-2"/>
    <m/>
    <x v="7"/>
  </r>
  <r>
    <x v="14"/>
    <x v="5"/>
    <s v="Junio-2008"/>
    <x v="3"/>
    <n v="398315"/>
    <n v="201516027"/>
    <n v="505.92126081116703"/>
    <n v="19765516"/>
    <n v="49.622826155178693"/>
    <n v="9.8084089361289359E-2"/>
    <m/>
    <x v="3"/>
  </r>
  <r>
    <x v="14"/>
    <x v="5"/>
    <s v="Junio-2008"/>
    <x v="8"/>
    <n v="206851"/>
    <n v="178568305"/>
    <n v="863.27020415661514"/>
    <n v="10523590"/>
    <n v="50.875219360795938"/>
    <n v="5.8933134858394944E-2"/>
    <m/>
    <x v="8"/>
  </r>
  <r>
    <x v="14"/>
    <x v="6"/>
    <s v="Julio-2008"/>
    <x v="0"/>
    <n v="457880"/>
    <n v="194002710"/>
    <n v="423.69771555866168"/>
    <n v="25104487"/>
    <n v="54.827655717655283"/>
    <n v="0.12940276452839242"/>
    <m/>
    <x v="0"/>
  </r>
  <r>
    <x v="14"/>
    <x v="6"/>
    <s v="Julio-2008"/>
    <x v="1"/>
    <n v="497170"/>
    <n v="178798000"/>
    <n v="359.63151437134178"/>
    <n v="16244000"/>
    <n v="32.672928776877121"/>
    <n v="9.085112808868108E-2"/>
    <m/>
    <x v="1"/>
  </r>
  <r>
    <x v="14"/>
    <x v="6"/>
    <s v="Julio-2008"/>
    <x v="7"/>
    <n v="117138"/>
    <n v="64890859"/>
    <n v="553.96932677696395"/>
    <n v="4491580"/>
    <n v="38.344345985077432"/>
    <n v="6.9217453262561984E-2"/>
    <m/>
    <x v="7"/>
  </r>
  <r>
    <x v="14"/>
    <x v="6"/>
    <s v="Julio-2008"/>
    <x v="3"/>
    <n v="903145"/>
    <n v="444534237"/>
    <n v="492.20694019232792"/>
    <n v="35557308"/>
    <n v="39.37054182883147"/>
    <n v="7.9987782808278951E-2"/>
    <m/>
    <x v="3"/>
  </r>
  <r>
    <x v="14"/>
    <x v="6"/>
    <s v="Julio-2008"/>
    <x v="8"/>
    <n v="385491"/>
    <n v="285419355"/>
    <n v="740.40471761986657"/>
    <n v="21235060"/>
    <n v="55.085747786589053"/>
    <n v="7.4399509451627766E-2"/>
    <m/>
    <x v="8"/>
  </r>
  <r>
    <x v="14"/>
    <x v="7"/>
    <s v="Agosto-2008"/>
    <x v="0"/>
    <n v="421200"/>
    <n v="171967610"/>
    <n v="408.28017568850902"/>
    <n v="20565939"/>
    <n v="48.827015669515667"/>
    <n v="0.11959193362052307"/>
    <m/>
    <x v="0"/>
  </r>
  <r>
    <x v="14"/>
    <x v="7"/>
    <s v="Agosto-2008"/>
    <x v="1"/>
    <n v="486130"/>
    <n v="174543000"/>
    <n v="359.04593421512766"/>
    <n v="15959000"/>
    <n v="32.828667228930534"/>
    <n v="9.1433056610691926E-2"/>
    <m/>
    <x v="1"/>
  </r>
  <r>
    <x v="14"/>
    <x v="7"/>
    <s v="Agosto-2008"/>
    <x v="7"/>
    <n v="100328"/>
    <n v="56712107"/>
    <n v="565.26699425883101"/>
    <n v="4182390.0000000005"/>
    <n v="41.687166095207722"/>
    <n v="7.374774490392326E-2"/>
    <m/>
    <x v="7"/>
  </r>
  <r>
    <x v="14"/>
    <x v="7"/>
    <s v="Agosto-2008"/>
    <x v="3"/>
    <n v="823993"/>
    <n v="403090441"/>
    <n v="489.19158415180709"/>
    <n v="34517756.109999999"/>
    <n v="41.890836584776814"/>
    <n v="8.5632782619124423E-2"/>
    <m/>
    <x v="3"/>
  </r>
  <r>
    <x v="14"/>
    <x v="7"/>
    <s v="Agosto-2008"/>
    <x v="8"/>
    <n v="373531"/>
    <n v="287371896"/>
    <n v="769.33881257512758"/>
    <n v="21631560"/>
    <n v="57.911016756306708"/>
    <n v="7.5273749107323984E-2"/>
    <m/>
    <x v="8"/>
  </r>
  <r>
    <x v="14"/>
    <x v="8"/>
    <s v="Septiembre-2008"/>
    <x v="0"/>
    <n v="335940"/>
    <n v="143208350"/>
    <n v="426.29145085431924"/>
    <n v="16973259"/>
    <n v="50.524674048937307"/>
    <n v="0.11852143398063032"/>
    <m/>
    <x v="0"/>
  </r>
  <r>
    <x v="14"/>
    <x v="8"/>
    <s v="Septiembre-2008"/>
    <x v="1"/>
    <n v="476070"/>
    <n v="179810000"/>
    <n v="377.69655722897892"/>
    <n v="17518000"/>
    <n v="36.797109668746195"/>
    <n v="9.7425059785328963E-2"/>
    <m/>
    <x v="1"/>
  </r>
  <r>
    <x v="14"/>
    <x v="8"/>
    <s v="Septiembre-2008"/>
    <x v="7"/>
    <n v="86053"/>
    <n v="51096125"/>
    <n v="593.77505723217087"/>
    <n v="3635610"/>
    <n v="42.248498018662914"/>
    <n v="7.1152362336674255E-2"/>
    <m/>
    <x v="7"/>
  </r>
  <r>
    <x v="14"/>
    <x v="8"/>
    <s v="Septiembre-2008"/>
    <x v="3"/>
    <n v="903200"/>
    <n v="417430938"/>
    <n v="462.16888618246236"/>
    <n v="36094616.800000004"/>
    <n v="39.96303897254208"/>
    <n v="8.6468475415207496E-2"/>
    <m/>
    <x v="3"/>
  </r>
  <r>
    <x v="14"/>
    <x v="8"/>
    <s v="Septiembre-2008"/>
    <x v="8"/>
    <n v="365482"/>
    <n v="275090120"/>
    <n v="752.6776147662539"/>
    <n v="21699370"/>
    <n v="59.371925293174492"/>
    <n v="7.8880949995586896E-2"/>
    <m/>
    <x v="8"/>
  </r>
  <r>
    <x v="14"/>
    <x v="9"/>
    <s v="Octubre-2008"/>
    <x v="0"/>
    <n v="328270"/>
    <n v="136607210"/>
    <n v="416.14283973558349"/>
    <n v="16101805"/>
    <n v="49.050491973070947"/>
    <n v="0.11786936428904449"/>
    <m/>
    <x v="0"/>
  </r>
  <r>
    <x v="14"/>
    <x v="9"/>
    <s v="Octubre-2008"/>
    <x v="1"/>
    <n v="477320"/>
    <n v="175383000"/>
    <n v="367.43274951814294"/>
    <n v="16881000"/>
    <n v="35.36621134668566"/>
    <n v="9.6252202322916133E-2"/>
    <m/>
    <x v="1"/>
  </r>
  <r>
    <x v="14"/>
    <x v="9"/>
    <s v="Octubre-2008"/>
    <x v="7"/>
    <n v="133367"/>
    <n v="74536022"/>
    <n v="558.87904804036975"/>
    <n v="6149890"/>
    <n v="46.11253158577459"/>
    <n v="8.250896459164403E-2"/>
    <m/>
    <x v="7"/>
  </r>
  <r>
    <x v="14"/>
    <x v="9"/>
    <s v="Octubre-2008"/>
    <x v="3"/>
    <n v="882256"/>
    <n v="424970047"/>
    <n v="481.68564112910536"/>
    <n v="34245971.82"/>
    <n v="38.816366020746813"/>
    <n v="8.0584436625012301E-2"/>
    <m/>
    <x v="3"/>
  </r>
  <r>
    <x v="14"/>
    <x v="9"/>
    <s v="Octubre-2008"/>
    <x v="8"/>
    <n v="304752"/>
    <n v="240786288"/>
    <n v="790.10568593479286"/>
    <n v="18165360"/>
    <n v="59.607024728303671"/>
    <n v="7.5441837452139296E-2"/>
    <m/>
    <x v="8"/>
  </r>
  <r>
    <x v="14"/>
    <x v="10"/>
    <s v="Noviembre-2008"/>
    <x v="0"/>
    <n v="292590"/>
    <n v="133913380"/>
    <n v="457.68269592262209"/>
    <n v="13180239"/>
    <n v="45.046785604429409"/>
    <n v="9.8423615325070574E-2"/>
    <m/>
    <x v="0"/>
  </r>
  <r>
    <x v="14"/>
    <x v="10"/>
    <s v="Noviembre-2008"/>
    <x v="1"/>
    <n v="434050"/>
    <n v="162279000"/>
    <n v="373.87167377030295"/>
    <n v="16229000"/>
    <n v="37.389701647275658"/>
    <n v="0.1000067784494605"/>
    <m/>
    <x v="1"/>
  </r>
  <r>
    <x v="14"/>
    <x v="10"/>
    <s v="Noviembre-2008"/>
    <x v="7"/>
    <n v="104068"/>
    <n v="58840052"/>
    <n v="565.40004612368841"/>
    <n v="5277730"/>
    <n v="50.714244532421112"/>
    <n v="8.969621576813018E-2"/>
    <m/>
    <x v="7"/>
  </r>
  <r>
    <x v="14"/>
    <x v="10"/>
    <s v="Noviembre-2008"/>
    <x v="3"/>
    <n v="808478"/>
    <n v="373387532"/>
    <n v="461.84006491209408"/>
    <n v="30204274.600000001"/>
    <n v="37.359426725278858"/>
    <n v="8.0892563386396096E-2"/>
    <m/>
    <x v="3"/>
  </r>
  <r>
    <x v="14"/>
    <x v="10"/>
    <s v="Noviembre-2008"/>
    <x v="8"/>
    <n v="293541"/>
    <n v="222288667"/>
    <n v="757.26616384082638"/>
    <n v="16265160"/>
    <n v="55.4101812012632"/>
    <n v="7.3171341659086925E-2"/>
    <m/>
    <x v="8"/>
  </r>
  <r>
    <x v="14"/>
    <x v="11"/>
    <s v="Diciembre-2008"/>
    <x v="0"/>
    <n v="294410"/>
    <n v="143158840"/>
    <n v="486.25671682347746"/>
    <n v="14098228"/>
    <n v="47.886376142114734"/>
    <n v="9.8479618862516632E-2"/>
    <m/>
    <x v="0"/>
  </r>
  <r>
    <x v="14"/>
    <x v="11"/>
    <s v="Diciembre-2008"/>
    <x v="1"/>
    <n v="422180"/>
    <n v="154512510"/>
    <n v="365.98728030697805"/>
    <n v="14911000"/>
    <n v="35.319058221611634"/>
    <n v="9.6503512887079493E-2"/>
    <m/>
    <x v="1"/>
  </r>
  <r>
    <x v="14"/>
    <x v="11"/>
    <s v="Diciembre-2008"/>
    <x v="7"/>
    <n v="80132"/>
    <n v="45060792"/>
    <n v="562.33205211401184"/>
    <n v="4247300"/>
    <n v="53.003793740328462"/>
    <n v="9.4257109373488149E-2"/>
    <m/>
    <x v="7"/>
  </r>
  <r>
    <x v="14"/>
    <x v="11"/>
    <s v="Diciembre-2008"/>
    <x v="3"/>
    <n v="554632"/>
    <n v="312448377"/>
    <n v="563.34358096900291"/>
    <n v="24172410.870000001"/>
    <n v="43.582791598753772"/>
    <n v="7.7364494903425285E-2"/>
    <m/>
    <x v="3"/>
  </r>
  <r>
    <x v="14"/>
    <x v="11"/>
    <s v="Diciembre-2008"/>
    <x v="8"/>
    <n v="332934"/>
    <n v="253309990"/>
    <n v="760.84145806676395"/>
    <n v="20506400"/>
    <n v="61.592988400103323"/>
    <n v="8.0953775253790813E-2"/>
    <m/>
    <x v="8"/>
  </r>
  <r>
    <x v="14"/>
    <x v="0"/>
    <s v="Enero-2008"/>
    <x v="9"/>
    <n v="18440"/>
    <s v="-"/>
    <n v="0"/>
    <m/>
    <n v="0"/>
    <s v="-"/>
    <m/>
    <x v="9"/>
  </r>
  <r>
    <x v="14"/>
    <x v="1"/>
    <s v="Febrero-2008"/>
    <x v="9"/>
    <n v="10160"/>
    <s v="-"/>
    <n v="0"/>
    <m/>
    <n v="0"/>
    <s v="-"/>
    <m/>
    <x v="9"/>
  </r>
  <r>
    <x v="14"/>
    <x v="2"/>
    <s v="Marzo-2008"/>
    <x v="9"/>
    <n v="6560"/>
    <s v="-"/>
    <n v="0"/>
    <m/>
    <n v="0"/>
    <s v="-"/>
    <m/>
    <x v="9"/>
  </r>
  <r>
    <x v="14"/>
    <x v="3"/>
    <s v="Abril-2008"/>
    <x v="9"/>
    <n v="8800"/>
    <s v="-"/>
    <n v="0"/>
    <m/>
    <n v="0"/>
    <s v="-"/>
    <m/>
    <x v="9"/>
  </r>
  <r>
    <x v="14"/>
    <x v="4"/>
    <s v="Mayo-2008"/>
    <x v="9"/>
    <n v="12280"/>
    <s v="-"/>
    <n v="0"/>
    <m/>
    <n v="0"/>
    <s v="-"/>
    <m/>
    <x v="9"/>
  </r>
  <r>
    <x v="14"/>
    <x v="5"/>
    <s v="Junio-2008"/>
    <x v="9"/>
    <n v="15040"/>
    <s v="-"/>
    <n v="0"/>
    <m/>
    <n v="0"/>
    <s v="-"/>
    <m/>
    <x v="9"/>
  </r>
  <r>
    <x v="14"/>
    <x v="6"/>
    <s v="Julio-2008"/>
    <x v="9"/>
    <n v="12600"/>
    <s v="-"/>
    <n v="0"/>
    <m/>
    <n v="0"/>
    <s v="-"/>
    <m/>
    <x v="9"/>
  </r>
  <r>
    <x v="14"/>
    <x v="7"/>
    <s v="Agosto-2008"/>
    <x v="9"/>
    <n v="23300"/>
    <s v="-"/>
    <n v="0"/>
    <m/>
    <n v="0"/>
    <s v="-"/>
    <m/>
    <x v="9"/>
  </r>
  <r>
    <x v="14"/>
    <x v="8"/>
    <s v="Septiembre-2008"/>
    <x v="9"/>
    <n v="16520"/>
    <s v="-"/>
    <n v="0"/>
    <m/>
    <n v="0"/>
    <s v="-"/>
    <m/>
    <x v="9"/>
  </r>
  <r>
    <x v="14"/>
    <x v="9"/>
    <s v="Octubre-2008"/>
    <x v="9"/>
    <n v="24040"/>
    <s v="-"/>
    <n v="0"/>
    <m/>
    <n v="0"/>
    <s v="-"/>
    <m/>
    <x v="9"/>
  </r>
  <r>
    <x v="14"/>
    <x v="10"/>
    <s v="Noviembre-2008"/>
    <x v="9"/>
    <n v="18120"/>
    <s v="-"/>
    <n v="0"/>
    <m/>
    <n v="0"/>
    <s v="-"/>
    <m/>
    <x v="9"/>
  </r>
  <r>
    <x v="14"/>
    <x v="11"/>
    <s v="Diciembre-2008"/>
    <x v="9"/>
    <n v="2880"/>
    <s v="-"/>
    <n v="0"/>
    <m/>
    <n v="0"/>
    <s v="-"/>
    <m/>
    <x v="9"/>
  </r>
  <r>
    <x v="14"/>
    <x v="0"/>
    <s v="Enero-2008"/>
    <x v="6"/>
    <n v="69755"/>
    <n v="64620935"/>
    <n v="926.39860941867971"/>
    <n v="4504238"/>
    <n v="64.572260053042797"/>
    <n v="6.9702457879942462E-2"/>
    <m/>
    <x v="6"/>
  </r>
  <r>
    <x v="14"/>
    <x v="1"/>
    <s v="Febrero-2008"/>
    <x v="6"/>
    <n v="57024"/>
    <n v="54999207"/>
    <n v="964.49226641414145"/>
    <n v="3794335"/>
    <n v="66.539264169472503"/>
    <n v="6.8988903785467307E-2"/>
    <m/>
    <x v="6"/>
  </r>
  <r>
    <x v="14"/>
    <x v="2"/>
    <s v="Marzo-2008"/>
    <x v="6"/>
    <n v="36817"/>
    <n v="32822570"/>
    <n v="891.50582611293692"/>
    <n v="2215212"/>
    <n v="60.168183176250103"/>
    <n v="6.7490510340902615E-2"/>
    <m/>
    <x v="6"/>
  </r>
  <r>
    <x v="14"/>
    <x v="3"/>
    <s v="Abril-2008"/>
    <x v="6"/>
    <n v="82351"/>
    <n v="64555237"/>
    <n v="783.9034984396061"/>
    <n v="4940890"/>
    <n v="59.997935665626407"/>
    <n v="7.6537400056326962E-2"/>
    <m/>
    <x v="6"/>
  </r>
  <r>
    <x v="14"/>
    <x v="4"/>
    <s v="Mayo-2008"/>
    <x v="6"/>
    <n v="57745"/>
    <n v="43803407"/>
    <n v="758.56623084249713"/>
    <n v="3825821"/>
    <n v="66.253718936704473"/>
    <n v="8.7340717583908489E-2"/>
    <m/>
    <x v="6"/>
  </r>
  <r>
    <x v="14"/>
    <x v="5"/>
    <s v="Junio-2008"/>
    <x v="6"/>
    <n v="39414"/>
    <n v="39347705"/>
    <n v="998.31798345765469"/>
    <n v="3146091"/>
    <n v="79.821662353478459"/>
    <n v="7.9956149920306654E-2"/>
    <m/>
    <x v="6"/>
  </r>
  <r>
    <x v="14"/>
    <x v="6"/>
    <s v="Julio-2008"/>
    <x v="6"/>
    <n v="102527"/>
    <n v="83125635"/>
    <n v="810.7682366596116"/>
    <n v="7232696"/>
    <n v="70.544305402479353"/>
    <n v="8.7009212019854038E-2"/>
    <m/>
    <x v="6"/>
  </r>
  <r>
    <x v="14"/>
    <x v="7"/>
    <s v="Agosto-2008"/>
    <x v="6"/>
    <n v="102748"/>
    <n v="85378642"/>
    <n v="830.95186280998166"/>
    <n v="7447086"/>
    <n v="72.479133413789071"/>
    <n v="8.722422640547503E-2"/>
    <m/>
    <x v="6"/>
  </r>
  <r>
    <x v="14"/>
    <x v="8"/>
    <s v="Septiembre-2008"/>
    <x v="6"/>
    <n v="101892"/>
    <n v="82754801"/>
    <n v="812.18153535115607"/>
    <n v="7182483"/>
    <n v="70.491137675185485"/>
    <n v="8.6792342114386814E-2"/>
    <m/>
    <x v="6"/>
  </r>
  <r>
    <x v="14"/>
    <x v="9"/>
    <s v="Octubre-2008"/>
    <x v="6"/>
    <n v="97417"/>
    <n v="81486265"/>
    <n v="836.46863483786194"/>
    <n v="6974864"/>
    <n v="71.598016773253121"/>
    <n v="8.5595578592294053E-2"/>
    <m/>
    <x v="6"/>
  </r>
  <r>
    <x v="14"/>
    <x v="10"/>
    <s v="Noviembre-2008"/>
    <x v="6"/>
    <n v="84671"/>
    <n v="71973971"/>
    <n v="850.04276552774854"/>
    <n v="6248992"/>
    <n v="73.803214796093116"/>
    <n v="8.6822943255416604E-2"/>
    <m/>
    <x v="6"/>
  </r>
  <r>
    <x v="14"/>
    <x v="11"/>
    <s v="Diciembre-2008"/>
    <x v="6"/>
    <n v="103296"/>
    <n v="85051208"/>
    <n v="823.37368339529121"/>
    <n v="7250818"/>
    <n v="70.194567069392818"/>
    <n v="8.5252381130200991E-2"/>
    <m/>
    <x v="6"/>
  </r>
  <r>
    <x v="15"/>
    <x v="0"/>
    <s v="Enero-2009"/>
    <x v="0"/>
    <n v="254620"/>
    <n v="105133950"/>
    <n v="412.90530987353702"/>
    <n v="11269570"/>
    <n v="44.260348755007463"/>
    <n v="0.10719249110301668"/>
    <m/>
    <x v="0"/>
  </r>
  <r>
    <x v="15"/>
    <x v="0"/>
    <s v="Enero-2009"/>
    <x v="1"/>
    <n v="413470"/>
    <n v="139480280"/>
    <n v="337.34075023580914"/>
    <n v="14423000"/>
    <n v="34.882821002732967"/>
    <n v="0.10340529858414393"/>
    <m/>
    <x v="1"/>
  </r>
  <r>
    <x v="15"/>
    <x v="0"/>
    <s v="Enero-2009"/>
    <x v="7"/>
    <n v="61944"/>
    <n v="32861706"/>
    <n v="530.5066834560248"/>
    <n v="2298870"/>
    <n v="37.112068965517238"/>
    <n v="6.9955893342847145E-2"/>
    <m/>
    <x v="7"/>
  </r>
  <r>
    <x v="15"/>
    <x v="0"/>
    <s v="Enero-2009"/>
    <x v="3"/>
    <n v="508474"/>
    <n v="249992670"/>
    <n v="491.65280820651594"/>
    <n v="19260378"/>
    <n v="37.878786329291174"/>
    <n v="7.7043770923363467E-2"/>
    <m/>
    <x v="3"/>
  </r>
  <r>
    <x v="15"/>
    <x v="0"/>
    <s v="Enero-2009"/>
    <x v="8"/>
    <n v="261961"/>
    <n v="186690192"/>
    <n v="712.66406831551262"/>
    <n v="12988340"/>
    <n v="49.581197201110086"/>
    <n v="6.9571624844651722E-2"/>
    <m/>
    <x v="8"/>
  </r>
  <r>
    <x v="15"/>
    <x v="1"/>
    <s v="Febrero-2009"/>
    <x v="0"/>
    <n v="239730"/>
    <n v="98549430"/>
    <n v="411.0850957326993"/>
    <n v="10531479"/>
    <n v="43.93058440745839"/>
    <n v="0.10686494077134692"/>
    <m/>
    <x v="0"/>
  </r>
  <r>
    <x v="15"/>
    <x v="1"/>
    <s v="Febrero-2009"/>
    <x v="1"/>
    <n v="425370"/>
    <n v="152957750"/>
    <n v="359.58753555727952"/>
    <n v="15119000"/>
    <n v="35.543174177774645"/>
    <n v="9.8844288700637925E-2"/>
    <m/>
    <x v="1"/>
  </r>
  <r>
    <x v="15"/>
    <x v="1"/>
    <s v="Febrero-2009"/>
    <x v="7"/>
    <n v="66291"/>
    <n v="37008345"/>
    <n v="558.27103226682357"/>
    <n v="2542640"/>
    <n v="38.35573456426966"/>
    <n v="6.8704504348951562E-2"/>
    <m/>
    <x v="7"/>
  </r>
  <r>
    <x v="15"/>
    <x v="1"/>
    <s v="Febrero-2009"/>
    <x v="3"/>
    <n v="502885"/>
    <n v="208709042"/>
    <n v="415.02339898784015"/>
    <n v="16779921"/>
    <n v="33.367312606261869"/>
    <n v="8.0398629782412592E-2"/>
    <m/>
    <x v="3"/>
  </r>
  <r>
    <x v="15"/>
    <x v="1"/>
    <s v="Febrero-2009"/>
    <x v="8"/>
    <n v="265933"/>
    <n v="195629999"/>
    <n v="735.63641593935313"/>
    <n v="13435960"/>
    <n v="50.523853752636946"/>
    <n v="6.8680468581917231E-2"/>
    <m/>
    <x v="8"/>
  </r>
  <r>
    <x v="15"/>
    <x v="2"/>
    <s v="Marzo-2009"/>
    <x v="0"/>
    <n v="288650"/>
    <n v="125106810"/>
    <n v="433.4204399792136"/>
    <n v="14618998"/>
    <n v="50.646104278538019"/>
    <n v="0.11685213618667122"/>
    <m/>
    <x v="0"/>
  </r>
  <r>
    <x v="15"/>
    <x v="2"/>
    <s v="Marzo-2009"/>
    <x v="1"/>
    <n v="415360"/>
    <n v="152416670"/>
    <n v="366.95076560092451"/>
    <n v="16065000"/>
    <n v="38.677291987673343"/>
    <n v="0.10540185663418575"/>
    <m/>
    <x v="1"/>
  </r>
  <r>
    <x v="15"/>
    <x v="2"/>
    <s v="Marzo-2009"/>
    <x v="7"/>
    <n v="68892"/>
    <n v="38750371"/>
    <n v="562.47998316205076"/>
    <n v="2684430"/>
    <n v="38.965772513499388"/>
    <n v="6.9274949651449785E-2"/>
    <m/>
    <x v="7"/>
  </r>
  <r>
    <x v="15"/>
    <x v="2"/>
    <s v="Marzo-2009"/>
    <x v="3"/>
    <n v="632230"/>
    <n v="237831276"/>
    <n v="376.17840975594322"/>
    <n v="19776954"/>
    <n v="31.281264729607894"/>
    <n v="8.3155396265039594E-2"/>
    <m/>
    <x v="3"/>
  </r>
  <r>
    <x v="15"/>
    <x v="2"/>
    <s v="Marzo-2009"/>
    <x v="8"/>
    <n v="275885"/>
    <n v="198444136"/>
    <n v="719.30020117077765"/>
    <n v="13906070"/>
    <n v="50.405313808289684"/>
    <n v="7.0075489658207896E-2"/>
    <m/>
    <x v="8"/>
  </r>
  <r>
    <x v="15"/>
    <x v="3"/>
    <s v="Abril-2009"/>
    <x v="0"/>
    <n v="318850"/>
    <n v="135696780"/>
    <n v="425.58187235377136"/>
    <n v="17661028"/>
    <n v="55.389769484083423"/>
    <n v="0.13015067859384724"/>
    <m/>
    <x v="0"/>
  </r>
  <r>
    <x v="15"/>
    <x v="3"/>
    <s v="Abril-2009"/>
    <x v="1"/>
    <n v="419720"/>
    <n v="159378000"/>
    <n v="379.72457829028878"/>
    <n v="15402000"/>
    <n v="36.695892499761747"/>
    <n v="9.6638180928358991E-2"/>
    <m/>
    <x v="1"/>
  </r>
  <r>
    <x v="15"/>
    <x v="3"/>
    <s v="Abril-2009"/>
    <x v="7"/>
    <n v="68302"/>
    <n v="36509168"/>
    <n v="534.52560686363506"/>
    <n v="2746270"/>
    <n v="40.207753799303092"/>
    <n v="7.5221380010631847E-2"/>
    <m/>
    <x v="7"/>
  </r>
  <r>
    <x v="15"/>
    <x v="3"/>
    <s v="Abril-2009"/>
    <x v="3"/>
    <n v="730673"/>
    <n v="333098939"/>
    <n v="455.87963288639378"/>
    <n v="26373652"/>
    <n v="36.095013774971839"/>
    <n v="7.9176631661381544E-2"/>
    <m/>
    <x v="3"/>
  </r>
  <r>
    <x v="15"/>
    <x v="3"/>
    <s v="Abril-2009"/>
    <x v="8"/>
    <n v="324810"/>
    <n v="210167256"/>
    <n v="647.04675348665376"/>
    <n v="17284130"/>
    <n v="53.21304762784397"/>
    <n v="8.2239880412198943E-2"/>
    <m/>
    <x v="8"/>
  </r>
  <r>
    <x v="15"/>
    <x v="4"/>
    <s v="Mayo-2009"/>
    <x v="0"/>
    <n v="362340"/>
    <n v="157913540"/>
    <n v="435.81591875034496"/>
    <n v="20170698"/>
    <n v="55.667875476072197"/>
    <n v="0.12773254275725818"/>
    <m/>
    <x v="0"/>
  </r>
  <r>
    <x v="15"/>
    <x v="4"/>
    <s v="Mayo-2009"/>
    <x v="1"/>
    <n v="449570"/>
    <n v="167890000"/>
    <n v="373.4457370376137"/>
    <n v="16277000"/>
    <n v="36.205707676223945"/>
    <n v="9.6950384180117935E-2"/>
    <m/>
    <x v="1"/>
  </r>
  <r>
    <x v="15"/>
    <x v="4"/>
    <s v="Mayo-2009"/>
    <x v="7"/>
    <n v="72635"/>
    <n v="39425314"/>
    <n v="542.78672816135474"/>
    <n v="3030910"/>
    <n v="41.727954842706687"/>
    <n v="7.6877257084116052E-2"/>
    <m/>
    <x v="7"/>
  </r>
  <r>
    <x v="15"/>
    <x v="4"/>
    <s v="Mayo-2009"/>
    <x v="3"/>
    <n v="853893"/>
    <n v="420752029"/>
    <n v="492.74561215515291"/>
    <n v="33783169"/>
    <n v="39.563702946387899"/>
    <n v="8.029234958246631E-2"/>
    <m/>
    <x v="3"/>
  </r>
  <r>
    <x v="15"/>
    <x v="4"/>
    <s v="Mayo-2009"/>
    <x v="8"/>
    <n v="309108"/>
    <n v="209491225"/>
    <n v="677.72825355539169"/>
    <n v="16622020"/>
    <n v="53.774150135227814"/>
    <n v="7.9344707636322231E-2"/>
    <m/>
    <x v="8"/>
  </r>
  <r>
    <x v="15"/>
    <x v="5"/>
    <s v="Junio-2009"/>
    <x v="0"/>
    <n v="197680"/>
    <n v="90390690"/>
    <n v="457.25763860785105"/>
    <n v="10338020"/>
    <n v="52.296742209631731"/>
    <n v="0.11437040695230892"/>
    <m/>
    <x v="0"/>
  </r>
  <r>
    <x v="15"/>
    <x v="5"/>
    <s v="Junio-2009"/>
    <x v="1"/>
    <n v="436200"/>
    <n v="161245000"/>
    <n v="369.65841357175606"/>
    <n v="15760000"/>
    <n v="36.130215497478218"/>
    <n v="9.7739464789605879E-2"/>
    <m/>
    <x v="1"/>
  </r>
  <r>
    <x v="15"/>
    <x v="5"/>
    <s v="Junio-2009"/>
    <x v="7"/>
    <n v="74429"/>
    <n v="39244106"/>
    <n v="527.26902148356146"/>
    <n v="3074240"/>
    <n v="41.304330301361027"/>
    <n v="7.8336349412571657E-2"/>
    <m/>
    <x v="7"/>
  </r>
  <r>
    <x v="15"/>
    <x v="5"/>
    <s v="Junio-2009"/>
    <x v="3"/>
    <n v="642328"/>
    <n v="319098141"/>
    <n v="496.78379426087605"/>
    <n v="27243425"/>
    <n v="42.413572193645614"/>
    <n v="8.5376320008081777E-2"/>
    <m/>
    <x v="3"/>
  </r>
  <r>
    <x v="15"/>
    <x v="5"/>
    <s v="Junio-2009"/>
    <x v="8"/>
    <n v="267177"/>
    <n v="196804333"/>
    <n v="736.60656793062276"/>
    <n v="15554960"/>
    <n v="58.21968208341287"/>
    <n v="7.9037690699624991E-2"/>
    <m/>
    <x v="8"/>
  </r>
  <r>
    <x v="15"/>
    <x v="6"/>
    <s v="Julio-2009"/>
    <x v="0"/>
    <n v="220420"/>
    <n v="87255220"/>
    <n v="395.85890572543326"/>
    <n v="10192432"/>
    <n v="46.240958170764905"/>
    <n v="0.11681171625032863"/>
    <m/>
    <x v="0"/>
  </r>
  <r>
    <x v="15"/>
    <x v="6"/>
    <s v="Julio-2009"/>
    <x v="1"/>
    <n v="413830"/>
    <n v="153417000"/>
    <n v="370.72469371481043"/>
    <n v="15257000"/>
    <n v="36.867795954860689"/>
    <n v="9.9447909944790996E-2"/>
    <m/>
    <x v="1"/>
  </r>
  <r>
    <x v="15"/>
    <x v="6"/>
    <s v="Julio-2009"/>
    <x v="7"/>
    <n v="73200"/>
    <n v="37918426"/>
    <n v="518.01128415300548"/>
    <n v="3270650"/>
    <n v="44.681010928961747"/>
    <n v="8.6254898871593461E-2"/>
    <m/>
    <x v="7"/>
  </r>
  <r>
    <x v="15"/>
    <x v="6"/>
    <s v="Julio-2009"/>
    <x v="3"/>
    <n v="584855"/>
    <n v="308953201"/>
    <n v="528.25606517854851"/>
    <n v="28584012"/>
    <n v="48.873672961674259"/>
    <n v="9.2518905476561164E-2"/>
    <m/>
    <x v="3"/>
  </r>
  <r>
    <x v="15"/>
    <x v="6"/>
    <s v="Julio-2009"/>
    <x v="8"/>
    <n v="317479"/>
    <n v="231587615"/>
    <n v="729.45805864324882"/>
    <n v="17400060"/>
    <n v="54.806963610191538"/>
    <n v="7.5133810588273467E-2"/>
    <m/>
    <x v="8"/>
  </r>
  <r>
    <x v="15"/>
    <x v="7"/>
    <s v="Agosto-2009"/>
    <x v="0"/>
    <n v="240050"/>
    <n v="96639800"/>
    <n v="402.58196209123099"/>
    <n v="11203789"/>
    <n v="46.672730681108099"/>
    <n v="0.11593348703122316"/>
    <m/>
    <x v="0"/>
  </r>
  <r>
    <x v="15"/>
    <x v="7"/>
    <s v="Agosto-2009"/>
    <x v="1"/>
    <n v="422310"/>
    <n v="157594000"/>
    <n v="373.1713670052805"/>
    <n v="15795000"/>
    <n v="37.401434964836255"/>
    <n v="0.10022589692500984"/>
    <m/>
    <x v="1"/>
  </r>
  <r>
    <x v="15"/>
    <x v="7"/>
    <s v="Agosto-2009"/>
    <x v="7"/>
    <n v="80709"/>
    <n v="42665221"/>
    <n v="528.6302766729857"/>
    <n v="3551480"/>
    <n v="44.003518814506435"/>
    <n v="8.3240632926757832E-2"/>
    <m/>
    <x v="7"/>
  </r>
  <r>
    <x v="15"/>
    <x v="7"/>
    <s v="Agosto-2009"/>
    <x v="3"/>
    <n v="599377"/>
    <n v="320806907"/>
    <n v="535.23392956353018"/>
    <n v="28815973"/>
    <n v="48.076541141885656"/>
    <n v="8.9823418296913413E-2"/>
    <m/>
    <x v="3"/>
  </r>
  <r>
    <x v="15"/>
    <x v="7"/>
    <s v="Agosto-2009"/>
    <x v="8"/>
    <n v="296931"/>
    <n v="226086920"/>
    <n v="761.41231464549003"/>
    <n v="16025270"/>
    <n v="53.969676456819933"/>
    <n v="7.0881013373086776E-2"/>
    <m/>
    <x v="8"/>
  </r>
  <r>
    <x v="15"/>
    <x v="8"/>
    <s v="Septiembre-2009"/>
    <x v="0"/>
    <n v="180410"/>
    <n v="91698170"/>
    <n v="508.27653677734048"/>
    <n v="9375206"/>
    <n v="51.966110526024053"/>
    <n v="0.10223983750166443"/>
    <m/>
    <x v="0"/>
  </r>
  <r>
    <x v="15"/>
    <x v="8"/>
    <s v="Septiembre-2009"/>
    <x v="1"/>
    <n v="457780"/>
    <n v="161897000"/>
    <n v="353.65677836515357"/>
    <n v="17837150"/>
    <n v="38.964458910393638"/>
    <n v="0.1101759143158922"/>
    <m/>
    <x v="1"/>
  </r>
  <r>
    <x v="15"/>
    <x v="8"/>
    <s v="Septiembre-2009"/>
    <x v="7"/>
    <n v="70840"/>
    <n v="38085405"/>
    <n v="537.6257058159232"/>
    <n v="3354290"/>
    <n v="47.350225861095424"/>
    <n v="8.8072845752854664E-2"/>
    <m/>
    <x v="7"/>
  </r>
  <r>
    <x v="15"/>
    <x v="8"/>
    <s v="Septiembre-2009"/>
    <x v="3"/>
    <n v="586775"/>
    <n v="287706529"/>
    <n v="490.31831451578546"/>
    <n v="25449214"/>
    <n v="43.371333134506415"/>
    <n v="8.8455462197731358E-2"/>
    <m/>
    <x v="3"/>
  </r>
  <r>
    <x v="15"/>
    <x v="8"/>
    <s v="Septiembre-2009"/>
    <x v="8"/>
    <n v="343063"/>
    <n v="266100826"/>
    <n v="775.66168896091972"/>
    <n v="20483520"/>
    <n v="59.707750471487742"/>
    <n v="7.6976536705677112E-2"/>
    <m/>
    <x v="8"/>
  </r>
  <r>
    <x v="15"/>
    <x v="9"/>
    <s v="Octubre-2009"/>
    <x v="0"/>
    <n v="225530"/>
    <n v="120490810"/>
    <n v="534.25624085487516"/>
    <n v="12103531"/>
    <n v="53.667055380658894"/>
    <n v="0.10045190168445212"/>
    <m/>
    <x v="0"/>
  </r>
  <r>
    <x v="15"/>
    <x v="9"/>
    <s v="Octubre-2009"/>
    <x v="1"/>
    <n v="434290"/>
    <n v="159002000"/>
    <n v="366.11941329526354"/>
    <n v="16810000"/>
    <n v="38.706854866563816"/>
    <n v="0.1057219406045207"/>
    <m/>
    <x v="1"/>
  </r>
  <r>
    <x v="15"/>
    <x v="9"/>
    <s v="Octubre-2009"/>
    <x v="7"/>
    <n v="59144"/>
    <n v="33603770"/>
    <n v="568.16870688489109"/>
    <n v="2729470"/>
    <n v="46.149567158122551"/>
    <n v="8.1225112539456135E-2"/>
    <m/>
    <x v="7"/>
  </r>
  <r>
    <x v="15"/>
    <x v="9"/>
    <s v="Octubre-2009"/>
    <x v="3"/>
    <n v="567799"/>
    <n v="280048850"/>
    <n v="493.21828675288265"/>
    <n v="23452097"/>
    <n v="41.303519379216944"/>
    <n v="8.3742879144120749E-2"/>
    <m/>
    <x v="3"/>
  </r>
  <r>
    <x v="15"/>
    <x v="9"/>
    <s v="Octubre-2009"/>
    <x v="8"/>
    <n v="307862"/>
    <n v="228980319"/>
    <n v="743.77584437182895"/>
    <n v="17210540"/>
    <n v="55.903424261519774"/>
    <n v="7.5161656142159541E-2"/>
    <m/>
    <x v="8"/>
  </r>
  <r>
    <x v="15"/>
    <x v="10"/>
    <s v="Noviembre-2009"/>
    <x v="0"/>
    <n v="233800"/>
    <n v="123514490"/>
    <n v="528.29123182207013"/>
    <n v="12286923"/>
    <n v="52.553135158254918"/>
    <n v="9.9477583561248556E-2"/>
    <m/>
    <x v="0"/>
  </r>
  <r>
    <x v="15"/>
    <x v="10"/>
    <s v="Noviembre-2009"/>
    <x v="1"/>
    <n v="449880"/>
    <n v="160884000"/>
    <n v="357.61536409709254"/>
    <n v="16962000"/>
    <n v="37.70338757001867"/>
    <n v="0.10542999925412098"/>
    <m/>
    <x v="1"/>
  </r>
  <r>
    <x v="15"/>
    <x v="10"/>
    <s v="Noviembre-2009"/>
    <x v="7"/>
    <n v="46814"/>
    <n v="25972671"/>
    <n v="554.80563506643307"/>
    <n v="2239560"/>
    <n v="47.839535181783226"/>
    <n v="8.6227558189914316E-2"/>
    <m/>
    <x v="7"/>
  </r>
  <r>
    <x v="15"/>
    <x v="10"/>
    <s v="Noviembre-2009"/>
    <x v="3"/>
    <n v="507061"/>
    <n v="288461646"/>
    <n v="568.88943539337481"/>
    <n v="24524482"/>
    <n v="48.3659401926001"/>
    <n v="8.5018172571891926E-2"/>
    <m/>
    <x v="3"/>
  </r>
  <r>
    <x v="15"/>
    <x v="10"/>
    <s v="Noviembre-2009"/>
    <x v="8"/>
    <n v="286350"/>
    <n v="217396437"/>
    <n v="759.19831325301209"/>
    <n v="15837890"/>
    <n v="55.309551248472147"/>
    <n v="7.2852573936158849E-2"/>
    <m/>
    <x v="8"/>
  </r>
  <r>
    <x v="15"/>
    <x v="11"/>
    <s v="Diciembre-2009"/>
    <x v="0"/>
    <n v="186660"/>
    <n v="97852440"/>
    <n v="524.22822243651558"/>
    <n v="8961661"/>
    <n v="48.010612879031392"/>
    <n v="9.1583418870290811E-2"/>
    <m/>
    <x v="0"/>
  </r>
  <r>
    <x v="15"/>
    <x v="11"/>
    <s v="Diciembre-2009"/>
    <x v="1"/>
    <n v="400200"/>
    <n v="150904000"/>
    <n v="377.07146426786608"/>
    <n v="16578000"/>
    <n v="41.424287856071963"/>
    <n v="0.10985792291788157"/>
    <m/>
    <x v="1"/>
  </r>
  <r>
    <x v="15"/>
    <x v="11"/>
    <s v="Diciembre-2009"/>
    <x v="7"/>
    <n v="43692"/>
    <n v="21647993"/>
    <n v="495.46811773322349"/>
    <n v="2053520"/>
    <n v="46.999908450059507"/>
    <n v="9.4859601996360593E-2"/>
    <m/>
    <x v="7"/>
  </r>
  <r>
    <x v="15"/>
    <x v="11"/>
    <s v="Diciembre-2009"/>
    <x v="3"/>
    <n v="534289"/>
    <n v="264710727"/>
    <n v="495.44483790607705"/>
    <n v="22786137"/>
    <n v="42.647587728738564"/>
    <n v="8.6079386575066905E-2"/>
    <m/>
    <x v="3"/>
  </r>
  <r>
    <x v="15"/>
    <x v="11"/>
    <s v="Diciembre-2009"/>
    <x v="8"/>
    <n v="250811"/>
    <n v="192666354"/>
    <n v="768.17346129157011"/>
    <n v="14933860"/>
    <n v="59.542284828017912"/>
    <n v="7.7511509871619824E-2"/>
    <m/>
    <x v="8"/>
  </r>
  <r>
    <x v="15"/>
    <x v="0"/>
    <s v="Enero-2009"/>
    <x v="9"/>
    <n v="29280"/>
    <s v="-"/>
    <n v="0"/>
    <m/>
    <n v="0"/>
    <s v="-"/>
    <m/>
    <x v="9"/>
  </r>
  <r>
    <x v="15"/>
    <x v="1"/>
    <s v="Febrero-2009"/>
    <x v="9"/>
    <n v="19840"/>
    <s v="-"/>
    <n v="0"/>
    <m/>
    <n v="0"/>
    <s v="-"/>
    <m/>
    <x v="9"/>
  </r>
  <r>
    <x v="15"/>
    <x v="2"/>
    <s v="Marzo-2009"/>
    <x v="9"/>
    <n v="12400"/>
    <s v="-"/>
    <n v="0"/>
    <m/>
    <n v="0"/>
    <s v="-"/>
    <m/>
    <x v="9"/>
  </r>
  <r>
    <x v="15"/>
    <x v="3"/>
    <s v="Abril-2009"/>
    <x v="9"/>
    <n v="13760"/>
    <s v="-"/>
    <n v="0"/>
    <m/>
    <n v="0"/>
    <s v="-"/>
    <m/>
    <x v="9"/>
  </r>
  <r>
    <x v="15"/>
    <x v="4"/>
    <s v="Mayo-2009"/>
    <x v="9"/>
    <n v="22000"/>
    <s v="-"/>
    <n v="0"/>
    <m/>
    <n v="0"/>
    <s v="-"/>
    <m/>
    <x v="9"/>
  </r>
  <r>
    <x v="15"/>
    <x v="5"/>
    <s v="Junio-2009"/>
    <x v="9"/>
    <n v="10560"/>
    <s v="-"/>
    <n v="0"/>
    <m/>
    <n v="0"/>
    <s v="-"/>
    <m/>
    <x v="9"/>
  </r>
  <r>
    <x v="15"/>
    <x v="6"/>
    <s v="Julio-2009"/>
    <x v="9"/>
    <n v="0"/>
    <s v="-"/>
    <s v="-"/>
    <m/>
    <s v="-"/>
    <s v="-"/>
    <m/>
    <x v="9"/>
  </r>
  <r>
    <x v="15"/>
    <x v="7"/>
    <s v="Agosto-2009"/>
    <x v="9"/>
    <n v="11840"/>
    <s v="-"/>
    <n v="0"/>
    <m/>
    <n v="0"/>
    <s v="-"/>
    <m/>
    <x v="9"/>
  </r>
  <r>
    <x v="15"/>
    <x v="8"/>
    <s v="Septiembre-2009"/>
    <x v="9"/>
    <n v="21840"/>
    <s v="-"/>
    <n v="0"/>
    <m/>
    <n v="0"/>
    <s v="-"/>
    <m/>
    <x v="9"/>
  </r>
  <r>
    <x v="15"/>
    <x v="9"/>
    <s v="Octubre-2009"/>
    <x v="9"/>
    <n v="31400"/>
    <s v="-"/>
    <n v="0"/>
    <m/>
    <n v="0"/>
    <s v="-"/>
    <m/>
    <x v="9"/>
  </r>
  <r>
    <x v="15"/>
    <x v="10"/>
    <s v="Noviembre-2009"/>
    <x v="9"/>
    <n v="28560"/>
    <s v="-"/>
    <n v="0"/>
    <m/>
    <n v="0"/>
    <s v="-"/>
    <m/>
    <x v="9"/>
  </r>
  <r>
    <x v="15"/>
    <x v="11"/>
    <s v="Diciembre-2009"/>
    <x v="9"/>
    <n v="25320"/>
    <s v="-"/>
    <n v="0"/>
    <m/>
    <n v="0"/>
    <s v="-"/>
    <m/>
    <x v="9"/>
  </r>
  <r>
    <x v="15"/>
    <x v="0"/>
    <s v="Enero-2009"/>
    <x v="6"/>
    <n v="100822"/>
    <n v="82384525"/>
    <n v="817.12845410723855"/>
    <n v="6851019"/>
    <n v="67.951627620955747"/>
    <n v="8.3159052018567811E-2"/>
    <m/>
    <x v="6"/>
  </r>
  <r>
    <x v="15"/>
    <x v="1"/>
    <s v="Febrero-2009"/>
    <x v="6"/>
    <n v="70376"/>
    <n v="58584708"/>
    <n v="832.45293850176199"/>
    <n v="4768737"/>
    <n v="67.76084176423781"/>
    <n v="8.1399006034134372E-2"/>
    <m/>
    <x v="6"/>
  </r>
  <r>
    <x v="15"/>
    <x v="2"/>
    <s v="Marzo-2009"/>
    <x v="6"/>
    <n v="68010"/>
    <n v="57872437"/>
    <n v="850.94011174827233"/>
    <n v="4370835"/>
    <n v="64.267534186149092"/>
    <n v="7.5525331687690975E-2"/>
    <m/>
    <x v="6"/>
  </r>
  <r>
    <x v="15"/>
    <x v="3"/>
    <s v="Abril-2009"/>
    <x v="6"/>
    <n v="92781"/>
    <n v="65271370"/>
    <n v="703.49931559263212"/>
    <n v="5286740"/>
    <n v="56.980847371767929"/>
    <n v="8.0996308182285745E-2"/>
    <m/>
    <x v="6"/>
  </r>
  <r>
    <x v="15"/>
    <x v="4"/>
    <s v="Mayo-2009"/>
    <x v="6"/>
    <n v="108020"/>
    <n v="85017467"/>
    <n v="787.05301795963715"/>
    <n v="7101395"/>
    <n v="65.741483058692836"/>
    <n v="8.3528658881356702E-2"/>
    <m/>
    <x v="6"/>
  </r>
  <r>
    <x v="15"/>
    <x v="5"/>
    <s v="Junio-2009"/>
    <x v="6"/>
    <n v="107538"/>
    <n v="86650938"/>
    <n v="805.77040673994304"/>
    <n v="7049165"/>
    <n v="65.550456582789337"/>
    <n v="8.1351283237118557E-2"/>
    <m/>
    <x v="6"/>
  </r>
  <r>
    <x v="15"/>
    <x v="6"/>
    <s v="Julio-2009"/>
    <x v="6"/>
    <n v="112713"/>
    <n v="99823882"/>
    <n v="885.64657138040866"/>
    <n v="8136908"/>
    <n v="72.191388748414113"/>
    <n v="8.1512638428547585E-2"/>
    <m/>
    <x v="6"/>
  </r>
  <r>
    <x v="15"/>
    <x v="7"/>
    <s v="Agosto-2009"/>
    <x v="6"/>
    <n v="91064"/>
    <n v="82159024"/>
    <n v="902.21189493103748"/>
    <n v="6366565"/>
    <n v="69.913083106386722"/>
    <n v="7.7490757436456406E-2"/>
    <m/>
    <x v="6"/>
  </r>
  <r>
    <x v="15"/>
    <x v="8"/>
    <s v="Septiembre-2009"/>
    <x v="6"/>
    <n v="100927"/>
    <n v="92368984"/>
    <n v="915.2058814786925"/>
    <n v="6996452"/>
    <n v="69.321905932010267"/>
    <n v="7.5744602755401097E-2"/>
    <m/>
    <x v="6"/>
  </r>
  <r>
    <x v="15"/>
    <x v="9"/>
    <s v="Octubre-2009"/>
    <x v="6"/>
    <n v="94856"/>
    <n v="84180119"/>
    <n v="887.45170574344274"/>
    <n v="6466205"/>
    <n v="68.168645104157875"/>
    <n v="7.6813920873644762E-2"/>
    <m/>
    <x v="6"/>
  </r>
  <r>
    <x v="15"/>
    <x v="10"/>
    <s v="Noviembre-2009"/>
    <x v="6"/>
    <n v="80457"/>
    <n v="76387784"/>
    <n v="949.42371701654304"/>
    <n v="5825039"/>
    <n v="72.399405893831485"/>
    <n v="7.6256158969083332E-2"/>
    <m/>
    <x v="6"/>
  </r>
  <r>
    <x v="15"/>
    <x v="11"/>
    <s v="Diciembre-2009"/>
    <x v="6"/>
    <n v="75851"/>
    <n v="67240567"/>
    <n v="886.48227445913699"/>
    <n v="5155851"/>
    <n v="67.97340839277004"/>
    <n v="7.6677684767292337E-2"/>
    <m/>
    <x v="6"/>
  </r>
  <r>
    <x v="16"/>
    <x v="0"/>
    <s v="Enero-2010"/>
    <x v="0"/>
    <n v="177680"/>
    <n v="94338740"/>
    <n v="530.9474335884737"/>
    <n v="8990704"/>
    <n v="50.600540297163441"/>
    <n v="9.5302354048824478E-2"/>
    <m/>
    <x v="0"/>
  </r>
  <r>
    <x v="16"/>
    <x v="0"/>
    <s v="Enero-2010"/>
    <x v="1"/>
    <n v="377660"/>
    <n v="147813000"/>
    <n v="391.39172800932056"/>
    <n v="16245000"/>
    <n v="43.014881109993112"/>
    <n v="0.10990237665158004"/>
    <m/>
    <x v="1"/>
  </r>
  <r>
    <x v="16"/>
    <x v="0"/>
    <s v="Enero-2010"/>
    <x v="7"/>
    <n v="78823"/>
    <n v="39786411"/>
    <n v="504.75636552782817"/>
    <n v="4048070"/>
    <n v="51.356456871725257"/>
    <n v="0.10174504053657918"/>
    <m/>
    <x v="7"/>
  </r>
  <r>
    <x v="16"/>
    <x v="0"/>
    <s v="Enero-2010"/>
    <x v="3"/>
    <n v="467867"/>
    <n v="230759804"/>
    <n v="493.2166705495365"/>
    <n v="19679025"/>
    <n v="42.061151994049588"/>
    <n v="8.527925860086101E-2"/>
    <m/>
    <x v="3"/>
  </r>
  <r>
    <x v="16"/>
    <x v="0"/>
    <s v="Enero-2010"/>
    <x v="8"/>
    <n v="228781"/>
    <n v="172971425"/>
    <n v="756.0567748195873"/>
    <n v="13094710"/>
    <n v="57.236877188228043"/>
    <n v="7.5704469683359546E-2"/>
    <m/>
    <x v="8"/>
  </r>
  <r>
    <x v="16"/>
    <x v="1"/>
    <s v="Febrero-2010"/>
    <x v="0"/>
    <n v="129000"/>
    <n v="69267120"/>
    <n v="536.95441860465121"/>
    <n v="6558628"/>
    <n v="50.842077519379842"/>
    <n v="9.4686021304191653E-2"/>
    <m/>
    <x v="0"/>
  </r>
  <r>
    <x v="16"/>
    <x v="1"/>
    <s v="Febrero-2010"/>
    <x v="1"/>
    <n v="377100"/>
    <n v="143331000"/>
    <n v="380.08750994431188"/>
    <n v="14939000"/>
    <n v="39.615486608326705"/>
    <n v="0.104227278118481"/>
    <m/>
    <x v="1"/>
  </r>
  <r>
    <x v="16"/>
    <x v="1"/>
    <s v="Febrero-2010"/>
    <x v="7"/>
    <n v="65001"/>
    <n v="36631846"/>
    <n v="563.55819141243978"/>
    <n v="3320800"/>
    <n v="51.088444793157031"/>
    <n v="9.0653362104656146E-2"/>
    <m/>
    <x v="7"/>
  </r>
  <r>
    <x v="16"/>
    <x v="1"/>
    <s v="Febrero-2010"/>
    <x v="3"/>
    <n v="355315"/>
    <n v="189368315"/>
    <n v="532.95896598792626"/>
    <n v="16733738.000000002"/>
    <n v="47.095501175013723"/>
    <n v="8.836609228951528E-2"/>
    <m/>
    <x v="3"/>
  </r>
  <r>
    <x v="16"/>
    <x v="1"/>
    <s v="Febrero-2010"/>
    <x v="8"/>
    <n v="236837"/>
    <n v="190429641"/>
    <n v="804.05359382191125"/>
    <n v="14164460"/>
    <n v="59.806786946296398"/>
    <n v="7.4381592726943183E-2"/>
    <m/>
    <x v="8"/>
  </r>
  <r>
    <x v="16"/>
    <x v="2"/>
    <s v="Marzo-2010"/>
    <x v="0"/>
    <n v="281020"/>
    <n v="144819200"/>
    <n v="515.33413991886698"/>
    <n v="17091263"/>
    <n v="60.818671268948826"/>
    <n v="0.11801793546712039"/>
    <m/>
    <x v="0"/>
  </r>
  <r>
    <x v="16"/>
    <x v="2"/>
    <s v="Marzo-2010"/>
    <x v="1"/>
    <n v="466400"/>
    <n v="178918000"/>
    <n v="383.614922813036"/>
    <n v="19335000"/>
    <n v="41.455831903945111"/>
    <n v="0.10806626499290177"/>
    <m/>
    <x v="1"/>
  </r>
  <r>
    <x v="16"/>
    <x v="2"/>
    <s v="Marzo-2010"/>
    <x v="7"/>
    <n v="78497"/>
    <n v="42263080"/>
    <n v="538.40376065327337"/>
    <n v="4262560"/>
    <n v="54.302202631947715"/>
    <n v="0.10085776994956354"/>
    <m/>
    <x v="7"/>
  </r>
  <r>
    <x v="16"/>
    <x v="2"/>
    <s v="Marzo-2010"/>
    <x v="3"/>
    <n v="553874"/>
    <n v="255343407"/>
    <n v="461.01352834760252"/>
    <n v="22279636.41"/>
    <n v="40.225098867251397"/>
    <n v="8.7253619240695732E-2"/>
    <m/>
    <x v="3"/>
  </r>
  <r>
    <x v="16"/>
    <x v="2"/>
    <s v="Marzo-2010"/>
    <x v="8"/>
    <n v="360474"/>
    <n v="242712106"/>
    <n v="673.31376465431629"/>
    <n v="19688090"/>
    <n v="54.617226207715397"/>
    <n v="8.1117049843405828E-2"/>
    <m/>
    <x v="8"/>
  </r>
  <r>
    <x v="16"/>
    <x v="3"/>
    <s v="Abril-2010"/>
    <x v="0"/>
    <n v="466520"/>
    <n v="197742270"/>
    <n v="423.86665094744063"/>
    <n v="32779207.000000004"/>
    <n v="70.263240589899695"/>
    <n v="0.16576732430552155"/>
    <m/>
    <x v="0"/>
  </r>
  <r>
    <x v="16"/>
    <x v="3"/>
    <s v="Abril-2010"/>
    <x v="1"/>
    <n v="460000"/>
    <n v="163829000"/>
    <n v="356.15"/>
    <n v="18727000"/>
    <n v="40.710869565217394"/>
    <n v="0.11430821161088696"/>
    <m/>
    <x v="1"/>
  </r>
  <r>
    <x v="16"/>
    <x v="3"/>
    <s v="Abril-2010"/>
    <x v="7"/>
    <n v="64144"/>
    <n v="37475085"/>
    <n v="584.23367735096031"/>
    <n v="3521410"/>
    <n v="54.89850960339237"/>
    <n v="9.3966698140911492E-2"/>
    <m/>
    <x v="7"/>
  </r>
  <r>
    <x v="16"/>
    <x v="3"/>
    <s v="Abril-2010"/>
    <x v="3"/>
    <n v="742657"/>
    <n v="321651010"/>
    <n v="433.10843363760119"/>
    <n v="34018824.210000001"/>
    <n v="45.806912491230811"/>
    <n v="0.10576315059604507"/>
    <m/>
    <x v="3"/>
  </r>
  <r>
    <x v="16"/>
    <x v="3"/>
    <s v="Abril-2010"/>
    <x v="8"/>
    <n v="398835"/>
    <n v="269116336"/>
    <n v="674.75606704526933"/>
    <n v="25083320"/>
    <n v="62.891471410483035"/>
    <n v="9.3206233307219222E-2"/>
    <m/>
    <x v="8"/>
  </r>
  <r>
    <x v="16"/>
    <x v="4"/>
    <s v="Mayo-2010"/>
    <x v="0"/>
    <n v="437920"/>
    <n v="192024970"/>
    <n v="438.49326360979177"/>
    <n v="32791299"/>
    <n v="74.879656101571058"/>
    <n v="0.17076580717601467"/>
    <m/>
    <x v="0"/>
  </r>
  <r>
    <x v="16"/>
    <x v="4"/>
    <s v="Mayo-2010"/>
    <x v="1"/>
    <n v="431000"/>
    <n v="161742000"/>
    <n v="375.27146171693738"/>
    <n v="17703000"/>
    <n v="41.074245939675173"/>
    <n v="0.10945209036613866"/>
    <m/>
    <x v="1"/>
  </r>
  <r>
    <x v="16"/>
    <x v="4"/>
    <s v="Mayo-2010"/>
    <x v="7"/>
    <n v="79531"/>
    <n v="44585475"/>
    <n v="560.60498421998966"/>
    <n v="4266120"/>
    <n v="53.640970187725543"/>
    <n v="9.5684076484550185E-2"/>
    <m/>
    <x v="7"/>
  </r>
  <r>
    <x v="16"/>
    <x v="4"/>
    <s v="Mayo-2010"/>
    <x v="3"/>
    <n v="868666"/>
    <n v="393471276"/>
    <n v="452.96037372246639"/>
    <n v="42570299.760000005"/>
    <n v="49.00652236878156"/>
    <n v="0.10819163267206322"/>
    <m/>
    <x v="3"/>
  </r>
  <r>
    <x v="16"/>
    <x v="4"/>
    <s v="Mayo-2010"/>
    <x v="8"/>
    <n v="382299"/>
    <n v="260597787"/>
    <n v="681.65960936335171"/>
    <n v="25349900"/>
    <n v="66.309093144371289"/>
    <n v="9.7275960367230588E-2"/>
    <m/>
    <x v="8"/>
  </r>
  <r>
    <x v="16"/>
    <x v="5"/>
    <s v="Junio-2010"/>
    <x v="0"/>
    <n v="421820"/>
    <n v="187389570"/>
    <n v="444.24060025603336"/>
    <n v="27532209"/>
    <n v="65.270041723958087"/>
    <n v="0.14692498093677253"/>
    <m/>
    <x v="0"/>
  </r>
  <r>
    <x v="16"/>
    <x v="5"/>
    <s v="Junio-2010"/>
    <x v="1"/>
    <n v="463300"/>
    <n v="170835000"/>
    <n v="368.73516080293547"/>
    <n v="20011000"/>
    <n v="43.192315993956399"/>
    <n v="0.11713641818128603"/>
    <m/>
    <x v="1"/>
  </r>
  <r>
    <x v="16"/>
    <x v="5"/>
    <s v="Junio-2010"/>
    <x v="7"/>
    <n v="83779"/>
    <n v="44008059"/>
    <n v="525.28747060719274"/>
    <n v="4818550"/>
    <n v="57.515009727974792"/>
    <n v="0.10949244546322755"/>
    <m/>
    <x v="7"/>
  </r>
  <r>
    <x v="16"/>
    <x v="5"/>
    <s v="Junio-2010"/>
    <x v="3"/>
    <n v="841029"/>
    <n v="406768026"/>
    <n v="483.65517241379308"/>
    <n v="44267275"/>
    <n v="52.634659446939402"/>
    <n v="0.10882683045495813"/>
    <m/>
    <x v="3"/>
  </r>
  <r>
    <x v="16"/>
    <x v="5"/>
    <s v="Junio-2010"/>
    <x v="8"/>
    <n v="382065"/>
    <n v="261462652"/>
    <n v="684.34075877141322"/>
    <n v="25711340"/>
    <n v="67.295721932131968"/>
    <n v="9.833656854364041E-2"/>
    <m/>
    <x v="8"/>
  </r>
  <r>
    <x v="16"/>
    <x v="6"/>
    <s v="Julio-2010"/>
    <x v="0"/>
    <n v="402030"/>
    <n v="178220730"/>
    <n v="443.30206700992466"/>
    <n v="25471778"/>
    <n v="63.35790363903191"/>
    <n v="0.14292264429620505"/>
    <m/>
    <x v="0"/>
  </r>
  <r>
    <x v="16"/>
    <x v="6"/>
    <s v="Julio-2010"/>
    <x v="1"/>
    <n v="454740"/>
    <n v="167785000"/>
    <n v="368.9690812332322"/>
    <n v="20957000"/>
    <n v="46.085675330958352"/>
    <n v="0.12490389486545281"/>
    <m/>
    <x v="1"/>
  </r>
  <r>
    <x v="16"/>
    <x v="6"/>
    <s v="Julio-2010"/>
    <x v="7"/>
    <n v="80368"/>
    <n v="43313812"/>
    <n v="538.94350985466849"/>
    <n v="4813660"/>
    <n v="59.895231933107702"/>
    <n v="0.11113452678789851"/>
    <m/>
    <x v="7"/>
  </r>
  <r>
    <x v="16"/>
    <x v="6"/>
    <s v="Julio-2010"/>
    <x v="3"/>
    <n v="894343"/>
    <n v="423650116"/>
    <n v="473.69981763149036"/>
    <n v="48128275"/>
    <n v="53.814112706198856"/>
    <n v="0.11360382821186339"/>
    <m/>
    <x v="3"/>
  </r>
  <r>
    <x v="16"/>
    <x v="6"/>
    <s v="Julio-2010"/>
    <x v="8"/>
    <n v="387813"/>
    <n v="264418627"/>
    <n v="681.81991578415375"/>
    <n v="25126850"/>
    <n v="64.791149342595531"/>
    <n v="9.5026777368449167E-2"/>
    <m/>
    <x v="8"/>
  </r>
  <r>
    <x v="16"/>
    <x v="7"/>
    <s v="Agosto-2010"/>
    <x v="0"/>
    <n v="401470"/>
    <n v="176166890"/>
    <n v="438.80461802874436"/>
    <n v="25174651"/>
    <n v="62.706182280120558"/>
    <n v="0.14290228430552415"/>
    <m/>
    <x v="0"/>
  </r>
  <r>
    <x v="16"/>
    <x v="7"/>
    <s v="Agosto-2010"/>
    <x v="1"/>
    <n v="461060"/>
    <n v="175178000"/>
    <n v="379.94621090530518"/>
    <n v="21786000"/>
    <n v="47.251984557324427"/>
    <n v="0.12436493166950188"/>
    <m/>
    <x v="1"/>
  </r>
  <r>
    <x v="16"/>
    <x v="7"/>
    <s v="Agosto-2010"/>
    <x v="7"/>
    <n v="76945"/>
    <n v="42537583"/>
    <n v="552.83102215868473"/>
    <n v="4889810"/>
    <n v="63.549418415751511"/>
    <n v="0.11495269959273427"/>
    <m/>
    <x v="7"/>
  </r>
  <r>
    <x v="16"/>
    <x v="7"/>
    <s v="Agosto-2010"/>
    <x v="3"/>
    <n v="819331"/>
    <n v="402716784"/>
    <n v="491.5190368727657"/>
    <n v="44846317"/>
    <n v="54.735286471523722"/>
    <n v="0.11135944361335583"/>
    <m/>
    <x v="3"/>
  </r>
  <r>
    <x v="16"/>
    <x v="7"/>
    <s v="Agosto-2010"/>
    <x v="8"/>
    <n v="380185"/>
    <n v="257464266"/>
    <n v="677.20784881044756"/>
    <n v="23165480"/>
    <n v="60.932125149598221"/>
    <n v="8.9975515281798368E-2"/>
    <m/>
    <x v="8"/>
  </r>
  <r>
    <x v="16"/>
    <x v="8"/>
    <s v="Septiembre-2010"/>
    <x v="0"/>
    <n v="345950"/>
    <n v="166537550"/>
    <n v="481.39196415667004"/>
    <n v="23075041"/>
    <n v="66.70050874403816"/>
    <n v="0.13855758656230982"/>
    <m/>
    <x v="0"/>
  </r>
  <r>
    <x v="16"/>
    <x v="8"/>
    <s v="Septiembre-2010"/>
    <x v="1"/>
    <n v="444750"/>
    <n v="166772000"/>
    <n v="374.97920179876337"/>
    <n v="20585000"/>
    <n v="46.284429454749862"/>
    <n v="0.12343199098169956"/>
    <m/>
    <x v="1"/>
  </r>
  <r>
    <x v="16"/>
    <x v="8"/>
    <s v="Septiembre-2010"/>
    <x v="7"/>
    <n v="65176"/>
    <n v="39876127"/>
    <n v="611.82225052166439"/>
    <n v="4138180.0000000005"/>
    <n v="63.49238983674973"/>
    <n v="0.10377587572634625"/>
    <m/>
    <x v="7"/>
  </r>
  <r>
    <x v="16"/>
    <x v="8"/>
    <s v="Septiembre-2010"/>
    <x v="3"/>
    <n v="755665"/>
    <n v="374343324"/>
    <n v="495.38264177909525"/>
    <n v="40369518"/>
    <n v="53.422506004644916"/>
    <n v="0.10784089206837304"/>
    <m/>
    <x v="3"/>
  </r>
  <r>
    <x v="16"/>
    <x v="8"/>
    <s v="Septiembre-2010"/>
    <x v="8"/>
    <n v="368420"/>
    <n v="260289339"/>
    <n v="706.50165300472293"/>
    <n v="22985150"/>
    <n v="62.388442538407254"/>
    <n v="8.8306152254664566E-2"/>
    <m/>
    <x v="8"/>
  </r>
  <r>
    <x v="16"/>
    <x v="9"/>
    <s v="Octubre-2010"/>
    <x v="0"/>
    <n v="181610"/>
    <n v="88066140"/>
    <n v="484.91900225758491"/>
    <n v="12136764"/>
    <n v="66.828720885413802"/>
    <n v="0.13781419283279589"/>
    <m/>
    <x v="0"/>
  </r>
  <r>
    <x v="16"/>
    <x v="9"/>
    <s v="Octubre-2010"/>
    <x v="1"/>
    <n v="448160"/>
    <n v="168309000"/>
    <n v="375.55560514102109"/>
    <n v="21377000"/>
    <n v="47.699482327740093"/>
    <n v="0.12701043913278554"/>
    <m/>
    <x v="1"/>
  </r>
  <r>
    <x v="16"/>
    <x v="9"/>
    <s v="Octubre-2010"/>
    <x v="7"/>
    <n v="68960"/>
    <n v="39925595"/>
    <n v="578.9674448955916"/>
    <n v="4329470"/>
    <n v="62.782337587006964"/>
    <n v="0.10843845908871239"/>
    <m/>
    <x v="7"/>
  </r>
  <r>
    <x v="16"/>
    <x v="9"/>
    <s v="Octubre-2010"/>
    <x v="3"/>
    <n v="754418"/>
    <n v="364777231"/>
    <n v="483.52137806892199"/>
    <n v="38506371"/>
    <n v="51.04116153114056"/>
    <n v="0.10556133367874597"/>
    <m/>
    <x v="3"/>
  </r>
  <r>
    <x v="16"/>
    <x v="9"/>
    <s v="Octubre-2010"/>
    <x v="8"/>
    <n v="341266"/>
    <n v="247715411"/>
    <n v="725.87193274454535"/>
    <n v="21543730"/>
    <n v="63.128849636354047"/>
    <n v="8.696967989609658E-2"/>
    <m/>
    <x v="8"/>
  </r>
  <r>
    <x v="16"/>
    <x v="10"/>
    <s v="Noviembre-2010"/>
    <x v="0"/>
    <n v="273580"/>
    <n v="137764310"/>
    <n v="503.56133489290153"/>
    <n v="18087530"/>
    <n v="66.114226186124711"/>
    <n v="0.13129329359686845"/>
    <m/>
    <x v="0"/>
  </r>
  <r>
    <x v="16"/>
    <x v="10"/>
    <s v="Noviembre-2010"/>
    <x v="1"/>
    <n v="445120"/>
    <n v="166137000"/>
    <n v="373.24092379583033"/>
    <n v="20993000"/>
    <n v="47.162562904385332"/>
    <n v="0.12635957071573461"/>
    <m/>
    <x v="1"/>
  </r>
  <r>
    <x v="16"/>
    <x v="10"/>
    <s v="Noviembre-2010"/>
    <x v="7"/>
    <n v="73198"/>
    <n v="40897583"/>
    <n v="558.72541599497254"/>
    <n v="4905910"/>
    <n v="67.022459630044537"/>
    <n v="0.11995598859717456"/>
    <m/>
    <x v="7"/>
  </r>
  <r>
    <x v="16"/>
    <x v="10"/>
    <s v="Noviembre-2010"/>
    <x v="3"/>
    <n v="664027"/>
    <n v="372429890"/>
    <n v="560.86558227300998"/>
    <n v="39954824"/>
    <n v="60.170481019597098"/>
    <n v="0.10728146443885049"/>
    <m/>
    <x v="3"/>
  </r>
  <r>
    <x v="16"/>
    <x v="10"/>
    <s v="Noviembre-2010"/>
    <x v="8"/>
    <n v="363046"/>
    <n v="263070385"/>
    <n v="724.6199792863714"/>
    <n v="25322940"/>
    <n v="69.751326278212673"/>
    <n v="9.6259181739518113E-2"/>
    <m/>
    <x v="8"/>
  </r>
  <r>
    <x v="16"/>
    <x v="11"/>
    <s v="Diciembre-2010"/>
    <x v="0"/>
    <n v="287730"/>
    <n v="146964300"/>
    <n v="510.77155666770932"/>
    <n v="19815623"/>
    <n v="68.868811038126026"/>
    <n v="0.13483290159582972"/>
    <m/>
    <x v="0"/>
  </r>
  <r>
    <x v="16"/>
    <x v="11"/>
    <s v="Diciembre-2010"/>
    <x v="1"/>
    <n v="405350"/>
    <n v="142936000"/>
    <n v="352.62365856667077"/>
    <n v="20249000"/>
    <n v="49.954360429258664"/>
    <n v="0.14166480102983153"/>
    <m/>
    <x v="1"/>
  </r>
  <r>
    <x v="16"/>
    <x v="11"/>
    <s v="Diciembre-2010"/>
    <x v="7"/>
    <n v="63917"/>
    <n v="39586831"/>
    <n v="619.34745059999682"/>
    <n v="6604690"/>
    <n v="103.33229031400097"/>
    <n v="0.16684058393055004"/>
    <m/>
    <x v="7"/>
  </r>
  <r>
    <x v="16"/>
    <x v="11"/>
    <s v="Diciembre-2010"/>
    <x v="3"/>
    <n v="607291"/>
    <n v="324495945"/>
    <n v="534.33353202994942"/>
    <n v="34211501"/>
    <n v="56.334608943653045"/>
    <n v="0.105429671856146"/>
    <m/>
    <x v="3"/>
  </r>
  <r>
    <x v="16"/>
    <x v="11"/>
    <s v="Diciembre-2010"/>
    <x v="8"/>
    <n v="319628"/>
    <n v="242571047"/>
    <n v="758.91676261153589"/>
    <n v="23419150"/>
    <n v="73.270020148422546"/>
    <n v="9.6545528782748746E-2"/>
    <m/>
    <x v="8"/>
  </r>
  <r>
    <x v="16"/>
    <x v="0"/>
    <s v="Enero-2010"/>
    <x v="9"/>
    <n v="25000"/>
    <s v="-"/>
    <n v="0"/>
    <m/>
    <n v="0"/>
    <s v="-"/>
    <m/>
    <x v="9"/>
  </r>
  <r>
    <x v="16"/>
    <x v="1"/>
    <s v="Febrero-2010"/>
    <x v="9"/>
    <n v="34800"/>
    <s v="-"/>
    <n v="0"/>
    <m/>
    <n v="0"/>
    <s v="-"/>
    <m/>
    <x v="9"/>
  </r>
  <r>
    <x v="16"/>
    <x v="2"/>
    <s v="Marzo-2010"/>
    <x v="9"/>
    <n v="23600"/>
    <s v="-"/>
    <n v="0"/>
    <m/>
    <n v="0"/>
    <s v="-"/>
    <m/>
    <x v="9"/>
  </r>
  <r>
    <x v="16"/>
    <x v="3"/>
    <s v="Abril-2010"/>
    <x v="9"/>
    <n v="25920"/>
    <s v="-"/>
    <n v="0"/>
    <m/>
    <n v="0"/>
    <s v="-"/>
    <m/>
    <x v="9"/>
  </r>
  <r>
    <x v="16"/>
    <x v="4"/>
    <s v="Mayo-2010"/>
    <x v="9"/>
    <n v="25800"/>
    <s v="-"/>
    <n v="0"/>
    <m/>
    <n v="0"/>
    <s v="-"/>
    <m/>
    <x v="9"/>
  </r>
  <r>
    <x v="16"/>
    <x v="5"/>
    <s v="Junio-2010"/>
    <x v="9"/>
    <n v="29160"/>
    <s v="-"/>
    <n v="0"/>
    <m/>
    <n v="0"/>
    <s v="-"/>
    <m/>
    <x v="9"/>
  </r>
  <r>
    <x v="16"/>
    <x v="6"/>
    <s v="Julio-2010"/>
    <x v="9"/>
    <n v="30240"/>
    <s v="-"/>
    <n v="0"/>
    <m/>
    <n v="0"/>
    <s v="-"/>
    <m/>
    <x v="9"/>
  </r>
  <r>
    <x v="16"/>
    <x v="7"/>
    <s v="Agosto-2010"/>
    <x v="9"/>
    <n v="29080"/>
    <s v="-"/>
    <n v="0"/>
    <m/>
    <n v="0"/>
    <s v="-"/>
    <m/>
    <x v="9"/>
  </r>
  <r>
    <x v="16"/>
    <x v="8"/>
    <s v="Septiembre-2010"/>
    <x v="9"/>
    <n v="29120"/>
    <s v="-"/>
    <n v="0"/>
    <m/>
    <n v="0"/>
    <s v="-"/>
    <m/>
    <x v="9"/>
  </r>
  <r>
    <x v="16"/>
    <x v="9"/>
    <s v="Octubre-2010"/>
    <x v="9"/>
    <n v="28080"/>
    <s v="-"/>
    <n v="0"/>
    <m/>
    <n v="0"/>
    <s v="-"/>
    <m/>
    <x v="9"/>
  </r>
  <r>
    <x v="16"/>
    <x v="10"/>
    <s v="Noviembre-2010"/>
    <x v="9"/>
    <n v="25920"/>
    <s v="-"/>
    <n v="0"/>
    <m/>
    <n v="0"/>
    <s v="-"/>
    <m/>
    <x v="9"/>
  </r>
  <r>
    <x v="16"/>
    <x v="11"/>
    <s v="Diciembre-2010"/>
    <x v="9"/>
    <n v="30200"/>
    <s v="-"/>
    <n v="0"/>
    <m/>
    <n v="0"/>
    <s v="-"/>
    <m/>
    <x v="9"/>
  </r>
  <r>
    <x v="16"/>
    <x v="0"/>
    <s v="Enero-2010"/>
    <x v="6"/>
    <n v="79105"/>
    <n v="69116598"/>
    <n v="873.73235572972635"/>
    <n v="4902511"/>
    <n v="61.974729789520261"/>
    <n v="7.0931022964990265E-2"/>
    <m/>
    <x v="6"/>
  </r>
  <r>
    <x v="16"/>
    <x v="1"/>
    <s v="Febrero-2010"/>
    <x v="6"/>
    <n v="45606"/>
    <n v="41027462"/>
    <n v="899.60667456036481"/>
    <n v="2935710"/>
    <n v="64.371135376924087"/>
    <n v="7.1554755202746886E-2"/>
    <m/>
    <x v="6"/>
  </r>
  <r>
    <x v="16"/>
    <x v="2"/>
    <s v="Marzo-2010"/>
    <x v="6"/>
    <n v="47800"/>
    <n v="39520266"/>
    <n v="826.78380753138072"/>
    <n v="2967521"/>
    <n v="62.082029288702927"/>
    <n v="7.5088588725592084E-2"/>
    <m/>
    <x v="6"/>
  </r>
  <r>
    <x v="16"/>
    <x v="3"/>
    <s v="Abril-2010"/>
    <x v="6"/>
    <n v="98086"/>
    <n v="59262647"/>
    <n v="604.19067960769121"/>
    <n v="5915962"/>
    <n v="60.314030544624103"/>
    <n v="9.9826151876071273E-2"/>
    <m/>
    <x v="6"/>
  </r>
  <r>
    <x v="16"/>
    <x v="4"/>
    <s v="Mayo-2010"/>
    <x v="6"/>
    <n v="113913"/>
    <n v="81908918"/>
    <n v="719.04802788092672"/>
    <n v="7858739"/>
    <n v="68.988956484334537"/>
    <n v="9.5944851816990182E-2"/>
    <m/>
    <x v="6"/>
  </r>
  <r>
    <x v="16"/>
    <x v="5"/>
    <s v="Junio-2010"/>
    <x v="6"/>
    <n v="120394"/>
    <n v="88514927"/>
    <n v="735.21045068691126"/>
    <n v="8441926"/>
    <n v="70.119158762064558"/>
    <n v="9.5372908119779623E-2"/>
    <m/>
    <x v="6"/>
  </r>
  <r>
    <x v="16"/>
    <x v="6"/>
    <s v="Julio-2010"/>
    <x v="6"/>
    <n v="120212"/>
    <n v="95228381"/>
    <n v="792.17034073137461"/>
    <n v="8807821"/>
    <n v="73.269066316174758"/>
    <n v="9.2491554592322639E-2"/>
    <m/>
    <x v="6"/>
  </r>
  <r>
    <x v="16"/>
    <x v="7"/>
    <s v="Agosto-2010"/>
    <x v="6"/>
    <n v="113674"/>
    <n v="90821555"/>
    <n v="798.96506676988577"/>
    <n v="8650187"/>
    <n v="76.096442458257826"/>
    <n v="9.5243766746781644E-2"/>
    <m/>
    <x v="6"/>
  </r>
  <r>
    <x v="16"/>
    <x v="8"/>
    <s v="Septiembre-2010"/>
    <x v="6"/>
    <n v="110166"/>
    <n v="86376170"/>
    <n v="784.05469927200772"/>
    <n v="8208495.9999999991"/>
    <n v="74.51024817094202"/>
    <n v="9.5031951520888211E-2"/>
    <m/>
    <x v="6"/>
  </r>
  <r>
    <x v="16"/>
    <x v="9"/>
    <s v="Octubre-2010"/>
    <x v="6"/>
    <n v="104162"/>
    <n v="83670623"/>
    <n v="803.2739674737428"/>
    <n v="7885101"/>
    <n v="75.700360976171737"/>
    <n v="9.4239778757234785E-2"/>
    <m/>
    <x v="6"/>
  </r>
  <r>
    <x v="16"/>
    <x v="10"/>
    <s v="Noviembre-2010"/>
    <x v="6"/>
    <n v="110030"/>
    <n v="84348168"/>
    <n v="766.59245660274473"/>
    <n v="7958229"/>
    <n v="72.327810597109874"/>
    <n v="9.4349755171920277E-2"/>
    <m/>
    <x v="6"/>
  </r>
  <r>
    <x v="16"/>
    <x v="11"/>
    <s v="Diciembre-2010"/>
    <x v="6"/>
    <n v="94376"/>
    <n v="75781215"/>
    <n v="802.97125328473339"/>
    <n v="7497182"/>
    <n v="79.439497329829621"/>
    <n v="9.8931931877840704E-2"/>
    <m/>
    <x v="6"/>
  </r>
  <r>
    <x v="17"/>
    <x v="0"/>
    <s v="Enero-2011"/>
    <x v="0"/>
    <n v="253130"/>
    <n v="123082010"/>
    <n v="486.24031130249278"/>
    <n v="16967683"/>
    <n v="67.031497649429141"/>
    <n v="0.13785672658416936"/>
    <m/>
    <x v="0"/>
  </r>
  <r>
    <x v="17"/>
    <x v="0"/>
    <s v="Enero-2011"/>
    <x v="1"/>
    <n v="454610"/>
    <n v="154937000"/>
    <n v="340.81300455335344"/>
    <n v="22444000"/>
    <n v="49.369789489892433"/>
    <n v="0.14485887812465711"/>
    <m/>
    <x v="1"/>
  </r>
  <r>
    <x v="17"/>
    <x v="0"/>
    <s v="Enero-2011"/>
    <x v="7"/>
    <n v="50052"/>
    <n v="30462884"/>
    <n v="608.62471030128665"/>
    <n v="3266300"/>
    <n v="65.258131543195077"/>
    <n v="0.10722228400961642"/>
    <m/>
    <x v="7"/>
  </r>
  <r>
    <x v="17"/>
    <x v="0"/>
    <s v="Enero-2011"/>
    <x v="3"/>
    <n v="571343"/>
    <n v="263205371"/>
    <n v="460.67838583827927"/>
    <n v="29743382"/>
    <n v="52.058714292465297"/>
    <n v="0.11300446448716277"/>
    <m/>
    <x v="3"/>
  </r>
  <r>
    <x v="17"/>
    <x v="0"/>
    <s v="Enero-2011"/>
    <x v="8"/>
    <n v="279403"/>
    <n v="214635574"/>
    <n v="768.19351975461962"/>
    <n v="21342070"/>
    <n v="76.384541325612105"/>
    <n v="9.9433982924004946E-2"/>
    <m/>
    <x v="8"/>
  </r>
  <r>
    <x v="17"/>
    <x v="1"/>
    <s v="Febrero-2011"/>
    <x v="0"/>
    <n v="242380"/>
    <n v="121411560"/>
    <n v="500.91410182358283"/>
    <n v="16209738"/>
    <n v="66.877374370822679"/>
    <n v="0.13351066405867779"/>
    <m/>
    <x v="0"/>
  </r>
  <r>
    <x v="17"/>
    <x v="1"/>
    <s v="Febrero-2011"/>
    <x v="1"/>
    <n v="404880"/>
    <n v="142289000"/>
    <n v="351.43499308437066"/>
    <n v="20547000"/>
    <n v="50.748369887374039"/>
    <n v="0.14440329189185391"/>
    <m/>
    <x v="1"/>
  </r>
  <r>
    <x v="17"/>
    <x v="1"/>
    <s v="Febrero-2011"/>
    <x v="7"/>
    <n v="38663"/>
    <n v="23854583"/>
    <n v="616.98737811344176"/>
    <n v="2452520"/>
    <n v="63.433256601919147"/>
    <n v="0.10281127110878442"/>
    <m/>
    <x v="7"/>
  </r>
  <r>
    <x v="17"/>
    <x v="1"/>
    <s v="Febrero-2011"/>
    <x v="3"/>
    <n v="555056"/>
    <n v="254198353"/>
    <n v="457.96884098181084"/>
    <n v="27299760"/>
    <n v="49.183794067625612"/>
    <n v="0.10739550306999826"/>
    <m/>
    <x v="3"/>
  </r>
  <r>
    <x v="17"/>
    <x v="1"/>
    <s v="Febrero-2011"/>
    <x v="8"/>
    <n v="292279"/>
    <n v="220539390"/>
    <n v="754.55092565664995"/>
    <n v="21675770"/>
    <n v="74.161229510159814"/>
    <n v="9.828525416706739E-2"/>
    <m/>
    <x v="8"/>
  </r>
  <r>
    <x v="17"/>
    <x v="2"/>
    <s v="Marzo-2011"/>
    <x v="0"/>
    <n v="287430"/>
    <n v="123854320"/>
    <n v="430.90255018613226"/>
    <n v="23212842"/>
    <n v="80.759983300281803"/>
    <n v="0.18742052760049063"/>
    <m/>
    <x v="0"/>
  </r>
  <r>
    <x v="17"/>
    <x v="2"/>
    <s v="Marzo-2011"/>
    <x v="1"/>
    <n v="446800"/>
    <n v="153448000"/>
    <n v="343.43777976723368"/>
    <n v="23764000"/>
    <n v="53.18710832587287"/>
    <n v="0.1548667952661488"/>
    <m/>
    <x v="1"/>
  </r>
  <r>
    <x v="17"/>
    <x v="2"/>
    <s v="Marzo-2011"/>
    <x v="7"/>
    <n v="43104"/>
    <n v="27064224"/>
    <n v="627.88195991091311"/>
    <n v="2903620"/>
    <n v="67.363121752041579"/>
    <n v="0.1072862831759004"/>
    <m/>
    <x v="7"/>
  </r>
  <r>
    <x v="17"/>
    <x v="2"/>
    <s v="Marzo-2011"/>
    <x v="3"/>
    <n v="685096"/>
    <n v="277585184"/>
    <n v="405.17706131695411"/>
    <n v="31868281"/>
    <n v="46.516518852832306"/>
    <n v="0.11480541050778849"/>
    <m/>
    <x v="3"/>
  </r>
  <r>
    <x v="17"/>
    <x v="2"/>
    <s v="Marzo-2011"/>
    <x v="8"/>
    <n v="334319"/>
    <n v="228021426"/>
    <n v="682.04746364998698"/>
    <n v="25616680"/>
    <n v="76.623464415722708"/>
    <n v="0.112343302335106"/>
    <m/>
    <x v="8"/>
  </r>
  <r>
    <x v="17"/>
    <x v="3"/>
    <s v="Abril-2011"/>
    <x v="0"/>
    <n v="399640"/>
    <n v="160531270"/>
    <n v="401.68969572615356"/>
    <n v="39310255"/>
    <n v="98.36416524872385"/>
    <n v="0.24487599830238682"/>
    <m/>
    <x v="0"/>
  </r>
  <r>
    <x v="17"/>
    <x v="3"/>
    <s v="Abril-2011"/>
    <x v="1"/>
    <n v="474020"/>
    <n v="164210000"/>
    <n v="346.41998227922875"/>
    <n v="25583000"/>
    <n v="53.970296611957302"/>
    <n v="0.15579440959746665"/>
    <m/>
    <x v="1"/>
  </r>
  <r>
    <x v="17"/>
    <x v="3"/>
    <s v="Abril-2011"/>
    <x v="7"/>
    <n v="42610"/>
    <n v="25675773"/>
    <n v="602.57622623797226"/>
    <n v="3191440"/>
    <n v="74.898850035202997"/>
    <n v="0.12429771831991193"/>
    <m/>
    <x v="7"/>
  </r>
  <r>
    <x v="17"/>
    <x v="3"/>
    <s v="Abril-2011"/>
    <x v="3"/>
    <n v="739354"/>
    <n v="313903611"/>
    <n v="424.56470242941811"/>
    <n v="41597697"/>
    <n v="56.262219451034284"/>
    <n v="0.13251742108822062"/>
    <m/>
    <x v="3"/>
  </r>
  <r>
    <x v="17"/>
    <x v="3"/>
    <s v="Abril-2011"/>
    <x v="8"/>
    <n v="355555"/>
    <n v="240512406"/>
    <n v="676.44219881593563"/>
    <n v="30784450"/>
    <n v="86.581400908438923"/>
    <n v="0.12799526856839144"/>
    <m/>
    <x v="8"/>
  </r>
  <r>
    <x v="17"/>
    <x v="4"/>
    <s v="Mayo-2011"/>
    <x v="0"/>
    <n v="419060"/>
    <n v="172668170"/>
    <n v="412.03686822889324"/>
    <n v="39733139"/>
    <n v="94.814916718369687"/>
    <n v="0.23011270114231244"/>
    <m/>
    <x v="0"/>
  </r>
  <r>
    <x v="17"/>
    <x v="4"/>
    <s v="Mayo-2011"/>
    <x v="1"/>
    <n v="477000"/>
    <n v="165086000"/>
    <n v="346.09224318658283"/>
    <n v="25682000"/>
    <n v="53.840670859538783"/>
    <n v="0.1555674012332966"/>
    <m/>
    <x v="1"/>
  </r>
  <r>
    <x v="17"/>
    <x v="4"/>
    <s v="Mayo-2011"/>
    <x v="7"/>
    <n v="43469"/>
    <n v="25655826"/>
    <n v="590.20971266879849"/>
    <n v="3126650"/>
    <n v="71.928270721663708"/>
    <n v="0.1218690055038571"/>
    <m/>
    <x v="7"/>
  </r>
  <r>
    <x v="17"/>
    <x v="4"/>
    <s v="Mayo-2011"/>
    <x v="3"/>
    <n v="795461"/>
    <n v="370122096"/>
    <n v="465.29257374025877"/>
    <n v="50130666"/>
    <n v="63.02089731614749"/>
    <n v="0.13544359156552491"/>
    <m/>
    <x v="3"/>
  </r>
  <r>
    <x v="17"/>
    <x v="4"/>
    <s v="Mayo-2011"/>
    <x v="8"/>
    <n v="407736"/>
    <n v="278573122"/>
    <n v="683.21934290815625"/>
    <n v="34672850"/>
    <n v="85.037499754743266"/>
    <n v="0.12446588440072119"/>
    <m/>
    <x v="8"/>
  </r>
  <r>
    <x v="17"/>
    <x v="5"/>
    <s v="Junio-2011"/>
    <x v="0"/>
    <n v="379890"/>
    <n v="168466450"/>
    <n v="443.46113348600909"/>
    <n v="34217040"/>
    <n v="90.070915264945114"/>
    <n v="0.20310892762327454"/>
    <m/>
    <x v="0"/>
  </r>
  <r>
    <x v="17"/>
    <x v="5"/>
    <s v="Junio-2011"/>
    <x v="1"/>
    <n v="453320"/>
    <n v="169172000"/>
    <n v="373.18450542663021"/>
    <n v="24940000"/>
    <n v="55.01632400952969"/>
    <n v="0.14742392358073439"/>
    <m/>
    <x v="1"/>
  </r>
  <r>
    <x v="17"/>
    <x v="5"/>
    <s v="Junio-2011"/>
    <x v="7"/>
    <n v="47967"/>
    <n v="28582378"/>
    <n v="595.87587299601807"/>
    <n v="3451430"/>
    <n v="71.954260220568301"/>
    <n v="0.12075377353136957"/>
    <m/>
    <x v="7"/>
  </r>
  <r>
    <x v="17"/>
    <x v="5"/>
    <s v="Junio-2011"/>
    <x v="3"/>
    <n v="830063"/>
    <n v="415840319"/>
    <n v="500.97440676189638"/>
    <n v="54494882"/>
    <n v="65.651501151117444"/>
    <n v="0.13104761493798295"/>
    <m/>
    <x v="3"/>
  </r>
  <r>
    <x v="17"/>
    <x v="5"/>
    <s v="Junio-2011"/>
    <x v="8"/>
    <n v="408053"/>
    <n v="293767873"/>
    <n v="719.9257767986021"/>
    <n v="35752880"/>
    <n v="87.618226063771132"/>
    <n v="0.12170452689358581"/>
    <m/>
    <x v="8"/>
  </r>
  <r>
    <x v="17"/>
    <x v="6"/>
    <s v="Julio-2011"/>
    <x v="0"/>
    <n v="357370"/>
    <n v="165095170"/>
    <n v="461.97266138735762"/>
    <n v="31153978"/>
    <n v="87.175694658197386"/>
    <n v="0.18870314619137554"/>
    <m/>
    <x v="0"/>
  </r>
  <r>
    <x v="17"/>
    <x v="6"/>
    <s v="Julio-2011"/>
    <x v="1"/>
    <n v="429650"/>
    <n v="141799800"/>
    <n v="330.03561038054232"/>
    <n v="25455000"/>
    <n v="59.245897823810076"/>
    <n v="0.1795136523464772"/>
    <m/>
    <x v="1"/>
  </r>
  <r>
    <x v="17"/>
    <x v="6"/>
    <s v="Julio-2011"/>
    <x v="7"/>
    <n v="53118"/>
    <n v="32731996"/>
    <n v="616.21288452125452"/>
    <n v="4497440"/>
    <n v="84.668850483828464"/>
    <n v="0.13740194762335911"/>
    <m/>
    <x v="7"/>
  </r>
  <r>
    <x v="17"/>
    <x v="6"/>
    <s v="Julio-2011"/>
    <x v="3"/>
    <n v="822023"/>
    <n v="429324334"/>
    <n v="522.27776351756586"/>
    <n v="58722800"/>
    <n v="71.436930596832454"/>
    <n v="0.1367795751358459"/>
    <m/>
    <x v="3"/>
  </r>
  <r>
    <x v="17"/>
    <x v="6"/>
    <s v="Julio-2011"/>
    <x v="8"/>
    <n v="380458"/>
    <n v="258352269"/>
    <n v="679.05595098539129"/>
    <n v="33028379.999999996"/>
    <n v="86.812157978015961"/>
    <n v="0.12784242278127619"/>
    <m/>
    <x v="8"/>
  </r>
  <r>
    <x v="17"/>
    <x v="7"/>
    <s v="Agosto-2011"/>
    <x v="0"/>
    <n v="370250"/>
    <n v="166776192"/>
    <n v="450.4421120864281"/>
    <n v="32577762"/>
    <n v="87.98855367994598"/>
    <n v="0.19533820510783698"/>
    <m/>
    <x v="0"/>
  </r>
  <r>
    <x v="17"/>
    <x v="7"/>
    <s v="Agosto-2011"/>
    <x v="1"/>
    <n v="469070"/>
    <n v="167013000"/>
    <n v="356.05133562154901"/>
    <n v="28342000"/>
    <n v="60.421685462724113"/>
    <n v="0.1696993647201116"/>
    <m/>
    <x v="1"/>
  </r>
  <r>
    <x v="17"/>
    <x v="7"/>
    <s v="Agosto-2011"/>
    <x v="7"/>
    <n v="55157"/>
    <n v="31818877"/>
    <n v="576.87831100313645"/>
    <n v="3984770"/>
    <n v="72.244139456460644"/>
    <n v="0.12523289241163352"/>
    <m/>
    <x v="7"/>
  </r>
  <r>
    <x v="17"/>
    <x v="7"/>
    <s v="Agosto-2011"/>
    <x v="3"/>
    <n v="762505"/>
    <n v="436835647"/>
    <n v="572.8954524888361"/>
    <n v="59056367"/>
    <n v="77.450465242850868"/>
    <n v="0.13519127251993701"/>
    <m/>
    <x v="3"/>
  </r>
  <r>
    <x v="17"/>
    <x v="7"/>
    <s v="Agosto-2011"/>
    <x v="8"/>
    <n v="396750"/>
    <n v="275979277"/>
    <n v="695.59994202898554"/>
    <n v="36541990"/>
    <n v="92.103314429741644"/>
    <n v="0.13240845616100372"/>
    <m/>
    <x v="8"/>
  </r>
  <r>
    <x v="17"/>
    <x v="8"/>
    <s v="Septiembre-2011"/>
    <x v="0"/>
    <n v="371770"/>
    <n v="163445860"/>
    <n v="439.6424133200635"/>
    <n v="31130414"/>
    <n v="83.735680662775366"/>
    <n v="0.19046315397649105"/>
    <m/>
    <x v="0"/>
  </r>
  <r>
    <x v="17"/>
    <x v="8"/>
    <s v="Septiembre-2011"/>
    <x v="1"/>
    <n v="493600"/>
    <n v="176863000"/>
    <n v="358.31239870340357"/>
    <n v="29799000"/>
    <n v="60.370745542949756"/>
    <n v="0.16848634253631342"/>
    <m/>
    <x v="1"/>
  </r>
  <r>
    <x v="17"/>
    <x v="8"/>
    <s v="Septiembre-2011"/>
    <x v="7"/>
    <n v="56450"/>
    <n v="33901490"/>
    <n v="600.5578387953941"/>
    <n v="4953760"/>
    <n v="87.754827280779452"/>
    <n v="0.1461221910895362"/>
    <m/>
    <x v="7"/>
  </r>
  <r>
    <x v="17"/>
    <x v="8"/>
    <s v="Septiembre-2011"/>
    <x v="3"/>
    <n v="785377"/>
    <n v="404946637"/>
    <n v="515.60796534657879"/>
    <n v="55766008"/>
    <n v="71.005399954416802"/>
    <n v="0.1377119919136407"/>
    <m/>
    <x v="3"/>
  </r>
  <r>
    <x v="17"/>
    <x v="8"/>
    <s v="Septiembre-2011"/>
    <x v="8"/>
    <n v="389927"/>
    <n v="275628522"/>
    <n v="706.87211195941802"/>
    <n v="34566270"/>
    <n v="88.648054635867737"/>
    <n v="0.12540890089741874"/>
    <m/>
    <x v="8"/>
  </r>
  <r>
    <x v="17"/>
    <x v="9"/>
    <s v="Octubre-2011"/>
    <x v="0"/>
    <n v="351610"/>
    <n v="153026780"/>
    <n v="435.21737151958138"/>
    <n v="27930765"/>
    <n v="79.436776542191637"/>
    <n v="0.18252207228042047"/>
    <m/>
    <x v="0"/>
  </r>
  <r>
    <x v="17"/>
    <x v="9"/>
    <s v="Octubre-2011"/>
    <x v="1"/>
    <n v="518720"/>
    <n v="190602000"/>
    <n v="367.44679210363972"/>
    <n v="31808000"/>
    <n v="61.320172732880941"/>
    <n v="0.1668817745878847"/>
    <m/>
    <x v="1"/>
  </r>
  <r>
    <x v="17"/>
    <x v="9"/>
    <s v="Octubre-2011"/>
    <x v="7"/>
    <n v="54373"/>
    <n v="33398262"/>
    <n v="614.24350320931342"/>
    <n v="4958680"/>
    <n v="91.197469332205316"/>
    <n v="0.14847119889052909"/>
    <m/>
    <x v="7"/>
  </r>
  <r>
    <x v="17"/>
    <x v="9"/>
    <s v="Octubre-2011"/>
    <x v="3"/>
    <n v="712629"/>
    <n v="356662139"/>
    <n v="500.48782606377233"/>
    <n v="48655300"/>
    <n v="68.275778841444847"/>
    <n v="0.13641846072145045"/>
    <m/>
    <x v="3"/>
  </r>
  <r>
    <x v="17"/>
    <x v="9"/>
    <s v="Octubre-2011"/>
    <x v="8"/>
    <n v="361361"/>
    <n v="264130816"/>
    <n v="730.93337687243502"/>
    <n v="33634000"/>
    <n v="93.075899170081996"/>
    <n v="0.12733841703650361"/>
    <m/>
    <x v="8"/>
  </r>
  <r>
    <x v="17"/>
    <x v="10"/>
    <s v="Noviembre-2011"/>
    <x v="0"/>
    <n v="290950"/>
    <n v="125767960"/>
    <n v="432.26657501288884"/>
    <n v="23540178"/>
    <n v="80.907984189723322"/>
    <n v="0.18717150218545328"/>
    <m/>
    <x v="0"/>
  </r>
  <r>
    <x v="17"/>
    <x v="10"/>
    <s v="Noviembre-2011"/>
    <x v="1"/>
    <n v="478800"/>
    <n v="174050000"/>
    <n v="363.51294903926481"/>
    <n v="29726000"/>
    <n v="62.084377610693402"/>
    <n v="0.17079000287273771"/>
    <m/>
    <x v="1"/>
  </r>
  <r>
    <x v="17"/>
    <x v="10"/>
    <s v="Noviembre-2011"/>
    <x v="7"/>
    <n v="52513"/>
    <n v="32796577"/>
    <n v="624.54205625273744"/>
    <n v="5395070"/>
    <n v="102.73779825947861"/>
    <n v="0.16450100874856544"/>
    <m/>
    <x v="7"/>
  </r>
  <r>
    <x v="17"/>
    <x v="10"/>
    <s v="Noviembre-2011"/>
    <x v="3"/>
    <n v="653803"/>
    <n v="322963829"/>
    <n v="493.97728214768057"/>
    <n v="45617533"/>
    <n v="69.772596638436966"/>
    <n v="0.14124656975131417"/>
    <m/>
    <x v="3"/>
  </r>
  <r>
    <x v="17"/>
    <x v="10"/>
    <s v="Noviembre-2011"/>
    <x v="8"/>
    <n v="343274"/>
    <n v="270410915"/>
    <n v="787.74074063284718"/>
    <n v="32925460"/>
    <n v="95.915973828486869"/>
    <n v="0.12176083942469557"/>
    <m/>
    <x v="8"/>
  </r>
  <r>
    <x v="17"/>
    <x v="11"/>
    <s v="Diciembre-2011"/>
    <x v="0"/>
    <n v="266650"/>
    <n v="114133820"/>
    <n v="428.02857678604914"/>
    <n v="22224933"/>
    <n v="83.34870804425276"/>
    <n v="0.19472697049831506"/>
    <m/>
    <x v="0"/>
  </r>
  <r>
    <x v="17"/>
    <x v="11"/>
    <s v="Diciembre-2011"/>
    <x v="1"/>
    <n v="479500"/>
    <n v="168657000"/>
    <n v="351.73514077163713"/>
    <n v="28957000"/>
    <n v="60.389989572471322"/>
    <n v="0.17169165821756582"/>
    <m/>
    <x v="1"/>
  </r>
  <r>
    <x v="17"/>
    <x v="11"/>
    <s v="Diciembre-2011"/>
    <x v="7"/>
    <n v="49486"/>
    <n v="31716312"/>
    <n v="640.91484460251388"/>
    <n v="7532510"/>
    <n v="152.21496989047407"/>
    <n v="0.23749640248210449"/>
    <m/>
    <x v="7"/>
  </r>
  <r>
    <x v="17"/>
    <x v="11"/>
    <s v="Diciembre-2011"/>
    <x v="3"/>
    <n v="703320"/>
    <n v="342863922"/>
    <n v="487.49349087186488"/>
    <n v="46630365"/>
    <n v="66.300354035147592"/>
    <n v="0.13600254213973553"/>
    <m/>
    <x v="3"/>
  </r>
  <r>
    <x v="17"/>
    <x v="11"/>
    <s v="Diciembre-2011"/>
    <x v="8"/>
    <n v="320165"/>
    <n v="239678321"/>
    <n v="748.60875173738543"/>
    <n v="30387000"/>
    <n v="94.910436806021892"/>
    <n v="0.1267824301890032"/>
    <m/>
    <x v="8"/>
  </r>
  <r>
    <x v="17"/>
    <x v="0"/>
    <s v="Enero-2011"/>
    <x v="9"/>
    <n v="36520"/>
    <s v="-"/>
    <n v="0"/>
    <m/>
    <n v="0"/>
    <s v="-"/>
    <m/>
    <x v="9"/>
  </r>
  <r>
    <x v="17"/>
    <x v="1"/>
    <s v="Febrero-2011"/>
    <x v="9"/>
    <n v="32800"/>
    <s v="-"/>
    <n v="0"/>
    <m/>
    <n v="0"/>
    <s v="-"/>
    <m/>
    <x v="9"/>
  </r>
  <r>
    <x v="17"/>
    <x v="2"/>
    <s v="Marzo-2011"/>
    <x v="9"/>
    <n v="30880"/>
    <s v="-"/>
    <n v="0"/>
    <m/>
    <n v="0"/>
    <s v="-"/>
    <m/>
    <x v="9"/>
  </r>
  <r>
    <x v="17"/>
    <x v="3"/>
    <s v="Abril-2011"/>
    <x v="9"/>
    <n v="33680"/>
    <s v="-"/>
    <n v="0"/>
    <m/>
    <n v="0"/>
    <s v="-"/>
    <m/>
    <x v="9"/>
  </r>
  <r>
    <x v="17"/>
    <x v="4"/>
    <s v="Mayo-2011"/>
    <x v="9"/>
    <n v="34760"/>
    <s v="-"/>
    <n v="0"/>
    <m/>
    <n v="0"/>
    <s v="-"/>
    <m/>
    <x v="9"/>
  </r>
  <r>
    <x v="17"/>
    <x v="5"/>
    <s v="Junio-2011"/>
    <x v="9"/>
    <n v="30080"/>
    <s v="-"/>
    <n v="0"/>
    <m/>
    <n v="0"/>
    <s v="-"/>
    <m/>
    <x v="9"/>
  </r>
  <r>
    <x v="17"/>
    <x v="6"/>
    <s v="Julio-2011"/>
    <x v="9"/>
    <n v="19200"/>
    <s v="-"/>
    <n v="0"/>
    <m/>
    <n v="0"/>
    <s v="-"/>
    <m/>
    <x v="9"/>
  </r>
  <r>
    <x v="17"/>
    <x v="7"/>
    <s v="Agosto-2011"/>
    <x v="9"/>
    <n v="30640"/>
    <s v="-"/>
    <n v="0"/>
    <m/>
    <n v="0"/>
    <s v="-"/>
    <m/>
    <x v="9"/>
  </r>
  <r>
    <x v="17"/>
    <x v="8"/>
    <s v="Septiembre-2011"/>
    <x v="9"/>
    <n v="36360"/>
    <s v="-"/>
    <n v="0"/>
    <m/>
    <n v="0"/>
    <s v="-"/>
    <m/>
    <x v="9"/>
  </r>
  <r>
    <x v="17"/>
    <x v="9"/>
    <s v="Octubre-2011"/>
    <x v="9"/>
    <n v="27160"/>
    <s v="-"/>
    <n v="0"/>
    <m/>
    <n v="0"/>
    <s v="-"/>
    <m/>
    <x v="9"/>
  </r>
  <r>
    <x v="17"/>
    <x v="10"/>
    <s v="Noviembre-2011"/>
    <x v="9"/>
    <n v="30160"/>
    <s v="-"/>
    <n v="0"/>
    <m/>
    <n v="0"/>
    <s v="-"/>
    <m/>
    <x v="9"/>
  </r>
  <r>
    <x v="17"/>
    <x v="11"/>
    <s v="Diciembre-2011"/>
    <x v="9"/>
    <n v="11360"/>
    <s v="-"/>
    <n v="0"/>
    <m/>
    <n v="0"/>
    <s v="-"/>
    <m/>
    <x v="9"/>
  </r>
  <r>
    <x v="17"/>
    <x v="0"/>
    <s v="Enero-2011"/>
    <x v="6"/>
    <n v="84176"/>
    <n v="63098024"/>
    <n v="749.59636951149969"/>
    <n v="6291671"/>
    <n v="74.744238262687702"/>
    <n v="9.9712647102863317E-2"/>
    <m/>
    <x v="6"/>
  </r>
  <r>
    <x v="17"/>
    <x v="1"/>
    <s v="Febrero-2011"/>
    <x v="6"/>
    <n v="78404"/>
    <n v="63893084"/>
    <n v="814.92122850874955"/>
    <n v="6320211"/>
    <n v="80.610823427376161"/>
    <n v="9.8918546489319567E-2"/>
    <m/>
    <x v="6"/>
  </r>
  <r>
    <x v="17"/>
    <x v="2"/>
    <s v="Marzo-2011"/>
    <x v="6"/>
    <n v="78202"/>
    <n v="60432493"/>
    <n v="772.77426408531755"/>
    <n v="5859449"/>
    <n v="74.927099051175162"/>
    <n v="9.6958584846069479E-2"/>
    <m/>
    <x v="6"/>
  </r>
  <r>
    <x v="17"/>
    <x v="3"/>
    <s v="Abril-2011"/>
    <x v="6"/>
    <n v="108168"/>
    <n v="62807346"/>
    <n v="580.64627246505438"/>
    <n v="7657105"/>
    <n v="70.78900414170549"/>
    <n v="0.12191416271593454"/>
    <m/>
    <x v="6"/>
  </r>
  <r>
    <x v="17"/>
    <x v="4"/>
    <s v="Mayo-2011"/>
    <x v="6"/>
    <n v="114475"/>
    <n v="80454874"/>
    <n v="702.81610832059403"/>
    <n v="9814714"/>
    <n v="85.736746014413626"/>
    <n v="0.12199029731871806"/>
    <m/>
    <x v="6"/>
  </r>
  <r>
    <x v="17"/>
    <x v="5"/>
    <s v="Junio-2011"/>
    <x v="6"/>
    <n v="115136"/>
    <n v="87563836"/>
    <n v="760.52525708727069"/>
    <n v="10527413"/>
    <n v="91.434590397443017"/>
    <n v="0.12022558034118103"/>
    <m/>
    <x v="6"/>
  </r>
  <r>
    <x v="17"/>
    <x v="6"/>
    <s v="Julio-2011"/>
    <x v="6"/>
    <n v="98718"/>
    <n v="76446487"/>
    <n v="774.39258291294391"/>
    <n v="9032652"/>
    <n v="91.499544156080958"/>
    <n v="0.1181565347796819"/>
    <m/>
    <x v="6"/>
  </r>
  <r>
    <x v="17"/>
    <x v="7"/>
    <s v="Agosto-2011"/>
    <x v="6"/>
    <n v="99103"/>
    <n v="75629707"/>
    <n v="763.1424578468866"/>
    <n v="9082312"/>
    <n v="91.645177239841374"/>
    <n v="0.12008921309188729"/>
    <m/>
    <x v="6"/>
  </r>
  <r>
    <x v="17"/>
    <x v="8"/>
    <s v="Septiembre-2011"/>
    <x v="6"/>
    <n v="104590"/>
    <n v="82773056"/>
    <n v="791.40506740606179"/>
    <n v="9765696"/>
    <n v="93.371220958026584"/>
    <n v="0.11798158086612145"/>
    <m/>
    <x v="6"/>
  </r>
  <r>
    <x v="17"/>
    <x v="9"/>
    <s v="Octubre-2011"/>
    <x v="6"/>
    <n v="104587"/>
    <n v="80187659"/>
    <n v="766.70770745886205"/>
    <n v="9589247"/>
    <n v="91.686796638205507"/>
    <n v="0.11958507231143885"/>
    <m/>
    <x v="6"/>
  </r>
  <r>
    <x v="17"/>
    <x v="10"/>
    <s v="Noviembre-2011"/>
    <x v="6"/>
    <n v="86277"/>
    <n v="69740370"/>
    <n v="808.33095726555166"/>
    <n v="8119397"/>
    <n v="94.108476187164598"/>
    <n v="0.1164231993607146"/>
    <m/>
    <x v="6"/>
  </r>
  <r>
    <x v="17"/>
    <x v="11"/>
    <s v="Diciembre-2011"/>
    <x v="6"/>
    <n v="80049"/>
    <n v="62546401"/>
    <n v="781.35143474621793"/>
    <n v="7424127"/>
    <n v="92.744781321440612"/>
    <n v="0.11869790877336012"/>
    <m/>
    <x v="6"/>
  </r>
  <r>
    <x v="18"/>
    <x v="0"/>
    <s v="Enero-2012"/>
    <x v="0"/>
    <n v="264050"/>
    <n v="116079080"/>
    <n v="439.6102253361106"/>
    <n v="20828592"/>
    <n v="78.881242188979357"/>
    <n v="0.17943450275450151"/>
    <m/>
    <x v="0"/>
  </r>
  <r>
    <x v="18"/>
    <x v="0"/>
    <s v="Enero-2012"/>
    <x v="1"/>
    <n v="459000"/>
    <n v="168657000"/>
    <n v="367.44444444444446"/>
    <n v="28573000"/>
    <n v="62.250544662309366"/>
    <n v="0.16941484788653896"/>
    <m/>
    <x v="1"/>
  </r>
  <r>
    <x v="18"/>
    <x v="0"/>
    <s v="Enero-2012"/>
    <x v="7"/>
    <n v="48688"/>
    <n v="28792773"/>
    <n v="591.37308987840947"/>
    <n v="4589620"/>
    <n v="94.265938218862971"/>
    <n v="0.15940180544610968"/>
    <m/>
    <x v="7"/>
  </r>
  <r>
    <x v="18"/>
    <x v="0"/>
    <s v="Enero-2012"/>
    <x v="3"/>
    <n v="564529"/>
    <n v="280263362"/>
    <n v="496.45520779269089"/>
    <n v="39978275"/>
    <n v="70.817043942826672"/>
    <n v="0.14264538437956795"/>
    <m/>
    <x v="3"/>
  </r>
  <r>
    <x v="18"/>
    <x v="0"/>
    <s v="Enero-2012"/>
    <x v="8"/>
    <n v="295858"/>
    <n v="206451661"/>
    <n v="697.80658626773652"/>
    <n v="30274900"/>
    <n v="102.32915790683369"/>
    <n v="0.14664401271152766"/>
    <m/>
    <x v="8"/>
  </r>
  <r>
    <x v="18"/>
    <x v="1"/>
    <s v="Febrero-2012"/>
    <x v="0"/>
    <n v="291130"/>
    <n v="119270390"/>
    <n v="409.68086421873392"/>
    <n v="21165420"/>
    <n v="72.700923985848249"/>
    <n v="0.17745745612133909"/>
    <m/>
    <x v="0"/>
  </r>
  <r>
    <x v="18"/>
    <x v="1"/>
    <s v="Febrero-2012"/>
    <x v="1"/>
    <n v="404560"/>
    <n v="138139000"/>
    <n v="341.45491398062092"/>
    <n v="26348000"/>
    <n v="65.127545975875023"/>
    <n v="0.19073541867249655"/>
    <m/>
    <x v="1"/>
  </r>
  <r>
    <x v="18"/>
    <x v="1"/>
    <s v="Febrero-2012"/>
    <x v="7"/>
    <n v="41832"/>
    <n v="23925152"/>
    <n v="571.93421304264677"/>
    <n v="3851650"/>
    <n v="92.074249378466249"/>
    <n v="0.1609874829635356"/>
    <m/>
    <x v="7"/>
  </r>
  <r>
    <x v="18"/>
    <x v="1"/>
    <s v="Febrero-2012"/>
    <x v="3"/>
    <n v="581485"/>
    <n v="270329305"/>
    <n v="464.89471783450989"/>
    <n v="37740032"/>
    <n v="64.90284702098937"/>
    <n v="0.13960762411607577"/>
    <m/>
    <x v="3"/>
  </r>
  <r>
    <x v="18"/>
    <x v="1"/>
    <s v="Febrero-2012"/>
    <x v="8"/>
    <n v="293888"/>
    <n v="212892918"/>
    <n v="724.40153391768297"/>
    <n v="31252180"/>
    <n v="106.34044261759581"/>
    <n v="0.14679764969917883"/>
    <m/>
    <x v="8"/>
  </r>
  <r>
    <x v="18"/>
    <x v="2"/>
    <s v="Marzo-2012"/>
    <x v="0"/>
    <n v="360280"/>
    <n v="154399810"/>
    <n v="428.55504052403688"/>
    <n v="36514981"/>
    <n v="101.35167369823471"/>
    <n v="0.23649628195785993"/>
    <m/>
    <x v="0"/>
  </r>
  <r>
    <x v="18"/>
    <x v="2"/>
    <s v="Marzo-2012"/>
    <x v="1"/>
    <n v="473120"/>
    <n v="169790000"/>
    <n v="358.87301318904292"/>
    <n v="29897000"/>
    <n v="63.191156577612446"/>
    <n v="0.17608221921196773"/>
    <m/>
    <x v="1"/>
  </r>
  <r>
    <x v="18"/>
    <x v="2"/>
    <s v="Marzo-2012"/>
    <x v="7"/>
    <n v="47618"/>
    <n v="26380737"/>
    <n v="554.00766516863371"/>
    <n v="4333710"/>
    <n v="91.009912218068791"/>
    <n v="0.1642755469644385"/>
    <m/>
    <x v="7"/>
  </r>
  <r>
    <x v="18"/>
    <x v="2"/>
    <s v="Marzo-2012"/>
    <x v="3"/>
    <n v="625011"/>
    <n v="241098205"/>
    <n v="385.75033879403725"/>
    <n v="36933769"/>
    <n v="59.092990363369601"/>
    <n v="0.15318973030097841"/>
    <m/>
    <x v="3"/>
  </r>
  <r>
    <x v="18"/>
    <x v="2"/>
    <s v="Marzo-2012"/>
    <x v="8"/>
    <n v="309032"/>
    <n v="219364223"/>
    <n v="709.84306803178958"/>
    <n v="33176500"/>
    <n v="107.35619612208444"/>
    <n v="0.15123933860445421"/>
    <m/>
    <x v="8"/>
  </r>
  <r>
    <x v="18"/>
    <x v="3"/>
    <s v="Abril-2012"/>
    <x v="0"/>
    <n v="414170"/>
    <n v="171729620"/>
    <n v="414.63558442185575"/>
    <n v="50197259"/>
    <n v="121.19964990221406"/>
    <n v="0.29230402419803875"/>
    <m/>
    <x v="0"/>
  </r>
  <r>
    <x v="18"/>
    <x v="3"/>
    <s v="Abril-2012"/>
    <x v="1"/>
    <n v="381800"/>
    <n v="142562000"/>
    <n v="373.39444735463593"/>
    <n v="24582400"/>
    <n v="64.385542168674704"/>
    <n v="0.17243304667442938"/>
    <m/>
    <x v="1"/>
  </r>
  <r>
    <x v="18"/>
    <x v="3"/>
    <s v="Abril-2012"/>
    <x v="7"/>
    <n v="35290"/>
    <n v="22096553"/>
    <n v="626.1420515726835"/>
    <n v="3118260"/>
    <n v="88.361008784358177"/>
    <n v="0.14111974840600702"/>
    <m/>
    <x v="7"/>
  </r>
  <r>
    <x v="18"/>
    <x v="3"/>
    <s v="Abril-2012"/>
    <x v="3"/>
    <n v="695879"/>
    <n v="262137401"/>
    <n v="376.6996862960371"/>
    <n v="47181290"/>
    <n v="67.800997012411642"/>
    <n v="0.17998686879481193"/>
    <m/>
    <x v="3"/>
  </r>
  <r>
    <x v="18"/>
    <x v="3"/>
    <s v="Abril-2012"/>
    <x v="8"/>
    <n v="349121"/>
    <n v="233354451"/>
    <n v="668.40565591872155"/>
    <n v="40306745"/>
    <n v="115.45207821929932"/>
    <n v="0.17272756027267722"/>
    <m/>
    <x v="8"/>
  </r>
  <r>
    <x v="18"/>
    <x v="4"/>
    <s v="Mayo-2012"/>
    <x v="0"/>
    <n v="430630"/>
    <n v="173193780"/>
    <n v="402.186981863781"/>
    <n v="53793229"/>
    <n v="124.91751387502032"/>
    <n v="0.31059561723290524"/>
    <m/>
    <x v="0"/>
  </r>
  <r>
    <x v="18"/>
    <x v="4"/>
    <s v="Mayo-2012"/>
    <x v="1"/>
    <n v="471400"/>
    <n v="175826000"/>
    <n v="372.98684768773865"/>
    <n v="30916000"/>
    <n v="65.583368689011451"/>
    <n v="0.17583292573339551"/>
    <m/>
    <x v="1"/>
  </r>
  <r>
    <x v="18"/>
    <x v="4"/>
    <s v="Mayo-2012"/>
    <x v="7"/>
    <n v="54536"/>
    <n v="34285993"/>
    <n v="628.68551048848462"/>
    <n v="5542421"/>
    <n v="101.6286673023324"/>
    <n v="0.16165263173214789"/>
    <m/>
    <x v="7"/>
  </r>
  <r>
    <x v="18"/>
    <x v="4"/>
    <s v="Mayo-2012"/>
    <x v="3"/>
    <n v="793194"/>
    <n v="342149931"/>
    <n v="431.35718500139939"/>
    <n v="59232634"/>
    <n v="74.676099415779746"/>
    <n v="0.17311894182436646"/>
    <m/>
    <x v="3"/>
  </r>
  <r>
    <x v="18"/>
    <x v="4"/>
    <s v="Mayo-2012"/>
    <x v="8"/>
    <n v="344788"/>
    <n v="227350925"/>
    <n v="659.39338086012276"/>
    <n v="41050091"/>
    <n v="119.05893186537814"/>
    <n v="0.18055827571407507"/>
    <m/>
    <x v="8"/>
  </r>
  <r>
    <x v="18"/>
    <x v="5"/>
    <s v="Junio-2012"/>
    <x v="0"/>
    <n v="424980"/>
    <n v="172948800"/>
    <n v="406.95750388253566"/>
    <n v="50971958"/>
    <n v="119.93966304296673"/>
    <n v="0.29472281970155328"/>
    <m/>
    <x v="0"/>
  </r>
  <r>
    <x v="18"/>
    <x v="5"/>
    <s v="Junio-2012"/>
    <x v="1"/>
    <n v="428300"/>
    <n v="154829000"/>
    <n v="361.49661452253093"/>
    <n v="29678000"/>
    <n v="69.292551949568065"/>
    <n v="0.19168243675280472"/>
    <m/>
    <x v="1"/>
  </r>
  <r>
    <x v="18"/>
    <x v="5"/>
    <s v="Junio-2012"/>
    <x v="7"/>
    <n v="51026"/>
    <n v="33632947"/>
    <n v="659.13352016618978"/>
    <n v="4860923"/>
    <n v="95.263649903970531"/>
    <n v="0.14452860761800029"/>
    <m/>
    <x v="7"/>
  </r>
  <r>
    <x v="18"/>
    <x v="5"/>
    <s v="Junio-2012"/>
    <x v="3"/>
    <n v="830953"/>
    <n v="386737720"/>
    <n v="465.41467447617373"/>
    <n v="65830020.000000007"/>
    <n v="79.222314619479093"/>
    <n v="0.17021877255727733"/>
    <m/>
    <x v="3"/>
  </r>
  <r>
    <x v="18"/>
    <x v="5"/>
    <s v="Junio-2012"/>
    <x v="8"/>
    <n v="388483"/>
    <n v="256619850"/>
    <n v="660.56905964997179"/>
    <n v="43160726"/>
    <n v="111.10068136829668"/>
    <n v="0.16818935090173265"/>
    <m/>
    <x v="8"/>
  </r>
  <r>
    <x v="18"/>
    <x v="6"/>
    <s v="Julio-2012"/>
    <x v="0"/>
    <n v="444000"/>
    <n v="182382880"/>
    <n v="410.77225225225226"/>
    <n v="50854456"/>
    <n v="114.53706306306306"/>
    <n v="0.27883349577548067"/>
    <m/>
    <x v="0"/>
  </r>
  <r>
    <x v="18"/>
    <x v="6"/>
    <s v="Julio-2012"/>
    <x v="1"/>
    <n v="444270"/>
    <n v="158280417"/>
    <n v="356.27077452900261"/>
    <n v="30508675"/>
    <n v="68.671472302878882"/>
    <n v="0.19275078735735199"/>
    <m/>
    <x v="1"/>
  </r>
  <r>
    <x v="18"/>
    <x v="6"/>
    <s v="Julio-2012"/>
    <x v="7"/>
    <n v="50089"/>
    <n v="33443336"/>
    <n v="667.67825271017591"/>
    <n v="5380913"/>
    <n v="107.42703986903312"/>
    <n v="0.16089641894576545"/>
    <m/>
    <x v="7"/>
  </r>
  <r>
    <x v="18"/>
    <x v="6"/>
    <s v="Julio-2012"/>
    <x v="3"/>
    <n v="706698"/>
    <n v="373952767"/>
    <n v="529.15498133573328"/>
    <n v="64594199"/>
    <n v="91.40283261025219"/>
    <n v="0.17273357680490167"/>
    <m/>
    <x v="3"/>
  </r>
  <r>
    <x v="18"/>
    <x v="6"/>
    <s v="Julio-2012"/>
    <x v="8"/>
    <n v="322505"/>
    <n v="221527907"/>
    <n v="686.89758918466384"/>
    <n v="39953343"/>
    <n v="123.88441419512876"/>
    <n v="0.1803535434476885"/>
    <m/>
    <x v="8"/>
  </r>
  <r>
    <x v="18"/>
    <x v="7"/>
    <s v="Agosto-2012"/>
    <x v="0"/>
    <n v="380940"/>
    <n v="162321240"/>
    <n v="426.10710348086315"/>
    <n v="43102032"/>
    <n v="113.146511261616"/>
    <n v="0.26553537910380676"/>
    <m/>
    <x v="0"/>
  </r>
  <r>
    <x v="18"/>
    <x v="7"/>
    <s v="Agosto-2012"/>
    <x v="1"/>
    <n v="416911"/>
    <n v="153330509"/>
    <n v="367.77755684066864"/>
    <n v="32800064"/>
    <n v="78.674019155167414"/>
    <n v="0.21391740113508656"/>
    <m/>
    <x v="1"/>
  </r>
  <r>
    <x v="18"/>
    <x v="7"/>
    <s v="Agosto-2012"/>
    <x v="7"/>
    <n v="46277"/>
    <n v="29361588"/>
    <n v="634.47474987574822"/>
    <n v="5103884"/>
    <n v="110.289863214988"/>
    <n v="0.17382860899757874"/>
    <m/>
    <x v="7"/>
  </r>
  <r>
    <x v="18"/>
    <x v="7"/>
    <s v="Agosto-2012"/>
    <x v="3"/>
    <n v="559083"/>
    <n v="292900765"/>
    <n v="523.89495835144339"/>
    <n v="58012076"/>
    <n v="103.76290461344738"/>
    <n v="0.19806051377161818"/>
    <m/>
    <x v="3"/>
  </r>
  <r>
    <x v="18"/>
    <x v="7"/>
    <s v="Agosto-2012"/>
    <x v="8"/>
    <n v="289442"/>
    <n v="198821345"/>
    <n v="686.91255933831303"/>
    <n v="34475910"/>
    <n v="119.11163549173928"/>
    <n v="0.17340145244465577"/>
    <m/>
    <x v="8"/>
  </r>
  <r>
    <x v="18"/>
    <x v="8"/>
    <s v="Septiembre-2012"/>
    <x v="0"/>
    <n v="312070"/>
    <n v="137378610"/>
    <n v="440.21729099240554"/>
    <n v="33400425.000000004"/>
    <n v="107.02863139680201"/>
    <n v="0.24312682301851798"/>
    <m/>
    <x v="0"/>
  </r>
  <r>
    <x v="18"/>
    <x v="8"/>
    <s v="Septiembre-2012"/>
    <x v="1"/>
    <n v="423014.21"/>
    <n v="156719030.91"/>
    <n v="370.48171717446559"/>
    <n v="31591701.140000001"/>
    <n v="74.68236383832118"/>
    <n v="0.20158177954879239"/>
    <m/>
    <x v="1"/>
  </r>
  <r>
    <x v="18"/>
    <x v="8"/>
    <s v="Septiembre-2012"/>
    <x v="7"/>
    <n v="42878"/>
    <n v="26016018"/>
    <n v="606.74513736648169"/>
    <n v="4440987"/>
    <n v="103.57262465600074"/>
    <n v="0.17070202672830254"/>
    <m/>
    <x v="7"/>
  </r>
  <r>
    <x v="18"/>
    <x v="8"/>
    <s v="Septiembre-2012"/>
    <x v="3"/>
    <n v="640468"/>
    <n v="288962627"/>
    <n v="451.17418356576752"/>
    <n v="54599563"/>
    <n v="85.249478506342243"/>
    <n v="0.18895025826298292"/>
    <m/>
    <x v="3"/>
  </r>
  <r>
    <x v="18"/>
    <x v="8"/>
    <s v="Septiembre-2012"/>
    <x v="8"/>
    <n v="312340"/>
    <n v="212264977"/>
    <n v="679.59587949029901"/>
    <n v="37155839"/>
    <n v="118.95959211116092"/>
    <n v="0.17504460474419198"/>
    <m/>
    <x v="8"/>
  </r>
  <r>
    <x v="18"/>
    <x v="9"/>
    <s v="Octubre-2012"/>
    <x v="0"/>
    <n v="245000"/>
    <n v="97329850"/>
    <n v="397.264693877551"/>
    <n v="27567921"/>
    <n v="112.52212653061224"/>
    <n v="0.28324220164728497"/>
    <m/>
    <x v="0"/>
  </r>
  <r>
    <x v="18"/>
    <x v="9"/>
    <s v="Octubre-2012"/>
    <x v="1"/>
    <n v="464410"/>
    <n v="173649977"/>
    <n v="373.91524084322043"/>
    <n v="36903667"/>
    <n v="79.463549449839576"/>
    <n v="0.21251754614398827"/>
    <m/>
    <x v="1"/>
  </r>
  <r>
    <x v="18"/>
    <x v="9"/>
    <s v="Octubre-2012"/>
    <x v="7"/>
    <n v="45115"/>
    <n v="27756118"/>
    <n v="615.23036684029705"/>
    <n v="4443221"/>
    <n v="98.486556577634929"/>
    <n v="0.16008077930782683"/>
    <m/>
    <x v="7"/>
  </r>
  <r>
    <x v="18"/>
    <x v="9"/>
    <s v="Octubre-2012"/>
    <x v="3"/>
    <n v="618712"/>
    <n v="282928025"/>
    <n v="457.28549793765114"/>
    <n v="53526533"/>
    <n v="86.512841192671232"/>
    <n v="0.18918780845411126"/>
    <m/>
    <x v="3"/>
  </r>
  <r>
    <x v="18"/>
    <x v="9"/>
    <s v="Octubre-2012"/>
    <x v="8"/>
    <n v="291892"/>
    <n v="208161345"/>
    <n v="713.14508448330207"/>
    <n v="36211385"/>
    <n v="124.05747673797158"/>
    <n v="0.17395825819630442"/>
    <m/>
    <x v="8"/>
  </r>
  <r>
    <x v="18"/>
    <x v="10"/>
    <s v="Noviembre-2012"/>
    <x v="0"/>
    <n v="281000"/>
    <n v="124647410"/>
    <n v="443.58508896797156"/>
    <n v="31100641"/>
    <n v="110.67843772241993"/>
    <n v="0.24950892280874509"/>
    <m/>
    <x v="0"/>
  </r>
  <r>
    <x v="18"/>
    <x v="10"/>
    <s v="Noviembre-2012"/>
    <x v="1"/>
    <n v="435227"/>
    <n v="162416242"/>
    <n v="373.17593347839176"/>
    <n v="35057661"/>
    <n v="80.550289848745592"/>
    <n v="0.2158507090688627"/>
    <m/>
    <x v="1"/>
  </r>
  <r>
    <x v="18"/>
    <x v="10"/>
    <s v="Noviembre-2012"/>
    <x v="7"/>
    <n v="45633"/>
    <n v="28475697"/>
    <n v="624.01544934586809"/>
    <n v="4886140"/>
    <n v="107.07470470931125"/>
    <n v="0.17158982974148096"/>
    <m/>
    <x v="7"/>
  </r>
  <r>
    <x v="18"/>
    <x v="10"/>
    <s v="Noviembre-2012"/>
    <x v="3"/>
    <n v="600906"/>
    <n v="267242334"/>
    <n v="444.73234416031789"/>
    <n v="52431697"/>
    <n v="87.254407511324573"/>
    <n v="0.19619532659821778"/>
    <m/>
    <x v="3"/>
  </r>
  <r>
    <x v="18"/>
    <x v="10"/>
    <s v="Noviembre-2012"/>
    <x v="8"/>
    <n v="260230"/>
    <n v="192135273"/>
    <n v="738.32868231948657"/>
    <n v="35858601"/>
    <n v="137.79579986934635"/>
    <n v="0.1866320558432808"/>
    <m/>
    <x v="8"/>
  </r>
  <r>
    <x v="18"/>
    <x v="11"/>
    <s v="Diciembre-2012"/>
    <x v="0"/>
    <n v="260000"/>
    <n v="104465560"/>
    <n v="401.79061538461536"/>
    <n v="25186143"/>
    <n v="96.869780769230772"/>
    <n v="0.2410951800765726"/>
    <m/>
    <x v="0"/>
  </r>
  <r>
    <x v="18"/>
    <x v="11"/>
    <s v="Diciembre-2012"/>
    <x v="1"/>
    <n v="402331.78"/>
    <n v="146480502.94999999"/>
    <n v="364.07887776103587"/>
    <n v="32267316.309999999"/>
    <n v="80.200764428800525"/>
    <n v="0.22028403548705866"/>
    <m/>
    <x v="1"/>
  </r>
  <r>
    <x v="18"/>
    <x v="11"/>
    <s v="Diciembre-2012"/>
    <x v="7"/>
    <n v="34091"/>
    <n v="20611933"/>
    <n v="604.61508902642925"/>
    <n v="3367640"/>
    <n v="98.783843243084689"/>
    <n v="0.16338302671564089"/>
    <m/>
    <x v="7"/>
  </r>
  <r>
    <x v="18"/>
    <x v="11"/>
    <s v="Diciembre-2012"/>
    <x v="3"/>
    <n v="525322"/>
    <n v="224008723"/>
    <n v="426.42174323557742"/>
    <n v="42989856"/>
    <n v="81.835247714734962"/>
    <n v="0.19191152658818558"/>
    <m/>
    <x v="3"/>
  </r>
  <r>
    <x v="18"/>
    <x v="11"/>
    <s v="Diciembre-2012"/>
    <x v="8"/>
    <n v="211985"/>
    <n v="175044141"/>
    <n v="825.73833525957025"/>
    <n v="34867371"/>
    <n v="164.48036889402553"/>
    <n v="0.19919187697919005"/>
    <m/>
    <x v="8"/>
  </r>
  <r>
    <x v="18"/>
    <x v="0"/>
    <s v="Enero-2012"/>
    <x v="9"/>
    <n v="16110"/>
    <s v="-"/>
    <n v="0"/>
    <m/>
    <n v="0"/>
    <s v="-"/>
    <m/>
    <x v="9"/>
  </r>
  <r>
    <x v="18"/>
    <x v="1"/>
    <s v="Febrero-2012"/>
    <x v="9"/>
    <n v="320"/>
    <s v="-"/>
    <n v="0"/>
    <m/>
    <n v="0"/>
    <s v="-"/>
    <m/>
    <x v="9"/>
  </r>
  <r>
    <x v="18"/>
    <x v="2"/>
    <s v="Marzo-2012"/>
    <x v="9"/>
    <n v="330"/>
    <s v="-"/>
    <n v="0"/>
    <m/>
    <n v="0"/>
    <s v="-"/>
    <m/>
    <x v="9"/>
  </r>
  <r>
    <x v="18"/>
    <x v="3"/>
    <s v="Abril-2012"/>
    <x v="9"/>
    <n v="29100"/>
    <s v="-"/>
    <n v="0"/>
    <m/>
    <n v="0"/>
    <s v="-"/>
    <m/>
    <x v="9"/>
  </r>
  <r>
    <x v="18"/>
    <x v="4"/>
    <s v="Mayo-2012"/>
    <x v="9"/>
    <n v="35960"/>
    <s v="-"/>
    <n v="0"/>
    <m/>
    <n v="0"/>
    <s v="-"/>
    <m/>
    <x v="9"/>
  </r>
  <r>
    <x v="18"/>
    <x v="5"/>
    <s v="Junio-2012"/>
    <x v="9"/>
    <n v="28480"/>
    <s v="-"/>
    <n v="0"/>
    <m/>
    <n v="0"/>
    <s v="-"/>
    <m/>
    <x v="9"/>
  </r>
  <r>
    <x v="18"/>
    <x v="6"/>
    <s v="Julio-2012"/>
    <x v="9"/>
    <n v="32760"/>
    <s v="-"/>
    <n v="0"/>
    <m/>
    <n v="0"/>
    <s v="-"/>
    <m/>
    <x v="9"/>
  </r>
  <r>
    <x v="18"/>
    <x v="7"/>
    <s v="Agosto-2012"/>
    <x v="9"/>
    <n v="29868"/>
    <s v="-"/>
    <n v="0"/>
    <m/>
    <n v="0"/>
    <s v="-"/>
    <m/>
    <x v="9"/>
  </r>
  <r>
    <x v="18"/>
    <x v="8"/>
    <s v="Septiembre-2012"/>
    <x v="9"/>
    <n v="31091"/>
    <s v="-"/>
    <n v="0"/>
    <m/>
    <n v="0"/>
    <s v="-"/>
    <m/>
    <x v="9"/>
  </r>
  <r>
    <x v="18"/>
    <x v="9"/>
    <s v="Octubre-2012"/>
    <x v="9"/>
    <n v="32167"/>
    <s v="-"/>
    <n v="0"/>
    <m/>
    <n v="0"/>
    <s v="-"/>
    <m/>
    <x v="9"/>
  </r>
  <r>
    <x v="18"/>
    <x v="10"/>
    <s v="Noviembre-2012"/>
    <x v="9"/>
    <n v="22017"/>
    <s v="-"/>
    <n v="0"/>
    <m/>
    <n v="0"/>
    <s v="-"/>
    <m/>
    <x v="9"/>
  </r>
  <r>
    <x v="18"/>
    <x v="11"/>
    <s v="Diciembre-2012"/>
    <x v="9"/>
    <n v="27960"/>
    <s v="-"/>
    <n v="0"/>
    <m/>
    <n v="0"/>
    <s v="-"/>
    <m/>
    <x v="9"/>
  </r>
  <r>
    <x v="18"/>
    <x v="0"/>
    <s v="Enero-2012"/>
    <x v="6"/>
    <n v="74322"/>
    <n v="57600462"/>
    <n v="775.01227092919999"/>
    <n v="6849746"/>
    <n v="92.163101100616231"/>
    <n v="0.11891824756544488"/>
    <m/>
    <x v="6"/>
  </r>
  <r>
    <x v="18"/>
    <x v="1"/>
    <s v="Febrero-2012"/>
    <x v="6"/>
    <n v="70114"/>
    <n v="54118849"/>
    <n v="771.86936988333287"/>
    <n v="6555690"/>
    <n v="93.500442137091028"/>
    <n v="0.12113505961665963"/>
    <m/>
    <x v="6"/>
  </r>
  <r>
    <x v="18"/>
    <x v="2"/>
    <s v="Marzo-2012"/>
    <x v="6"/>
    <n v="79681"/>
    <n v="58571374"/>
    <n v="735.07327970281494"/>
    <n v="6940906"/>
    <n v="87.108670824914341"/>
    <n v="0.11850338358120129"/>
    <m/>
    <x v="6"/>
  </r>
  <r>
    <x v="18"/>
    <x v="3"/>
    <s v="Abril-2012"/>
    <x v="6"/>
    <n v="74418"/>
    <n v="52844128"/>
    <n v="710.09873955225885"/>
    <n v="6549948"/>
    <n v="88.015641377086183"/>
    <n v="0.12394845459461457"/>
    <m/>
    <x v="6"/>
  </r>
  <r>
    <x v="18"/>
    <x v="4"/>
    <s v="Mayo-2012"/>
    <x v="6"/>
    <n v="88999"/>
    <n v="61442406"/>
    <n v="690.37186934684655"/>
    <n v="9164580"/>
    <n v="102.97396599961797"/>
    <n v="0.14915724491648324"/>
    <m/>
    <x v="6"/>
  </r>
  <r>
    <x v="18"/>
    <x v="5"/>
    <s v="Junio-2012"/>
    <x v="6"/>
    <n v="90026"/>
    <n v="65687490"/>
    <n v="729.65021216093123"/>
    <n v="9864244"/>
    <n v="109.57105725012774"/>
    <n v="0.15016929403148149"/>
    <m/>
    <x v="6"/>
  </r>
  <r>
    <x v="18"/>
    <x v="6"/>
    <s v="Julio-2012"/>
    <x v="6"/>
    <n v="90879"/>
    <n v="73966681"/>
    <n v="813.90289285753579"/>
    <n v="10812560"/>
    <n v="118.97754156625844"/>
    <n v="0.14618149488145885"/>
    <m/>
    <x v="6"/>
  </r>
  <r>
    <x v="18"/>
    <x v="7"/>
    <s v="Agosto-2012"/>
    <x v="6"/>
    <n v="67839"/>
    <n v="52834944"/>
    <n v="778.82846150444436"/>
    <n v="7897686"/>
    <n v="116.41807809667006"/>
    <n v="0.14947845880181115"/>
    <m/>
    <x v="6"/>
  </r>
  <r>
    <x v="18"/>
    <x v="8"/>
    <s v="Septiembre-2012"/>
    <x v="6"/>
    <n v="33365"/>
    <n v="18716195"/>
    <n v="560.95294470253259"/>
    <n v="3376575"/>
    <n v="101.20110894650082"/>
    <n v="0.18040926587909561"/>
    <m/>
    <x v="6"/>
  </r>
  <r>
    <x v="18"/>
    <x v="9"/>
    <s v="Octubre-2012"/>
    <x v="6"/>
    <n v="23605"/>
    <n v="12540788"/>
    <n v="531.27676339758523"/>
    <n v="2235778"/>
    <n v="94.716288921838597"/>
    <n v="0.17828050358558012"/>
    <m/>
    <x v="6"/>
  </r>
  <r>
    <x v="18"/>
    <x v="10"/>
    <s v="Noviembre-2012"/>
    <x v="6"/>
    <n v="26843"/>
    <n v="17797081"/>
    <n v="663.00640762954959"/>
    <n v="3765989"/>
    <n v="140.29687441791157"/>
    <n v="0.21160711691990389"/>
    <m/>
    <x v="6"/>
  </r>
  <r>
    <x v="18"/>
    <x v="11"/>
    <s v="Diciembre-2012"/>
    <x v="6"/>
    <n v="45271"/>
    <n v="28533811"/>
    <n v="630.28894877515404"/>
    <n v="6124015"/>
    <n v="135.27456870844469"/>
    <n v="0.21462310099411536"/>
    <m/>
    <x v="6"/>
  </r>
  <r>
    <x v="19"/>
    <x v="0"/>
    <s v="Enero-2013"/>
    <x v="1"/>
    <n v="485118.70700000011"/>
    <n v="177678508.111"/>
    <n v="366.2577953544058"/>
    <n v="36677242.830000006"/>
    <n v="75.604676341619609"/>
    <n v="0.20642475682588948"/>
    <m/>
    <x v="1"/>
  </r>
  <r>
    <x v="19"/>
    <x v="0"/>
    <s v="Enero-2013"/>
    <x v="0"/>
    <n v="303000.01"/>
    <n v="124612818.4041"/>
    <n v="411.26341350318768"/>
    <n v="29071357"/>
    <n v="95.945069440756782"/>
    <n v="0.23329347150889493"/>
    <m/>
    <x v="0"/>
  </r>
  <r>
    <x v="19"/>
    <x v="0"/>
    <s v="Enero-2013"/>
    <x v="3"/>
    <n v="503226.92"/>
    <n v="221159469.63"/>
    <n v="439.4825889481429"/>
    <n v="43152907.483699992"/>
    <n v="85.752382809131106"/>
    <n v="0.19512122883951047"/>
    <m/>
    <x v="3"/>
  </r>
  <r>
    <x v="19"/>
    <x v="0"/>
    <s v="Enero-2013"/>
    <x v="10"/>
    <n v="43756.3"/>
    <n v="25822947.650000002"/>
    <n v="590.15382127830742"/>
    <n v="5515020.75"/>
    <n v="126.03946745954296"/>
    <n v="0.21357053519798308"/>
    <s v="Datos declarados por BCYL SA -El 30/05/2013 toma de posesión Belgrano Cargas y Logística S.A. (Trenes Argentinos CyL-Urquiza)"/>
    <x v="10"/>
  </r>
  <r>
    <x v="19"/>
    <x v="0"/>
    <s v="Enero-2013"/>
    <x v="11"/>
    <n v="42149.1"/>
    <n v="29426846"/>
    <n v="698.16071992047284"/>
    <n v="5985980"/>
    <n v="142.01916529653064"/>
    <n v="0.20341901405267829"/>
    <s v="Datos declarados por BCYL SA-El 21/05/2013 toma de posesión de Ferrocarril Belgrano Cargas S.A."/>
    <x v="11"/>
  </r>
  <r>
    <x v="19"/>
    <x v="0"/>
    <s v="Enero-2013"/>
    <x v="12"/>
    <n v="272556.73"/>
    <n v="190044141.71000001"/>
    <n v="697.26453538681665"/>
    <n v="36523355.890000008"/>
    <n v="134.00276665338629"/>
    <n v="0.19218353989429063"/>
    <s v="Datos declarados por BCyL SA -El 30/05/2013 toma de posesión Belgrano Cargas y Logística S.A. (Trenes Argentinos CyL-San Martín)"/>
    <x v="12"/>
  </r>
  <r>
    <x v="19"/>
    <x v="1"/>
    <s v="Febrero-2013"/>
    <x v="1"/>
    <n v="424280.02300000004"/>
    <n v="149800495.57100004"/>
    <n v="353.0698770868126"/>
    <n v="37030014.129999995"/>
    <n v="87.277298299759906"/>
    <n v="0.24719553823137455"/>
    <m/>
    <x v="1"/>
  </r>
  <r>
    <x v="19"/>
    <x v="1"/>
    <s v="Febrero-2013"/>
    <x v="0"/>
    <n v="282999.96999999997"/>
    <n v="127199099.60620552"/>
    <n v="449.46683070745746"/>
    <n v="25941128.495637558"/>
    <n v="91.66477471936679"/>
    <n v="0.20394113304220274"/>
    <m/>
    <x v="0"/>
  </r>
  <r>
    <x v="19"/>
    <x v="1"/>
    <s v="Febrero-2013"/>
    <x v="3"/>
    <n v="342545.82"/>
    <n v="168034500.94999996"/>
    <n v="490.54605585319928"/>
    <n v="32327660.994199999"/>
    <n v="94.374705825340385"/>
    <n v="0.19238704439524212"/>
    <m/>
    <x v="3"/>
  </r>
  <r>
    <x v="19"/>
    <x v="1"/>
    <s v="Febrero-2013"/>
    <x v="10"/>
    <n v="29308.5"/>
    <n v="18341435.419999998"/>
    <n v="625.80600917822471"/>
    <n v="4017418.77"/>
    <n v="137.07350324991043"/>
    <n v="0.2190351342741309"/>
    <s v="Datos declarados por BCYL SA -El 30/05/2013 toma de posesión Belgrano Cargas y Logística S.A. (Trenes Argentinos CyL-Urquiza)"/>
    <x v="10"/>
  </r>
  <r>
    <x v="19"/>
    <x v="1"/>
    <s v="Febrero-2013"/>
    <x v="11"/>
    <n v="12245"/>
    <n v="8502320"/>
    <n v="694.350347080441"/>
    <n v="1764628"/>
    <n v="144.11008574928542"/>
    <n v="0.20754664609189022"/>
    <s v="Datos declarados por BCYL SA-El 21/05/2013 toma de posesión de Ferrocarril Belgrano Cargas S.A."/>
    <x v="11"/>
  </r>
  <r>
    <x v="19"/>
    <x v="1"/>
    <s v="Febrero-2013"/>
    <x v="12"/>
    <n v="241930.44"/>
    <n v="166177608.34000003"/>
    <n v="686.88176791643093"/>
    <n v="33009615.029999994"/>
    <n v="136.44258667904705"/>
    <n v="0.19864057113195535"/>
    <s v="Datos declarados por BCyL SA -El 30/05/2013 toma de posesión Belgrano Cargas y Logística S.A. (Trenes Argentinos CyL-San Martín)"/>
    <x v="12"/>
  </r>
  <r>
    <x v="19"/>
    <x v="2"/>
    <s v="Marzo-2013"/>
    <x v="1"/>
    <n v="474706.78599999996"/>
    <n v="171587279.59200001"/>
    <n v="361.45950437708723"/>
    <n v="40473302.539999992"/>
    <n v="85.259582828040706"/>
    <n v="0.23587589147772114"/>
    <m/>
    <x v="1"/>
  </r>
  <r>
    <x v="19"/>
    <x v="2"/>
    <s v="Marzo-2013"/>
    <x v="0"/>
    <n v="315999.77999999985"/>
    <n v="132629679.60900003"/>
    <n v="419.71446818412369"/>
    <n v="39000021.534494095"/>
    <n v="123.41787558995804"/>
    <n v="0.29405199235546986"/>
    <m/>
    <x v="0"/>
  </r>
  <r>
    <x v="19"/>
    <x v="2"/>
    <s v="Marzo-2013"/>
    <x v="3"/>
    <n v="494679.16"/>
    <n v="193745534.93000001"/>
    <n v="391.6589793877713"/>
    <n v="39097125.304799996"/>
    <n v="79.035319185065319"/>
    <n v="0.20179626497676828"/>
    <m/>
    <x v="3"/>
  </r>
  <r>
    <x v="19"/>
    <x v="2"/>
    <s v="Marzo-2013"/>
    <x v="10"/>
    <n v="28192"/>
    <n v="18140672.030000001"/>
    <n v="643.46878653518729"/>
    <n v="4171705.88"/>
    <n v="147.97481129398412"/>
    <n v="0.22996424129718415"/>
    <s v="Datos declarados por BCYL SA -El 30/05/2013 toma de posesión Belgrano Cargas y Logística S.A. (Trenes Argentinos CyL-Urquiza)"/>
    <x v="10"/>
  </r>
  <r>
    <x v="19"/>
    <x v="2"/>
    <s v="Marzo-2013"/>
    <x v="11"/>
    <n v="33328"/>
    <n v="25054135"/>
    <n v="751.74432909265488"/>
    <n v="5141310"/>
    <n v="154.26398223715793"/>
    <n v="0.20520804250476019"/>
    <s v="Datos declarados por BCYL SA-El 21/05/2013 toma de posesión de Ferrocarril Belgrano Cargas S.A."/>
    <x v="11"/>
  </r>
  <r>
    <x v="19"/>
    <x v="2"/>
    <s v="Marzo-2013"/>
    <x v="12"/>
    <n v="294869.66000000003"/>
    <n v="197496866.23999995"/>
    <n v="669.77683034599056"/>
    <n v="42804106.269999996"/>
    <n v="145.16280267695223"/>
    <n v="0.2167330909341319"/>
    <s v="Datos declarados por BCyL SA -El 30/05/2013 toma de posesión Belgrano Cargas y Logística S.A. (Trenes Argentinos CyL-San Martín)"/>
    <x v="12"/>
  </r>
  <r>
    <x v="19"/>
    <x v="3"/>
    <s v="Abril-2013"/>
    <x v="1"/>
    <n v="473921.23099999997"/>
    <n v="170594826.20699999"/>
    <n v="359.96451529937895"/>
    <n v="40248830.869999997"/>
    <n v="84.927258449832991"/>
    <n v="0.23593230676973762"/>
    <m/>
    <x v="1"/>
  </r>
  <r>
    <x v="19"/>
    <x v="3"/>
    <s v="Abril-2013"/>
    <x v="0"/>
    <n v="362000.00000000006"/>
    <n v="145569415.22400001"/>
    <n v="402.12545641988947"/>
    <n v="53821395.917983808"/>
    <n v="148.67788927619833"/>
    <n v="0.36973011010014883"/>
    <m/>
    <x v="0"/>
  </r>
  <r>
    <x v="19"/>
    <x v="3"/>
    <s v="Abril-2013"/>
    <x v="3"/>
    <n v="666986.61"/>
    <n v="250559560.21999994"/>
    <n v="375.65905591418084"/>
    <n v="55036968.510995008"/>
    <n v="82.515852171297723"/>
    <n v="0.21965623048935212"/>
    <m/>
    <x v="3"/>
  </r>
  <r>
    <x v="19"/>
    <x v="3"/>
    <s v="Abril-2013"/>
    <x v="10"/>
    <n v="39490.770000000004"/>
    <n v="23740530.869999997"/>
    <n v="601.16657310049902"/>
    <n v="5421944.6300000008"/>
    <n v="137.29650320821804"/>
    <n v="0.22838346200806761"/>
    <s v="Datos declarados por BCYL SA -El 30/05/2013 toma de posesión Belgrano Cargas y Logística S.A. (Trenes Argentinos CyL-Urquiza)"/>
    <x v="10"/>
  </r>
  <r>
    <x v="19"/>
    <x v="3"/>
    <s v="Abril-2013"/>
    <x v="11"/>
    <n v="81932"/>
    <n v="54267838"/>
    <n v="662.35217009227165"/>
    <n v="11875421"/>
    <n v="144.94240345652491"/>
    <n v="0.21882981592154085"/>
    <s v="Datos declarados por BCYL SA-El 21/05/2013 toma de posesión de Ferrocarril Belgrano Cargas S.A."/>
    <x v="11"/>
  </r>
  <r>
    <x v="19"/>
    <x v="3"/>
    <s v="Abril-2013"/>
    <x v="12"/>
    <n v="293402.94"/>
    <n v="186352915.75999999"/>
    <n v="635.14331437851297"/>
    <n v="44609940.100000001"/>
    <n v="152.04326207501535"/>
    <n v="0.23938418091323135"/>
    <s v="Datos declarados por BCyL SA -El 30/05/2013 toma de posesión Belgrano Cargas y Logística S.A. (Trenes Argentinos CyL-San Martín)"/>
    <x v="12"/>
  </r>
  <r>
    <x v="19"/>
    <x v="4"/>
    <s v="Mayo-2013"/>
    <x v="1"/>
    <n v="505050.12399999989"/>
    <n v="181066880.25500003"/>
    <n v="358.51269339555705"/>
    <n v="42433218.249999993"/>
    <n v="84.017835524776544"/>
    <n v="0.23435107618930895"/>
    <m/>
    <x v="1"/>
  </r>
  <r>
    <x v="19"/>
    <x v="4"/>
    <s v="Mayo-2013"/>
    <x v="0"/>
    <n v="463999.05000000005"/>
    <n v="192936249.41000003"/>
    <n v="415.81173368781685"/>
    <n v="70080229.417566195"/>
    <n v="151.03528642475925"/>
    <n v="0.36322997690621578"/>
    <m/>
    <x v="0"/>
  </r>
  <r>
    <x v="19"/>
    <x v="4"/>
    <s v="Mayo-2013"/>
    <x v="3"/>
    <n v="720291.82000000007"/>
    <n v="271788076.31999999"/>
    <n v="377.33050518330191"/>
    <n v="61289279.47349"/>
    <n v="85.089512016796178"/>
    <n v="0.22550393050108919"/>
    <m/>
    <x v="3"/>
  </r>
  <r>
    <x v="19"/>
    <x v="4"/>
    <s v="Mayo-2013"/>
    <x v="11"/>
    <n v="71470"/>
    <n v="54748781"/>
    <n v="766.03863159367563"/>
    <n v="12796597"/>
    <n v="179.04850986427871"/>
    <n v="0.23373300311471776"/>
    <s v="Datos declarados por BCYL SA-El 21/05/2013 toma de posesión de Ferrocarril Belgrano Cargas S.A."/>
    <x v="11"/>
  </r>
  <r>
    <x v="19"/>
    <x v="4"/>
    <s v="Mayo-2013"/>
    <x v="10"/>
    <n v="42175.76"/>
    <n v="24389193.280000001"/>
    <n v="578.27513434257025"/>
    <n v="6163652.2599999998"/>
    <n v="146.14205553142372"/>
    <n v="0.25272062873249734"/>
    <s v="Datos declarados por BCYL SA - El 21/05/2013 toma de posesión de Ferrocarril Belgrano Cargas S.A."/>
    <x v="10"/>
  </r>
  <r>
    <x v="19"/>
    <x v="4"/>
    <s v="Mayo-2013"/>
    <x v="12"/>
    <n v="270372.06"/>
    <n v="184739221.10000002"/>
    <n v="683.2777806257053"/>
    <n v="42627024.789999999"/>
    <n v="157.66061326750997"/>
    <n v="0.2307416072027598"/>
    <s v="Datos declarados por BCyL SA -El 30/05/2013 toma de posesión Belgrano Cargas y Logística S.A. (Trenes Argentinos CyL-San Martín)"/>
    <x v="12"/>
  </r>
  <r>
    <x v="19"/>
    <x v="5"/>
    <s v="Junio-2013"/>
    <x v="1"/>
    <n v="453655.04100000008"/>
    <n v="160976576.87200004"/>
    <n v="354.84357567625926"/>
    <n v="40717163.220000014"/>
    <n v="89.753578248015117"/>
    <n v="0.25293843372241742"/>
    <m/>
    <x v="1"/>
  </r>
  <r>
    <x v="19"/>
    <x v="5"/>
    <s v="Junio-2013"/>
    <x v="0"/>
    <n v="421000.00000000017"/>
    <n v="167603455.1730001"/>
    <n v="398.10796953206659"/>
    <n v="54283789.679420948"/>
    <n v="128.94011800337512"/>
    <n v="0.32388228287650322"/>
    <m/>
    <x v="0"/>
  </r>
  <r>
    <x v="19"/>
    <x v="5"/>
    <s v="Junio-2013"/>
    <x v="3"/>
    <n v="736578.3600000001"/>
    <n v="332834979.40000004"/>
    <n v="451.86635594344637"/>
    <n v="73831814.084842995"/>
    <n v="100.23619765973437"/>
    <n v="0.22182708745919447"/>
    <m/>
    <x v="3"/>
  </r>
  <r>
    <x v="19"/>
    <x v="5"/>
    <s v="Junio-2013"/>
    <x v="11"/>
    <n v="101072"/>
    <n v="77230613"/>
    <n v="764.11481913883176"/>
    <n v="18456474"/>
    <n v="182.60719091340826"/>
    <n v="0.23897873243606133"/>
    <m/>
    <x v="11"/>
  </r>
  <r>
    <x v="19"/>
    <x v="5"/>
    <s v="Junio-2013"/>
    <x v="10"/>
    <n v="31433.9"/>
    <n v="19289755.260000002"/>
    <n v="613.66089667524557"/>
    <n v="4380329.79"/>
    <n v="139.35050343737174"/>
    <n v="0.2270806306746268"/>
    <m/>
    <x v="10"/>
  </r>
  <r>
    <x v="19"/>
    <x v="5"/>
    <s v="Junio-2013"/>
    <x v="12"/>
    <n v="278406.71999999997"/>
    <n v="186657100.96000004"/>
    <n v="670.44754149612504"/>
    <n v="45378410.060000002"/>
    <n v="162.99322825253645"/>
    <n v="0.24311108351417307"/>
    <m/>
    <x v="12"/>
  </r>
  <r>
    <x v="19"/>
    <x v="6"/>
    <s v="Julio-2013"/>
    <x v="1"/>
    <n v="479437.14900000003"/>
    <n v="168782647.04100001"/>
    <n v="352.04332286941747"/>
    <n v="43872791.399999999"/>
    <n v="91.508952719890289"/>
    <n v="0.25993662363490838"/>
    <m/>
    <x v="1"/>
  </r>
  <r>
    <x v="19"/>
    <x v="6"/>
    <s v="Julio-2013"/>
    <x v="0"/>
    <n v="450000.00000000006"/>
    <n v="184292819.33299991"/>
    <n v="409.53959851777756"/>
    <n v="55147848.859999999"/>
    <n v="122.55077524444442"/>
    <n v="0.29924035597042437"/>
    <m/>
    <x v="0"/>
  </r>
  <r>
    <x v="19"/>
    <x v="6"/>
    <s v="Julio-2013"/>
    <x v="3"/>
    <n v="676122.79999999993"/>
    <n v="343722247.59000009"/>
    <n v="508.3725139723141"/>
    <n v="76921562.332399994"/>
    <n v="113.76862654594699"/>
    <n v="0.22378988521032198"/>
    <m/>
    <x v="3"/>
  </r>
  <r>
    <x v="19"/>
    <x v="6"/>
    <s v="Julio-2013"/>
    <x v="11"/>
    <n v="101571"/>
    <n v="79324440"/>
    <n v="780.97527837670202"/>
    <n v="18241158"/>
    <n v="179.59021768024337"/>
    <n v="0.22995634132431317"/>
    <m/>
    <x v="11"/>
  </r>
  <r>
    <x v="19"/>
    <x v="6"/>
    <s v="Julio-2013"/>
    <x v="10"/>
    <n v="32432"/>
    <n v="21844953.75"/>
    <n v="673.56172144795266"/>
    <n v="4965065.24"/>
    <n v="153.09155278737052"/>
    <n v="0.22728659885581126"/>
    <m/>
    <x v="10"/>
  </r>
  <r>
    <x v="19"/>
    <x v="6"/>
    <s v="Julio-2013"/>
    <x v="12"/>
    <n v="278341.29000000004"/>
    <n v="189466102.12200001"/>
    <n v="680.69707560096447"/>
    <n v="47284181.49000001"/>
    <n v="169.87843050522616"/>
    <n v="0.24956538906127404"/>
    <m/>
    <x v="12"/>
  </r>
  <r>
    <x v="19"/>
    <x v="7"/>
    <s v="Agosto-2013"/>
    <x v="1"/>
    <n v="508256.67399999994"/>
    <n v="180584268.83499998"/>
    <n v="355.30132327391732"/>
    <n v="46026672.059999995"/>
    <n v="90.557929515747006"/>
    <n v="0.25487642061476912"/>
    <m/>
    <x v="1"/>
  </r>
  <r>
    <x v="19"/>
    <x v="7"/>
    <s v="Agosto-2013"/>
    <x v="0"/>
    <n v="410998.99999999994"/>
    <n v="169570432.31099984"/>
    <n v="412.58113112440628"/>
    <n v="51434018.455837421"/>
    <n v="125.1439017025283"/>
    <n v="0.30331949830442789"/>
    <m/>
    <x v="0"/>
  </r>
  <r>
    <x v="19"/>
    <x v="7"/>
    <s v="Agosto-2013"/>
    <x v="3"/>
    <n v="760375.27000000014"/>
    <n v="346963648.43000013"/>
    <n v="456.30580335680838"/>
    <n v="74661021.408600003"/>
    <n v="98.189702314490034"/>
    <n v="0.21518398756307422"/>
    <m/>
    <x v="3"/>
  </r>
  <r>
    <x v="19"/>
    <x v="7"/>
    <s v="Agosto-2013"/>
    <x v="11"/>
    <n v="100974"/>
    <n v="78469718"/>
    <n v="777.12795373066331"/>
    <n v="18122119"/>
    <n v="179.47312179372909"/>
    <n v="0.23094410763652801"/>
    <m/>
    <x v="11"/>
  </r>
  <r>
    <x v="19"/>
    <x v="7"/>
    <s v="Agosto-2013"/>
    <x v="10"/>
    <n v="41976.93"/>
    <n v="27850950.900000002"/>
    <n v="663.48231993144816"/>
    <n v="6236808.7000000011"/>
    <n v="148.57705649269732"/>
    <n v="0.22393521579904119"/>
    <m/>
    <x v="10"/>
  </r>
  <r>
    <x v="19"/>
    <x v="7"/>
    <s v="Agosto-2013"/>
    <x v="12"/>
    <n v="282558.25"/>
    <n v="195471807.98000002"/>
    <n v="691.79295943402826"/>
    <n v="46603927.710000008"/>
    <n v="164.93564675602289"/>
    <n v="0.23841764288980413"/>
    <m/>
    <x v="12"/>
  </r>
  <r>
    <x v="19"/>
    <x v="8"/>
    <s v="Septiembre-2013"/>
    <x v="1"/>
    <n v="491562.364"/>
    <n v="183664076.31400001"/>
    <n v="373.63331647172242"/>
    <n v="50999588.649999999"/>
    <n v="103.74998654290791"/>
    <n v="0.27767862759840367"/>
    <m/>
    <x v="1"/>
  </r>
  <r>
    <x v="19"/>
    <x v="8"/>
    <s v="Septiembre-2013"/>
    <x v="0"/>
    <n v="278999.99999999994"/>
    <n v="120633164.314"/>
    <n v="432.37693302508967"/>
    <n v="35671818.235607095"/>
    <n v="127.85597933909355"/>
    <n v="0.2957049036926177"/>
    <m/>
    <x v="0"/>
  </r>
  <r>
    <x v="19"/>
    <x v="8"/>
    <s v="Septiembre-2013"/>
    <x v="3"/>
    <n v="755714.19"/>
    <n v="338447908.63999999"/>
    <n v="447.85173167120234"/>
    <n v="71335512.835599989"/>
    <n v="94.394830452502148"/>
    <n v="0.21077250298945735"/>
    <m/>
    <x v="3"/>
  </r>
  <r>
    <x v="19"/>
    <x v="8"/>
    <s v="Septiembre-2013"/>
    <x v="11"/>
    <n v="69956"/>
    <n v="56344699"/>
    <n v="805.43054205500596"/>
    <n v="12473303"/>
    <n v="178.30211847446967"/>
    <n v="0.22137491585499464"/>
    <m/>
    <x v="11"/>
  </r>
  <r>
    <x v="19"/>
    <x v="8"/>
    <s v="Septiembre-2013"/>
    <x v="10"/>
    <n v="36625.54"/>
    <n v="24339836.319999997"/>
    <n v="664.55911148340738"/>
    <n v="5451433.7999999998"/>
    <n v="148.84241433709917"/>
    <n v="0.22397167048820979"/>
    <m/>
    <x v="10"/>
  </r>
  <r>
    <x v="19"/>
    <x v="8"/>
    <s v="Septiembre-2013"/>
    <x v="12"/>
    <n v="231020.08999999997"/>
    <n v="169517977.40000004"/>
    <n v="733.78024136342458"/>
    <n v="38974897.780000001"/>
    <n v="168.70782874337903"/>
    <n v="0.22991601467750872"/>
    <m/>
    <x v="12"/>
  </r>
  <r>
    <x v="19"/>
    <x v="9"/>
    <s v="Octubre-2013"/>
    <x v="1"/>
    <n v="516422.50300000008"/>
    <n v="189736515.616"/>
    <n v="367.40559234693143"/>
    <n v="53418822.700000003"/>
    <n v="103.44015295553454"/>
    <n v="0.28154212976121151"/>
    <m/>
    <x v="1"/>
  </r>
  <r>
    <x v="19"/>
    <x v="9"/>
    <s v="Octubre-2013"/>
    <x v="0"/>
    <n v="114001.53"/>
    <n v="60729824.570000008"/>
    <n v="532.71060984883286"/>
    <n v="15026901"/>
    <n v="131.81315198138131"/>
    <n v="0.24743857085704732"/>
    <m/>
    <x v="0"/>
  </r>
  <r>
    <x v="19"/>
    <x v="9"/>
    <s v="Octubre-2013"/>
    <x v="3"/>
    <n v="709981.11"/>
    <n v="307399963.79999995"/>
    <n v="432.96921491333757"/>
    <n v="67288391.506999999"/>
    <n v="94.774903950613563"/>
    <n v="0.21889524863698118"/>
    <m/>
    <x v="3"/>
  </r>
  <r>
    <x v="19"/>
    <x v="9"/>
    <s v="Octubre-2013"/>
    <x v="11"/>
    <n v="49125"/>
    <n v="40159444"/>
    <n v="817.49504325699741"/>
    <n v="9165579"/>
    <n v="186.57667175572519"/>
    <n v="0.22822972847930864"/>
    <m/>
    <x v="11"/>
  </r>
  <r>
    <x v="19"/>
    <x v="9"/>
    <s v="Octubre-2013"/>
    <x v="10"/>
    <n v="38357.050000000003"/>
    <n v="25287137.239999998"/>
    <n v="659.25657056525449"/>
    <n v="5409372.5899999999"/>
    <n v="141.02681488800624"/>
    <n v="0.21391795119628182"/>
    <m/>
    <x v="10"/>
  </r>
  <r>
    <x v="19"/>
    <x v="9"/>
    <s v="Octubre-2013"/>
    <x v="12"/>
    <n v="199986.37000000002"/>
    <n v="166332196.20000002"/>
    <n v="831.71766255870341"/>
    <n v="36354070.18"/>
    <n v="181.78273939368967"/>
    <n v="0.21856303836863542"/>
    <m/>
    <x v="12"/>
  </r>
  <r>
    <x v="19"/>
    <x v="10"/>
    <s v="Noviembre-2013"/>
    <x v="1"/>
    <n v="491572.08000000007"/>
    <n v="177587151.72800002"/>
    <n v="361.26370669383823"/>
    <n v="50308522.839999996"/>
    <n v="102.34210787561406"/>
    <n v="0.28328920392312307"/>
    <m/>
    <x v="1"/>
  </r>
  <r>
    <x v="19"/>
    <x v="10"/>
    <s v="Noviembre-2013"/>
    <x v="0"/>
    <n v="70001"/>
    <n v="41003751.191600002"/>
    <n v="585.75950617276897"/>
    <n v="10239546.404365603"/>
    <n v="146.27714467458469"/>
    <n v="0.24972218655114825"/>
    <m/>
    <x v="0"/>
  </r>
  <r>
    <x v="19"/>
    <x v="10"/>
    <s v="Noviembre-2013"/>
    <x v="3"/>
    <n v="445923.33999999985"/>
    <n v="215471869.07000002"/>
    <n v="483.20383739052568"/>
    <n v="46912091.937899992"/>
    <n v="105.20214514427526"/>
    <n v="0.2177179422092437"/>
    <m/>
    <x v="3"/>
  </r>
  <r>
    <x v="19"/>
    <x v="10"/>
    <s v="Noviembre-2013"/>
    <x v="11"/>
    <n v="44509.07"/>
    <n v="42518151"/>
    <n v="955.26936419925198"/>
    <n v="8341931.0000000009"/>
    <n v="187.42092342077694"/>
    <n v="0.19619693716220163"/>
    <m/>
    <x v="11"/>
  </r>
  <r>
    <x v="19"/>
    <x v="10"/>
    <s v="Noviembre-2013"/>
    <x v="10"/>
    <n v="32167.19"/>
    <n v="22329437.960000001"/>
    <n v="694.1681247258465"/>
    <n v="5315503.4099999992"/>
    <n v="165.24612221334843"/>
    <n v="0.23804913583234671"/>
    <m/>
    <x v="10"/>
  </r>
  <r>
    <x v="19"/>
    <x v="10"/>
    <s v="Noviembre-2013"/>
    <x v="12"/>
    <n v="161815.35999999996"/>
    <n v="146103377.74000001"/>
    <n v="902.90178719745791"/>
    <n v="31579761.789999999"/>
    <n v="195.15923451271874"/>
    <n v="0.21614669201007891"/>
    <m/>
    <x v="12"/>
  </r>
  <r>
    <x v="19"/>
    <x v="11"/>
    <s v="Diciembre-2013"/>
    <x v="1"/>
    <n v="446536.179"/>
    <n v="166749225.405"/>
    <n v="373.42825340250874"/>
    <n v="45108708.459999993"/>
    <n v="101.01915719577113"/>
    <n v="0.27051824888805392"/>
    <m/>
    <x v="1"/>
  </r>
  <r>
    <x v="19"/>
    <x v="11"/>
    <s v="Diciembre-2013"/>
    <x v="0"/>
    <n v="132999.16999999998"/>
    <n v="65613367.170999989"/>
    <n v="493.33666646942231"/>
    <n v="17597437.263739422"/>
    <n v="132.31238408284369"/>
    <n v="0.26819896649835701"/>
    <m/>
    <x v="0"/>
  </r>
  <r>
    <x v="19"/>
    <x v="11"/>
    <s v="Diciembre-2013"/>
    <x v="3"/>
    <n v="467193.38"/>
    <n v="180783973.48999998"/>
    <n v="386.95748105420495"/>
    <n v="40272772.044899985"/>
    <n v="86.201504064334102"/>
    <n v="0.22276737958261364"/>
    <m/>
    <x v="3"/>
  </r>
  <r>
    <x v="19"/>
    <x v="11"/>
    <s v="Diciembre-2013"/>
    <x v="11"/>
    <n v="58372.97"/>
    <n v="47656942.990000002"/>
    <n v="816.4214188519104"/>
    <n v="9483502.8900000006"/>
    <n v="162.46394332856457"/>
    <n v="0.19899519975483851"/>
    <m/>
    <x v="11"/>
  </r>
  <r>
    <x v="19"/>
    <x v="11"/>
    <s v="Diciembre-2013"/>
    <x v="10"/>
    <n v="25844.59"/>
    <n v="17120293.900000002"/>
    <n v="662.43240461543405"/>
    <n v="4164094.29"/>
    <n v="161.12053973384758"/>
    <n v="0.24322563119082899"/>
    <m/>
    <x v="10"/>
  </r>
  <r>
    <x v="19"/>
    <x v="11"/>
    <s v="Diciembre-2013"/>
    <x v="12"/>
    <n v="143673.11999999997"/>
    <n v="121695941.39000002"/>
    <n v="847.03347007429113"/>
    <n v="26655224.040000007"/>
    <n v="185.52686849147574"/>
    <n v="0.21903133116475745"/>
    <m/>
    <x v="12"/>
  </r>
  <r>
    <x v="19"/>
    <x v="0"/>
    <s v="Enero-2013"/>
    <x v="9"/>
    <n v="19680"/>
    <n v="0"/>
    <n v="0"/>
    <m/>
    <n v="0"/>
    <s v="-"/>
    <m/>
    <x v="9"/>
  </r>
  <r>
    <x v="19"/>
    <x v="1"/>
    <s v="Febrero-2013"/>
    <x v="9"/>
    <n v="25120"/>
    <n v="0"/>
    <n v="0"/>
    <m/>
    <n v="0"/>
    <s v="-"/>
    <m/>
    <x v="9"/>
  </r>
  <r>
    <x v="19"/>
    <x v="2"/>
    <s v="Marzo-2013"/>
    <x v="9"/>
    <n v="23760"/>
    <n v="0"/>
    <n v="0"/>
    <m/>
    <n v="0"/>
    <s v="-"/>
    <m/>
    <x v="9"/>
  </r>
  <r>
    <x v="19"/>
    <x v="3"/>
    <s v="Abril-2013"/>
    <x v="9"/>
    <n v="26160"/>
    <n v="0"/>
    <n v="0"/>
    <m/>
    <n v="0"/>
    <s v="-"/>
    <m/>
    <x v="9"/>
  </r>
  <r>
    <x v="19"/>
    <x v="4"/>
    <s v="Mayo-2013"/>
    <x v="9"/>
    <n v="34400"/>
    <n v="0"/>
    <n v="0"/>
    <m/>
    <n v="0"/>
    <s v="-"/>
    <m/>
    <x v="9"/>
  </r>
  <r>
    <x v="19"/>
    <x v="5"/>
    <s v="Junio-2013"/>
    <x v="9"/>
    <n v="30040"/>
    <n v="0"/>
    <n v="0"/>
    <m/>
    <n v="0"/>
    <s v="-"/>
    <m/>
    <x v="9"/>
  </r>
  <r>
    <x v="19"/>
    <x v="6"/>
    <s v="Julio-2013"/>
    <x v="9"/>
    <n v="36760"/>
    <n v="0"/>
    <n v="0"/>
    <m/>
    <n v="0"/>
    <s v="-"/>
    <m/>
    <x v="9"/>
  </r>
  <r>
    <x v="19"/>
    <x v="7"/>
    <s v="Agosto-2013"/>
    <x v="9"/>
    <n v="23360"/>
    <n v="0"/>
    <n v="0"/>
    <m/>
    <n v="0"/>
    <s v="-"/>
    <m/>
    <x v="9"/>
  </r>
  <r>
    <x v="19"/>
    <x v="8"/>
    <s v="Septiembre-2013"/>
    <x v="9"/>
    <n v="21520"/>
    <n v="0"/>
    <n v="0"/>
    <m/>
    <n v="0"/>
    <s v="-"/>
    <m/>
    <x v="9"/>
  </r>
  <r>
    <x v="19"/>
    <x v="9"/>
    <s v="Octubre-2013"/>
    <x v="9"/>
    <n v="27240"/>
    <n v="0"/>
    <n v="0"/>
    <m/>
    <n v="0"/>
    <s v="-"/>
    <m/>
    <x v="9"/>
  </r>
  <r>
    <x v="19"/>
    <x v="10"/>
    <s v="Noviembre-2013"/>
    <x v="9"/>
    <n v="27640"/>
    <n v="0"/>
    <n v="0"/>
    <m/>
    <n v="0"/>
    <s v="-"/>
    <m/>
    <x v="9"/>
  </r>
  <r>
    <x v="19"/>
    <x v="11"/>
    <s v="Diciembre-2013"/>
    <x v="9"/>
    <n v="19640"/>
    <n v="0"/>
    <n v="0"/>
    <m/>
    <n v="0"/>
    <s v="-"/>
    <m/>
    <x v="9"/>
  </r>
  <r>
    <x v="20"/>
    <x v="0"/>
    <s v="Enero-2014"/>
    <x v="1"/>
    <n v="450826.82700000005"/>
    <n v="171643542.68200004"/>
    <n v="380.73054308722408"/>
    <n v="47736633"/>
    <n v="105.88685087278535"/>
    <n v="0.27811493665357712"/>
    <m/>
    <x v="1"/>
  </r>
  <r>
    <x v="20"/>
    <x v="0"/>
    <s v="Enero-2014"/>
    <x v="0"/>
    <n v="135999.59999999998"/>
    <n v="53198182.625999987"/>
    <n v="391.16425802722944"/>
    <n v="15028003.560000002"/>
    <n v="110.5003511775035"/>
    <n v="0.28249092014386301"/>
    <m/>
    <x v="0"/>
  </r>
  <r>
    <x v="20"/>
    <x v="0"/>
    <s v="Enero-2014"/>
    <x v="3"/>
    <n v="454444.95999999996"/>
    <n v="178017788.06"/>
    <n v="391.72573959231505"/>
    <n v="38958269"/>
    <n v="85.727145043043279"/>
    <n v="0.21884480997409828"/>
    <m/>
    <x v="3"/>
  </r>
  <r>
    <x v="20"/>
    <x v="0"/>
    <s v="Enero-2014"/>
    <x v="11"/>
    <n v="60255"/>
    <n v="57364197.559999995"/>
    <n v="952.02385793710062"/>
    <n v="11693819.669999998"/>
    <n v="194.07218770226535"/>
    <n v="0.20385223131150515"/>
    <m/>
    <x v="11"/>
  </r>
  <r>
    <x v="20"/>
    <x v="0"/>
    <s v="Enero-2014"/>
    <x v="10"/>
    <n v="28764.73"/>
    <n v="18215583.199999999"/>
    <n v="633.26105268500692"/>
    <n v="4237670.74"/>
    <n v="147.32176314535198"/>
    <n v="0.23263986079786897"/>
    <m/>
    <x v="10"/>
  </r>
  <r>
    <x v="20"/>
    <x v="0"/>
    <s v="Enero-2014"/>
    <x v="12"/>
    <n v="155690.82000000004"/>
    <n v="136073943.16"/>
    <n v="874.00106929875483"/>
    <n v="31155046.82"/>
    <n v="200.10843812114288"/>
    <n v="0.22895674290387044"/>
    <m/>
    <x v="12"/>
  </r>
  <r>
    <x v="20"/>
    <x v="1"/>
    <s v="Febrero-2014"/>
    <x v="1"/>
    <n v="422763.18200000003"/>
    <n v="160725227.76699999"/>
    <n v="380.17792137584956"/>
    <n v="48078140.910000004"/>
    <n v="113.7235761225773"/>
    <n v="0.29913251067030922"/>
    <m/>
    <x v="1"/>
  </r>
  <r>
    <x v="20"/>
    <x v="1"/>
    <s v="Febrero-2014"/>
    <x v="0"/>
    <n v="109999.94000000002"/>
    <n v="44394980.379999995"/>
    <n v="403.59095086779126"/>
    <n v="12381121.517900001"/>
    <n v="112.55571155675175"/>
    <n v="0.27888561751629276"/>
    <m/>
    <x v="0"/>
  </r>
  <r>
    <x v="20"/>
    <x v="1"/>
    <s v="Febrero-2014"/>
    <x v="3"/>
    <n v="300828.49"/>
    <n v="137056742"/>
    <n v="455.5976131117103"/>
    <n v="28604444"/>
    <n v="95.08555522783098"/>
    <n v="0.20870512156198781"/>
    <m/>
    <x v="3"/>
  </r>
  <r>
    <x v="20"/>
    <x v="1"/>
    <s v="Febrero-2014"/>
    <x v="11"/>
    <n v="44753"/>
    <n v="35751524"/>
    <n v="798.86318235649003"/>
    <n v="7110797"/>
    <n v="158.88983978727683"/>
    <n v="0.1988949338215624"/>
    <m/>
    <x v="11"/>
  </r>
  <r>
    <x v="20"/>
    <x v="1"/>
    <s v="Febrero-2014"/>
    <x v="10"/>
    <n v="28031.439999999999"/>
    <n v="17545193.09"/>
    <n v="625.9112300331343"/>
    <n v="4209186.5999999996"/>
    <n v="150.15948520661087"/>
    <n v="0.23990540191883403"/>
    <m/>
    <x v="10"/>
  </r>
  <r>
    <x v="20"/>
    <x v="1"/>
    <s v="Febrero-2014"/>
    <x v="12"/>
    <n v="110545.19"/>
    <n v="100849669.83"/>
    <n v="912.29360436216177"/>
    <n v="23612233.800000001"/>
    <n v="213.59802086368481"/>
    <n v="0.23413298070090471"/>
    <m/>
    <x v="12"/>
  </r>
  <r>
    <x v="20"/>
    <x v="2"/>
    <s v="Marzo-2014"/>
    <x v="1"/>
    <n v="456291.28800000006"/>
    <n v="173945456.322"/>
    <n v="381.21581738812415"/>
    <n v="54227241.779999994"/>
    <n v="118.84347390827236"/>
    <n v="0.31174853845918782"/>
    <m/>
    <x v="1"/>
  </r>
  <r>
    <x v="20"/>
    <x v="2"/>
    <s v="Marzo-2014"/>
    <x v="0"/>
    <n v="220999.90999999997"/>
    <n v="96895602.775600001"/>
    <n v="438.44182006951957"/>
    <n v="29626356.385999996"/>
    <n v="134.05596584179605"/>
    <n v="0.30575542684441021"/>
    <m/>
    <x v="0"/>
  </r>
  <r>
    <x v="20"/>
    <x v="2"/>
    <s v="Marzo-2014"/>
    <x v="3"/>
    <n v="468810.16"/>
    <n v="162918231"/>
    <n v="347.51429235236714"/>
    <n v="39570172"/>
    <n v="84.405534214531528"/>
    <n v="0.24288363406057362"/>
    <m/>
    <x v="3"/>
  </r>
  <r>
    <x v="20"/>
    <x v="2"/>
    <s v="Marzo-2014"/>
    <x v="11"/>
    <n v="41245"/>
    <n v="32299305"/>
    <n v="783.10837677294217"/>
    <n v="6997404"/>
    <n v="169.65460055764336"/>
    <n v="0.21664255624076123"/>
    <m/>
    <x v="11"/>
  </r>
  <r>
    <x v="20"/>
    <x v="2"/>
    <s v="Marzo-2014"/>
    <x v="10"/>
    <n v="20912.79"/>
    <n v="12948696.189999999"/>
    <n v="619.17592965835729"/>
    <n v="3013044.85"/>
    <n v="144.07665596029989"/>
    <n v="0.23269098338463684"/>
    <m/>
    <x v="10"/>
  </r>
  <r>
    <x v="20"/>
    <x v="2"/>
    <s v="Marzo-2014"/>
    <x v="12"/>
    <n v="177783.64"/>
    <n v="123775779.20999996"/>
    <n v="696.2158003402335"/>
    <n v="33821951.120000005"/>
    <n v="190.24220181339521"/>
    <n v="0.27325177297100384"/>
    <m/>
    <x v="12"/>
  </r>
  <r>
    <x v="20"/>
    <x v="3"/>
    <s v="Abril-2014"/>
    <x v="1"/>
    <n v="427733.11100000003"/>
    <n v="152616047.69400001"/>
    <n v="356.80204260361785"/>
    <n v="50995123.130000003"/>
    <n v="119.22182739320361"/>
    <n v="0.33413998003831702"/>
    <m/>
    <x v="1"/>
  </r>
  <r>
    <x v="20"/>
    <x v="3"/>
    <s v="Abril-2014"/>
    <x v="0"/>
    <n v="296998.96999999991"/>
    <n v="115335591.34800002"/>
    <n v="388.33667116084627"/>
    <n v="48932164.954000004"/>
    <n v="164.75533552860475"/>
    <n v="0.42425901997899207"/>
    <m/>
    <x v="0"/>
  </r>
  <r>
    <x v="20"/>
    <x v="3"/>
    <s v="Abril-2014"/>
    <x v="3"/>
    <n v="535111.15999999992"/>
    <n v="188206336"/>
    <n v="351.71446620548903"/>
    <n v="53677716"/>
    <n v="100.31133718085792"/>
    <n v="0.28520674245525934"/>
    <m/>
    <x v="3"/>
  </r>
  <r>
    <x v="20"/>
    <x v="3"/>
    <s v="Abril-2014"/>
    <x v="11"/>
    <n v="73832.98"/>
    <n v="43696566"/>
    <n v="591.82991124020737"/>
    <n v="14953254"/>
    <n v="202.52811142121041"/>
    <n v="0.34220661641923988"/>
    <m/>
    <x v="11"/>
  </r>
  <r>
    <x v="20"/>
    <x v="3"/>
    <s v="Abril-2014"/>
    <x v="10"/>
    <n v="16283.89"/>
    <n v="9966747.8300000001"/>
    <n v="612.06184947208567"/>
    <n v="2502901.67"/>
    <n v="153.70416221185479"/>
    <n v="0.25112521282682038"/>
    <m/>
    <x v="10"/>
  </r>
  <r>
    <x v="20"/>
    <x v="3"/>
    <s v="Abril-2014"/>
    <x v="12"/>
    <n v="167981.44"/>
    <n v="121076942.63000003"/>
    <n v="720.77571563858498"/>
    <n v="35018934.160000004"/>
    <n v="208.46906753508009"/>
    <n v="0.28922876147454962"/>
    <m/>
    <x v="12"/>
  </r>
  <r>
    <x v="20"/>
    <x v="4"/>
    <s v="Mayo-2014"/>
    <x v="1"/>
    <n v="460470.69899999996"/>
    <n v="164748205.70699999"/>
    <n v="357.78216955993543"/>
    <n v="55970507.969999999"/>
    <n v="121.55063957717753"/>
    <n v="0.33973364219542374"/>
    <m/>
    <x v="1"/>
  </r>
  <r>
    <x v="20"/>
    <x v="4"/>
    <s v="Mayo-2014"/>
    <x v="0"/>
    <n v="472999.89999999997"/>
    <n v="184753128.55840001"/>
    <n v="390.59866304073216"/>
    <n v="85250410.251600027"/>
    <n v="180.23346358339617"/>
    <n v="0.46142877750864492"/>
    <m/>
    <x v="0"/>
  </r>
  <r>
    <x v="20"/>
    <x v="4"/>
    <s v="Mayo-2014"/>
    <x v="3"/>
    <n v="640386.5"/>
    <n v="244551740"/>
    <n v="381.88147314161057"/>
    <n v="68969637"/>
    <n v="107.70001709904878"/>
    <n v="0.28202472409315099"/>
    <m/>
    <x v="3"/>
  </r>
  <r>
    <x v="20"/>
    <x v="4"/>
    <s v="Mayo-2014"/>
    <x v="11"/>
    <n v="92546"/>
    <n v="57603212"/>
    <n v="622.42789531692347"/>
    <n v="19517792.239999998"/>
    <n v="210.89828020659994"/>
    <n v="0.33883166515089469"/>
    <m/>
    <x v="11"/>
  </r>
  <r>
    <x v="20"/>
    <x v="4"/>
    <s v="Mayo-2014"/>
    <x v="10"/>
    <n v="22750.57"/>
    <n v="13463268.609999998"/>
    <n v="591.77719986795921"/>
    <n v="3501085.83"/>
    <n v="153.89002693119338"/>
    <n v="0.26004723900402077"/>
    <m/>
    <x v="10"/>
  </r>
  <r>
    <x v="20"/>
    <x v="4"/>
    <s v="Mayo-2014"/>
    <x v="12"/>
    <n v="163907.69"/>
    <n v="119235259.89"/>
    <n v="727.45372648470607"/>
    <n v="37696796.61999999"/>
    <n v="229.98796834974607"/>
    <n v="0.3161547738041332"/>
    <m/>
    <x v="12"/>
  </r>
  <r>
    <x v="20"/>
    <x v="5"/>
    <s v="Junio-2014"/>
    <x v="1"/>
    <n v="412808.94799999992"/>
    <n v="153662945.28099999"/>
    <n v="372.23743822771985"/>
    <n v="52416299.239999995"/>
    <n v="126.97471673990944"/>
    <n v="0.34111216041152592"/>
    <m/>
    <x v="1"/>
  </r>
  <r>
    <x v="20"/>
    <x v="5"/>
    <s v="Junio-2014"/>
    <x v="0"/>
    <n v="427999.995"/>
    <n v="166650155.22000003"/>
    <n v="389.36952609076559"/>
    <n v="75664203.515799984"/>
    <n v="176.78552429842898"/>
    <n v="0.45403020126751953"/>
    <m/>
    <x v="0"/>
  </r>
  <r>
    <x v="20"/>
    <x v="5"/>
    <s v="Junio-2014"/>
    <x v="3"/>
    <n v="747819.25"/>
    <n v="312483387"/>
    <n v="417.85951217490054"/>
    <n v="87499191"/>
    <n v="117.00580186990372"/>
    <n v="0.28001229710173359"/>
    <m/>
    <x v="3"/>
  </r>
  <r>
    <x v="20"/>
    <x v="5"/>
    <s v="Junio-2014"/>
    <x v="11"/>
    <n v="104954"/>
    <n v="74777140.439999998"/>
    <n v="712.47537435447907"/>
    <n v="24295944.920000002"/>
    <n v="231.4913668845399"/>
    <n v="0.32491139373662847"/>
    <m/>
    <x v="11"/>
  </r>
  <r>
    <x v="20"/>
    <x v="5"/>
    <s v="Junio-2014"/>
    <x v="10"/>
    <n v="16973.22"/>
    <n v="10242903.35"/>
    <n v="603.47437610541772"/>
    <n v="3455431.3400000003"/>
    <n v="203.58136758965006"/>
    <n v="0.33734881819420864"/>
    <m/>
    <x v="10"/>
  </r>
  <r>
    <x v="20"/>
    <x v="5"/>
    <s v="Junio-2014"/>
    <x v="12"/>
    <n v="165400.31"/>
    <n v="122557102.02"/>
    <n v="740.9726258675089"/>
    <n v="39160485.339999989"/>
    <n v="236.76186181271359"/>
    <n v="0.31952848667725042"/>
    <m/>
    <x v="12"/>
  </r>
  <r>
    <x v="20"/>
    <x v="6"/>
    <s v="Julio-2014"/>
    <x v="1"/>
    <n v="429068.28399999993"/>
    <n v="153673076.84499997"/>
    <n v="358.15529270161574"/>
    <n v="52402414.120000005"/>
    <n v="122.1307098988468"/>
    <n v="0.340999316183764"/>
    <m/>
    <x v="1"/>
  </r>
  <r>
    <x v="20"/>
    <x v="6"/>
    <s v="Julio-2014"/>
    <x v="0"/>
    <n v="426000.29999999976"/>
    <n v="171080764.32399997"/>
    <n v="401.59775550392823"/>
    <n v="71575555.429999977"/>
    <n v="168.01761742890795"/>
    <n v="0.41837289956483459"/>
    <m/>
    <x v="0"/>
  </r>
  <r>
    <x v="20"/>
    <x v="6"/>
    <s v="Julio-2014"/>
    <x v="3"/>
    <n v="772051.64"/>
    <n v="356325014"/>
    <n v="461.53002667023674"/>
    <n v="98643256"/>
    <n v="127.7676918088018"/>
    <n v="0.27683505823141563"/>
    <m/>
    <x v="3"/>
  </r>
  <r>
    <x v="20"/>
    <x v="6"/>
    <s v="Julio-2014"/>
    <x v="11"/>
    <n v="104188.14"/>
    <n v="76371107.400000006"/>
    <n v="733.01152511216731"/>
    <n v="24059631.329999998"/>
    <n v="230.92485699427976"/>
    <n v="0.31503577922453951"/>
    <m/>
    <x v="11"/>
  </r>
  <r>
    <x v="20"/>
    <x v="6"/>
    <s v="Julio-2014"/>
    <x v="10"/>
    <n v="20757.7"/>
    <n v="13159867.35"/>
    <n v="633.97521642571189"/>
    <n v="4542422.5200000005"/>
    <n v="218.83072402048398"/>
    <n v="0.34517236376246607"/>
    <m/>
    <x v="10"/>
  </r>
  <r>
    <x v="20"/>
    <x v="6"/>
    <s v="Julio-2014"/>
    <x v="12"/>
    <n v="168095.31999999998"/>
    <n v="124357661.70000002"/>
    <n v="739.80442584600235"/>
    <n v="38608486.250000007"/>
    <n v="229.6821009056053"/>
    <n v="0.31046326959040915"/>
    <m/>
    <x v="12"/>
  </r>
  <r>
    <x v="20"/>
    <x v="7"/>
    <s v="Agosto-2014"/>
    <x v="1"/>
    <n v="420360.42300000001"/>
    <n v="155229434.72499999"/>
    <n v="369.27699714727902"/>
    <n v="56075710.199999996"/>
    <n v="133.39911926009265"/>
    <n v="0.3612440533545852"/>
    <m/>
    <x v="1"/>
  </r>
  <r>
    <x v="20"/>
    <x v="7"/>
    <s v="Agosto-2014"/>
    <x v="0"/>
    <n v="393999.99999999983"/>
    <n v="163812331.63500008"/>
    <n v="415.76733917512729"/>
    <n v="63281768.834300019"/>
    <n v="160.61362648299504"/>
    <n v="0.38630650209717948"/>
    <m/>
    <x v="0"/>
  </r>
  <r>
    <x v="20"/>
    <x v="7"/>
    <s v="Agosto-2014"/>
    <x v="3"/>
    <n v="753767.2"/>
    <n v="345720858"/>
    <n v="458.65733876454163"/>
    <n v="98050988"/>
    <n v="130.08126116392435"/>
    <n v="0.28361316863329084"/>
    <m/>
    <x v="3"/>
  </r>
  <r>
    <x v="20"/>
    <x v="7"/>
    <s v="Agosto-2014"/>
    <x v="11"/>
    <n v="101940.48"/>
    <n v="74642269.439999998"/>
    <n v="732.21422382943456"/>
    <n v="22200190.800000001"/>
    <n v="217.77600811767809"/>
    <n v="0.29742116586963196"/>
    <m/>
    <x v="11"/>
  </r>
  <r>
    <x v="20"/>
    <x v="7"/>
    <s v="Agosto-2014"/>
    <x v="10"/>
    <n v="17850.84"/>
    <n v="10330879.09"/>
    <n v="578.733498815742"/>
    <n v="3682140.0500000003"/>
    <n v="206.2726487941184"/>
    <n v="0.35642078645216246"/>
    <m/>
    <x v="10"/>
  </r>
  <r>
    <x v="20"/>
    <x v="7"/>
    <s v="Agosto-2014"/>
    <x v="12"/>
    <n v="165357.71"/>
    <n v="114358496.26999997"/>
    <n v="691.58248665877124"/>
    <n v="38917463.189999998"/>
    <n v="235.35318183833098"/>
    <n v="0.34031107840134606"/>
    <m/>
    <x v="12"/>
  </r>
  <r>
    <x v="20"/>
    <x v="8"/>
    <s v="Septiembre-2014"/>
    <x v="1"/>
    <n v="469944.81300000008"/>
    <n v="174203142.06500003"/>
    <n v="370.68850904627391"/>
    <n v="63194171.019999996"/>
    <n v="134.47147254713923"/>
    <n v="0.36276137313539669"/>
    <m/>
    <x v="1"/>
  </r>
  <r>
    <x v="20"/>
    <x v="8"/>
    <s v="Septiembre-2014"/>
    <x v="0"/>
    <n v="288000.39500000002"/>
    <n v="137541730.273"/>
    <n v="477.57479732970501"/>
    <n v="43921550.09390001"/>
    <n v="152.50517310540496"/>
    <n v="0.31933254007145484"/>
    <m/>
    <x v="0"/>
  </r>
  <r>
    <x v="20"/>
    <x v="8"/>
    <s v="Septiembre-2014"/>
    <x v="3"/>
    <n v="715452.41"/>
    <n v="308396297"/>
    <n v="431.05074871436938"/>
    <n v="88540949"/>
    <n v="123.7551900901417"/>
    <n v="0.28710120666591532"/>
    <m/>
    <x v="3"/>
  </r>
  <r>
    <x v="20"/>
    <x v="8"/>
    <s v="Septiembre-2014"/>
    <x v="11"/>
    <n v="102777.3"/>
    <n v="76160370.50999999"/>
    <n v="741.02326593518205"/>
    <n v="23795953.979999997"/>
    <n v="231.52927718474797"/>
    <n v="0.31244535472520513"/>
    <m/>
    <x v="11"/>
  </r>
  <r>
    <x v="20"/>
    <x v="8"/>
    <s v="Septiembre-2014"/>
    <x v="10"/>
    <n v="16933.45"/>
    <n v="10465981.73"/>
    <n v="618.06552887923021"/>
    <n v="3946269.02"/>
    <n v="233.04577744050974"/>
    <n v="0.37705674649596393"/>
    <m/>
    <x v="10"/>
  </r>
  <r>
    <x v="20"/>
    <x v="8"/>
    <s v="Septiembre-2014"/>
    <x v="12"/>
    <n v="168928.85999999996"/>
    <n v="119992545.85000002"/>
    <n v="710.31406859668652"/>
    <n v="42232270.410000011"/>
    <n v="250.00032800789648"/>
    <n v="0.35195744961352532"/>
    <m/>
    <x v="12"/>
  </r>
  <r>
    <x v="20"/>
    <x v="9"/>
    <s v="Octubre-2014"/>
    <x v="1"/>
    <n v="457358.00600000005"/>
    <n v="164770097.47000003"/>
    <n v="360.26503375563522"/>
    <n v="67172075.899999991"/>
    <n v="146.86979350701469"/>
    <n v="0.40767151887028608"/>
    <m/>
    <x v="1"/>
  </r>
  <r>
    <x v="20"/>
    <x v="9"/>
    <s v="Octubre-2014"/>
    <x v="0"/>
    <n v="256999.995"/>
    <n v="116143881.47399999"/>
    <n v="451.92172658991683"/>
    <n v="39719404.739999987"/>
    <n v="154.55021600292244"/>
    <n v="0.34198447852710678"/>
    <m/>
    <x v="0"/>
  </r>
  <r>
    <x v="20"/>
    <x v="9"/>
    <s v="Octubre-2014"/>
    <x v="3"/>
    <n v="689355.88"/>
    <n v="361257574"/>
    <n v="524.05090676821385"/>
    <n v="100104925"/>
    <n v="145.21516085421655"/>
    <n v="0.2771012490938114"/>
    <m/>
    <x v="3"/>
  </r>
  <r>
    <x v="20"/>
    <x v="9"/>
    <s v="Octubre-2014"/>
    <x v="11"/>
    <n v="102363.56000000001"/>
    <n v="84479726"/>
    <n v="825.29101176238873"/>
    <n v="22722289"/>
    <n v="221.97634587933439"/>
    <n v="0.26896736147084566"/>
    <m/>
    <x v="11"/>
  </r>
  <r>
    <x v="20"/>
    <x v="9"/>
    <s v="Octubre-2014"/>
    <x v="10"/>
    <n v="24450.43"/>
    <n v="14349369.799999999"/>
    <n v="586.87596905248699"/>
    <n v="5477910.1299999999"/>
    <n v="224.04146389245506"/>
    <n v="0.38175266275456921"/>
    <m/>
    <x v="10"/>
  </r>
  <r>
    <x v="20"/>
    <x v="9"/>
    <s v="Octubre-2014"/>
    <x v="12"/>
    <n v="168022.81"/>
    <n v="118002776.51000001"/>
    <n v="702.30212499124377"/>
    <n v="43373206.890000008"/>
    <n v="258.13880204717447"/>
    <n v="0.36756090130069435"/>
    <m/>
    <x v="12"/>
  </r>
  <r>
    <x v="20"/>
    <x v="10"/>
    <s v="Noviembre-2014"/>
    <x v="1"/>
    <n v="436421.69699999999"/>
    <n v="163683912.08100003"/>
    <n v="375.05906146778955"/>
    <n v="65146673.869999997"/>
    <n v="149.27459912699987"/>
    <n v="0.39800291330868087"/>
    <m/>
    <x v="1"/>
  </r>
  <r>
    <x v="20"/>
    <x v="10"/>
    <s v="Noviembre-2014"/>
    <x v="0"/>
    <n v="240000.00000000003"/>
    <n v="113902567.64000002"/>
    <n v="474.59403183333336"/>
    <n v="35226418.520599991"/>
    <n v="146.77674383583329"/>
    <n v="0.30926799325487081"/>
    <m/>
    <x v="0"/>
  </r>
  <r>
    <x v="20"/>
    <x v="10"/>
    <s v="Noviembre-2014"/>
    <x v="3"/>
    <n v="724971"/>
    <n v="338031860"/>
    <n v="466.26949215899668"/>
    <n v="92520313"/>
    <n v="127.61932960077024"/>
    <n v="0.27370293735034323"/>
    <m/>
    <x v="3"/>
  </r>
  <r>
    <x v="20"/>
    <x v="10"/>
    <s v="Noviembre-2014"/>
    <x v="11"/>
    <n v="85238"/>
    <n v="62531260"/>
    <n v="733.60778056735262"/>
    <n v="17302757"/>
    <n v="202.99346535582723"/>
    <n v="0.27670571486965079"/>
    <m/>
    <x v="11"/>
  </r>
  <r>
    <x v="20"/>
    <x v="10"/>
    <s v="Noviembre-2014"/>
    <x v="10"/>
    <n v="24733.53"/>
    <n v="13691968.569999998"/>
    <n v="553.57923313008689"/>
    <n v="5514018.5"/>
    <n v="222.93698068977619"/>
    <n v="0.40271919058312594"/>
    <m/>
    <x v="10"/>
  </r>
  <r>
    <x v="20"/>
    <x v="10"/>
    <s v="Noviembre-2014"/>
    <x v="12"/>
    <n v="141143.38999999998"/>
    <n v="95508905.049999997"/>
    <n v="676.67997098553474"/>
    <n v="33179993.350000005"/>
    <n v="235.08003704601404"/>
    <n v="0.347402091277561"/>
    <m/>
    <x v="12"/>
  </r>
  <r>
    <x v="20"/>
    <x v="11"/>
    <s v="Diciembre-2014"/>
    <x v="1"/>
    <n v="414455.88"/>
    <n v="156503301.88600001"/>
    <n v="377.61148879345131"/>
    <n v="62249061.419999994"/>
    <n v="150.19466347057252"/>
    <n v="0.39774918912153945"/>
    <m/>
    <x v="1"/>
  </r>
  <r>
    <x v="20"/>
    <x v="11"/>
    <s v="Diciembre-2014"/>
    <x v="0"/>
    <n v="230000.74"/>
    <n v="105069541.67400004"/>
    <n v="456.82262445764326"/>
    <n v="35049601.581199989"/>
    <n v="152.38908179686723"/>
    <n v="0.33358479558185017"/>
    <m/>
    <x v="0"/>
  </r>
  <r>
    <x v="20"/>
    <x v="11"/>
    <s v="Diciembre-2014"/>
    <x v="3"/>
    <n v="601194.99"/>
    <n v="256274675"/>
    <n v="426.27546679988137"/>
    <n v="78111410"/>
    <n v="129.92691439427998"/>
    <n v="0.30479566504181499"/>
    <m/>
    <x v="3"/>
  </r>
  <r>
    <x v="20"/>
    <x v="11"/>
    <s v="Diciembre-2014"/>
    <x v="11"/>
    <n v="69983.03"/>
    <n v="56821670.690000005"/>
    <n v="811.93498895375069"/>
    <n v="14824087.24"/>
    <n v="211.82402705341568"/>
    <n v="0.26088791582484883"/>
    <m/>
    <x v="11"/>
  </r>
  <r>
    <x v="20"/>
    <x v="11"/>
    <s v="Diciembre-2014"/>
    <x v="10"/>
    <n v="20711.8"/>
    <n v="12126179.43"/>
    <n v="585.47202222887438"/>
    <n v="4359404.379999999"/>
    <n v="210.47926206317169"/>
    <n v="0.3595035357315341"/>
    <m/>
    <x v="10"/>
  </r>
  <r>
    <x v="20"/>
    <x v="11"/>
    <s v="Diciembre-2014"/>
    <x v="12"/>
    <n v="157736.25999999998"/>
    <n v="109683813.41999996"/>
    <n v="695.362077305497"/>
    <n v="38778836.18"/>
    <n v="245.84604820730505"/>
    <n v="0.353551130024159"/>
    <m/>
    <x v="12"/>
  </r>
  <r>
    <x v="20"/>
    <x v="0"/>
    <s v="Enero-2014"/>
    <x v="9"/>
    <n v="34440"/>
    <n v="0"/>
    <n v="0"/>
    <m/>
    <n v="0"/>
    <s v="-"/>
    <m/>
    <x v="9"/>
  </r>
  <r>
    <x v="20"/>
    <x v="1"/>
    <s v="Febrero-2014"/>
    <x v="9"/>
    <n v="28200"/>
    <n v="0"/>
    <n v="0"/>
    <m/>
    <n v="0"/>
    <s v="-"/>
    <m/>
    <x v="9"/>
  </r>
  <r>
    <x v="20"/>
    <x v="2"/>
    <s v="Marzo-2014"/>
    <x v="9"/>
    <n v="30640"/>
    <n v="0"/>
    <n v="0"/>
    <m/>
    <n v="0"/>
    <s v="-"/>
    <m/>
    <x v="9"/>
  </r>
  <r>
    <x v="20"/>
    <x v="3"/>
    <s v="Abril-2014"/>
    <x v="9"/>
    <n v="25360"/>
    <n v="0"/>
    <n v="0"/>
    <m/>
    <n v="0"/>
    <s v="-"/>
    <m/>
    <x v="9"/>
  </r>
  <r>
    <x v="20"/>
    <x v="4"/>
    <s v="Mayo-2014"/>
    <x v="9"/>
    <n v="33480"/>
    <n v="0"/>
    <n v="0"/>
    <m/>
    <n v="0"/>
    <s v="-"/>
    <m/>
    <x v="9"/>
  </r>
  <r>
    <x v="20"/>
    <x v="5"/>
    <s v="Junio-2014"/>
    <x v="9"/>
    <n v="30960"/>
    <n v="0"/>
    <n v="0"/>
    <m/>
    <n v="0"/>
    <s v="-"/>
    <m/>
    <x v="9"/>
  </r>
  <r>
    <x v="20"/>
    <x v="6"/>
    <s v="Julio-2014"/>
    <x v="9"/>
    <n v="29800"/>
    <n v="0"/>
    <n v="0"/>
    <m/>
    <n v="0"/>
    <s v="-"/>
    <m/>
    <x v="9"/>
  </r>
  <r>
    <x v="20"/>
    <x v="7"/>
    <s v="Agosto-2014"/>
    <x v="9"/>
    <n v="24760"/>
    <n v="0"/>
    <n v="0"/>
    <m/>
    <n v="0"/>
    <s v="-"/>
    <m/>
    <x v="9"/>
  </r>
  <r>
    <x v="20"/>
    <x v="8"/>
    <s v="Septiembre-2014"/>
    <x v="9"/>
    <n v="30440"/>
    <n v="0"/>
    <n v="0"/>
    <m/>
    <n v="0"/>
    <s v="-"/>
    <m/>
    <x v="9"/>
  </r>
  <r>
    <x v="20"/>
    <x v="9"/>
    <s v="Octubre-2014"/>
    <x v="9"/>
    <n v="28800"/>
    <n v="0"/>
    <n v="0"/>
    <m/>
    <n v="0"/>
    <s v="-"/>
    <m/>
    <x v="9"/>
  </r>
  <r>
    <x v="20"/>
    <x v="10"/>
    <s v="Noviembre-2014"/>
    <x v="9"/>
    <n v="33200"/>
    <n v="0"/>
    <n v="0"/>
    <m/>
    <n v="0"/>
    <s v="-"/>
    <m/>
    <x v="9"/>
  </r>
  <r>
    <x v="20"/>
    <x v="11"/>
    <s v="Diciembre-2014"/>
    <x v="9"/>
    <n v="21680"/>
    <n v="0"/>
    <n v="0"/>
    <m/>
    <n v="0"/>
    <s v="-"/>
    <m/>
    <x v="9"/>
  </r>
  <r>
    <x v="21"/>
    <x v="0"/>
    <s v="Enero-2015"/>
    <x v="1"/>
    <n v="407873.27500000008"/>
    <n v="146856575.17799997"/>
    <n v="360.05441929971988"/>
    <n v="57697439.360000007"/>
    <n v="141.45922985515537"/>
    <n v="0.39288291511678558"/>
    <m/>
    <x v="1"/>
  </r>
  <r>
    <x v="21"/>
    <x v="0"/>
    <s v="Enero-2015"/>
    <x v="0"/>
    <n v="189000"/>
    <n v="85905215.459999993"/>
    <n v="454.52494952380948"/>
    <n v="30387782.055600002"/>
    <n v="160.78191563809526"/>
    <n v="0.3537361718131008"/>
    <m/>
    <x v="0"/>
  </r>
  <r>
    <x v="21"/>
    <x v="0"/>
    <s v="Enero-2015"/>
    <x v="3"/>
    <n v="480254.32999999996"/>
    <n v="215398843.39999995"/>
    <n v="448.50994555322376"/>
    <n v="64310584.4287"/>
    <n v="133.90943175608641"/>
    <n v="0.29856513346858582"/>
    <m/>
    <x v="3"/>
  </r>
  <r>
    <x v="21"/>
    <x v="0"/>
    <s v="Enero-2015"/>
    <x v="11"/>
    <n v="59934"/>
    <n v="57364197.719999999"/>
    <n v="957.12279707678442"/>
    <n v="12011079.560000001"/>
    <n v="200.40510494877699"/>
    <n v="0.20938285616103619"/>
    <m/>
    <x v="11"/>
  </r>
  <r>
    <x v="21"/>
    <x v="0"/>
    <s v="Enero-2015"/>
    <x v="10"/>
    <n v="6520"/>
    <n v="4292764"/>
    <n v="658.39938650306749"/>
    <n v="1534252"/>
    <n v="235.31472392638037"/>
    <n v="0.35740422720652709"/>
    <m/>
    <x v="10"/>
  </r>
  <r>
    <x v="21"/>
    <x v="0"/>
    <s v="Enero-2015"/>
    <x v="12"/>
    <n v="171673"/>
    <n v="104721104"/>
    <n v="610.00334356596557"/>
    <n v="37124213"/>
    <n v="216.2495733167126"/>
    <n v="0.35450555410493001"/>
    <m/>
    <x v="12"/>
  </r>
  <r>
    <x v="21"/>
    <x v="1"/>
    <s v="Febrero-2015"/>
    <x v="1"/>
    <n v="367443.86799999996"/>
    <n v="139021926.19499999"/>
    <n v="378.34874467139019"/>
    <n v="56559204.810000002"/>
    <n v="153.92610881725207"/>
    <n v="0.40683657864635592"/>
    <m/>
    <x v="1"/>
  </r>
  <r>
    <x v="21"/>
    <x v="1"/>
    <s v="Febrero-2015"/>
    <x v="0"/>
    <n v="147000.00000000003"/>
    <n v="67055738.901000015"/>
    <n v="456.16148912244898"/>
    <n v="22308600.040000003"/>
    <n v="151.75918394557823"/>
    <n v="0.33268740909612599"/>
    <m/>
    <x v="0"/>
  </r>
  <r>
    <x v="21"/>
    <x v="1"/>
    <s v="Febrero-2015"/>
    <x v="3"/>
    <n v="480554.1"/>
    <n v="220391643.15000001"/>
    <n v="458.61983728783088"/>
    <n v="65816317.709999986"/>
    <n v="136.95922625569108"/>
    <n v="0.29863345437832672"/>
    <m/>
    <x v="3"/>
  </r>
  <r>
    <x v="21"/>
    <x v="1"/>
    <s v="Febrero-2015"/>
    <x v="11"/>
    <n v="56600"/>
    <n v="45313579.849999994"/>
    <n v="800.59328356890444"/>
    <n v="11114605.640000001"/>
    <n v="196.37112438162546"/>
    <n v="0.24528200324918717"/>
    <m/>
    <x v="11"/>
  </r>
  <r>
    <x v="21"/>
    <x v="1"/>
    <s v="Febrero-2015"/>
    <x v="10"/>
    <n v="10380"/>
    <n v="6018146"/>
    <n v="579.78285163776491"/>
    <n v="2277524"/>
    <n v="219.41464354527938"/>
    <n v="0.37844279617011617"/>
    <m/>
    <x v="10"/>
  </r>
  <r>
    <x v="21"/>
    <x v="1"/>
    <s v="Febrero-2015"/>
    <x v="12"/>
    <n v="105296"/>
    <n v="78328823"/>
    <n v="743.89172428202403"/>
    <n v="24997923"/>
    <n v="237.40619776629691"/>
    <n v="0.31914079699627301"/>
    <m/>
    <x v="12"/>
  </r>
  <r>
    <x v="21"/>
    <x v="2"/>
    <s v="Marzo-2015"/>
    <x v="1"/>
    <n v="413232.62"/>
    <n v="154822479.36900002"/>
    <n v="374.66180518130449"/>
    <n v="64620406.059999995"/>
    <n v="156.37779529602477"/>
    <n v="0.41738387295804336"/>
    <m/>
    <x v="1"/>
  </r>
  <r>
    <x v="21"/>
    <x v="2"/>
    <s v="Marzo-2015"/>
    <x v="0"/>
    <n v="253000"/>
    <n v="95640855.839999974"/>
    <n v="378.02709818181808"/>
    <n v="42317753.104000002"/>
    <n v="167.26384626086957"/>
    <n v="0.44246522819488826"/>
    <m/>
    <x v="0"/>
  </r>
  <r>
    <x v="21"/>
    <x v="2"/>
    <s v="Marzo-2015"/>
    <x v="3"/>
    <n v="410269.69"/>
    <n v="187114624.09"/>
    <n v="456.07713328761872"/>
    <n v="58066629.041999988"/>
    <n v="141.53282696072426"/>
    <n v="0.31032651415888585"/>
    <m/>
    <x v="3"/>
  </r>
  <r>
    <x v="21"/>
    <x v="2"/>
    <s v="Marzo-2015"/>
    <x v="11"/>
    <n v="47889.990000000005"/>
    <n v="36643484.499999993"/>
    <n v="765.15957718930383"/>
    <n v="8960065.4400000013"/>
    <n v="187.09683255310767"/>
    <n v="0.24452001664852596"/>
    <m/>
    <x v="11"/>
  </r>
  <r>
    <x v="21"/>
    <x v="2"/>
    <s v="Marzo-2015"/>
    <x v="10"/>
    <n v="17462"/>
    <n v="10400744"/>
    <n v="595.62157828427439"/>
    <n v="3668357"/>
    <n v="210.07656625816057"/>
    <n v="0.35270140289963869"/>
    <m/>
    <x v="10"/>
  </r>
  <r>
    <x v="21"/>
    <x v="2"/>
    <s v="Marzo-2015"/>
    <x v="12"/>
    <n v="142116"/>
    <n v="92224117"/>
    <n v="648.93549635509021"/>
    <n v="33424572.999999996"/>
    <n v="235.19218807171603"/>
    <n v="0.36242768255509561"/>
    <m/>
    <x v="12"/>
  </r>
  <r>
    <x v="21"/>
    <x v="3"/>
    <s v="Abril-2015"/>
    <x v="1"/>
    <n v="436717.1700000001"/>
    <n v="162195715.10999998"/>
    <n v="371.39761441025996"/>
    <n v="68547706.700000018"/>
    <n v="156.96132739640166"/>
    <n v="0.4226234130384483"/>
    <m/>
    <x v="1"/>
  </r>
  <r>
    <x v="21"/>
    <x v="3"/>
    <s v="Abril-2015"/>
    <x v="0"/>
    <n v="323000"/>
    <n v="127270097.73960002"/>
    <n v="394.02507040123845"/>
    <n v="68896875.28899999"/>
    <n v="213.3030194705882"/>
    <n v="0.54134377605308281"/>
    <m/>
    <x v="0"/>
  </r>
  <r>
    <x v="21"/>
    <x v="3"/>
    <s v="Abril-2015"/>
    <x v="3"/>
    <n v="622432.60000000009"/>
    <n v="235248220.54000002"/>
    <n v="377.94970979990444"/>
    <n v="89495142.424999997"/>
    <n v="143.78286488368377"/>
    <n v="0.38042856273075548"/>
    <m/>
    <x v="3"/>
  </r>
  <r>
    <x v="21"/>
    <x v="3"/>
    <s v="Abril-2015"/>
    <x v="11"/>
    <n v="64500.400000000009"/>
    <n v="43977309.879999995"/>
    <n v="681.81452952229733"/>
    <n v="18757064.029999997"/>
    <n v="290.80539081928168"/>
    <n v="0.42651685792473487"/>
    <m/>
    <x v="11"/>
  </r>
  <r>
    <x v="21"/>
    <x v="3"/>
    <s v="Abril-2015"/>
    <x v="10"/>
    <n v="19232"/>
    <n v="11922303"/>
    <n v="619.92008111480868"/>
    <n v="4351052"/>
    <n v="226.24022462562397"/>
    <n v="0.36495063076320072"/>
    <m/>
    <x v="10"/>
  </r>
  <r>
    <x v="21"/>
    <x v="3"/>
    <s v="Abril-2015"/>
    <x v="12"/>
    <n v="123582"/>
    <n v="84176220"/>
    <n v="681.1365732873719"/>
    <n v="31896343"/>
    <n v="258.0986146849865"/>
    <n v="0.37892344179864573"/>
    <m/>
    <x v="12"/>
  </r>
  <r>
    <x v="21"/>
    <x v="4"/>
    <s v="Mayo-2015"/>
    <x v="1"/>
    <n v="464904.12400000001"/>
    <n v="171368756.15700004"/>
    <n v="368.61096150870031"/>
    <n v="77162876.86999999"/>
    <n v="165.97589241862693"/>
    <n v="0.45027389239673871"/>
    <m/>
    <x v="1"/>
  </r>
  <r>
    <x v="21"/>
    <x v="4"/>
    <s v="Mayo-2015"/>
    <x v="0"/>
    <n v="372999.99000000011"/>
    <n v="150824911.77160001"/>
    <n v="404.35634266799838"/>
    <n v="88985246.997999996"/>
    <n v="238.56635223502278"/>
    <n v="0.58999037992313763"/>
    <m/>
    <x v="0"/>
  </r>
  <r>
    <x v="21"/>
    <x v="4"/>
    <s v="Mayo-2015"/>
    <x v="3"/>
    <n v="599033.28"/>
    <n v="217762482.06"/>
    <n v="363.52317864543352"/>
    <n v="91517067.985599995"/>
    <n v="152.77459707347143"/>
    <n v="0.42026095184010775"/>
    <m/>
    <x v="3"/>
  </r>
  <r>
    <x v="21"/>
    <x v="4"/>
    <s v="Mayo-2015"/>
    <x v="11"/>
    <n v="80405.55"/>
    <n v="58556877.890000001"/>
    <n v="728.26910443371139"/>
    <n v="25035722.780000001"/>
    <n v="311.36809312292496"/>
    <n v="0.42754538291863842"/>
    <m/>
    <x v="11"/>
  </r>
  <r>
    <x v="21"/>
    <x v="4"/>
    <s v="Mayo-2015"/>
    <x v="10"/>
    <n v="15064"/>
    <n v="9770881"/>
    <n v="648.62460169941585"/>
    <n v="3581573"/>
    <n v="237.75710302708444"/>
    <n v="0.36655578959563628"/>
    <m/>
    <x v="10"/>
  </r>
  <r>
    <x v="21"/>
    <x v="4"/>
    <s v="Mayo-2015"/>
    <x v="12"/>
    <n v="135887"/>
    <n v="97042333"/>
    <n v="714.13993244386882"/>
    <n v="39697389"/>
    <n v="292.13529623878662"/>
    <n v="0.40907290429631366"/>
    <m/>
    <x v="12"/>
  </r>
  <r>
    <x v="21"/>
    <x v="5"/>
    <s v="Junio-2015"/>
    <x v="1"/>
    <n v="439127.75500000006"/>
    <n v="156716139.729"/>
    <n v="356.88051585124691"/>
    <n v="71216121.160000011"/>
    <n v="162.17631509080996"/>
    <n v="0.45442748451531451"/>
    <m/>
    <x v="1"/>
  </r>
  <r>
    <x v="21"/>
    <x v="5"/>
    <s v="Junio-2015"/>
    <x v="0"/>
    <n v="367000.00000000012"/>
    <n v="136044662.87300006"/>
    <n v="370.69390428610359"/>
    <n v="82054779.659999996"/>
    <n v="223.5825058855585"/>
    <n v="0.60314589287930753"/>
    <m/>
    <x v="0"/>
  </r>
  <r>
    <x v="21"/>
    <x v="5"/>
    <s v="Junio-2015"/>
    <x v="3"/>
    <n v="676463.38"/>
    <n v="277257064.71999997"/>
    <n v="409.8626369397852"/>
    <n v="114499729.8"/>
    <n v="169.26227373904555"/>
    <n v="0.41297317316560533"/>
    <m/>
    <x v="3"/>
  </r>
  <r>
    <x v="21"/>
    <x v="5"/>
    <s v="Junio-2015"/>
    <x v="11"/>
    <n v="81381.22"/>
    <n v="60158382.68"/>
    <n v="739.21701689898475"/>
    <n v="25600575.740000002"/>
    <n v="314.5759640860631"/>
    <n v="0.42555292545308171"/>
    <m/>
    <x v="11"/>
  </r>
  <r>
    <x v="21"/>
    <x v="5"/>
    <s v="Junio-2015"/>
    <x v="10"/>
    <n v="9478"/>
    <n v="6314853"/>
    <n v="666.26429626503477"/>
    <n v="2216058"/>
    <n v="233.81071956108883"/>
    <n v="0.35092788383197521"/>
    <m/>
    <x v="10"/>
  </r>
  <r>
    <x v="21"/>
    <x v="5"/>
    <s v="Junio-2015"/>
    <x v="12"/>
    <n v="143908"/>
    <n v="100860600"/>
    <n v="700.86861050115351"/>
    <n v="41212652"/>
    <n v="286.38193846068322"/>
    <n v="0.40861002214938241"/>
    <m/>
    <x v="12"/>
  </r>
  <r>
    <x v="21"/>
    <x v="6"/>
    <s v="Julio-2015"/>
    <x v="1"/>
    <n v="462630.12600000005"/>
    <n v="164648653.164"/>
    <n v="355.89695506340627"/>
    <n v="73851958.079999998"/>
    <n v="159.63499549529982"/>
    <n v="0.44854274031892011"/>
    <m/>
    <x v="1"/>
  </r>
  <r>
    <x v="21"/>
    <x v="6"/>
    <s v="Julio-2015"/>
    <x v="0"/>
    <n v="377000.00500000006"/>
    <n v="155840037.06500003"/>
    <n v="413.36879309855715"/>
    <n v="85126375.124800012"/>
    <n v="225.79940051937135"/>
    <n v="0.54624201025628782"/>
    <m/>
    <x v="0"/>
  </r>
  <r>
    <x v="21"/>
    <x v="6"/>
    <s v="Julio-2015"/>
    <x v="3"/>
    <n v="735874.32000000007"/>
    <n v="306641748.36000001"/>
    <n v="416.7039670034959"/>
    <n v="111005208.84880002"/>
    <n v="150.84805357632266"/>
    <n v="0.36200292178897625"/>
    <m/>
    <x v="3"/>
  </r>
  <r>
    <x v="21"/>
    <x v="6"/>
    <s v="Julio-2015"/>
    <x v="11"/>
    <n v="75502.489999999991"/>
    <n v="58858486.649999999"/>
    <n v="779.55689474612041"/>
    <n v="25870117.499999996"/>
    <n v="342.6392626256432"/>
    <n v="0.43953079619317731"/>
    <m/>
    <x v="11"/>
  </r>
  <r>
    <x v="21"/>
    <x v="6"/>
    <s v="Julio-2015"/>
    <x v="10"/>
    <n v="7437"/>
    <n v="4587116"/>
    <n v="616.79655775178162"/>
    <n v="1335768"/>
    <n v="179.61113352158128"/>
    <n v="0.29119996093405964"/>
    <m/>
    <x v="10"/>
  </r>
  <r>
    <x v="21"/>
    <x v="6"/>
    <s v="Julio-2015"/>
    <x v="12"/>
    <n v="155557"/>
    <n v="103346549"/>
    <n v="664.3645030439003"/>
    <n v="42667362"/>
    <n v="274.28763732908192"/>
    <n v="0.41285715307242626"/>
    <m/>
    <x v="12"/>
  </r>
  <r>
    <x v="21"/>
    <x v="7"/>
    <s v="Agosto-2015"/>
    <x v="1"/>
    <n v="427406.77799999999"/>
    <n v="160252085.93399999"/>
    <n v="374.94044124400853"/>
    <n v="74873976.770000011"/>
    <n v="175.18200605138745"/>
    <n v="0.4672262225705876"/>
    <m/>
    <x v="1"/>
  </r>
  <r>
    <x v="21"/>
    <x v="7"/>
    <s v="Agosto-2015"/>
    <x v="0"/>
    <n v="319999.99999999994"/>
    <n v="138888375.37599999"/>
    <n v="434.02617305000001"/>
    <n v="67632878.378999978"/>
    <n v="211.35274493437498"/>
    <n v="0.48695852475704737"/>
    <m/>
    <x v="0"/>
  </r>
  <r>
    <x v="21"/>
    <x v="7"/>
    <s v="Agosto-2015"/>
    <x v="3"/>
    <n v="683901.98999999987"/>
    <n v="299429000.76999998"/>
    <n v="437.82443266468641"/>
    <n v="108610699.47000001"/>
    <n v="158.81032817290097"/>
    <n v="0.3627260525557009"/>
    <m/>
    <x v="3"/>
  </r>
  <r>
    <x v="21"/>
    <x v="7"/>
    <s v="Agosto-2015"/>
    <x v="11"/>
    <n v="66330.259999999995"/>
    <n v="51880951.109999999"/>
    <n v="782.16112992772833"/>
    <n v="21911877.91"/>
    <n v="330.34512317605873"/>
    <n v="0.42234919447682423"/>
    <m/>
    <x v="11"/>
  </r>
  <r>
    <x v="21"/>
    <x v="7"/>
    <s v="Agosto-2015"/>
    <x v="10"/>
    <n v="0"/>
    <n v="0"/>
    <e v="#DIV/0!"/>
    <n v="0"/>
    <m/>
    <m/>
    <m/>
    <x v="10"/>
  </r>
  <r>
    <x v="21"/>
    <x v="7"/>
    <s v="Agosto-2015"/>
    <x v="12"/>
    <n v="128942"/>
    <n v="86010412"/>
    <n v="667.04729258116049"/>
    <n v="35415681"/>
    <n v="274.66365497665618"/>
    <n v="0.4117603924510907"/>
    <m/>
    <x v="12"/>
  </r>
  <r>
    <x v="21"/>
    <x v="8"/>
    <s v="Septiembre-2015"/>
    <x v="1"/>
    <n v="437948.18999999994"/>
    <n v="155299710.67899996"/>
    <n v="354.60749519024154"/>
    <n v="75414160"/>
    <n v="172.19881648557563"/>
    <n v="0.48560399546319116"/>
    <m/>
    <x v="1"/>
  </r>
  <r>
    <x v="21"/>
    <x v="8"/>
    <s v="Septiembre-2015"/>
    <x v="0"/>
    <n v="360000"/>
    <n v="149855355.87300006"/>
    <n v="416.26487742500018"/>
    <n v="70023328.164700016"/>
    <n v="194.5092449019445"/>
    <n v="0.4672727761832125"/>
    <m/>
    <x v="0"/>
  </r>
  <r>
    <x v="21"/>
    <x v="8"/>
    <s v="Septiembre-2015"/>
    <x v="3"/>
    <n v="775302.78"/>
    <n v="312577643.65000004"/>
    <n v="403.16848038388309"/>
    <n v="113657538.89480001"/>
    <n v="146.5976155725896"/>
    <n v="0.36361378109966436"/>
    <m/>
    <x v="3"/>
  </r>
  <r>
    <x v="21"/>
    <x v="8"/>
    <s v="Septiembre-2015"/>
    <x v="11"/>
    <n v="82932.12"/>
    <n v="68672693.410000011"/>
    <n v="828.05906095249964"/>
    <n v="27990751.109999996"/>
    <n v="337.51399469831466"/>
    <n v="0.40759652374322086"/>
    <m/>
    <x v="11"/>
  </r>
  <r>
    <x v="21"/>
    <x v="8"/>
    <s v="Septiembre-2015"/>
    <x v="10"/>
    <n v="16099"/>
    <n v="10551490"/>
    <n v="655.4127585564321"/>
    <n v="2889779"/>
    <n v="179.50052798310455"/>
    <n v="0.27387402158368157"/>
    <m/>
    <x v="10"/>
  </r>
  <r>
    <x v="21"/>
    <x v="8"/>
    <s v="Septiembre-2015"/>
    <x v="12"/>
    <n v="122712"/>
    <n v="89764157"/>
    <n v="731.50268107438558"/>
    <n v="35721838"/>
    <n v="291.10305430601733"/>
    <n v="0.39795213583969824"/>
    <m/>
    <x v="12"/>
  </r>
  <r>
    <x v="21"/>
    <x v="9"/>
    <s v="Octubre-2015"/>
    <x v="1"/>
    <n v="460224.38600000006"/>
    <n v="172829274.69499999"/>
    <n v="375.53263136951631"/>
    <n v="82775283.079999998"/>
    <n v="179.8585333546406"/>
    <n v="0.47894248949477719"/>
    <m/>
    <x v="1"/>
  </r>
  <r>
    <x v="21"/>
    <x v="9"/>
    <s v="Octubre-2015"/>
    <x v="0"/>
    <n v="352000.00000000017"/>
    <n v="142917917.25699997"/>
    <n v="406.01681038920424"/>
    <n v="66953054.230000012"/>
    <n v="190.20754042613629"/>
    <n v="0.4684720818426335"/>
    <m/>
    <x v="0"/>
  </r>
  <r>
    <x v="21"/>
    <x v="9"/>
    <s v="Octubre-2015"/>
    <x v="3"/>
    <n v="768657.53999999992"/>
    <n v="361596902.11999995"/>
    <n v="470.42653366803631"/>
    <n v="125753785.973"/>
    <n v="163.60183752702147"/>
    <n v="0.34777340523583139"/>
    <m/>
    <x v="3"/>
  </r>
  <r>
    <x v="21"/>
    <x v="9"/>
    <s v="Octubre-2015"/>
    <x v="11"/>
    <n v="91595"/>
    <n v="72300657"/>
    <n v="789.35156940881052"/>
    <n v="29649852.119999994"/>
    <n v="323.70601146350776"/>
    <n v="0.4100910468904867"/>
    <m/>
    <x v="11"/>
  </r>
  <r>
    <x v="21"/>
    <x v="9"/>
    <s v="Octubre-2015"/>
    <x v="10"/>
    <n v="8752"/>
    <n v="4925759"/>
    <n v="562.81524223034739"/>
    <n v="1393053"/>
    <n v="159.16967550274222"/>
    <n v="0.28280981672063127"/>
    <m/>
    <x v="10"/>
  </r>
  <r>
    <x v="21"/>
    <x v="9"/>
    <s v="Octubre-2015"/>
    <x v="12"/>
    <n v="95341"/>
    <n v="63672227"/>
    <n v="667.83678585288601"/>
    <n v="26942999"/>
    <n v="282.59614436601254"/>
    <n v="0.42315150999822893"/>
    <m/>
    <x v="12"/>
  </r>
  <r>
    <x v="21"/>
    <x v="10"/>
    <s v="Noviembre-2015"/>
    <x v="1"/>
    <n v="399608.77799999999"/>
    <n v="153287374.39899999"/>
    <n v="383.59361164733974"/>
    <n v="75287916.450000018"/>
    <n v="188.40406065854745"/>
    <n v="0.49115536582960206"/>
    <m/>
    <x v="1"/>
  </r>
  <r>
    <x v="21"/>
    <x v="10"/>
    <s v="Noviembre-2015"/>
    <x v="0"/>
    <n v="279000.46000000002"/>
    <n v="126558336.529"/>
    <n v="453.61336152994153"/>
    <n v="56107501.775000006"/>
    <n v="201.10182533390807"/>
    <n v="0.44333311667812059"/>
    <m/>
    <x v="0"/>
  </r>
  <r>
    <x v="21"/>
    <x v="10"/>
    <s v="Noviembre-2015"/>
    <x v="3"/>
    <n v="575191.73"/>
    <n v="289273132.09999996"/>
    <n v="502.91601393504038"/>
    <n v="105946713.19999999"/>
    <n v="184.19373519156821"/>
    <n v="0.3662514815353638"/>
    <m/>
    <x v="3"/>
  </r>
  <r>
    <x v="21"/>
    <x v="10"/>
    <s v="Noviembre-2015"/>
    <x v="11"/>
    <n v="70508.53"/>
    <n v="56760011.590000004"/>
    <n v="805.00914697838698"/>
    <n v="21658474.469999999"/>
    <n v="307.17523780456065"/>
    <n v="0.38157981056183921"/>
    <m/>
    <x v="11"/>
  </r>
  <r>
    <x v="21"/>
    <x v="10"/>
    <s v="Noviembre-2015"/>
    <x v="10"/>
    <n v="6302"/>
    <n v="4218129"/>
    <n v="669.33179942875279"/>
    <n v="1087128"/>
    <n v="172.50523643287846"/>
    <n v="0.25772753749351907"/>
    <m/>
    <x v="10"/>
  </r>
  <r>
    <x v="21"/>
    <x v="10"/>
    <s v="Noviembre-2015"/>
    <x v="12"/>
    <n v="106953"/>
    <n v="57135239"/>
    <n v="534.20884874664569"/>
    <n v="25428111"/>
    <n v="237.75032958402289"/>
    <n v="0.44505127562343794"/>
    <m/>
    <x v="12"/>
  </r>
  <r>
    <x v="21"/>
    <x v="11"/>
    <s v="Diciembre-2015"/>
    <x v="1"/>
    <n v="356014.49900000001"/>
    <n v="133957694.785"/>
    <n v="376.27033494779096"/>
    <n v="68520624.87000002"/>
    <n v="192.46582670780501"/>
    <n v="0.51150943572128915"/>
    <m/>
    <x v="1"/>
  </r>
  <r>
    <x v="21"/>
    <x v="11"/>
    <s v="Diciembre-2015"/>
    <x v="0"/>
    <n v="171999.99999999991"/>
    <n v="86132422.006000027"/>
    <n v="500.76989538372135"/>
    <n v="38425393.946800001"/>
    <n v="223.40345317906988"/>
    <n v="0.44611997493955607"/>
    <m/>
    <x v="0"/>
  </r>
  <r>
    <x v="21"/>
    <x v="11"/>
    <s v="Diciembre-2015"/>
    <x v="3"/>
    <n v="568961.84000000008"/>
    <n v="247102725.63"/>
    <n v="434.30456712175982"/>
    <n v="89909661.489999995"/>
    <n v="158.02406272097261"/>
    <n v="0.36385540167867875"/>
    <m/>
    <x v="3"/>
  </r>
  <r>
    <x v="21"/>
    <x v="11"/>
    <s v="Diciembre-2015"/>
    <x v="11"/>
    <n v="64101"/>
    <n v="51442467"/>
    <n v="802.52206673842841"/>
    <n v="21273410"/>
    <n v="331.87329370836648"/>
    <n v="0.41353790439327104"/>
    <m/>
    <x v="11"/>
  </r>
  <r>
    <x v="21"/>
    <x v="11"/>
    <s v="Diciembre-2015"/>
    <x v="10"/>
    <n v="9598"/>
    <n v="5411837"/>
    <n v="563.85048968535114"/>
    <n v="1668239"/>
    <n v="173.81110648051677"/>
    <n v="0.30825743643055031"/>
    <m/>
    <x v="10"/>
  </r>
  <r>
    <x v="21"/>
    <x v="11"/>
    <s v="Diciembre-2015"/>
    <x v="12"/>
    <n v="126283"/>
    <n v="72369663"/>
    <n v="573.07525953612128"/>
    <n v="31656255"/>
    <n v="250.67709034470198"/>
    <n v="0.43742438043410536"/>
    <m/>
    <x v="12"/>
  </r>
  <r>
    <x v="21"/>
    <x v="0"/>
    <s v="Enero-2015"/>
    <x v="9"/>
    <n v="0"/>
    <n v="0"/>
    <s v="-"/>
    <m/>
    <s v="-"/>
    <s v="-"/>
    <m/>
    <x v="9"/>
  </r>
  <r>
    <x v="21"/>
    <x v="1"/>
    <s v="Febrero-2015"/>
    <x v="9"/>
    <n v="0"/>
    <n v="0"/>
    <s v="-"/>
    <m/>
    <s v="-"/>
    <s v="-"/>
    <m/>
    <x v="9"/>
  </r>
  <r>
    <x v="21"/>
    <x v="2"/>
    <s v="Marzo-2015"/>
    <x v="9"/>
    <n v="0"/>
    <n v="0"/>
    <s v="-"/>
    <m/>
    <s v="-"/>
    <s v="-"/>
    <m/>
    <x v="9"/>
  </r>
  <r>
    <x v="21"/>
    <x v="3"/>
    <s v="Abril-2015"/>
    <x v="9"/>
    <n v="0"/>
    <n v="0"/>
    <s v="-"/>
    <m/>
    <s v="-"/>
    <s v="-"/>
    <m/>
    <x v="9"/>
  </r>
  <r>
    <x v="21"/>
    <x v="4"/>
    <s v="Mayo-2015"/>
    <x v="9"/>
    <n v="0"/>
    <n v="0"/>
    <s v="-"/>
    <m/>
    <s v="-"/>
    <s v="-"/>
    <m/>
    <x v="9"/>
  </r>
  <r>
    <x v="21"/>
    <x v="5"/>
    <s v="Junio-2015"/>
    <x v="9"/>
    <n v="0"/>
    <n v="0"/>
    <s v="-"/>
    <m/>
    <s v="-"/>
    <s v="-"/>
    <m/>
    <x v="9"/>
  </r>
  <r>
    <x v="21"/>
    <x v="6"/>
    <s v="Julio-2015"/>
    <x v="9"/>
    <n v="0"/>
    <n v="0"/>
    <s v="-"/>
    <m/>
    <s v="-"/>
    <s v="-"/>
    <m/>
    <x v="9"/>
  </r>
  <r>
    <x v="21"/>
    <x v="7"/>
    <s v="Agosto-2015"/>
    <x v="9"/>
    <n v="0"/>
    <n v="0"/>
    <s v="-"/>
    <m/>
    <s v="-"/>
    <s v="-"/>
    <m/>
    <x v="9"/>
  </r>
  <r>
    <x v="21"/>
    <x v="8"/>
    <s v="Septiembre-2015"/>
    <x v="9"/>
    <n v="0"/>
    <n v="0"/>
    <s v="-"/>
    <m/>
    <s v="-"/>
    <s v="-"/>
    <m/>
    <x v="9"/>
  </r>
  <r>
    <x v="21"/>
    <x v="9"/>
    <s v="Octubre-2015"/>
    <x v="9"/>
    <n v="0"/>
    <n v="0"/>
    <s v="-"/>
    <m/>
    <s v="-"/>
    <s v="-"/>
    <m/>
    <x v="9"/>
  </r>
  <r>
    <x v="21"/>
    <x v="10"/>
    <s v="Noviembre-2015"/>
    <x v="9"/>
    <n v="0"/>
    <n v="0"/>
    <s v="-"/>
    <m/>
    <s v="-"/>
    <s v="-"/>
    <m/>
    <x v="9"/>
  </r>
  <r>
    <x v="21"/>
    <x v="11"/>
    <s v="Diciembre-2015"/>
    <x v="9"/>
    <n v="0"/>
    <n v="0"/>
    <s v="-"/>
    <m/>
    <s v="-"/>
    <s v="-"/>
    <m/>
    <x v="9"/>
  </r>
  <r>
    <x v="22"/>
    <x v="0"/>
    <s v="Enero-2016"/>
    <x v="1"/>
    <n v="379489.16800000001"/>
    <n v="153332616.04000002"/>
    <n v="404.0500466669447"/>
    <n v="77670529.209999993"/>
    <n v="204.67126800836644"/>
    <n v="0.5065492992680567"/>
    <m/>
    <x v="1"/>
  </r>
  <r>
    <x v="22"/>
    <x v="0"/>
    <s v="Enero-2016"/>
    <x v="0"/>
    <n v="250999.99999999997"/>
    <n v="113960994.71499999"/>
    <n v="454.02786739043825"/>
    <n v="53190977.060000002"/>
    <n v="211.9162432669323"/>
    <n v="0.46674721638770322"/>
    <m/>
    <x v="0"/>
  </r>
  <r>
    <x v="22"/>
    <x v="0"/>
    <s v="Enero-2016"/>
    <x v="3"/>
    <n v="582219.32000000007"/>
    <n v="251923225.63999999"/>
    <n v="432.69471998971102"/>
    <n v="90105820.690000013"/>
    <n v="154.7626772158643"/>
    <n v="0.35767174884765029"/>
    <m/>
    <x v="3"/>
  </r>
  <r>
    <x v="22"/>
    <x v="0"/>
    <s v="Enero-2016"/>
    <x v="11"/>
    <n v="63628"/>
    <n v="51095997"/>
    <n v="803.04263846105493"/>
    <n v="20385483"/>
    <n v="320.38541208273085"/>
    <n v="0.39896438462684269"/>
    <m/>
    <x v="11"/>
  </r>
  <r>
    <x v="22"/>
    <x v="0"/>
    <s v="Enero-2016"/>
    <x v="10"/>
    <n v="0"/>
    <n v="0"/>
    <e v="#DIV/0!"/>
    <n v="0"/>
    <m/>
    <m/>
    <m/>
    <x v="10"/>
  </r>
  <r>
    <x v="22"/>
    <x v="0"/>
    <s v="Enero-2016"/>
    <x v="12"/>
    <n v="103189"/>
    <n v="60529457"/>
    <n v="586.58827006754598"/>
    <n v="27395838"/>
    <n v="265.49184506100454"/>
    <n v="0.4526033993663614"/>
    <m/>
    <x v="12"/>
  </r>
  <r>
    <x v="22"/>
    <x v="1"/>
    <s v="Febrero-2016"/>
    <x v="1"/>
    <n v="371266.60500000004"/>
    <n v="150530518.78400001"/>
    <n v="405.45127613618786"/>
    <n v="82736830.13000001"/>
    <n v="222.85018101749282"/>
    <n v="0.54963492319269258"/>
    <m/>
    <x v="1"/>
  </r>
  <r>
    <x v="22"/>
    <x v="1"/>
    <s v="Febrero-2016"/>
    <x v="0"/>
    <n v="241000.45000000004"/>
    <n v="88454975.094000027"/>
    <n v="367.03240634612928"/>
    <n v="50752618.134999998"/>
    <n v="210.59138327335069"/>
    <n v="0.57376781895044127"/>
    <m/>
    <x v="0"/>
  </r>
  <r>
    <x v="22"/>
    <x v="1"/>
    <s v="Febrero-2016"/>
    <x v="3"/>
    <n v="528452.04999999993"/>
    <n v="222144363.07000005"/>
    <n v="420.36806001604134"/>
    <n v="92282875.929999992"/>
    <n v="174.62866485237404"/>
    <n v="0.41541849027661654"/>
    <m/>
    <x v="3"/>
  </r>
  <r>
    <x v="22"/>
    <x v="1"/>
    <s v="Febrero-2016"/>
    <x v="11"/>
    <n v="51828.520000000004"/>
    <n v="39858556.759999998"/>
    <n v="769.04678659548824"/>
    <n v="16169078.539999999"/>
    <n v="311.97260774569673"/>
    <n v="0.40566141512244758"/>
    <m/>
    <x v="11"/>
  </r>
  <r>
    <x v="22"/>
    <x v="1"/>
    <s v="Febrero-2016"/>
    <x v="10"/>
    <n v="5177"/>
    <n v="3571126"/>
    <n v="689.80606528877729"/>
    <n v="883104"/>
    <n v="170.5821904577941"/>
    <n v="0.24729007041476553"/>
    <m/>
    <x v="10"/>
  </r>
  <r>
    <x v="22"/>
    <x v="1"/>
    <s v="Febrero-2016"/>
    <x v="12"/>
    <n v="75003"/>
    <n v="42140381"/>
    <n v="561.84927269575883"/>
    <n v="20229260"/>
    <n v="269.7126781595403"/>
    <n v="0.48004454444775901"/>
    <m/>
    <x v="12"/>
  </r>
  <r>
    <x v="22"/>
    <x v="2"/>
    <s v="Marzo-2016"/>
    <x v="1"/>
    <n v="384937.18799999997"/>
    <n v="157970928.82600001"/>
    <n v="410.38105371622351"/>
    <n v="84314299.160000011"/>
    <n v="219.03391459284006"/>
    <n v="0.53373300889348796"/>
    <m/>
    <x v="1"/>
  </r>
  <r>
    <x v="22"/>
    <x v="2"/>
    <s v="Marzo-2016"/>
    <x v="0"/>
    <n v="323000.00000000012"/>
    <n v="127587350.59060001"/>
    <n v="395.00727737027853"/>
    <n v="75189927.6796"/>
    <n v="232.78615380681106"/>
    <n v="0.5893211774642777"/>
    <m/>
    <x v="0"/>
  </r>
  <r>
    <x v="22"/>
    <x v="2"/>
    <s v="Marzo-2016"/>
    <x v="3"/>
    <n v="561304.32999999996"/>
    <n v="223470428.42000008"/>
    <n v="398.12703461596328"/>
    <n v="100503043.57999998"/>
    <n v="179.05267821468613"/>
    <n v="0.44973755270701937"/>
    <m/>
    <x v="3"/>
  </r>
  <r>
    <x v="22"/>
    <x v="2"/>
    <s v="Marzo-2016"/>
    <x v="11"/>
    <n v="75233.31"/>
    <n v="53634549.900000006"/>
    <n v="712.9096127765747"/>
    <n v="23678256.48"/>
    <n v="314.73102113943946"/>
    <n v="0.44147394774725235"/>
    <m/>
    <x v="11"/>
  </r>
  <r>
    <x v="22"/>
    <x v="2"/>
    <s v="Marzo-2016"/>
    <x v="10"/>
    <n v="9599"/>
    <n v="6335656"/>
    <n v="660.03292009584334"/>
    <n v="1660494"/>
    <n v="172.98614439004064"/>
    <n v="0.26208714614556095"/>
    <m/>
    <x v="10"/>
  </r>
  <r>
    <x v="22"/>
    <x v="2"/>
    <s v="Marzo-2016"/>
    <x v="12"/>
    <n v="106041"/>
    <n v="67457414"/>
    <n v="636.1446421667091"/>
    <n v="33683825"/>
    <n v="317.64906969945588"/>
    <n v="0.49933466171709456"/>
    <m/>
    <x v="12"/>
  </r>
  <r>
    <x v="22"/>
    <x v="3"/>
    <s v="Abril-2016"/>
    <x v="1"/>
    <n v="344162.74400000001"/>
    <n v="143305394.18600002"/>
    <n v="416.38845774079493"/>
    <n v="79166186.570000008"/>
    <n v="230.02543985411739"/>
    <n v="0.55242991388899176"/>
    <m/>
    <x v="1"/>
  </r>
  <r>
    <x v="22"/>
    <x v="3"/>
    <s v="Abril-2016"/>
    <x v="0"/>
    <n v="353999"/>
    <n v="141258311.87539998"/>
    <n v="399.03590652911441"/>
    <n v="107594514.12500001"/>
    <n v="303.9401640258871"/>
    <n v="0.7616862519205676"/>
    <m/>
    <x v="0"/>
  </r>
  <r>
    <x v="22"/>
    <x v="3"/>
    <s v="Abril-2016"/>
    <x v="3"/>
    <n v="545245.93999999994"/>
    <n v="227689607.94"/>
    <n v="417.5906526511688"/>
    <n v="104076446.25999999"/>
    <n v="190.87981885752328"/>
    <n v="0.45709792028552249"/>
    <m/>
    <x v="3"/>
  </r>
  <r>
    <x v="22"/>
    <x v="3"/>
    <s v="Abril-2016"/>
    <x v="11"/>
    <n v="53364.270000000004"/>
    <n v="40905499.399999999"/>
    <n v="766.53347642533095"/>
    <n v="20070911.699999999"/>
    <n v="376.11142624081617"/>
    <n v="0.49066536271159666"/>
    <m/>
    <x v="11"/>
  </r>
  <r>
    <x v="22"/>
    <x v="3"/>
    <s v="Abril-2016"/>
    <x v="10"/>
    <n v="11283"/>
    <n v="7558056"/>
    <n v="669.8622706726934"/>
    <n v="1826192"/>
    <n v="161.85340778161836"/>
    <n v="0.24162191971057106"/>
    <m/>
    <x v="10"/>
  </r>
  <r>
    <x v="22"/>
    <x v="3"/>
    <s v="Abril-2016"/>
    <x v="12"/>
    <n v="71075"/>
    <n v="55560256"/>
    <n v="781.7130636651425"/>
    <n v="27432061"/>
    <n v="385.95935279634188"/>
    <n v="0.4937353240417035"/>
    <m/>
    <x v="12"/>
  </r>
  <r>
    <x v="22"/>
    <x v="4"/>
    <s v="Mayo-2016"/>
    <x v="1"/>
    <n v="349328.45100000006"/>
    <n v="148510095.47299999"/>
    <n v="425.13026078428396"/>
    <n v="85818029.11999999"/>
    <n v="245.66573055911778"/>
    <n v="0.57785990135332055"/>
    <m/>
    <x v="1"/>
  </r>
  <r>
    <x v="22"/>
    <x v="4"/>
    <s v="Mayo-2016"/>
    <x v="0"/>
    <n v="413999.99999999988"/>
    <n v="160298487.45799997"/>
    <n v="387.19441414975853"/>
    <n v="129494118.36999999"/>
    <n v="312.78772553140101"/>
    <n v="0.80783119306680251"/>
    <m/>
    <x v="0"/>
  </r>
  <r>
    <x v="22"/>
    <x v="4"/>
    <s v="Mayo-2016"/>
    <x v="3"/>
    <n v="721818.26"/>
    <n v="251655024.99999994"/>
    <n v="348.64042508428639"/>
    <n v="123713860.47"/>
    <n v="171.39197956837501"/>
    <n v="0.49160099413870251"/>
    <m/>
    <x v="3"/>
  </r>
  <r>
    <x v="22"/>
    <x v="4"/>
    <s v="Mayo-2016"/>
    <x v="11"/>
    <n v="76207.73000000001"/>
    <n v="54598634.060000002"/>
    <n v="716.44482862827692"/>
    <n v="29005165.239999998"/>
    <n v="380.60660303095227"/>
    <n v="0.53124342283225234"/>
    <m/>
    <x v="11"/>
  </r>
  <r>
    <x v="22"/>
    <x v="4"/>
    <s v="Mayo-2016"/>
    <x v="10"/>
    <n v="7257"/>
    <n v="4918249"/>
    <n v="677.72481741766569"/>
    <n v="1313840"/>
    <n v="181.04450875017224"/>
    <n v="0.26713572248985362"/>
    <m/>
    <x v="10"/>
  </r>
  <r>
    <x v="22"/>
    <x v="4"/>
    <s v="Mayo-2016"/>
    <x v="12"/>
    <n v="105512"/>
    <n v="61617352"/>
    <n v="583.98430510273715"/>
    <n v="37666577"/>
    <n v="356.98856054287666"/>
    <n v="0.61129821028336306"/>
    <m/>
    <x v="12"/>
  </r>
  <r>
    <x v="22"/>
    <x v="5"/>
    <s v="Junio-2016"/>
    <x v="1"/>
    <n v="380135.46300000005"/>
    <n v="149207379.02199998"/>
    <n v="392.51107445873834"/>
    <n v="88702762.450000003"/>
    <n v="233.34513899325407"/>
    <n v="0.59449313453137709"/>
    <m/>
    <x v="1"/>
  </r>
  <r>
    <x v="22"/>
    <x v="5"/>
    <s v="Junio-2016"/>
    <x v="0"/>
    <n v="403999.99999999994"/>
    <n v="160228134.02800003"/>
    <n v="396.60429214851496"/>
    <n v="129192161.40199998"/>
    <n v="319.78257772772275"/>
    <n v="0.80630135391468472"/>
    <m/>
    <x v="0"/>
  </r>
  <r>
    <x v="22"/>
    <x v="5"/>
    <s v="Junio-2016"/>
    <x v="3"/>
    <n v="706910.30999999994"/>
    <n v="278658930.08000004"/>
    <n v="394.19276552919433"/>
    <n v="136924153.20999998"/>
    <n v="193.69381274125141"/>
    <n v="0.49136825857578115"/>
    <m/>
    <x v="3"/>
  </r>
  <r>
    <x v="22"/>
    <x v="5"/>
    <s v="Junio-2016"/>
    <x v="11"/>
    <n v="69300.260000000009"/>
    <n v="50503967.68999999"/>
    <n v="728.77024833673033"/>
    <n v="29333650.760000002"/>
    <n v="423.28341567549671"/>
    <n v="0.58081873764956082"/>
    <m/>
    <x v="11"/>
  </r>
  <r>
    <x v="22"/>
    <x v="5"/>
    <s v="Junio-2016"/>
    <x v="10"/>
    <n v="7415"/>
    <n v="5091249"/>
    <n v="686.61483479433582"/>
    <n v="1716352"/>
    <n v="231.47026298044506"/>
    <n v="0.33711806277791562"/>
    <m/>
    <x v="10"/>
  </r>
  <r>
    <x v="22"/>
    <x v="5"/>
    <s v="Junio-2016"/>
    <x v="12"/>
    <n v="123484"/>
    <n v="77852882"/>
    <n v="630.46938874672026"/>
    <n v="45810056"/>
    <n v="370.97968967639531"/>
    <n v="0.58841824250000152"/>
    <m/>
    <x v="12"/>
  </r>
  <r>
    <x v="22"/>
    <x v="6"/>
    <s v="Julio-2016"/>
    <x v="1"/>
    <n v="369314.09099999996"/>
    <n v="144256969.53300002"/>
    <n v="390.60781337206015"/>
    <n v="86712658.169999987"/>
    <n v="234.7937982415082"/>
    <n v="0.60109857049342574"/>
    <m/>
    <x v="1"/>
  </r>
  <r>
    <x v="22"/>
    <x v="6"/>
    <s v="Julio-2016"/>
    <x v="0"/>
    <n v="441999.99999999983"/>
    <n v="165746837.36199996"/>
    <n v="374.99284471040727"/>
    <n v="120634583.21000001"/>
    <n v="272.92892128959289"/>
    <n v="0.72782434422279574"/>
    <m/>
    <x v="0"/>
  </r>
  <r>
    <x v="22"/>
    <x v="6"/>
    <s v="Julio-2016"/>
    <x v="3"/>
    <n v="714619.46"/>
    <n v="329564388.81"/>
    <n v="461.17466323964931"/>
    <n v="156361647.49999997"/>
    <n v="218.80407161036445"/>
    <n v="0.47444946362255591"/>
    <m/>
    <x v="3"/>
  </r>
  <r>
    <x v="22"/>
    <x v="6"/>
    <s v="Julio-2016"/>
    <x v="11"/>
    <n v="82930.53"/>
    <n v="62848689.860000007"/>
    <n v="757.84744001997831"/>
    <n v="34624249.140000001"/>
    <n v="417.50907826104572"/>
    <n v="0.55091441392219975"/>
    <m/>
    <x v="11"/>
  </r>
  <r>
    <x v="22"/>
    <x v="6"/>
    <s v="Julio-2016"/>
    <x v="10"/>
    <n v="10488"/>
    <n v="9199051"/>
    <n v="877.10249809305878"/>
    <n v="9036383"/>
    <n v="861.59258199847443"/>
    <n v="0.9823168715990378"/>
    <m/>
    <x v="10"/>
  </r>
  <r>
    <x v="22"/>
    <x v="6"/>
    <s v="Julio-2016"/>
    <x v="12"/>
    <n v="136632"/>
    <n v="86236377"/>
    <n v="631.15797909713683"/>
    <n v="51576110"/>
    <n v="377.48192224369109"/>
    <n v="0.59807834923306202"/>
    <m/>
    <x v="12"/>
  </r>
  <r>
    <x v="22"/>
    <x v="7"/>
    <s v="Agosto-2016"/>
    <x v="1"/>
    <n v="421423.99800000002"/>
    <n v="161884605.94199997"/>
    <n v="384.13713198648918"/>
    <n v="103756091.98"/>
    <n v="246.20356807492487"/>
    <n v="0.64092624111012597"/>
    <m/>
    <x v="1"/>
  </r>
  <r>
    <x v="22"/>
    <x v="7"/>
    <s v="Agosto-2016"/>
    <x v="0"/>
    <n v="469999"/>
    <n v="185260590.35720003"/>
    <n v="394.1723075095905"/>
    <n v="130378433.005"/>
    <n v="277.40151150321594"/>
    <n v="0.7037569768811488"/>
    <m/>
    <x v="0"/>
  </r>
  <r>
    <x v="22"/>
    <x v="7"/>
    <s v="Agosto-2016"/>
    <x v="3"/>
    <n v="700677.74000000011"/>
    <n v="315970642.01000005"/>
    <n v="450.9500216319131"/>
    <n v="151320282.15000001"/>
    <n v="215.96273652135713"/>
    <n v="0.47890614516398938"/>
    <m/>
    <x v="3"/>
  </r>
  <r>
    <x v="22"/>
    <x v="7"/>
    <s v="Agosto-2016"/>
    <x v="11"/>
    <n v="98657.55"/>
    <n v="69740611.700000003"/>
    <n v="706.89584020685697"/>
    <n v="41311174"/>
    <n v="418.73302144640729"/>
    <n v="0.59235462656545634"/>
    <m/>
    <x v="11"/>
  </r>
  <r>
    <x v="22"/>
    <x v="7"/>
    <s v="Agosto-2016"/>
    <x v="10"/>
    <n v="8335"/>
    <n v="6547154"/>
    <n v="785.50137972405514"/>
    <n v="4172876"/>
    <n v="500.64499100179967"/>
    <n v="0.63735723949673395"/>
    <m/>
    <x v="10"/>
  </r>
  <r>
    <x v="22"/>
    <x v="7"/>
    <s v="Agosto-2016"/>
    <x v="12"/>
    <n v="139600"/>
    <n v="94130038"/>
    <n v="674.28393982808018"/>
    <n v="55382345"/>
    <n v="396.72166905444124"/>
    <n v="0.58835995583046508"/>
    <m/>
    <x v="12"/>
  </r>
  <r>
    <x v="22"/>
    <x v="8"/>
    <s v="Septiembre-2016"/>
    <x v="1"/>
    <n v="428991.45399999997"/>
    <n v="170517711.15200001"/>
    <n v="397.48510037218603"/>
    <n v="110298812.56"/>
    <n v="257.11191104520236"/>
    <n v="0.64684666369746957"/>
    <m/>
    <x v="1"/>
  </r>
  <r>
    <x v="22"/>
    <x v="8"/>
    <s v="Septiembre-2016"/>
    <x v="0"/>
    <n v="416999.91999999993"/>
    <n v="158624510.63299999"/>
    <n v="380.39458288864904"/>
    <n v="116767439.93789998"/>
    <n v="280.01789529815738"/>
    <n v="0.7361248237862672"/>
    <m/>
    <x v="0"/>
  </r>
  <r>
    <x v="22"/>
    <x v="8"/>
    <s v="Septiembre-2016"/>
    <x v="3"/>
    <n v="752669.56"/>
    <n v="317176960.63999999"/>
    <n v="421.40266791179914"/>
    <n v="152683901.10000002"/>
    <n v="202.85648472352199"/>
    <n v="0.48138395926335348"/>
    <m/>
    <x v="3"/>
  </r>
  <r>
    <x v="22"/>
    <x v="8"/>
    <s v="Septiembre-2016"/>
    <x v="11"/>
    <n v="93492"/>
    <n v="67529335.220000014"/>
    <n v="722.30068048603107"/>
    <n v="39475094.820000008"/>
    <n v="422.22965408805038"/>
    <n v="0.58456217126077614"/>
    <m/>
    <x v="11"/>
  </r>
  <r>
    <x v="22"/>
    <x v="8"/>
    <s v="Septiembre-2016"/>
    <x v="10"/>
    <n v="11089"/>
    <n v="8938302"/>
    <n v="806.05122193164402"/>
    <n v="7984337"/>
    <n v="720.02317612047977"/>
    <n v="0.89327223448032966"/>
    <m/>
    <x v="10"/>
  </r>
  <r>
    <x v="22"/>
    <x v="8"/>
    <s v="Septiembre-2016"/>
    <x v="12"/>
    <n v="153638"/>
    <n v="101914817"/>
    <n v="663.34381468126378"/>
    <n v="61149051"/>
    <n v="398.00733542482982"/>
    <n v="0.60000157778824248"/>
    <m/>
    <x v="12"/>
  </r>
  <r>
    <x v="22"/>
    <x v="9"/>
    <s v="Octubre-2016"/>
    <x v="1"/>
    <n v="430692"/>
    <n v="178472618.20199999"/>
    <n v="414.38572855311912"/>
    <n v="117836588.44000001"/>
    <n v="273.59827542652295"/>
    <n v="0.66025023685498618"/>
    <m/>
    <x v="1"/>
  </r>
  <r>
    <x v="22"/>
    <x v="9"/>
    <s v="Octubre-2016"/>
    <x v="0"/>
    <n v="312999.7"/>
    <n v="118762552.35000001"/>
    <n v="379.43343827486098"/>
    <n v="85058416.842399999"/>
    <n v="271.75239095245138"/>
    <n v="0.7162056991814052"/>
    <m/>
    <x v="0"/>
  </r>
  <r>
    <x v="22"/>
    <x v="9"/>
    <s v="Octubre-2016"/>
    <x v="3"/>
    <n v="658858.38"/>
    <n v="328525909.88000005"/>
    <n v="498.62902234012728"/>
    <n v="159719246.32999998"/>
    <n v="242.41817540516064"/>
    <n v="0.48616940559829902"/>
    <m/>
    <x v="3"/>
  </r>
  <r>
    <x v="22"/>
    <x v="9"/>
    <s v="Octubre-2016"/>
    <x v="11"/>
    <n v="104985.76000000001"/>
    <n v="69348171.140000001"/>
    <n v="660.54835570081116"/>
    <n v="42627611.179999992"/>
    <n v="406.03231504920274"/>
    <n v="0.61468976728951397"/>
    <m/>
    <x v="11"/>
  </r>
  <r>
    <x v="22"/>
    <x v="9"/>
    <s v="Octubre-2016"/>
    <x v="10"/>
    <n v="14007"/>
    <n v="11331480"/>
    <n v="808.98693510387659"/>
    <n v="9755956"/>
    <n v="696.50574712643675"/>
    <n v="0.86096043941303346"/>
    <m/>
    <x v="10"/>
  </r>
  <r>
    <x v="22"/>
    <x v="9"/>
    <s v="Octubre-2016"/>
    <x v="12"/>
    <n v="136208"/>
    <n v="86766960"/>
    <n v="637.0180899800306"/>
    <n v="53388348"/>
    <n v="391.96191119464351"/>
    <n v="0.61530734740504911"/>
    <m/>
    <x v="12"/>
  </r>
  <r>
    <x v="22"/>
    <x v="10"/>
    <s v="Noviembre-2016"/>
    <x v="1"/>
    <n v="404112.201"/>
    <n v="166665509.68899998"/>
    <n v="412.42384980353506"/>
    <n v="110212746.81999999"/>
    <n v="272.72808528738284"/>
    <n v="0.66128107144458637"/>
    <m/>
    <x v="1"/>
  </r>
  <r>
    <x v="22"/>
    <x v="10"/>
    <s v="Noviembre-2016"/>
    <x v="0"/>
    <n v="314000.87000000011"/>
    <n v="136422444.27200001"/>
    <n v="434.4651792588981"/>
    <n v="87559167.099499986"/>
    <n v="278.85007802526138"/>
    <n v="0.64182376709893796"/>
    <m/>
    <x v="0"/>
  </r>
  <r>
    <x v="22"/>
    <x v="10"/>
    <s v="Noviembre-2016"/>
    <x v="3"/>
    <n v="600672.86"/>
    <n v="292534331.67000002"/>
    <n v="487.01106900351721"/>
    <n v="143493951.18000001"/>
    <n v="238.88868756281082"/>
    <n v="0.49052003695030094"/>
    <m/>
    <x v="3"/>
  </r>
  <r>
    <x v="22"/>
    <x v="10"/>
    <s v="Noviembre-2016"/>
    <x v="11"/>
    <n v="121561.55"/>
    <n v="67310985.289999992"/>
    <n v="553.71937335448581"/>
    <n v="41901029.530000001"/>
    <n v="344.68982610044048"/>
    <n v="0.62249912624923343"/>
    <m/>
    <x v="11"/>
  </r>
  <r>
    <x v="22"/>
    <x v="10"/>
    <s v="Noviembre-2016"/>
    <x v="10"/>
    <n v="9910"/>
    <n v="8182393"/>
    <n v="825.67033299697277"/>
    <n v="6708261"/>
    <n v="676.91836528758824"/>
    <n v="0.81984096828397268"/>
    <m/>
    <x v="10"/>
  </r>
  <r>
    <x v="22"/>
    <x v="10"/>
    <s v="Noviembre-2016"/>
    <x v="12"/>
    <n v="135528"/>
    <n v="79337091"/>
    <n v="585.39261997520805"/>
    <n v="48020398"/>
    <n v="354.32086358538459"/>
    <n v="0.60527046548757379"/>
    <m/>
    <x v="12"/>
  </r>
  <r>
    <x v="22"/>
    <x v="11"/>
    <s v="Diciembre-2016"/>
    <x v="1"/>
    <n v="380615.50099999999"/>
    <n v="153006921.92500001"/>
    <n v="401.99866143917251"/>
    <n v="107375049.28"/>
    <n v="282.10897611340323"/>
    <n v="0.70176595888016391"/>
    <m/>
    <x v="1"/>
  </r>
  <r>
    <x v="22"/>
    <x v="11"/>
    <s v="Diciembre-2016"/>
    <x v="0"/>
    <n v="290999.93000000005"/>
    <n v="113886464.68000002"/>
    <n v="391.36251572294191"/>
    <n v="75979033.678500012"/>
    <n v="261.09639847164226"/>
    <n v="0.66714717935961132"/>
    <m/>
    <x v="0"/>
  </r>
  <r>
    <x v="22"/>
    <x v="11"/>
    <s v="Diciembre-2016"/>
    <x v="3"/>
    <n v="596968.03"/>
    <n v="265200415.75999996"/>
    <n v="444.2455917781727"/>
    <n v="134331282.47"/>
    <n v="225.02257360415095"/>
    <n v="0.5065274203475103"/>
    <m/>
    <x v="3"/>
  </r>
  <r>
    <x v="22"/>
    <x v="11"/>
    <s v="Diciembre-2016"/>
    <x v="11"/>
    <n v="121417.87000000001"/>
    <n v="65512354"/>
    <n v="539.56105472777597"/>
    <n v="43909523"/>
    <n v="361.6397075652867"/>
    <n v="0.67024798101439009"/>
    <m/>
    <x v="11"/>
  </r>
  <r>
    <x v="22"/>
    <x v="11"/>
    <s v="Diciembre-2016"/>
    <x v="10"/>
    <n v="14745"/>
    <n v="12173297"/>
    <n v="825.58813157002373"/>
    <n v="12934678"/>
    <n v="877.22468633435062"/>
    <n v="1.0625451757235529"/>
    <m/>
    <x v="10"/>
  </r>
  <r>
    <x v="22"/>
    <x v="11"/>
    <s v="Diciembre-2016"/>
    <x v="12"/>
    <n v="138906"/>
    <n v="85514167"/>
    <n v="615.62615725742592"/>
    <n v="53186781"/>
    <n v="382.8976502094942"/>
    <n v="0.62196455705403764"/>
    <m/>
    <x v="12"/>
  </r>
  <r>
    <x v="22"/>
    <x v="0"/>
    <s v="Enero-2016"/>
    <x v="9"/>
    <n v="28600"/>
    <n v="0"/>
    <n v="0"/>
    <m/>
    <n v="0"/>
    <s v="-"/>
    <m/>
    <x v="9"/>
  </r>
  <r>
    <x v="22"/>
    <x v="1"/>
    <s v="Febrero-2016"/>
    <x v="9"/>
    <n v="27553"/>
    <n v="0"/>
    <n v="0"/>
    <m/>
    <n v="0"/>
    <s v="-"/>
    <m/>
    <x v="9"/>
  </r>
  <r>
    <x v="22"/>
    <x v="2"/>
    <s v="Marzo-2016"/>
    <x v="9"/>
    <n v="24400"/>
    <n v="0"/>
    <n v="0"/>
    <m/>
    <n v="0"/>
    <s v="-"/>
    <m/>
    <x v="9"/>
  </r>
  <r>
    <x v="22"/>
    <x v="3"/>
    <s v="Abril-2016"/>
    <x v="9"/>
    <n v="24400"/>
    <n v="0"/>
    <n v="0"/>
    <m/>
    <n v="0"/>
    <s v="-"/>
    <m/>
    <x v="9"/>
  </r>
  <r>
    <x v="22"/>
    <x v="4"/>
    <s v="Mayo-2016"/>
    <x v="9"/>
    <n v="17600"/>
    <n v="0"/>
    <n v="0"/>
    <m/>
    <n v="0"/>
    <s v="-"/>
    <m/>
    <x v="9"/>
  </r>
  <r>
    <x v="22"/>
    <x v="5"/>
    <s v="Junio-2016"/>
    <x v="9"/>
    <n v="20760"/>
    <n v="0"/>
    <n v="0"/>
    <m/>
    <n v="0"/>
    <s v="-"/>
    <m/>
    <x v="9"/>
  </r>
  <r>
    <x v="22"/>
    <x v="6"/>
    <s v="Julio-2016"/>
    <x v="9"/>
    <n v="27680"/>
    <n v="0"/>
    <n v="0"/>
    <m/>
    <n v="0"/>
    <s v="-"/>
    <m/>
    <x v="9"/>
  </r>
  <r>
    <x v="22"/>
    <x v="7"/>
    <s v="Agosto-2016"/>
    <x v="9"/>
    <n v="25000"/>
    <n v="0"/>
    <n v="0"/>
    <m/>
    <n v="0"/>
    <s v="-"/>
    <m/>
    <x v="9"/>
  </r>
  <r>
    <x v="22"/>
    <x v="8"/>
    <s v="Septiembre-2016"/>
    <x v="9"/>
    <n v="29000"/>
    <n v="0"/>
    <n v="0"/>
    <m/>
    <n v="0"/>
    <s v="-"/>
    <m/>
    <x v="9"/>
  </r>
  <r>
    <x v="22"/>
    <x v="9"/>
    <s v="Octubre-2016"/>
    <x v="9"/>
    <n v="32000"/>
    <n v="0"/>
    <n v="0"/>
    <m/>
    <n v="0"/>
    <s v="-"/>
    <m/>
    <x v="9"/>
  </r>
  <r>
    <x v="22"/>
    <x v="10"/>
    <s v="Noviembre-2016"/>
    <x v="9"/>
    <n v="26240"/>
    <n v="0"/>
    <n v="0"/>
    <m/>
    <n v="0"/>
    <s v="-"/>
    <m/>
    <x v="9"/>
  </r>
  <r>
    <x v="22"/>
    <x v="11"/>
    <s v="Diciembre-2016"/>
    <x v="9"/>
    <n v="21000"/>
    <n v="0"/>
    <n v="0"/>
    <m/>
    <n v="0"/>
    <s v="-"/>
    <m/>
    <x v="9"/>
  </r>
  <r>
    <x v="23"/>
    <x v="0"/>
    <s v="Enero-2017"/>
    <x v="1"/>
    <n v="395701"/>
    <n v="161083531"/>
    <n v="407.08396238574073"/>
    <n v="109658000"/>
    <n v="277.12338356486339"/>
    <n v="0.68075239795929232"/>
    <m/>
    <x v="1"/>
  </r>
  <r>
    <x v="23"/>
    <x v="0"/>
    <s v="Enero-2017"/>
    <x v="0"/>
    <n v="295000"/>
    <n v="111718578"/>
    <n v="378.70704406779663"/>
    <n v="79382000"/>
    <n v="269.0915254237288"/>
    <n v="0.71055326178605671"/>
    <m/>
    <x v="0"/>
  </r>
  <r>
    <x v="23"/>
    <x v="0"/>
    <s v="Enero-2017"/>
    <x v="3"/>
    <n v="550410"/>
    <n v="229827723"/>
    <n v="417.55731727257864"/>
    <n v="138833000"/>
    <n v="252.23560618448067"/>
    <n v="0.60407420909791631"/>
    <m/>
    <x v="3"/>
  </r>
  <r>
    <x v="23"/>
    <x v="0"/>
    <s v="Enero-2017"/>
    <x v="11"/>
    <n v="76906"/>
    <n v="32368767"/>
    <n v="420.88740800457703"/>
    <n v="18969000"/>
    <n v="246.65175668998518"/>
    <n v="0.58602788298979691"/>
    <m/>
    <x v="11"/>
  </r>
  <r>
    <x v="23"/>
    <x v="0"/>
    <s v="Enero-2017"/>
    <x v="10"/>
    <n v="6027"/>
    <n v="4887567"/>
    <n v="810.94524639123938"/>
    <n v="2960000"/>
    <n v="491.12327857972457"/>
    <n v="0.60561829638345621"/>
    <m/>
    <x v="10"/>
  </r>
  <r>
    <x v="23"/>
    <x v="0"/>
    <s v="Enero-2017"/>
    <x v="12"/>
    <n v="68790"/>
    <n v="43613611"/>
    <n v="634.01091728448898"/>
    <n v="26472000"/>
    <n v="384.82337549062362"/>
    <n v="0.60696648117487906"/>
    <m/>
    <x v="12"/>
  </r>
  <r>
    <x v="23"/>
    <x v="1"/>
    <s v="Febrero-2017"/>
    <x v="1"/>
    <n v="392430"/>
    <n v="157893124"/>
    <n v="402.34723135336236"/>
    <n v="108432000"/>
    <n v="276.30915067655377"/>
    <n v="0.68674301485098233"/>
    <m/>
    <x v="1"/>
  </r>
  <r>
    <x v="23"/>
    <x v="1"/>
    <s v="Febrero-2017"/>
    <x v="0"/>
    <n v="242999"/>
    <n v="100620796"/>
    <n v="414.07905382326675"/>
    <n v="63768000"/>
    <n v="262.42083300754325"/>
    <n v="0.63374573184652605"/>
    <m/>
    <x v="0"/>
  </r>
  <r>
    <x v="23"/>
    <x v="1"/>
    <s v="Febrero-2017"/>
    <x v="3"/>
    <n v="501587"/>
    <n v="201674303"/>
    <n v="402.07242811316883"/>
    <n v="120607000"/>
    <n v="240.45080913181562"/>
    <n v="0.59802859464946312"/>
    <m/>
    <x v="3"/>
  </r>
  <r>
    <x v="23"/>
    <x v="1"/>
    <s v="Febrero-2017"/>
    <x v="11"/>
    <n v="84263"/>
    <n v="42467561"/>
    <n v="503.98823920344637"/>
    <n v="23331000"/>
    <n v="276.88309222315843"/>
    <n v="0.54938403455757678"/>
    <m/>
    <x v="11"/>
  </r>
  <r>
    <x v="23"/>
    <x v="1"/>
    <s v="Febrero-2017"/>
    <x v="10"/>
    <n v="8130"/>
    <n v="6134068"/>
    <n v="754.49790897908974"/>
    <n v="2627000"/>
    <n v="323.12423124231242"/>
    <n v="0.42826391882189763"/>
    <m/>
    <x v="10"/>
  </r>
  <r>
    <x v="23"/>
    <x v="1"/>
    <s v="Febrero-2017"/>
    <x v="12"/>
    <n v="101001"/>
    <n v="60829478"/>
    <n v="602.26609637528338"/>
    <n v="37863000"/>
    <n v="374.87747646062911"/>
    <n v="0.62244492711247656"/>
    <m/>
    <x v="12"/>
  </r>
  <r>
    <x v="23"/>
    <x v="2"/>
    <s v="Marzo-2017"/>
    <x v="1"/>
    <n v="437060"/>
    <n v="178369114"/>
    <n v="408.11127533977026"/>
    <n v="124490000"/>
    <n v="284.83503409142912"/>
    <n v="0.69793473325208089"/>
    <m/>
    <x v="1"/>
  </r>
  <r>
    <x v="23"/>
    <x v="2"/>
    <s v="Marzo-2017"/>
    <x v="0"/>
    <n v="300000"/>
    <n v="119180311"/>
    <n v="397.26770333333332"/>
    <n v="95441000"/>
    <n v="318.13666666666666"/>
    <n v="0.80081180523182227"/>
    <m/>
    <x v="0"/>
  </r>
  <r>
    <x v="23"/>
    <x v="2"/>
    <s v="Marzo-2017"/>
    <x v="3"/>
    <n v="576421"/>
    <n v="209855544"/>
    <n v="364.06644449109245"/>
    <n v="134919000"/>
    <n v="234.06329748569189"/>
    <n v="0.64291367970721802"/>
    <m/>
    <x v="3"/>
  </r>
  <r>
    <x v="23"/>
    <x v="2"/>
    <s v="Marzo-2017"/>
    <x v="11"/>
    <n v="81131"/>
    <n v="46749810"/>
    <n v="576.22622671974955"/>
    <n v="23127000"/>
    <n v="285.05749959941329"/>
    <n v="0.49469719769984094"/>
    <m/>
    <x v="11"/>
  </r>
  <r>
    <x v="23"/>
    <x v="2"/>
    <s v="Marzo-2017"/>
    <x v="10"/>
    <n v="11366"/>
    <n v="8979417"/>
    <n v="790.02437093084643"/>
    <n v="4644000"/>
    <n v="408.58701390110855"/>
    <n v="0.51718279705686909"/>
    <m/>
    <x v="10"/>
  </r>
  <r>
    <x v="23"/>
    <x v="2"/>
    <s v="Marzo-2017"/>
    <x v="12"/>
    <n v="119511"/>
    <n v="80506413"/>
    <n v="673.63182468559376"/>
    <n v="47265000"/>
    <n v="395.48660792730374"/>
    <n v="0.58709608637016286"/>
    <m/>
    <x v="12"/>
  </r>
  <r>
    <x v="23"/>
    <x v="3"/>
    <s v="Abril-2017"/>
    <x v="1"/>
    <n v="392818"/>
    <n v="158938320"/>
    <n v="404.61058301808981"/>
    <n v="113282000"/>
    <n v="288.38291524319152"/>
    <n v="0.71274189886995154"/>
    <m/>
    <x v="1"/>
  </r>
  <r>
    <x v="23"/>
    <x v="3"/>
    <s v="Abril-2017"/>
    <x v="0"/>
    <n v="286000"/>
    <n v="109531015"/>
    <n v="382.97557692307691"/>
    <n v="112706000"/>
    <n v="394.07692307692309"/>
    <n v="1.0289870864430499"/>
    <m/>
    <x v="0"/>
  </r>
  <r>
    <x v="23"/>
    <x v="3"/>
    <s v="Abril-2017"/>
    <x v="3"/>
    <n v="565354"/>
    <n v="201979224"/>
    <n v="357.26151048723455"/>
    <n v="129356000"/>
    <n v="228.80531490004492"/>
    <n v="0.64044210804572654"/>
    <m/>
    <x v="3"/>
  </r>
  <r>
    <x v="23"/>
    <x v="3"/>
    <s v="Abril-2017"/>
    <x v="11"/>
    <n v="65461"/>
    <n v="32661427"/>
    <n v="498.9448221078199"/>
    <n v="28102000"/>
    <n v="429.29377797467197"/>
    <n v="0.86040331305793838"/>
    <m/>
    <x v="11"/>
  </r>
  <r>
    <x v="23"/>
    <x v="3"/>
    <s v="Abril-2017"/>
    <x v="10"/>
    <n v="4771"/>
    <n v="3765979"/>
    <n v="789.3479354433033"/>
    <n v="1263000"/>
    <n v="264.72437644099767"/>
    <n v="0.33537096197296906"/>
    <m/>
    <x v="10"/>
  </r>
  <r>
    <x v="23"/>
    <x v="3"/>
    <s v="Abril-2017"/>
    <x v="12"/>
    <n v="71904"/>
    <n v="47911864"/>
    <n v="666.33099688473521"/>
    <n v="29448000"/>
    <n v="409.54606141522032"/>
    <n v="0.61462856047512571"/>
    <m/>
    <x v="12"/>
  </r>
  <r>
    <x v="23"/>
    <x v="4"/>
    <s v="Mayo-2017"/>
    <x v="1"/>
    <n v="435118"/>
    <n v="172440132"/>
    <n v="396.30659269439553"/>
    <n v="123878000"/>
    <n v="284.69978258771187"/>
    <n v="0.71838265584255057"/>
    <m/>
    <x v="1"/>
  </r>
  <r>
    <x v="23"/>
    <x v="4"/>
    <s v="Mayo-2017"/>
    <x v="0"/>
    <n v="339000"/>
    <n v="133592134"/>
    <n v="394.07709144542775"/>
    <n v="139732000"/>
    <n v="412.188790560472"/>
    <n v="1.0459597868239758"/>
    <m/>
    <x v="0"/>
  </r>
  <r>
    <x v="23"/>
    <x v="4"/>
    <s v="Mayo-2017"/>
    <x v="3"/>
    <n v="713926"/>
    <n v="266288518"/>
    <n v="372.99176385227599"/>
    <n v="176692000"/>
    <n v="247.49343769522332"/>
    <n v="0.66353593210504103"/>
    <m/>
    <x v="3"/>
  </r>
  <r>
    <x v="23"/>
    <x v="4"/>
    <s v="Mayo-2017"/>
    <x v="11"/>
    <n v="90704"/>
    <n v="56953708"/>
    <n v="627.90734697477512"/>
    <n v="46564000"/>
    <n v="513.36214499911796"/>
    <n v="0.81757626737841194"/>
    <m/>
    <x v="11"/>
  </r>
  <r>
    <x v="23"/>
    <x v="4"/>
    <s v="Mayo-2017"/>
    <x v="10"/>
    <n v="7487"/>
    <n v="5806663"/>
    <n v="775.56604781621479"/>
    <n v="1916000"/>
    <n v="255.91024442366768"/>
    <n v="0.32996576519078169"/>
    <m/>
    <x v="10"/>
  </r>
  <r>
    <x v="23"/>
    <x v="4"/>
    <s v="Mayo-2017"/>
    <x v="12"/>
    <n v="107831"/>
    <n v="77239923"/>
    <n v="716.30535745750296"/>
    <n v="50481000"/>
    <n v="468.14923352282739"/>
    <n v="0.65356098296472931"/>
    <m/>
    <x v="12"/>
  </r>
  <r>
    <x v="23"/>
    <x v="5"/>
    <s v="Junio-2017"/>
    <x v="1"/>
    <n v="402580"/>
    <n v="159039771"/>
    <n v="395.05134631626009"/>
    <n v="123970000"/>
    <n v="307.93879477370956"/>
    <n v="0.77949055899986175"/>
    <m/>
    <x v="1"/>
  </r>
  <r>
    <x v="23"/>
    <x v="5"/>
    <s v="Junio-2017"/>
    <x v="0"/>
    <n v="355000"/>
    <n v="133713618"/>
    <n v="376.65807887323945"/>
    <n v="138166000"/>
    <n v="389.2"/>
    <n v="1.0332978949085052"/>
    <m/>
    <x v="0"/>
  </r>
  <r>
    <x v="23"/>
    <x v="5"/>
    <s v="Junio-2017"/>
    <x v="3"/>
    <n v="642501"/>
    <n v="258819344"/>
    <n v="402.83103683885315"/>
    <n v="169618000"/>
    <n v="263.99647627007585"/>
    <n v="0.65535287037896206"/>
    <m/>
    <x v="3"/>
  </r>
  <r>
    <x v="23"/>
    <x v="5"/>
    <s v="Junio-2017"/>
    <x v="11"/>
    <n v="108330"/>
    <n v="62441206"/>
    <n v="576.3980984030278"/>
    <n v="48676000"/>
    <n v="449.33074863841966"/>
    <n v="0.77954932516838316"/>
    <m/>
    <x v="11"/>
  </r>
  <r>
    <x v="23"/>
    <x v="5"/>
    <s v="Junio-2017"/>
    <x v="10"/>
    <n v="10463"/>
    <n v="8433521"/>
    <n v="806.03278218484184"/>
    <n v="5446000"/>
    <n v="520.50081238650478"/>
    <n v="0.64575638099436761"/>
    <m/>
    <x v="10"/>
  </r>
  <r>
    <x v="23"/>
    <x v="5"/>
    <s v="Junio-2017"/>
    <x v="12"/>
    <n v="125815"/>
    <n v="91455196"/>
    <n v="726.90216587847237"/>
    <n v="58276000"/>
    <n v="463.18801414775663"/>
    <n v="0.63720819099223192"/>
    <m/>
    <x v="12"/>
  </r>
  <r>
    <x v="23"/>
    <x v="6"/>
    <s v="Julio-2017"/>
    <x v="1"/>
    <n v="411423"/>
    <n v="161736838"/>
    <n v="393.11569358057278"/>
    <n v="121019000"/>
    <n v="294.14738602363019"/>
    <n v="0.74824635807459028"/>
    <m/>
    <x v="1"/>
  </r>
  <r>
    <x v="23"/>
    <x v="6"/>
    <s v="Julio-2017"/>
    <x v="0"/>
    <n v="335000"/>
    <n v="127677538"/>
    <n v="381.12697910447758"/>
    <n v="125443000"/>
    <n v="374.45671641791046"/>
    <n v="0.98249858170040838"/>
    <m/>
    <x v="0"/>
  </r>
  <r>
    <x v="23"/>
    <x v="6"/>
    <s v="Julio-2017"/>
    <x v="3"/>
    <n v="679278"/>
    <n v="283049798"/>
    <n v="416.69213194008933"/>
    <n v="186424000"/>
    <n v="274.44433648668144"/>
    <n v="0.65862615453977469"/>
    <m/>
    <x v="3"/>
  </r>
  <r>
    <x v="23"/>
    <x v="6"/>
    <s v="Julio-2017"/>
    <x v="11"/>
    <n v="112911"/>
    <n v="69264250"/>
    <n v="613.44111734020601"/>
    <n v="57365000"/>
    <n v="508.0550167831301"/>
    <n v="0.82820502640250926"/>
    <m/>
    <x v="11"/>
  </r>
  <r>
    <x v="23"/>
    <x v="6"/>
    <s v="Julio-2017"/>
    <x v="10"/>
    <n v="18039"/>
    <n v="12659134"/>
    <n v="701.76473196962138"/>
    <n v="6452000"/>
    <n v="357.66949387438331"/>
    <n v="0.50967151465495186"/>
    <m/>
    <x v="10"/>
  </r>
  <r>
    <x v="23"/>
    <x v="6"/>
    <s v="Julio-2017"/>
    <x v="12"/>
    <n v="120697"/>
    <n v="88049225"/>
    <n v="729.50632575788961"/>
    <n v="55032000"/>
    <n v="455.95168065486303"/>
    <n v="0.6250140191466762"/>
    <m/>
    <x v="12"/>
  </r>
  <r>
    <x v="23"/>
    <x v="7"/>
    <s v="Agosto-2017"/>
    <x v="1"/>
    <n v="380824"/>
    <n v="155945976"/>
    <n v="409.49618721509148"/>
    <n v="121322000"/>
    <n v="318.57761065479065"/>
    <n v="0.77797454677509603"/>
    <m/>
    <x v="1"/>
  </r>
  <r>
    <x v="23"/>
    <x v="7"/>
    <s v="Agosto-2017"/>
    <x v="0"/>
    <n v="350000"/>
    <n v="140298573"/>
    <n v="400.85306571428572"/>
    <n v="123566000"/>
    <n v="353.04571428571427"/>
    <n v="0.88073597156259031"/>
    <m/>
    <x v="0"/>
  </r>
  <r>
    <x v="23"/>
    <x v="7"/>
    <s v="Agosto-2017"/>
    <x v="3"/>
    <n v="686562"/>
    <n v="309275471"/>
    <n v="450.46983520789092"/>
    <n v="199654000"/>
    <n v="290.80257864548287"/>
    <n v="0.6455539437202894"/>
    <m/>
    <x v="3"/>
  </r>
  <r>
    <x v="23"/>
    <x v="7"/>
    <s v="Agosto-2017"/>
    <x v="11"/>
    <n v="121496"/>
    <n v="63810705"/>
    <n v="525.20827846184238"/>
    <n v="83550000"/>
    <n v="687.67696055837234"/>
    <n v="1.3093414341684517"/>
    <m/>
    <x v="11"/>
  </r>
  <r>
    <x v="23"/>
    <x v="7"/>
    <s v="Agosto-2017"/>
    <x v="10"/>
    <n v="22306"/>
    <n v="15319749"/>
    <n v="686.79947099435128"/>
    <n v="9081000"/>
    <n v="407.11019456648438"/>
    <n v="0.59276428092914579"/>
    <m/>
    <x v="10"/>
  </r>
  <r>
    <x v="23"/>
    <x v="7"/>
    <s v="Agosto-2017"/>
    <x v="12"/>
    <n v="156704"/>
    <n v="99648373"/>
    <n v="635.90191060853579"/>
    <n v="72038000"/>
    <n v="459.70747396365124"/>
    <n v="0.72292198890191617"/>
    <m/>
    <x v="12"/>
  </r>
  <r>
    <x v="23"/>
    <x v="8"/>
    <s v="Septiembre-2017"/>
    <x v="1"/>
    <n v="440354"/>
    <n v="170989362"/>
    <n v="388.29978153939783"/>
    <n v="146657000"/>
    <n v="333.04341507060229"/>
    <n v="0.85769663261273532"/>
    <m/>
    <x v="1"/>
  </r>
  <r>
    <x v="23"/>
    <x v="8"/>
    <s v="Septiembre-2017"/>
    <x v="0"/>
    <n v="318000"/>
    <n v="137698696"/>
    <n v="433.01476729559749"/>
    <n v="115205000"/>
    <n v="362.27987421383648"/>
    <n v="0.83664554092799837"/>
    <m/>
    <x v="0"/>
  </r>
  <r>
    <x v="23"/>
    <x v="8"/>
    <s v="Septiembre-2017"/>
    <x v="3"/>
    <n v="628110"/>
    <n v="278611002"/>
    <n v="443.57039690500073"/>
    <n v="179524000"/>
    <n v="285.8161786948146"/>
    <n v="0.64435359232511569"/>
    <m/>
    <x v="3"/>
  </r>
  <r>
    <x v="23"/>
    <x v="8"/>
    <s v="Septiembre-2017"/>
    <x v="11"/>
    <n v="103298"/>
    <n v="67647626"/>
    <n v="654.87837131406218"/>
    <n v="56555000"/>
    <n v="547.49365912215148"/>
    <n v="0.83602342527142048"/>
    <m/>
    <x v="11"/>
  </r>
  <r>
    <x v="23"/>
    <x v="8"/>
    <s v="Septiembre-2017"/>
    <x v="10"/>
    <n v="22445"/>
    <n v="15967686"/>
    <n v="711.41394519937626"/>
    <n v="8956000"/>
    <n v="399.0198262419247"/>
    <n v="0.56088277287015786"/>
    <m/>
    <x v="10"/>
  </r>
  <r>
    <x v="23"/>
    <x v="8"/>
    <s v="Septiembre-2017"/>
    <x v="12"/>
    <n v="160046"/>
    <n v="107863445"/>
    <n v="673.95276982867426"/>
    <n v="73920000"/>
    <n v="461.86721317621186"/>
    <n v="0.68531095034096123"/>
    <m/>
    <x v="12"/>
  </r>
  <r>
    <x v="23"/>
    <x v="9"/>
    <s v="Octubre-2017"/>
    <x v="1"/>
    <n v="446642"/>
    <n v="172666994"/>
    <n v="386.58924597328507"/>
    <n v="146503000"/>
    <n v="328.00990502460581"/>
    <n v="0.84847136448092675"/>
    <m/>
    <x v="1"/>
  </r>
  <r>
    <x v="23"/>
    <x v="9"/>
    <s v="Octubre-2017"/>
    <x v="0"/>
    <n v="288000"/>
    <n v="132208621"/>
    <n v="459.05771180555553"/>
    <n v="102720000"/>
    <n v="356.66666666666669"/>
    <n v="0.77695387201716593"/>
    <m/>
    <x v="0"/>
  </r>
  <r>
    <x v="23"/>
    <x v="9"/>
    <s v="Octubre-2017"/>
    <x v="3"/>
    <n v="512048"/>
    <n v="276512069"/>
    <n v="540.01200863981501"/>
    <n v="177051000"/>
    <n v="345.77031840764926"/>
    <n v="0.64030116529922609"/>
    <m/>
    <x v="3"/>
  </r>
  <r>
    <x v="23"/>
    <x v="9"/>
    <s v="Octubre-2017"/>
    <x v="11"/>
    <n v="120171"/>
    <n v="80694984"/>
    <n v="671.50131063234892"/>
    <n v="66252000"/>
    <n v="551.31437701275684"/>
    <n v="0.82101757402913667"/>
    <m/>
    <x v="11"/>
  </r>
  <r>
    <x v="23"/>
    <x v="9"/>
    <s v="Octubre-2017"/>
    <x v="10"/>
    <n v="28387"/>
    <n v="19838652"/>
    <n v="698.86398703631949"/>
    <n v="9998000"/>
    <n v="352.20347342093214"/>
    <n v="0.50396569283033943"/>
    <m/>
    <x v="10"/>
  </r>
  <r>
    <x v="23"/>
    <x v="9"/>
    <s v="Octubre-2017"/>
    <x v="12"/>
    <n v="171744"/>
    <n v="111457317"/>
    <n v="648.97357112912243"/>
    <n v="73107000"/>
    <n v="425.67425936277249"/>
    <n v="0.65591925203080204"/>
    <m/>
    <x v="12"/>
  </r>
  <r>
    <x v="23"/>
    <x v="10"/>
    <s v="Noviembre-2017"/>
    <x v="1"/>
    <n v="442395"/>
    <n v="179620852"/>
    <n v="406.01917291108623"/>
    <n v="147610000"/>
    <n v="333.66109472304163"/>
    <n v="0.82178654847934918"/>
    <m/>
    <x v="1"/>
  </r>
  <r>
    <x v="23"/>
    <x v="10"/>
    <s v="Noviembre-2017"/>
    <x v="0"/>
    <n v="222000"/>
    <n v="104156812"/>
    <n v="469.17482882882882"/>
    <n v="77639000"/>
    <n v="349.72522522522524"/>
    <n v="0.74540491888326998"/>
    <m/>
    <x v="0"/>
  </r>
  <r>
    <x v="23"/>
    <x v="10"/>
    <s v="Noviembre-2017"/>
    <x v="3"/>
    <n v="626778"/>
    <n v="261320538"/>
    <n v="416.92678747499116"/>
    <n v="168141000"/>
    <n v="268.26244699080058"/>
    <n v="0.64342818703365745"/>
    <m/>
    <x v="3"/>
  </r>
  <r>
    <x v="23"/>
    <x v="10"/>
    <s v="Noviembre-2017"/>
    <x v="11"/>
    <n v="151658"/>
    <n v="88027223"/>
    <n v="580.432440095478"/>
    <n v="63230000"/>
    <n v="416.92492318242358"/>
    <n v="0.71830051937455752"/>
    <m/>
    <x v="11"/>
  </r>
  <r>
    <x v="23"/>
    <x v="10"/>
    <s v="Noviembre-2017"/>
    <x v="10"/>
    <n v="29054"/>
    <n v="18981627"/>
    <n v="653.32233083224344"/>
    <n v="10246000"/>
    <n v="352.65367935568253"/>
    <n v="0.53978513011555862"/>
    <m/>
    <x v="10"/>
  </r>
  <r>
    <x v="23"/>
    <x v="10"/>
    <s v="Noviembre-2017"/>
    <x v="12"/>
    <n v="180165"/>
    <n v="127241460"/>
    <n v="706.24960452918162"/>
    <n v="80860000"/>
    <n v="448.81081231093719"/>
    <n v="0.63548469186065615"/>
    <m/>
    <x v="12"/>
  </r>
  <r>
    <x v="23"/>
    <x v="11"/>
    <s v="Diciembre-2017"/>
    <x v="1"/>
    <n v="402403"/>
    <n v="165719222"/>
    <n v="411.82402218671331"/>
    <n v="138451000"/>
    <n v="344.060556208577"/>
    <n v="0.83545528592935348"/>
    <m/>
    <x v="1"/>
  </r>
  <r>
    <x v="23"/>
    <x v="11"/>
    <s v="Diciembre-2017"/>
    <x v="0"/>
    <n v="262000"/>
    <n v="119162850"/>
    <n v="454.82003816793895"/>
    <n v="90005000"/>
    <n v="343.53053435114504"/>
    <n v="0.75531090436323067"/>
    <m/>
    <x v="0"/>
  </r>
  <r>
    <x v="23"/>
    <x v="11"/>
    <s v="Diciembre-2017"/>
    <x v="3"/>
    <n v="548403"/>
    <n v="223392460"/>
    <n v="407.35090800013859"/>
    <n v="142852000"/>
    <n v="260.48726939859921"/>
    <n v="0.63946652451922503"/>
    <m/>
    <x v="3"/>
  </r>
  <r>
    <x v="23"/>
    <x v="11"/>
    <s v="Diciembre-2017"/>
    <x v="11"/>
    <n v="133559"/>
    <n v="66180733"/>
    <n v="495.51683525632865"/>
    <n v="58453000"/>
    <n v="437.65676592367419"/>
    <n v="0.88323288894367491"/>
    <m/>
    <x v="11"/>
  </r>
  <r>
    <x v="23"/>
    <x v="11"/>
    <s v="Diciembre-2017"/>
    <x v="10"/>
    <n v="22474"/>
    <n v="15713172"/>
    <n v="699.17113108480908"/>
    <n v="7747000"/>
    <n v="344.70944202189196"/>
    <n v="0.49302585117759801"/>
    <m/>
    <x v="10"/>
  </r>
  <r>
    <x v="23"/>
    <x v="11"/>
    <s v="Diciembre-2017"/>
    <x v="12"/>
    <n v="180298"/>
    <n v="131298360"/>
    <n v="728.22970859355064"/>
    <n v="79025000"/>
    <n v="438.30214422788936"/>
    <n v="0.60187347351482534"/>
    <m/>
    <x v="12"/>
  </r>
  <r>
    <x v="23"/>
    <x v="0"/>
    <s v="Enero-2017"/>
    <x v="9"/>
    <n v="18520"/>
    <n v="0"/>
    <n v="0"/>
    <m/>
    <n v="0"/>
    <s v="-"/>
    <m/>
    <x v="9"/>
  </r>
  <r>
    <x v="23"/>
    <x v="1"/>
    <s v="Febrero-2017"/>
    <x v="9"/>
    <n v="21000"/>
    <n v="0"/>
    <n v="0"/>
    <m/>
    <n v="0"/>
    <s v="-"/>
    <m/>
    <x v="9"/>
  </r>
  <r>
    <x v="23"/>
    <x v="2"/>
    <s v="Marzo-2017"/>
    <x v="9"/>
    <n v="22520"/>
    <n v="0"/>
    <n v="0"/>
    <m/>
    <n v="0"/>
    <s v="-"/>
    <m/>
    <x v="9"/>
  </r>
  <r>
    <x v="23"/>
    <x v="3"/>
    <s v="Abril-2017"/>
    <x v="9"/>
    <n v="21840"/>
    <n v="0"/>
    <n v="0"/>
    <m/>
    <n v="0"/>
    <s v="-"/>
    <m/>
    <x v="9"/>
  </r>
  <r>
    <x v="23"/>
    <x v="4"/>
    <s v="Mayo-2017"/>
    <x v="9"/>
    <n v="26040"/>
    <n v="0"/>
    <n v="0"/>
    <m/>
    <n v="0"/>
    <s v="-"/>
    <m/>
    <x v="9"/>
  </r>
  <r>
    <x v="23"/>
    <x v="5"/>
    <s v="Junio-2017"/>
    <x v="9"/>
    <n v="23920"/>
    <n v="0"/>
    <n v="0"/>
    <m/>
    <n v="0"/>
    <s v="-"/>
    <m/>
    <x v="9"/>
  </r>
  <r>
    <x v="23"/>
    <x v="6"/>
    <s v="Julio-2017"/>
    <x v="9"/>
    <n v="16920"/>
    <n v="0"/>
    <n v="0"/>
    <m/>
    <n v="0"/>
    <s v="-"/>
    <m/>
    <x v="9"/>
  </r>
  <r>
    <x v="23"/>
    <x v="7"/>
    <s v="Agosto-2017"/>
    <x v="9"/>
    <n v="15840"/>
    <n v="0"/>
    <n v="0"/>
    <m/>
    <n v="0"/>
    <s v="-"/>
    <m/>
    <x v="9"/>
  </r>
  <r>
    <x v="23"/>
    <x v="8"/>
    <s v="Septiembre-2017"/>
    <x v="9"/>
    <n v="14360"/>
    <n v="0"/>
    <n v="0"/>
    <m/>
    <n v="0"/>
    <s v="-"/>
    <m/>
    <x v="9"/>
  </r>
  <r>
    <x v="23"/>
    <x v="9"/>
    <s v="Octubre-2017"/>
    <x v="9"/>
    <n v="19680"/>
    <n v="0"/>
    <n v="0"/>
    <m/>
    <n v="0"/>
    <s v="-"/>
    <m/>
    <x v="9"/>
  </r>
  <r>
    <x v="23"/>
    <x v="10"/>
    <s v="Noviembre-2017"/>
    <x v="9"/>
    <n v="26440"/>
    <n v="0"/>
    <n v="0"/>
    <m/>
    <n v="0"/>
    <s v="-"/>
    <m/>
    <x v="9"/>
  </r>
  <r>
    <x v="23"/>
    <x v="11"/>
    <s v="Diciembre-2017"/>
    <x v="9"/>
    <n v="0"/>
    <n v="0"/>
    <s v="-"/>
    <m/>
    <s v="-"/>
    <s v="-"/>
    <m/>
    <x v="9"/>
  </r>
  <r>
    <x v="24"/>
    <x v="0"/>
    <s v="Enero-2018"/>
    <x v="1"/>
    <n v="381460.70400000003"/>
    <n v="169776466.34999999"/>
    <n v="445.06934677601805"/>
    <n v="137645578.94"/>
    <n v="360.83816103899392"/>
    <n v="0.81074592903965226"/>
    <m/>
    <x v="1"/>
  </r>
  <r>
    <x v="24"/>
    <x v="0"/>
    <s v="Enero-2018"/>
    <x v="0"/>
    <n v="286999"/>
    <n v="110273815.76499999"/>
    <n v="384.23066200579092"/>
    <n v="88694835.543450013"/>
    <n v="309.04231562984546"/>
    <n v="0.80431455942781505"/>
    <m/>
    <x v="0"/>
  </r>
  <r>
    <x v="24"/>
    <x v="0"/>
    <s v="Enero-2018"/>
    <x v="3"/>
    <n v="477177.41999999993"/>
    <n v="209266944.48999998"/>
    <n v="438.5516491748499"/>
    <n v="137294543.89839"/>
    <n v="287.72221430425191"/>
    <n v="0.65607372551354259"/>
    <m/>
    <x v="3"/>
  </r>
  <r>
    <x v="24"/>
    <x v="0"/>
    <s v="Enero-2018"/>
    <x v="11"/>
    <n v="115127.19999999998"/>
    <n v="57690865.250000007"/>
    <n v="501.10543164430311"/>
    <n v="44494361.490000002"/>
    <n v="386.48001071857919"/>
    <n v="0.77125488233165296"/>
    <m/>
    <x v="11"/>
  </r>
  <r>
    <x v="24"/>
    <x v="0"/>
    <s v="Enero-2018"/>
    <x v="10"/>
    <n v="20145"/>
    <n v="12954554"/>
    <n v="643.06547530404566"/>
    <n v="7460060"/>
    <n v="370.31819310002481"/>
    <n v="0.57586390083363737"/>
    <m/>
    <x v="10"/>
  </r>
  <r>
    <x v="24"/>
    <x v="0"/>
    <s v="Enero-2018"/>
    <x v="12"/>
    <n v="136204"/>
    <n v="97313968"/>
    <n v="714.47217409180348"/>
    <n v="64970973"/>
    <n v="477.01222431059296"/>
    <n v="0.66764283006114811"/>
    <m/>
    <x v="12"/>
  </r>
  <r>
    <x v="24"/>
    <x v="1"/>
    <s v="Febrero-2018"/>
    <x v="1"/>
    <n v="347178.20399999997"/>
    <n v="149717713.13999999"/>
    <n v="431.24168342088666"/>
    <n v="123729025"/>
    <n v="356.38477178135298"/>
    <n v="0.82641540807066605"/>
    <m/>
    <x v="1"/>
  </r>
  <r>
    <x v="24"/>
    <x v="1"/>
    <s v="Febrero-2018"/>
    <x v="0"/>
    <n v="253000.16999999998"/>
    <n v="97196001.957400024"/>
    <n v="384.17366263983155"/>
    <n v="85475705.495200038"/>
    <n v="337.84841130818228"/>
    <n v="0.87941585840807668"/>
    <m/>
    <x v="0"/>
  </r>
  <r>
    <x v="24"/>
    <x v="1"/>
    <s v="Febrero-2018"/>
    <x v="3"/>
    <n v="496219.93000000005"/>
    <n v="203169106.31999996"/>
    <n v="409.43358788511364"/>
    <n v="133546252.69999999"/>
    <n v="269.12714428862211"/>
    <n v="0.65731574607440058"/>
    <m/>
    <x v="3"/>
  </r>
  <r>
    <x v="24"/>
    <x v="1"/>
    <s v="Febrero-2018"/>
    <x v="11"/>
    <n v="130858"/>
    <n v="66391043"/>
    <n v="507.35180883094654"/>
    <n v="53182001"/>
    <n v="406.41000932308305"/>
    <n v="0.80104180619665821"/>
    <m/>
    <x v="11"/>
  </r>
  <r>
    <x v="24"/>
    <x v="1"/>
    <s v="Febrero-2018"/>
    <x v="10"/>
    <n v="24716"/>
    <n v="17136000"/>
    <n v="693.31607056157952"/>
    <n v="9208301"/>
    <n v="372.56437125748505"/>
    <n v="0.53736583800186744"/>
    <m/>
    <x v="10"/>
  </r>
  <r>
    <x v="24"/>
    <x v="1"/>
    <s v="Febrero-2018"/>
    <x v="12"/>
    <n v="159598"/>
    <n v="108300002"/>
    <n v="678.57994461083467"/>
    <n v="70441753"/>
    <n v="441.36989811902407"/>
    <n v="0.65043168697263731"/>
    <m/>
    <x v="12"/>
  </r>
  <r>
    <x v="24"/>
    <x v="2"/>
    <s v="Marzo-2018"/>
    <x v="1"/>
    <n v="436441.17000000004"/>
    <n v="187155842.18400002"/>
    <n v="428.82261126740173"/>
    <n v="162449386.69999996"/>
    <n v="372.21370912372896"/>
    <n v="0.86798993183600326"/>
    <m/>
    <x v="1"/>
  </r>
  <r>
    <x v="24"/>
    <x v="2"/>
    <s v="Marzo-2018"/>
    <x v="0"/>
    <n v="298000.78000000003"/>
    <n v="118029289.86519992"/>
    <n v="396.07040580632008"/>
    <n v="107953614.60999998"/>
    <n v="362.25950351539342"/>
    <n v="0.91463411101848302"/>
    <m/>
    <x v="0"/>
  </r>
  <r>
    <x v="24"/>
    <x v="2"/>
    <s v="Marzo-2018"/>
    <x v="3"/>
    <n v="586903.48000000021"/>
    <n v="223082472.48000002"/>
    <n v="380.10078331789742"/>
    <n v="148407543.88568997"/>
    <n v="252.86533296018268"/>
    <n v="0.66525864733274875"/>
    <m/>
    <x v="3"/>
  </r>
  <r>
    <x v="24"/>
    <x v="2"/>
    <s v="Marzo-2018"/>
    <x v="11"/>
    <n v="140998"/>
    <n v="69564878.450000003"/>
    <n v="493.37493049546805"/>
    <n v="54219525"/>
    <n v="384.54109278145791"/>
    <n v="0.77940946937714373"/>
    <m/>
    <x v="11"/>
  </r>
  <r>
    <x v="24"/>
    <x v="2"/>
    <s v="Marzo-2018"/>
    <x v="10"/>
    <n v="31897"/>
    <n v="22102000"/>
    <n v="692.91782926294013"/>
    <n v="12223764"/>
    <n v="383.22613411919616"/>
    <n v="0.55306144240340238"/>
    <m/>
    <x v="10"/>
  </r>
  <r>
    <x v="24"/>
    <x v="2"/>
    <s v="Marzo-2018"/>
    <x v="12"/>
    <n v="186301"/>
    <n v="130548001"/>
    <n v="700.73698477195501"/>
    <n v="85983446"/>
    <n v="461.5297073016248"/>
    <n v="0.65863471934740692"/>
    <m/>
    <x v="12"/>
  </r>
  <r>
    <x v="24"/>
    <x v="3"/>
    <s v="Abril-2018"/>
    <x v="1"/>
    <n v="403808.05300000007"/>
    <n v="177481855.31100002"/>
    <n v="439.52034634386052"/>
    <n v="156813214.66"/>
    <n v="388.33602622580679"/>
    <n v="0.883545049634609"/>
    <m/>
    <x v="1"/>
  </r>
  <r>
    <x v="24"/>
    <x v="3"/>
    <s v="Abril-2018"/>
    <x v="0"/>
    <n v="270000.09499999997"/>
    <n v="113181783.39750004"/>
    <n v="419.19164286775549"/>
    <n v="127104285.85199998"/>
    <n v="470.75644863013844"/>
    <n v="1.1230100996518444"/>
    <m/>
    <x v="0"/>
  </r>
  <r>
    <x v="24"/>
    <x v="3"/>
    <s v="Abril-2018"/>
    <x v="3"/>
    <n v="557179.89999999991"/>
    <n v="218628949.30000001"/>
    <n v="392.3848460793364"/>
    <n v="164210235.22999999"/>
    <n v="294.71672475981279"/>
    <n v="0.75109099575222626"/>
    <m/>
    <x v="3"/>
  </r>
  <r>
    <x v="24"/>
    <x v="3"/>
    <s v="Abril-2018"/>
    <x v="11"/>
    <n v="142064.48000000001"/>
    <n v="78067924.820000008"/>
    <n v="549.52458784912312"/>
    <n v="61483193.339999996"/>
    <n v="432.78371440911894"/>
    <n v="0.78756023657296936"/>
    <m/>
    <x v="11"/>
  </r>
  <r>
    <x v="24"/>
    <x v="3"/>
    <s v="Abril-2018"/>
    <x v="10"/>
    <n v="25451"/>
    <n v="17844360"/>
    <n v="701.12608541904046"/>
    <n v="9677589.6384323649"/>
    <n v="380.24398406476621"/>
    <n v="0.54233324358129764"/>
    <m/>
    <x v="10"/>
  </r>
  <r>
    <x v="24"/>
    <x v="3"/>
    <s v="Abril-2018"/>
    <x v="12"/>
    <n v="186778"/>
    <n v="139047011"/>
    <n v="744.45069012410454"/>
    <n v="99438172"/>
    <n v="532.3869620619131"/>
    <n v="0.71514066562710943"/>
    <m/>
    <x v="12"/>
  </r>
  <r>
    <x v="24"/>
    <x v="4"/>
    <s v="Mayo-2018"/>
    <x v="1"/>
    <n v="363218.755"/>
    <n v="165275954.02500001"/>
    <n v="455.03144248429572"/>
    <n v="141432638.75"/>
    <n v="389.38693776977459"/>
    <n v="0.85573633251335879"/>
    <m/>
    <x v="1"/>
  </r>
  <r>
    <x v="24"/>
    <x v="4"/>
    <s v="Mayo-2018"/>
    <x v="0"/>
    <n v="225001.0916666667"/>
    <n v="88820659.284999996"/>
    <n v="394.75657041071383"/>
    <n v="92023527.714433312"/>
    <n v="408.99147214256095"/>
    <n v="1.0360599488364102"/>
    <m/>
    <x v="0"/>
  </r>
  <r>
    <x v="24"/>
    <x v="4"/>
    <s v="Mayo-2018"/>
    <x v="3"/>
    <n v="445560.43000000005"/>
    <n v="216159835.13999999"/>
    <n v="485.1414546394974"/>
    <n v="156075714.58000001"/>
    <n v="350.29078901822589"/>
    <n v="0.72203846047030262"/>
    <m/>
    <x v="3"/>
  </r>
  <r>
    <x v="24"/>
    <x v="4"/>
    <s v="Mayo-2018"/>
    <x v="11"/>
    <n v="151060"/>
    <n v="90278144"/>
    <n v="597.63103402621471"/>
    <n v="72299562"/>
    <n v="478.61486826426585"/>
    <n v="0.80085343801485331"/>
    <m/>
    <x v="11"/>
  </r>
  <r>
    <x v="24"/>
    <x v="4"/>
    <s v="Mayo-2018"/>
    <x v="10"/>
    <n v="8761"/>
    <n v="6800292"/>
    <n v="776.20043374044064"/>
    <n v="3337653"/>
    <n v="380.96712704029221"/>
    <n v="0.49081024755995772"/>
    <m/>
    <x v="10"/>
  </r>
  <r>
    <x v="24"/>
    <x v="4"/>
    <s v="Mayo-2018"/>
    <x v="12"/>
    <n v="162454"/>
    <n v="118908000"/>
    <n v="731.94873625764831"/>
    <n v="84470417"/>
    <n v="519.96514090142443"/>
    <n v="0.71038464190802975"/>
    <m/>
    <x v="12"/>
  </r>
  <r>
    <x v="24"/>
    <x v="5"/>
    <s v="Junio-2018"/>
    <x v="1"/>
    <n v="388996.25600000005"/>
    <n v="165400466.19200003"/>
    <n v="425.19809288858556"/>
    <n v="163793928.29000002"/>
    <n v="421.06813565321306"/>
    <n v="0.99028698081095423"/>
    <m/>
    <x v="1"/>
  </r>
  <r>
    <x v="24"/>
    <x v="5"/>
    <s v="Junio-2018"/>
    <x v="0"/>
    <n v="253000"/>
    <n v="100309856.28999998"/>
    <n v="396.48164541501967"/>
    <n v="109679590.6583"/>
    <n v="433.51616860988139"/>
    <n v="1.0934079133880097"/>
    <m/>
    <x v="0"/>
  </r>
  <r>
    <x v="24"/>
    <x v="5"/>
    <s v="Junio-2018"/>
    <x v="3"/>
    <n v="553605.1100000001"/>
    <n v="231062117.79000005"/>
    <n v="417.37714052169787"/>
    <n v="172716830.31000003"/>
    <n v="311.98561427657341"/>
    <n v="0.74749089968513616"/>
    <m/>
    <x v="3"/>
  </r>
  <r>
    <x v="24"/>
    <x v="5"/>
    <s v="Junio-2018"/>
    <x v="11"/>
    <n v="174311.7"/>
    <n v="101610762.7"/>
    <n v="582.92565960862066"/>
    <n v="82107547.299999982"/>
    <n v="471.03864686076707"/>
    <n v="0.80805955115618855"/>
    <m/>
    <x v="11"/>
  </r>
  <r>
    <x v="24"/>
    <x v="5"/>
    <s v="Junio-2018"/>
    <x v="10"/>
    <n v="18605"/>
    <n v="12779000"/>
    <n v="686.8583714055361"/>
    <n v="7606295"/>
    <n v="408.83069067454983"/>
    <n v="0.59521832694264032"/>
    <m/>
    <x v="10"/>
  </r>
  <r>
    <x v="24"/>
    <x v="5"/>
    <s v="Junio-2018"/>
    <x v="12"/>
    <n v="175105"/>
    <n v="126759000"/>
    <n v="723.90280117643704"/>
    <n v="99103385"/>
    <n v="565.96547785614348"/>
    <n v="0.78182523528901304"/>
    <m/>
    <x v="12"/>
  </r>
  <r>
    <x v="24"/>
    <x v="6"/>
    <s v="Julio-2018"/>
    <x v="1"/>
    <n v="395525.34299999999"/>
    <n v="173382975.56300002"/>
    <n v="438.36122926514986"/>
    <n v="167608161.52999997"/>
    <n v="423.76086512868528"/>
    <n v="0.96669330414795118"/>
    <m/>
    <x v="1"/>
  </r>
  <r>
    <x v="24"/>
    <x v="6"/>
    <s v="Julio-2018"/>
    <x v="0"/>
    <n v="285999.66159999999"/>
    <n v="129688163.90489997"/>
    <n v="453.45565508494286"/>
    <n v="126617856.19319999"/>
    <n v="442.72030073339079"/>
    <n v="0.97632545932293846"/>
    <m/>
    <x v="0"/>
  </r>
  <r>
    <x v="24"/>
    <x v="6"/>
    <s v="Julio-2018"/>
    <x v="3"/>
    <n v="555884.54"/>
    <n v="276410040.25"/>
    <n v="497.24361870182605"/>
    <n v="210681593.08999997"/>
    <n v="379.00243293328498"/>
    <n v="0.76220673062182653"/>
    <m/>
    <x v="3"/>
  </r>
  <r>
    <x v="24"/>
    <x v="6"/>
    <s v="Julio-2018"/>
    <x v="11"/>
    <n v="180722.09"/>
    <n v="104224730.59000002"/>
    <n v="576.7127338445456"/>
    <n v="88399708.640000001"/>
    <n v="489.14722400565421"/>
    <n v="0.84816442450446239"/>
    <m/>
    <x v="11"/>
  </r>
  <r>
    <x v="24"/>
    <x v="6"/>
    <s v="Julio-2018"/>
    <x v="10"/>
    <n v="18616"/>
    <n v="11372000"/>
    <n v="610.8723678556081"/>
    <n v="8009380"/>
    <n v="430.24172754619684"/>
    <n v="0.70430706999648263"/>
    <m/>
    <x v="10"/>
  </r>
  <r>
    <x v="24"/>
    <x v="6"/>
    <s v="Julio-2018"/>
    <x v="12"/>
    <n v="192231"/>
    <n v="143007000"/>
    <n v="743.93308051250835"/>
    <n v="113251832"/>
    <n v="589.14447721751435"/>
    <n v="0.79193208724048469"/>
    <m/>
    <x v="12"/>
  </r>
  <r>
    <x v="24"/>
    <x v="7"/>
    <s v="Agosto-2018"/>
    <x v="1"/>
    <n v="416475.40899999999"/>
    <n v="170548226.57199997"/>
    <n v="409.50371351217035"/>
    <n v="180503118.06000003"/>
    <n v="433.40642486769258"/>
    <n v="1.0583699501782706"/>
    <m/>
    <x v="1"/>
  </r>
  <r>
    <x v="24"/>
    <x v="7"/>
    <s v="Agosto-2018"/>
    <x v="0"/>
    <n v="340000"/>
    <n v="148766967"/>
    <n v="437.54990294117647"/>
    <n v="140628912"/>
    <n v="413.61444705882354"/>
    <n v="0.94529662623289212"/>
    <m/>
    <x v="0"/>
  </r>
  <r>
    <x v="24"/>
    <x v="7"/>
    <s v="Agosto-2018"/>
    <x v="3"/>
    <n v="619225.95000000007"/>
    <n v="269712318.59300005"/>
    <n v="435.56365587230317"/>
    <n v="213272078.90000004"/>
    <n v="344.41721781847161"/>
    <n v="0.79073911051808798"/>
    <m/>
    <x v="3"/>
  </r>
  <r>
    <x v="24"/>
    <x v="7"/>
    <s v="Agosto-2018"/>
    <x v="11"/>
    <n v="207138.03"/>
    <n v="129955615.48999999"/>
    <n v="627.38655711845865"/>
    <n v="108691563.34000003"/>
    <n v="524.73012000741744"/>
    <n v="0.83637450317307593"/>
    <m/>
    <x v="11"/>
  </r>
  <r>
    <x v="24"/>
    <x v="7"/>
    <s v="Agosto-2018"/>
    <x v="10"/>
    <n v="15563"/>
    <n v="9431166"/>
    <n v="605.99922894043561"/>
    <n v="6715426"/>
    <n v="431.49945383280857"/>
    <n v="0.71204620934463458"/>
    <m/>
    <x v="10"/>
  </r>
  <r>
    <x v="24"/>
    <x v="7"/>
    <s v="Agosto-2018"/>
    <x v="12"/>
    <n v="204517"/>
    <n v="145215000"/>
    <n v="710.03877428282249"/>
    <n v="111669131"/>
    <n v="546.01393038231538"/>
    <n v="0.76899170884550494"/>
    <m/>
    <x v="12"/>
  </r>
  <r>
    <x v="24"/>
    <x v="8"/>
    <s v="Septiembre-2018"/>
    <x v="1"/>
    <n v="413089.77700000006"/>
    <n v="168103364.34799999"/>
    <n v="406.94147787636962"/>
    <n v="177425351.05000004"/>
    <n v="429.50796879681684"/>
    <n v="1.0554538972979868"/>
    <m/>
    <x v="1"/>
  </r>
  <r>
    <x v="24"/>
    <x v="8"/>
    <s v="Septiembre-2018"/>
    <x v="0"/>
    <n v="245999.99999999997"/>
    <n v="109249632.72878313"/>
    <n v="444.10419808448432"/>
    <n v="101204528.1883181"/>
    <n v="411.40052109072406"/>
    <n v="0.92636035161383712"/>
    <m/>
    <x v="0"/>
  </r>
  <r>
    <x v="24"/>
    <x v="8"/>
    <s v="Septiembre-2018"/>
    <x v="3"/>
    <n v="468456.82000000007"/>
    <n v="239209723.65999997"/>
    <n v="510.63345317504383"/>
    <n v="182702430.54999998"/>
    <n v="390.0091166353389"/>
    <n v="0.76377509975172886"/>
    <m/>
    <x v="3"/>
  </r>
  <r>
    <x v="24"/>
    <x v="8"/>
    <s v="Septiembre-2018"/>
    <x v="11"/>
    <n v="209568.80000000005"/>
    <n v="130061934.50999999"/>
    <n v="620.61687860979293"/>
    <n v="109547608.24999999"/>
    <n v="522.72861346727166"/>
    <n v="0.842272634669887"/>
    <m/>
    <x v="11"/>
  </r>
  <r>
    <x v="24"/>
    <x v="8"/>
    <s v="Septiembre-2018"/>
    <x v="10"/>
    <n v="24355"/>
    <n v="14777000"/>
    <n v="606.73373024019713"/>
    <n v="10509368"/>
    <n v="431.50761650585093"/>
    <n v="0.71119767205792783"/>
    <m/>
    <x v="10"/>
  </r>
  <r>
    <x v="24"/>
    <x v="8"/>
    <s v="Septiembre-2018"/>
    <x v="12"/>
    <n v="204529"/>
    <n v="143470000"/>
    <n v="701.46531787668255"/>
    <n v="117336789"/>
    <n v="573.69267438847305"/>
    <n v="0.81784895100020916"/>
    <m/>
    <x v="12"/>
  </r>
  <r>
    <x v="24"/>
    <x v="9"/>
    <s v="Octubre-2018"/>
    <x v="1"/>
    <n v="418850.09899999999"/>
    <n v="176285527.74599999"/>
    <n v="420.87975666444811"/>
    <n v="198974595.69000003"/>
    <n v="475.0496565837031"/>
    <n v="1.1287063562965387"/>
    <m/>
    <x v="1"/>
  </r>
  <r>
    <x v="24"/>
    <x v="9"/>
    <s v="Octubre-2018"/>
    <x v="0"/>
    <n v="300000.00000000006"/>
    <n v="131543941.2877156"/>
    <n v="438.47980429238527"/>
    <n v="126310237.46669677"/>
    <n v="421.03412488898914"/>
    <n v="0.96021326585029432"/>
    <m/>
    <x v="0"/>
  </r>
  <r>
    <x v="24"/>
    <x v="9"/>
    <s v="Octubre-2018"/>
    <x v="3"/>
    <n v="574302.58000000007"/>
    <n v="247076852.97000003"/>
    <n v="430.22069127740991"/>
    <n v="200510170.54000002"/>
    <n v="349.1368096239442"/>
    <n v="0.81152956308839619"/>
    <m/>
    <x v="3"/>
  </r>
  <r>
    <x v="24"/>
    <x v="9"/>
    <s v="Octubre-2018"/>
    <x v="11"/>
    <n v="224181.81000000003"/>
    <n v="140148819.06"/>
    <n v="625.15696103979167"/>
    <n v="120313562.44999999"/>
    <n v="536.67852199962158"/>
    <n v="0.85847004103896007"/>
    <m/>
    <x v="11"/>
  </r>
  <r>
    <x v="24"/>
    <x v="9"/>
    <s v="Octubre-2018"/>
    <x v="10"/>
    <n v="30152"/>
    <n v="18295000"/>
    <n v="606.75908729105868"/>
    <n v="13010730"/>
    <n v="431.50470947200847"/>
    <n v="0.71116315933315111"/>
    <m/>
    <x v="10"/>
  </r>
  <r>
    <x v="24"/>
    <x v="9"/>
    <s v="Octubre-2018"/>
    <x v="12"/>
    <n v="201624"/>
    <n v="158326000"/>
    <n v="785.25373963417053"/>
    <n v="130405849"/>
    <n v="646.77741241122089"/>
    <n v="0.82365403660801129"/>
    <m/>
    <x v="12"/>
  </r>
  <r>
    <x v="24"/>
    <x v="10"/>
    <s v="Noviembre-2018"/>
    <x v="1"/>
    <n v="400641.43400000001"/>
    <n v="175415762.92399997"/>
    <n v="437.83729798650819"/>
    <n v="209184578.63000003"/>
    <n v="522.1241760781038"/>
    <n v="1.1925073046065457"/>
    <m/>
    <x v="1"/>
  </r>
  <r>
    <x v="24"/>
    <x v="10"/>
    <s v="Noviembre-2018"/>
    <x v="0"/>
    <n v="289000"/>
    <n v="136359279.43210533"/>
    <n v="471.83141672008765"/>
    <n v="130323921.94679444"/>
    <n v="450.94782680551708"/>
    <n v="0.95573929760815457"/>
    <m/>
    <x v="0"/>
  </r>
  <r>
    <x v="24"/>
    <x v="10"/>
    <s v="Noviembre-2018"/>
    <x v="3"/>
    <n v="485417.66000000003"/>
    <n v="201660295.18000001"/>
    <n v="415.43666783775438"/>
    <n v="168590598.18999997"/>
    <n v="347.31039284808872"/>
    <n v="0.83601285042014661"/>
    <m/>
    <x v="3"/>
  </r>
  <r>
    <x v="24"/>
    <x v="10"/>
    <s v="Noviembre-2018"/>
    <x v="11"/>
    <n v="220560.86999999997"/>
    <n v="127556181.36"/>
    <n v="578.32643369605864"/>
    <n v="119014943.58999966"/>
    <n v="539.60135172662171"/>
    <n v="0.93303940523356899"/>
    <m/>
    <x v="11"/>
  </r>
  <r>
    <x v="24"/>
    <x v="10"/>
    <s v="Noviembre-2018"/>
    <x v="10"/>
    <n v="11171"/>
    <n v="6778000"/>
    <n v="606.74961955062213"/>
    <n v="5155583"/>
    <n v="461.51490466386178"/>
    <n v="0.76063484803776926"/>
    <m/>
    <x v="10"/>
  </r>
  <r>
    <x v="24"/>
    <x v="10"/>
    <s v="Noviembre-2018"/>
    <x v="12"/>
    <n v="200155"/>
    <n v="153120000"/>
    <n v="765.00711948240109"/>
    <n v="134043747.99999999"/>
    <n v="669.69972271489587"/>
    <n v="0.87541632706374073"/>
    <m/>
    <x v="12"/>
  </r>
  <r>
    <x v="24"/>
    <x v="11"/>
    <s v="Diciembre-2018"/>
    <x v="1"/>
    <n v="387252.60000000003"/>
    <n v="174933597.43000001"/>
    <n v="451.7299494696743"/>
    <n v="215564652.16499999"/>
    <n v="556.65127145692497"/>
    <n v="1.2322655872395156"/>
    <m/>
    <x v="1"/>
  </r>
  <r>
    <x v="24"/>
    <x v="11"/>
    <s v="Diciembre-2018"/>
    <x v="0"/>
    <n v="266955.89999999997"/>
    <n v="113633303.83349608"/>
    <n v="425.66320442251356"/>
    <n v="121551702.21451555"/>
    <n v="455.32502639767682"/>
    <n v="1.06968378207697"/>
    <m/>
    <x v="0"/>
  </r>
  <r>
    <x v="24"/>
    <x v="11"/>
    <s v="Diciembre-2018"/>
    <x v="3"/>
    <n v="454562.41"/>
    <n v="202053936.22999996"/>
    <n v="444.50207888945317"/>
    <n v="167444645.23650002"/>
    <n v="368.36447878851232"/>
    <n v="0.82871261189337164"/>
    <m/>
    <x v="3"/>
  </r>
  <r>
    <x v="24"/>
    <x v="11"/>
    <s v="Diciembre-2018"/>
    <x v="11"/>
    <n v="182378.97"/>
    <n v="100576367.80898"/>
    <n v="551.46910747977142"/>
    <n v="96352469.909999982"/>
    <n v="528.30910225011132"/>
    <n v="0.95800307775080651"/>
    <m/>
    <x v="11"/>
  </r>
  <r>
    <x v="24"/>
    <x v="11"/>
    <s v="Diciembre-2018"/>
    <x v="10"/>
    <n v="12256"/>
    <n v="6328000"/>
    <n v="516.31853785900785"/>
    <n v="5373067"/>
    <n v="438.40298629242818"/>
    <n v="0.84909402654867261"/>
    <m/>
    <x v="10"/>
  </r>
  <r>
    <x v="24"/>
    <x v="11"/>
    <s v="Diciembre-2018"/>
    <x v="12"/>
    <n v="164089"/>
    <n v="135041000"/>
    <n v="822.97411770441647"/>
    <n v="107217000"/>
    <n v="653.40760197210045"/>
    <n v="0.79395887175006108"/>
    <m/>
    <x v="12"/>
  </r>
  <r>
    <x v="24"/>
    <x v="0"/>
    <s v="Enero-2018"/>
    <x v="9"/>
    <n v="20160"/>
    <n v="0"/>
    <n v="0"/>
    <m/>
    <n v="0"/>
    <s v="-"/>
    <m/>
    <x v="9"/>
  </r>
  <r>
    <x v="24"/>
    <x v="1"/>
    <s v="Febrero-2018"/>
    <x v="9"/>
    <n v="0"/>
    <n v="0"/>
    <s v="-"/>
    <m/>
    <s v="-"/>
    <s v="-"/>
    <m/>
    <x v="9"/>
  </r>
  <r>
    <x v="24"/>
    <x v="2"/>
    <s v="Marzo-2018"/>
    <x v="9"/>
    <n v="0"/>
    <n v="0"/>
    <s v="-"/>
    <m/>
    <s v="-"/>
    <s v="-"/>
    <m/>
    <x v="9"/>
  </r>
  <r>
    <x v="24"/>
    <x v="3"/>
    <s v="Abril-2018"/>
    <x v="9"/>
    <n v="11400"/>
    <n v="0"/>
    <n v="0"/>
    <m/>
    <n v="0"/>
    <s v="-"/>
    <m/>
    <x v="9"/>
  </r>
  <r>
    <x v="24"/>
    <x v="4"/>
    <s v="Mayo-2018"/>
    <x v="9"/>
    <n v="12440"/>
    <n v="0"/>
    <n v="0"/>
    <m/>
    <n v="0"/>
    <s v="-"/>
    <m/>
    <x v="9"/>
  </r>
  <r>
    <x v="24"/>
    <x v="5"/>
    <s v="Junio-2018"/>
    <x v="9"/>
    <n v="17840"/>
    <n v="0"/>
    <n v="0"/>
    <m/>
    <n v="0"/>
    <s v="-"/>
    <m/>
    <x v="9"/>
  </r>
  <r>
    <x v="24"/>
    <x v="6"/>
    <s v="Julio-2018"/>
    <x v="9"/>
    <n v="21880"/>
    <n v="0"/>
    <n v="0"/>
    <m/>
    <n v="0"/>
    <s v="-"/>
    <m/>
    <x v="9"/>
  </r>
  <r>
    <x v="24"/>
    <x v="7"/>
    <s v="Agosto-2018"/>
    <x v="9"/>
    <n v="14600"/>
    <n v="0"/>
    <n v="0"/>
    <m/>
    <n v="0"/>
    <s v="-"/>
    <m/>
    <x v="9"/>
  </r>
  <r>
    <x v="24"/>
    <x v="8"/>
    <s v="Septiembre-2018"/>
    <x v="9"/>
    <n v="19720"/>
    <n v="0"/>
    <n v="0"/>
    <m/>
    <n v="0"/>
    <s v="-"/>
    <m/>
    <x v="9"/>
  </r>
  <r>
    <x v="24"/>
    <x v="9"/>
    <s v="Octubre-2018"/>
    <x v="9"/>
    <n v="15400"/>
    <n v="0"/>
    <n v="0"/>
    <m/>
    <n v="0"/>
    <s v="-"/>
    <m/>
    <x v="9"/>
  </r>
  <r>
    <x v="24"/>
    <x v="10"/>
    <s v="Noviembre-2018"/>
    <x v="9"/>
    <n v="15920"/>
    <n v="0"/>
    <n v="0"/>
    <m/>
    <n v="0"/>
    <s v="-"/>
    <m/>
    <x v="9"/>
  </r>
  <r>
    <x v="24"/>
    <x v="11"/>
    <s v="Diciembre-2018"/>
    <x v="9"/>
    <n v="15200"/>
    <n v="0"/>
    <n v="0"/>
    <m/>
    <n v="0"/>
    <s v="-"/>
    <m/>
    <x v="9"/>
  </r>
  <r>
    <x v="25"/>
    <x v="0"/>
    <s v="Enero-2019"/>
    <x v="1"/>
    <n v="362951.65099999995"/>
    <n v="164388115.89200002"/>
    <n v="452.92014911374531"/>
    <n v="211019092.67000002"/>
    <n v="581.39725246765727"/>
    <n v="1.2836639164879515"/>
    <m/>
    <x v="1"/>
  </r>
  <r>
    <x v="25"/>
    <x v="0"/>
    <s v="Enero-2019"/>
    <x v="0"/>
    <n v="302000"/>
    <n v="122212703.68619846"/>
    <n v="404.67782677549161"/>
    <n v="137670397.35548609"/>
    <n v="455.86224289896057"/>
    <n v="1.1264818893867028"/>
    <m/>
    <x v="0"/>
  </r>
  <r>
    <x v="25"/>
    <x v="0"/>
    <s v="Enero-2019"/>
    <x v="3"/>
    <n v="544795.11"/>
    <n v="235704092.56"/>
    <n v="432.64722504576082"/>
    <n v="193696790.18000001"/>
    <n v="355.54061816010062"/>
    <n v="0.82177949511289561"/>
    <m/>
    <x v="3"/>
  </r>
  <r>
    <x v="25"/>
    <x v="0"/>
    <s v="Enero-2019"/>
    <x v="11"/>
    <n v="83541.329999999987"/>
    <n v="64096262.559999995"/>
    <n v="767.24014999521796"/>
    <n v="56285175.210000008"/>
    <n v="673.74047324839114"/>
    <n v="0.87813505752089538"/>
    <m/>
    <x v="11"/>
  </r>
  <r>
    <x v="25"/>
    <x v="0"/>
    <s v="Enero-2019"/>
    <x v="10"/>
    <n v="9979.2000000000007"/>
    <n v="5689663"/>
    <n v="570.15221661054989"/>
    <n v="4520153.05"/>
    <n v="452.95745650953978"/>
    <n v="0.79445004915053841"/>
    <m/>
    <x v="10"/>
  </r>
  <r>
    <x v="25"/>
    <x v="0"/>
    <s v="Enero-2019"/>
    <x v="12"/>
    <n v="187541"/>
    <n v="130410000"/>
    <n v="695.36794620909563"/>
    <n v="117408547"/>
    <n v="626.04202281101198"/>
    <n v="0.90030325128441069"/>
    <m/>
    <x v="12"/>
  </r>
  <r>
    <x v="25"/>
    <x v="1"/>
    <s v="Febrero-2019"/>
    <x v="1"/>
    <n v="353847.163"/>
    <n v="159126090.183"/>
    <n v="449.70288537540148"/>
    <n v="202205664.88000003"/>
    <n v="571.44916230400872"/>
    <n v="1.2707260302032002"/>
    <m/>
    <x v="1"/>
  </r>
  <r>
    <x v="25"/>
    <x v="1"/>
    <s v="Febrero-2019"/>
    <x v="0"/>
    <n v="255999.99999999997"/>
    <n v="110346327.09002578"/>
    <n v="431.04034019541325"/>
    <n v="116922937.43230794"/>
    <n v="456.73022434495294"/>
    <n v="1.0595997213112192"/>
    <m/>
    <x v="0"/>
  </r>
  <r>
    <x v="25"/>
    <x v="1"/>
    <s v="Febrero-2019"/>
    <x v="3"/>
    <n v="528804.1"/>
    <n v="229767369.94999999"/>
    <n v="434.50376037175204"/>
    <n v="186136512.34400001"/>
    <n v="351.99521400079919"/>
    <n v="0.81010855625194056"/>
    <m/>
    <x v="3"/>
  </r>
  <r>
    <x v="25"/>
    <x v="1"/>
    <s v="Febrero-2019"/>
    <x v="11"/>
    <n v="119677.88999999998"/>
    <n v="101123289.20999999"/>
    <n v="844.96216644528079"/>
    <n v="87313885.530000001"/>
    <n v="729.57407195263897"/>
    <n v="0.86343992775667755"/>
    <m/>
    <x v="11"/>
  </r>
  <r>
    <x v="25"/>
    <x v="1"/>
    <s v="Febrero-2019"/>
    <x v="10"/>
    <n v="25147"/>
    <n v="14265000"/>
    <n v="567.26448482920432"/>
    <n v="11326226"/>
    <n v="450.40068397820812"/>
    <n v="0.79398710129688044"/>
    <m/>
    <x v="10"/>
  </r>
  <r>
    <x v="25"/>
    <x v="1"/>
    <s v="Febrero-2019"/>
    <x v="12"/>
    <n v="172468"/>
    <n v="108538000"/>
    <n v="629.32254099311172"/>
    <n v="97459092"/>
    <n v="565.08507085372355"/>
    <n v="0.89792599826788777"/>
    <m/>
    <x v="12"/>
  </r>
  <r>
    <x v="25"/>
    <x v="2"/>
    <s v="Marzo-2019"/>
    <x v="1"/>
    <n v="384914.71699999995"/>
    <n v="156612980.67500004"/>
    <n v="406.87709188058938"/>
    <n v="204550701.17000002"/>
    <n v="531.41823925116387"/>
    <n v="1.306090339947487"/>
    <m/>
    <x v="1"/>
  </r>
  <r>
    <x v="25"/>
    <x v="2"/>
    <s v="Marzo-2019"/>
    <x v="0"/>
    <n v="294999.99999999994"/>
    <n v="127254815.31626068"/>
    <n v="431.37225530935831"/>
    <n v="154560948.33963919"/>
    <n v="523.93541810047191"/>
    <n v="1.2145783871165567"/>
    <m/>
    <x v="0"/>
  </r>
  <r>
    <x v="25"/>
    <x v="2"/>
    <s v="Marzo-2019"/>
    <x v="3"/>
    <n v="541454.19999999995"/>
    <n v="223860939.06999999"/>
    <n v="413.44390544943599"/>
    <n v="188431400.12"/>
    <n v="348.00985959661966"/>
    <n v="0.84173416274769852"/>
    <m/>
    <x v="3"/>
  </r>
  <r>
    <x v="25"/>
    <x v="2"/>
    <s v="Marzo-2019"/>
    <x v="11"/>
    <n v="120811.45999999999"/>
    <n v="96748503.519999996"/>
    <n v="800.8222359037793"/>
    <n v="87617322.329999968"/>
    <n v="725.24015792872603"/>
    <n v="0.90561940642200822"/>
    <m/>
    <x v="11"/>
  </r>
  <r>
    <x v="25"/>
    <x v="2"/>
    <s v="Marzo-2019"/>
    <x v="10"/>
    <n v="35510"/>
    <n v="20178000"/>
    <n v="568.2343001971276"/>
    <n v="16542393.58"/>
    <n v="465.85169191776964"/>
    <n v="0.81982325205669537"/>
    <m/>
    <x v="10"/>
  </r>
  <r>
    <x v="25"/>
    <x v="2"/>
    <s v="Marzo-2019"/>
    <x v="12"/>
    <n v="211121"/>
    <n v="150146000"/>
    <n v="711.18458135382082"/>
    <n v="135824124"/>
    <n v="643.34729373203049"/>
    <n v="0.90461366936182119"/>
    <m/>
    <x v="12"/>
  </r>
  <r>
    <x v="25"/>
    <x v="3"/>
    <s v="Abril-2019"/>
    <x v="1"/>
    <n v="392543.96100000001"/>
    <n v="170709326.37799999"/>
    <n v="434.87951245796899"/>
    <n v="221918923.98999998"/>
    <n v="565.3352134743451"/>
    <n v="1.2999812529199903"/>
    <m/>
    <x v="1"/>
  </r>
  <r>
    <x v="25"/>
    <x v="3"/>
    <s v="Abril-2019"/>
    <x v="0"/>
    <n v="374999.99999999994"/>
    <n v="164077196.69417056"/>
    <n v="437.53919118445492"/>
    <n v="265936731.12189379"/>
    <n v="709.16461632505025"/>
    <n v="1.6208025032118443"/>
    <m/>
    <x v="0"/>
  </r>
  <r>
    <x v="25"/>
    <x v="3"/>
    <s v="Abril-2019"/>
    <x v="3"/>
    <n v="583522.51"/>
    <n v="244060291.82999998"/>
    <n v="418.25343092591231"/>
    <n v="274182957.17999995"/>
    <n v="469.87554461266615"/>
    <n v="1.1234230489693173"/>
    <m/>
    <x v="3"/>
  </r>
  <r>
    <x v="25"/>
    <x v="3"/>
    <s v="Abril-2019"/>
    <x v="11"/>
    <n v="128114.73"/>
    <n v="95500727.270000011"/>
    <n v="745.43128077466201"/>
    <n v="98001851.870000005"/>
    <n v="764.95381811287439"/>
    <n v="1.0261895869434461"/>
    <m/>
    <x v="11"/>
  </r>
  <r>
    <x v="25"/>
    <x v="3"/>
    <s v="Abril-2019"/>
    <x v="10"/>
    <n v="26790"/>
    <n v="14336000"/>
    <n v="535.12504665920119"/>
    <n v="14489658.74"/>
    <n v="540.86072191116091"/>
    <n v="1.0107183830915178"/>
    <m/>
    <x v="10"/>
  </r>
  <r>
    <x v="25"/>
    <x v="3"/>
    <s v="Abril-2019"/>
    <x v="12"/>
    <n v="231619"/>
    <n v="154969000"/>
    <n v="669.06859972627467"/>
    <n v="172142785"/>
    <n v="743.2153018534749"/>
    <n v="1.1108207770586376"/>
    <m/>
    <x v="12"/>
  </r>
  <r>
    <x v="25"/>
    <x v="4"/>
    <s v="Mayo-2019"/>
    <x v="1"/>
    <n v="373917.00299999997"/>
    <n v="160759962.78099999"/>
    <n v="429.93488258409047"/>
    <n v="209746268.79999998"/>
    <n v="560.9433834705826"/>
    <n v="1.3047170773840813"/>
    <m/>
    <x v="1"/>
  </r>
  <r>
    <x v="25"/>
    <x v="4"/>
    <s v="Mayo-2019"/>
    <x v="0"/>
    <n v="392000.20244114799"/>
    <n v="166309771.35040581"/>
    <n v="424.25940169093235"/>
    <n v="278883783.81625396"/>
    <n v="711.43785661213656"/>
    <n v="1.6768935556327638"/>
    <m/>
    <x v="0"/>
  </r>
  <r>
    <x v="25"/>
    <x v="4"/>
    <s v="Mayo-2019"/>
    <x v="3"/>
    <n v="613755.56000000006"/>
    <n v="249476862.75999996"/>
    <n v="406.47593116712449"/>
    <n v="292066713.58000004"/>
    <n v="475.86813483204946"/>
    <n v="1.1707166361995345"/>
    <m/>
    <x v="3"/>
  </r>
  <r>
    <x v="25"/>
    <x v="4"/>
    <s v="Mayo-2019"/>
    <x v="11"/>
    <n v="148245.97"/>
    <n v="117673029.09999999"/>
    <n v="793.76882285569036"/>
    <n v="117310811.13"/>
    <n v="791.32546490133927"/>
    <n v="0.99692182675358698"/>
    <m/>
    <x v="11"/>
  </r>
  <r>
    <x v="25"/>
    <x v="4"/>
    <s v="Mayo-2019"/>
    <x v="10"/>
    <n v="33259.050000000003"/>
    <n v="16742000"/>
    <n v="503.38178631079359"/>
    <n v="16824531.809999999"/>
    <n v="505.86327059852874"/>
    <n v="1.0049296266873731"/>
    <m/>
    <x v="10"/>
  </r>
  <r>
    <x v="25"/>
    <x v="4"/>
    <s v="Mayo-2019"/>
    <x v="12"/>
    <n v="248294"/>
    <n v="160055000"/>
    <n v="644.61887923187828"/>
    <n v="179237284"/>
    <n v="721.8752124497571"/>
    <n v="1.1198480772234545"/>
    <m/>
    <x v="12"/>
  </r>
  <r>
    <x v="25"/>
    <x v="5"/>
    <s v="Junio-2019"/>
    <x v="1"/>
    <n v="362293.84299999999"/>
    <n v="166355516.211"/>
    <n v="459.17290460550277"/>
    <n v="230290153.10000002"/>
    <n v="635.64467779266135"/>
    <n v="1.3843253193233904"/>
    <m/>
    <x v="1"/>
  </r>
  <r>
    <x v="25"/>
    <x v="5"/>
    <s v="Junio-2019"/>
    <x v="0"/>
    <n v="379999.99999999994"/>
    <n v="164751929.33438131"/>
    <n v="433.55770877468774"/>
    <n v="276920119.75765359"/>
    <n v="728.73715725698321"/>
    <n v="1.6808308156174316"/>
    <m/>
    <x v="0"/>
  </r>
  <r>
    <x v="25"/>
    <x v="5"/>
    <s v="Junio-2019"/>
    <x v="3"/>
    <n v="614079.60000000009"/>
    <n v="267362234.59000003"/>
    <n v="435.38693451142166"/>
    <n v="308058539.53000003"/>
    <n v="501.65896983062129"/>
    <n v="1.1522141113250635"/>
    <m/>
    <x v="3"/>
  </r>
  <r>
    <x v="25"/>
    <x v="5"/>
    <s v="Junio-2019"/>
    <x v="11"/>
    <n v="158588.51"/>
    <n v="124318513.67999999"/>
    <n v="783.90618387170662"/>
    <n v="126807585.95999998"/>
    <n v="799.60134539381181"/>
    <n v="1.0200217345455638"/>
    <m/>
    <x v="11"/>
  </r>
  <r>
    <x v="25"/>
    <x v="5"/>
    <s v="Junio-2019"/>
    <x v="10"/>
    <n v="31074"/>
    <n v="19051000"/>
    <n v="613.08489412370466"/>
    <n v="16100159.600000001"/>
    <n v="518.12317693248383"/>
    <n v="0.84510837226392321"/>
    <m/>
    <x v="10"/>
  </r>
  <r>
    <x v="25"/>
    <x v="5"/>
    <s v="Junio-2019"/>
    <x v="12"/>
    <n v="260965"/>
    <n v="172620000"/>
    <n v="661.46801295192847"/>
    <n v="188585648"/>
    <n v="722.64728220259417"/>
    <n v="1.0924901401923299"/>
    <m/>
    <x v="12"/>
  </r>
  <r>
    <x v="25"/>
    <x v="6"/>
    <s v="Julio-2019"/>
    <x v="1"/>
    <n v="362520.36900000001"/>
    <n v="170026818.34099999"/>
    <n v="469.01314486138568"/>
    <n v="240462939.63"/>
    <n v="663.30876881017412"/>
    <n v="1.4142647729120927"/>
    <m/>
    <x v="1"/>
  </r>
  <r>
    <x v="25"/>
    <x v="6"/>
    <s v="Julio-2019"/>
    <x v="0"/>
    <n v="384000.00000000006"/>
    <n v="171509016.51289696"/>
    <n v="446.63806383566907"/>
    <n v="238151994.80635723"/>
    <n v="620.18748647488849"/>
    <n v="1.3885683659578849"/>
    <m/>
    <x v="0"/>
  </r>
  <r>
    <x v="25"/>
    <x v="6"/>
    <s v="Julio-2019"/>
    <x v="3"/>
    <n v="646938.7300000001"/>
    <n v="278462308.12"/>
    <n v="430.43072737351798"/>
    <n v="335926554.69"/>
    <n v="519.25559425078779"/>
    <n v="1.2063627460318129"/>
    <m/>
    <x v="3"/>
  </r>
  <r>
    <x v="25"/>
    <x v="6"/>
    <s v="Julio-2019"/>
    <x v="11"/>
    <n v="183690.97"/>
    <n v="145345934.41"/>
    <n v="791.25247370624697"/>
    <n v="154217726.35000002"/>
    <n v="839.5498502185493"/>
    <n v="1.0610391475758378"/>
    <m/>
    <x v="11"/>
  </r>
  <r>
    <x v="25"/>
    <x v="6"/>
    <s v="Julio-2019"/>
    <x v="10"/>
    <n v="29743"/>
    <n v="22741000"/>
    <n v="764.58326328884107"/>
    <n v="15819858.460000001"/>
    <n v="531.88509767004007"/>
    <n v="0.69565359746712985"/>
    <m/>
    <x v="10"/>
  </r>
  <r>
    <x v="25"/>
    <x v="6"/>
    <s v="Julio-2019"/>
    <x v="12"/>
    <n v="284704"/>
    <n v="191217000"/>
    <n v="671.6343992356974"/>
    <n v="217232307.37"/>
    <n v="763.01108298443296"/>
    <n v="1.1360512264599905"/>
    <m/>
    <x v="12"/>
  </r>
  <r>
    <x v="25"/>
    <x v="7"/>
    <s v="Agosto-2019"/>
    <x v="1"/>
    <n v="383549.011"/>
    <n v="178436577.18900004"/>
    <n v="465.22497013817105"/>
    <n v="251467533.98999998"/>
    <n v="655.63337872874865"/>
    <n v="1.4092824349776982"/>
    <m/>
    <x v="1"/>
  </r>
  <r>
    <x v="25"/>
    <x v="7"/>
    <s v="Agosto-2019"/>
    <x v="0"/>
    <n v="412999.99999999994"/>
    <n v="180343396.23104027"/>
    <n v="436.66681896135663"/>
    <n v="270620463.7350294"/>
    <n v="655.25536013324324"/>
    <n v="1.5005842708447943"/>
    <m/>
    <x v="0"/>
  </r>
  <r>
    <x v="25"/>
    <x v="7"/>
    <s v="Agosto-2019"/>
    <x v="3"/>
    <n v="660556.56000000006"/>
    <n v="262478079.85000002"/>
    <n v="397.35897838937518"/>
    <n v="336540297.03999996"/>
    <n v="509.47991045611587"/>
    <n v="1.282165342082374"/>
    <m/>
    <x v="3"/>
  </r>
  <r>
    <x v="25"/>
    <x v="7"/>
    <s v="Agosto-2019"/>
    <x v="11"/>
    <n v="173040.05000000005"/>
    <n v="147004043.17999998"/>
    <n v="849.53768321264317"/>
    <n v="157521689.40000001"/>
    <n v="910.3192549932802"/>
    <n v="1.0715466458777712"/>
    <m/>
    <x v="11"/>
  </r>
  <r>
    <x v="25"/>
    <x v="7"/>
    <s v="Agosto-2019"/>
    <x v="10"/>
    <n v="28541"/>
    <n v="16332000"/>
    <n v="572.22942433691878"/>
    <n v="15316631.219999999"/>
    <n v="536.65362881468764"/>
    <n v="0.93782948934606902"/>
    <m/>
    <x v="10"/>
  </r>
  <r>
    <x v="25"/>
    <x v="7"/>
    <s v="Agosto-2019"/>
    <x v="12"/>
    <n v="361380"/>
    <n v="219801000"/>
    <n v="608.22679727710442"/>
    <n v="247287454"/>
    <n v="684.2864962089767"/>
    <n v="1.1250515420766967"/>
    <m/>
    <x v="12"/>
  </r>
  <r>
    <x v="25"/>
    <x v="8"/>
    <s v="Septiembre-2019"/>
    <x v="1"/>
    <n v="382287.69299999997"/>
    <n v="172886477.05699998"/>
    <n v="452.24180694982505"/>
    <n v="256082955.63999996"/>
    <n v="669.86973509502957"/>
    <n v="1.4812202781804065"/>
    <m/>
    <x v="1"/>
  </r>
  <r>
    <x v="25"/>
    <x v="8"/>
    <s v="Septiembre-2019"/>
    <x v="0"/>
    <n v="404000.00000000006"/>
    <n v="177737958.1264779"/>
    <n v="439.94544090712344"/>
    <n v="302786407.52015322"/>
    <n v="749.4713057429534"/>
    <n v="1.7035551140105434"/>
    <m/>
    <x v="0"/>
  </r>
  <r>
    <x v="25"/>
    <x v="8"/>
    <s v="Septiembre-2019"/>
    <x v="3"/>
    <n v="643764.42000000004"/>
    <n v="295688655.75999999"/>
    <n v="459.3118951184037"/>
    <n v="383910619.66000009"/>
    <n v="596.35265282290698"/>
    <n v="1.2983610029720136"/>
    <m/>
    <x v="3"/>
  </r>
  <r>
    <x v="25"/>
    <x v="8"/>
    <s v="Septiembre-2019"/>
    <x v="11"/>
    <n v="173028.66000000003"/>
    <n v="145401579.35999998"/>
    <n v="840.33234355510785"/>
    <n v="161179534.78"/>
    <n v="931.51929154395566"/>
    <n v="1.1085129576270651"/>
    <m/>
    <x v="11"/>
  </r>
  <r>
    <x v="25"/>
    <x v="8"/>
    <s v="Septiembre-2019"/>
    <x v="10"/>
    <n v="32343"/>
    <n v="18375000"/>
    <n v="568.1291160374733"/>
    <n v="19329805.84"/>
    <n v="597.65036762205114"/>
    <n v="1.051962222585034"/>
    <m/>
    <x v="10"/>
  </r>
  <r>
    <x v="25"/>
    <x v="8"/>
    <s v="Septiembre-2019"/>
    <x v="12"/>
    <n v="357218"/>
    <n v="221213000"/>
    <n v="619.26610641121113"/>
    <n v="254977305"/>
    <n v="713.78627336808336"/>
    <n v="1.1526325532405419"/>
    <m/>
    <x v="12"/>
  </r>
  <r>
    <x v="25"/>
    <x v="9"/>
    <s v="Octubre-2019"/>
    <x v="1"/>
    <n v="378734.39199999999"/>
    <n v="173072884.76199999"/>
    <n v="456.97694325578965"/>
    <n v="251373443.37000003"/>
    <n v="663.71961110413247"/>
    <n v="1.4524137834512583"/>
    <m/>
    <x v="1"/>
  </r>
  <r>
    <x v="25"/>
    <x v="9"/>
    <s v="Octubre-2019"/>
    <x v="0"/>
    <n v="419999.99999999988"/>
    <n v="194901660.11499336"/>
    <n v="464.05157170236527"/>
    <n v="324396820.29852325"/>
    <n v="772.37338166315078"/>
    <n v="1.6644128126313897"/>
    <m/>
    <x v="0"/>
  </r>
  <r>
    <x v="25"/>
    <x v="9"/>
    <s v="Octubre-2019"/>
    <x v="3"/>
    <n v="705031.88"/>
    <n v="285191160.13999999"/>
    <n v="404.50817648132448"/>
    <n v="393382154.49000007"/>
    <n v="557.96364058033805"/>
    <n v="1.3793630710604399"/>
    <m/>
    <x v="3"/>
  </r>
  <r>
    <x v="25"/>
    <x v="9"/>
    <s v="Octubre-2019"/>
    <x v="11"/>
    <n v="183129.46"/>
    <n v="153897271.83000001"/>
    <n v="840.37419118693424"/>
    <n v="168909197.19"/>
    <n v="922.34857892334753"/>
    <n v="1.0975451038312274"/>
    <m/>
    <x v="11"/>
  </r>
  <r>
    <x v="25"/>
    <x v="9"/>
    <s v="Octubre-2019"/>
    <x v="10"/>
    <n v="21967"/>
    <n v="12077271.120000001"/>
    <n v="549.79155642554747"/>
    <n v="12992111.800000001"/>
    <n v="591.43769290299088"/>
    <n v="1.0757489561102112"/>
    <m/>
    <x v="10"/>
  </r>
  <r>
    <x v="25"/>
    <x v="9"/>
    <s v="Octubre-2019"/>
    <x v="12"/>
    <n v="358139"/>
    <n v="222070000"/>
    <n v="620.06651048894423"/>
    <n v="264881429"/>
    <n v="739.60509466994654"/>
    <n v="1.1927834871887242"/>
    <m/>
    <x v="12"/>
  </r>
  <r>
    <x v="25"/>
    <x v="10"/>
    <s v="Noviembre-2019"/>
    <x v="1"/>
    <n v="388547.092"/>
    <n v="175012900.99200001"/>
    <n v="450.42905891057347"/>
    <n v="289865612.40999997"/>
    <n v="746.02440316295031"/>
    <n v="1.6562528291742902"/>
    <m/>
    <x v="1"/>
  </r>
  <r>
    <x v="25"/>
    <x v="10"/>
    <s v="Noviembre-2019"/>
    <x v="0"/>
    <n v="384999.99999999983"/>
    <n v="174449171.53203905"/>
    <n v="453.11473125204969"/>
    <n v="295340207.1519745"/>
    <n v="767.11742117396011"/>
    <n v="1.692987158140403"/>
    <m/>
    <x v="0"/>
  </r>
  <r>
    <x v="25"/>
    <x v="10"/>
    <s v="Noviembre-2019"/>
    <x v="3"/>
    <n v="581886.26000000013"/>
    <n v="235688921.16999999"/>
    <n v="405.0429394397454"/>
    <n v="323960514.40999997"/>
    <n v="556.74199010988832"/>
    <n v="1.3745258487408094"/>
    <m/>
    <x v="3"/>
  </r>
  <r>
    <x v="25"/>
    <x v="10"/>
    <s v="Noviembre-2019"/>
    <x v="11"/>
    <n v="139923.5"/>
    <n v="117150942.58000001"/>
    <n v="837.24994429098763"/>
    <n v="133144547.40000001"/>
    <n v="951.55243686728829"/>
    <n v="1.1365213498737177"/>
    <m/>
    <x v="11"/>
  </r>
  <r>
    <x v="25"/>
    <x v="10"/>
    <s v="Noviembre-2019"/>
    <x v="10"/>
    <n v="17369"/>
    <n v="10823000"/>
    <n v="623.12165352064017"/>
    <n v="12097768.449999999"/>
    <n v="696.51496631930445"/>
    <n v="1.1177832809756998"/>
    <m/>
    <x v="10"/>
  </r>
  <r>
    <x v="25"/>
    <x v="10"/>
    <s v="Noviembre-2019"/>
    <x v="12"/>
    <n v="310306"/>
    <n v="182693000"/>
    <n v="588.75110374920246"/>
    <n v="223513036"/>
    <n v="720.29878893737146"/>
    <n v="1.2234351398247334"/>
    <m/>
    <x v="12"/>
  </r>
  <r>
    <x v="25"/>
    <x v="11"/>
    <s v="Diciembre-2019"/>
    <x v="1"/>
    <n v="348183.56000000006"/>
    <n v="147088002.516"/>
    <n v="422.44384690649952"/>
    <n v="243454281.08000004"/>
    <n v="699.21245299462157"/>
    <n v="1.6551606991434769"/>
    <m/>
    <x v="1"/>
  </r>
  <r>
    <x v="25"/>
    <x v="11"/>
    <s v="Diciembre-2019"/>
    <x v="0"/>
    <n v="351999.99999999994"/>
    <n v="164536215.74510014"/>
    <n v="467.43243109403454"/>
    <n v="276934508.70320016"/>
    <n v="786.7457633613642"/>
    <n v="1.6831219038866658"/>
    <m/>
    <x v="0"/>
  </r>
  <r>
    <x v="25"/>
    <x v="11"/>
    <s v="Diciembre-2019"/>
    <x v="3"/>
    <n v="643931.64999999991"/>
    <n v="259254025.10999998"/>
    <n v="402.61109251269141"/>
    <n v="350339031.17000008"/>
    <n v="544.06245005972312"/>
    <n v="1.3513349735702396"/>
    <m/>
    <x v="3"/>
  </r>
  <r>
    <x v="25"/>
    <x v="11"/>
    <s v="Diciembre-2019"/>
    <x v="11"/>
    <n v="149669.24999999997"/>
    <n v="118979382.41"/>
    <n v="794.94874471543096"/>
    <n v="140968561.31999999"/>
    <n v="941.86722603340377"/>
    <n v="1.1848150365600809"/>
    <m/>
    <x v="11"/>
  </r>
  <r>
    <x v="25"/>
    <x v="11"/>
    <s v="Diciembre-2019"/>
    <x v="10"/>
    <n v="26354"/>
    <n v="13676000"/>
    <n v="518.93450709569709"/>
    <n v="17313884"/>
    <n v="656.97366623662447"/>
    <n v="1.2660049722140976"/>
    <m/>
    <x v="10"/>
  </r>
  <r>
    <x v="25"/>
    <x v="11"/>
    <s v="Diciembre-2019"/>
    <x v="12"/>
    <n v="284153"/>
    <n v="176488000"/>
    <n v="621.10201194426941"/>
    <n v="221957682"/>
    <n v="781.12031898308305"/>
    <n v="1.2576361112370247"/>
    <m/>
    <x v="12"/>
  </r>
  <r>
    <x v="25"/>
    <x v="0"/>
    <s v="Enero-2019"/>
    <x v="9"/>
    <n v="15400"/>
    <n v="0"/>
    <n v="0"/>
    <m/>
    <n v="0"/>
    <s v="-"/>
    <m/>
    <x v="9"/>
  </r>
  <r>
    <x v="25"/>
    <x v="1"/>
    <s v="Febrero-2019"/>
    <x v="9"/>
    <n v="15600"/>
    <n v="0"/>
    <n v="0"/>
    <m/>
    <n v="0"/>
    <s v="-"/>
    <m/>
    <x v="9"/>
  </r>
  <r>
    <x v="25"/>
    <x v="2"/>
    <s v="Marzo-2019"/>
    <x v="9"/>
    <n v="13800"/>
    <n v="0"/>
    <n v="0"/>
    <m/>
    <n v="0"/>
    <s v="-"/>
    <m/>
    <x v="9"/>
  </r>
  <r>
    <x v="25"/>
    <x v="3"/>
    <s v="Abril-2019"/>
    <x v="9"/>
    <n v="18560"/>
    <n v="0"/>
    <n v="0"/>
    <m/>
    <n v="0"/>
    <s v="-"/>
    <m/>
    <x v="9"/>
  </r>
  <r>
    <x v="25"/>
    <x v="4"/>
    <s v="Mayo-2019"/>
    <x v="9"/>
    <n v="16360"/>
    <n v="0"/>
    <n v="0"/>
    <m/>
    <n v="0"/>
    <s v="-"/>
    <m/>
    <x v="9"/>
  </r>
  <r>
    <x v="25"/>
    <x v="5"/>
    <s v="Junio-2019"/>
    <x v="9"/>
    <n v="13200"/>
    <n v="0"/>
    <n v="0"/>
    <m/>
    <n v="0"/>
    <s v="-"/>
    <m/>
    <x v="9"/>
  </r>
  <r>
    <x v="25"/>
    <x v="6"/>
    <s v="Julio-2019"/>
    <x v="9"/>
    <n v="45760"/>
    <n v="0"/>
    <n v="0"/>
    <m/>
    <n v="0"/>
    <s v="-"/>
    <m/>
    <x v="9"/>
  </r>
  <r>
    <x v="25"/>
    <x v="7"/>
    <s v="Agosto-2019"/>
    <x v="9"/>
    <n v="21120"/>
    <n v="0"/>
    <n v="0"/>
    <m/>
    <n v="0"/>
    <s v="-"/>
    <m/>
    <x v="9"/>
  </r>
  <r>
    <x v="25"/>
    <x v="8"/>
    <s v="Septiembre-2019"/>
    <x v="9"/>
    <n v="18320"/>
    <n v="0"/>
    <n v="0"/>
    <m/>
    <n v="0"/>
    <s v="-"/>
    <m/>
    <x v="9"/>
  </r>
  <r>
    <x v="25"/>
    <x v="9"/>
    <s v="Octubre-2019"/>
    <x v="9"/>
    <n v="16120"/>
    <n v="0"/>
    <n v="0"/>
    <m/>
    <n v="0"/>
    <s v="-"/>
    <m/>
    <x v="9"/>
  </r>
  <r>
    <x v="25"/>
    <x v="10"/>
    <s v="Noviembre-2019"/>
    <x v="9"/>
    <n v="15840"/>
    <n v="0"/>
    <n v="0"/>
    <m/>
    <n v="0"/>
    <s v="-"/>
    <m/>
    <x v="9"/>
  </r>
  <r>
    <x v="25"/>
    <x v="11"/>
    <s v="Diciembre-2019"/>
    <x v="9"/>
    <n v="17600"/>
    <n v="0"/>
    <n v="0"/>
    <m/>
    <n v="0"/>
    <s v="-"/>
    <m/>
    <x v="9"/>
  </r>
  <r>
    <x v="26"/>
    <x v="0"/>
    <s v="Enero-2020"/>
    <x v="1"/>
    <n v="327631.18200000003"/>
    <n v="145212779.146"/>
    <n v="443.22026450461601"/>
    <n v="223675413.09999999"/>
    <n v="682.70489925467461"/>
    <n v="1.5403287122210643"/>
    <m/>
    <x v="1"/>
  </r>
  <r>
    <x v="26"/>
    <x v="0"/>
    <s v="Enero-2020"/>
    <x v="0"/>
    <n v="341999.00000000023"/>
    <n v="158786538.8245866"/>
    <n v="464.28948278967624"/>
    <n v="295433543.49884641"/>
    <n v="863.84329632205424"/>
    <n v="1.8605704594721055"/>
    <m/>
    <x v="0"/>
  </r>
  <r>
    <x v="26"/>
    <x v="0"/>
    <s v="Enero-2020"/>
    <x v="3"/>
    <n v="647738.48"/>
    <n v="262374996.93000007"/>
    <n v="405.06316211135101"/>
    <n v="363363395.57000005"/>
    <n v="560.97237818880251"/>
    <n v="1.3849009997966499"/>
    <m/>
    <x v="3"/>
  </r>
  <r>
    <x v="26"/>
    <x v="0"/>
    <s v="Enero-2020"/>
    <x v="11"/>
    <n v="174621.32"/>
    <n v="147542133.65000001"/>
    <n v="844.92623037095359"/>
    <n v="169024323.06999999"/>
    <n v="967.94780310903604"/>
    <n v="1.1456003711520135"/>
    <m/>
    <x v="11"/>
  </r>
  <r>
    <x v="26"/>
    <x v="0"/>
    <s v="Enero-2020"/>
    <x v="10"/>
    <n v="15230"/>
    <n v="9015000"/>
    <n v="591.92383453709783"/>
    <n v="11068380"/>
    <n v="726.74852265265918"/>
    <n v="1.227773710482529"/>
    <m/>
    <x v="10"/>
  </r>
  <r>
    <x v="26"/>
    <x v="0"/>
    <s v="Enero-2020"/>
    <x v="12"/>
    <n v="309769.78999999998"/>
    <n v="195465931.20639998"/>
    <n v="631.00385355976766"/>
    <n v="250342612.13510004"/>
    <n v="808.15696112619651"/>
    <n v="1.2807480597258336"/>
    <m/>
    <x v="12"/>
  </r>
  <r>
    <x v="26"/>
    <x v="1"/>
    <s v="Febrero-2020"/>
    <x v="1"/>
    <n v="334597.96800000005"/>
    <n v="148484338.48300001"/>
    <n v="443.76939695880037"/>
    <n v="245320752.71999997"/>
    <n v="733.18064119265637"/>
    <n v="1.6521658460840756"/>
    <m/>
    <x v="1"/>
  </r>
  <r>
    <x v="26"/>
    <x v="1"/>
    <s v="Febrero-2020"/>
    <x v="0"/>
    <n v="226001.00000000003"/>
    <n v="106275166.00421663"/>
    <n v="470.24201664690253"/>
    <n v="183675696.57425812"/>
    <n v="812.72072501563309"/>
    <n v="1.7283030785100868"/>
    <m/>
    <x v="0"/>
  </r>
  <r>
    <x v="26"/>
    <x v="1"/>
    <s v="Febrero-2020"/>
    <x v="3"/>
    <n v="589811.43999999994"/>
    <n v="239737571.26999998"/>
    <n v="406.46476994410284"/>
    <n v="325344296.37"/>
    <n v="551.60730075021945"/>
    <n v="1.3570851437532379"/>
    <m/>
    <x v="3"/>
  </r>
  <r>
    <x v="26"/>
    <x v="1"/>
    <s v="Febrero-2020"/>
    <x v="11"/>
    <n v="126646.97999999997"/>
    <n v="103705031.12356417"/>
    <n v="818.85119663780529"/>
    <n v="123307484.53999999"/>
    <n v="973.63146393226293"/>
    <n v="1.1890212384496521"/>
    <m/>
    <x v="11"/>
  </r>
  <r>
    <x v="26"/>
    <x v="1"/>
    <s v="Febrero-2020"/>
    <x v="10"/>
    <n v="11487"/>
    <n v="7399000"/>
    <n v="644.11943936624004"/>
    <n v="9409782.110000018"/>
    <n v="819.16793853921979"/>
    <n v="1.2717640370320338"/>
    <m/>
    <x v="10"/>
  </r>
  <r>
    <x v="26"/>
    <x v="1"/>
    <s v="Febrero-2020"/>
    <x v="12"/>
    <n v="268029.38999999996"/>
    <n v="171786204.06570002"/>
    <n v="640.92301245658189"/>
    <n v="221989820.09260002"/>
    <n v="828.22939712917321"/>
    <n v="1.2922447486394164"/>
    <m/>
    <x v="12"/>
  </r>
  <r>
    <x v="26"/>
    <x v="2"/>
    <s v="Marzo-2020"/>
    <x v="1"/>
    <n v="275651.20000000001"/>
    <n v="114151262.12600002"/>
    <n v="414.11487461690723"/>
    <n v="217666195.23999998"/>
    <n v="789.64356128324482"/>
    <n v="1.9068225018812346"/>
    <m/>
    <x v="1"/>
  </r>
  <r>
    <x v="26"/>
    <x v="2"/>
    <s v="Marzo-2020"/>
    <x v="0"/>
    <n v="244999.99999999997"/>
    <n v="127017159.95309569"/>
    <n v="518.43738756365599"/>
    <n v="227672822.50460824"/>
    <n v="929.27682654942146"/>
    <n v="1.7924571970329222"/>
    <m/>
    <x v="0"/>
  </r>
  <r>
    <x v="26"/>
    <x v="2"/>
    <s v="Marzo-2020"/>
    <x v="3"/>
    <n v="524227.98"/>
    <n v="203623158.76000002"/>
    <n v="388.42481998004001"/>
    <n v="290281671.94010001"/>
    <n v="553.73174079739124"/>
    <n v="1.4255827957282592"/>
    <m/>
    <x v="3"/>
  </r>
  <r>
    <x v="26"/>
    <x v="2"/>
    <s v="Marzo-2020"/>
    <x v="11"/>
    <n v="110198.92999999989"/>
    <n v="80358689.41778478"/>
    <n v="729.21478836305266"/>
    <n v="97308075.170000181"/>
    <n v="883.02196010433386"/>
    <n v="1.2109216299446541"/>
    <m/>
    <x v="11"/>
  </r>
  <r>
    <x v="26"/>
    <x v="2"/>
    <s v="Marzo-2020"/>
    <x v="10"/>
    <n v="4212"/>
    <n v="2747600"/>
    <n v="652.32668566001894"/>
    <n v="3684273.4799999991"/>
    <n v="874.7088034188032"/>
    <n v="1.3409060561944968"/>
    <m/>
    <x v="10"/>
  </r>
  <r>
    <x v="26"/>
    <x v="2"/>
    <s v="Marzo-2020"/>
    <x v="12"/>
    <n v="201154.09000000003"/>
    <n v="135668594.22479999"/>
    <n v="674.45108486136166"/>
    <n v="189888418.48719999"/>
    <n v="943.99481754111969"/>
    <n v="1.3996490460611606"/>
    <m/>
    <x v="12"/>
  </r>
  <r>
    <x v="26"/>
    <x v="3"/>
    <s v="Abril-2020"/>
    <x v="1"/>
    <n v="149198.25700000001"/>
    <n v="60303815.104999997"/>
    <n v="404.18578820930855"/>
    <n v="111934428.39"/>
    <n v="750.23951781152505"/>
    <n v="1.8561749069292157"/>
    <m/>
    <x v="1"/>
  </r>
  <r>
    <x v="26"/>
    <x v="3"/>
    <s v="Abril-2020"/>
    <x v="0"/>
    <n v="376000.00000000017"/>
    <n v="164258328.2904563"/>
    <n v="436.85725609163887"/>
    <n v="394550062.30102593"/>
    <n v="1049.3352720771961"/>
    <n v="2.4020094835212689"/>
    <m/>
    <x v="0"/>
  </r>
  <r>
    <x v="26"/>
    <x v="3"/>
    <s v="Abril-2020"/>
    <x v="3"/>
    <n v="604118.13000000012"/>
    <n v="232974019.53000006"/>
    <n v="385.64315149753907"/>
    <n v="411969226.94009995"/>
    <n v="681.93488406000972"/>
    <n v="1.7683054435477543"/>
    <m/>
    <x v="3"/>
  </r>
  <r>
    <x v="26"/>
    <x v="3"/>
    <s v="Abril-2020"/>
    <x v="11"/>
    <n v="151369.52000000002"/>
    <n v="111210358.3375923"/>
    <n v="734.69452990002401"/>
    <n v="174543117.5999999"/>
    <n v="1153.0928921489603"/>
    <n v="1.5694861540698706"/>
    <m/>
    <x v="11"/>
  </r>
  <r>
    <x v="26"/>
    <x v="3"/>
    <s v="Abril-2020"/>
    <x v="10"/>
    <n v="31444.080000000002"/>
    <n v="16717582.76"/>
    <n v="531.6607374106668"/>
    <n v="25682680.719999898"/>
    <n v="816.77316429674192"/>
    <n v="1.5362675985340777"/>
    <m/>
    <x v="10"/>
  </r>
  <r>
    <x v="26"/>
    <x v="3"/>
    <s v="Abril-2020"/>
    <x v="12"/>
    <n v="257514.06000000003"/>
    <n v="153327620.84340003"/>
    <n v="595.41456044535983"/>
    <n v="264953696.1552"/>
    <n v="1028.8902134322295"/>
    <n v="1.7280232661133403"/>
    <m/>
    <x v="12"/>
  </r>
  <r>
    <x v="26"/>
    <x v="4"/>
    <s v="Mayo-2020"/>
    <x v="1"/>
    <n v="219212.40699999998"/>
    <n v="86986130.069999993"/>
    <n v="396.8120749205587"/>
    <n v="155909130.85999998"/>
    <n v="711.22402693201582"/>
    <n v="1.7923447190320556"/>
    <m/>
    <x v="1"/>
  </r>
  <r>
    <x v="26"/>
    <x v="4"/>
    <s v="Mayo-2020"/>
    <x v="0"/>
    <n v="424000.00000000006"/>
    <n v="182213885.40556699"/>
    <n v="429.74972973011074"/>
    <n v="437477793.73396486"/>
    <n v="1031.7872493725586"/>
    <n v="2.4009026137620522"/>
    <m/>
    <x v="0"/>
  </r>
  <r>
    <x v="26"/>
    <x v="4"/>
    <s v="Mayo-2020"/>
    <x v="3"/>
    <n v="697215.3"/>
    <n v="289040721.97999996"/>
    <n v="414.56451397437769"/>
    <n v="504807307.81999993"/>
    <n v="724.03360600376948"/>
    <n v="1.7464919972588839"/>
    <m/>
    <x v="3"/>
  </r>
  <r>
    <x v="26"/>
    <x v="4"/>
    <s v="Mayo-2020"/>
    <x v="11"/>
    <n v="197902.09"/>
    <n v="136373887.08697385"/>
    <n v="689.09776085221665"/>
    <n v="218090664.05999875"/>
    <n v="1102.0129401361994"/>
    <n v="1.5992113205727516"/>
    <m/>
    <x v="11"/>
  </r>
  <r>
    <x v="26"/>
    <x v="4"/>
    <s v="Mayo-2020"/>
    <x v="10"/>
    <n v="31956"/>
    <n v="16954684.59"/>
    <n v="530.56341813743893"/>
    <n v="22172001.060000002"/>
    <n v="693.82904806609099"/>
    <n v="1.3077212343470674"/>
    <m/>
    <x v="10"/>
  </r>
  <r>
    <x v="26"/>
    <x v="4"/>
    <s v="Mayo-2020"/>
    <x v="12"/>
    <n v="323085.31"/>
    <n v="183582969.69050002"/>
    <n v="568.218250747767"/>
    <n v="317021935.43339992"/>
    <n v="981.23289924076062"/>
    <n v="1.726859174180823"/>
    <m/>
    <x v="12"/>
  </r>
  <r>
    <x v="26"/>
    <x v="5"/>
    <s v="Junio-2020"/>
    <x v="1"/>
    <n v="259852.38200000001"/>
    <n v="89099611.888999999"/>
    <n v="342.88549215223276"/>
    <n v="174877796.56999999"/>
    <n v="672.9890071586874"/>
    <n v="1.9627223156466964"/>
    <m/>
    <x v="1"/>
  </r>
  <r>
    <x v="26"/>
    <x v="5"/>
    <s v="Junio-2020"/>
    <x v="0"/>
    <n v="417000"/>
    <n v="175555330.64306489"/>
    <n v="420.99599674595896"/>
    <n v="404540489.38473761"/>
    <n v="970.12107766124132"/>
    <n v="2.3043475119946097"/>
    <m/>
    <x v="0"/>
  </r>
  <r>
    <x v="26"/>
    <x v="5"/>
    <s v="Junio-2020"/>
    <x v="3"/>
    <n v="634173.31999999995"/>
    <n v="294482943.67000002"/>
    <n v="464.35719444961836"/>
    <n v="511929115.78010011"/>
    <n v="807.23849401311952"/>
    <n v="1.7383998862554568"/>
    <m/>
    <x v="3"/>
  </r>
  <r>
    <x v="26"/>
    <x v="5"/>
    <s v="Junio-2020"/>
    <x v="11"/>
    <n v="224772.47000000003"/>
    <n v="171665752.81429192"/>
    <n v="763.73122035048107"/>
    <n v="271612703.42000091"/>
    <n v="1208.3895479726716"/>
    <n v="1.5822183456349133"/>
    <m/>
    <x v="11"/>
  </r>
  <r>
    <x v="26"/>
    <x v="5"/>
    <s v="Junio-2020"/>
    <x v="10"/>
    <n v="30725"/>
    <n v="17807790.57"/>
    <n v="579.58634890154599"/>
    <n v="27059834.569999963"/>
    <n v="880.71064507729739"/>
    <n v="1.5195503599186793"/>
    <m/>
    <x v="10"/>
  </r>
  <r>
    <x v="26"/>
    <x v="5"/>
    <s v="Junio-2020"/>
    <x v="12"/>
    <n v="363721.97"/>
    <n v="195007270.21540004"/>
    <n v="536.14377546508956"/>
    <n v="312831135.35930002"/>
    <n v="860.08314361461328"/>
    <n v="1.6042024228827712"/>
    <m/>
    <x v="12"/>
  </r>
  <r>
    <x v="26"/>
    <x v="6"/>
    <s v="Julio-2020"/>
    <x v="1"/>
    <n v="305491.12999999995"/>
    <n v="111562087.354"/>
    <n v="365.1892850506004"/>
    <n v="197273861"/>
    <n v="645.75970176286307"/>
    <n v="1.7682876475233578"/>
    <m/>
    <x v="1"/>
  </r>
  <r>
    <x v="26"/>
    <x v="6"/>
    <s v="Julio-2020"/>
    <x v="0"/>
    <n v="370000.00000000012"/>
    <n v="160451838.66309839"/>
    <n v="433.65361800837388"/>
    <n v="339095307.58158547"/>
    <n v="916.47380427455505"/>
    <n v="2.113377511949774"/>
    <m/>
    <x v="0"/>
  </r>
  <r>
    <x v="26"/>
    <x v="6"/>
    <s v="Julio-2020"/>
    <x v="3"/>
    <n v="637571.66"/>
    <n v="307262987.94999999"/>
    <n v="481.92698519567193"/>
    <n v="536929771.00999999"/>
    <n v="842.14811400180486"/>
    <n v="1.7474599677373865"/>
    <m/>
    <x v="3"/>
  </r>
  <r>
    <x v="26"/>
    <x v="6"/>
    <s v="Julio-2020"/>
    <x v="11"/>
    <n v="246562.37999999986"/>
    <n v="188261669.06369528"/>
    <n v="763.54579747200444"/>
    <n v="291180079.20999801"/>
    <n v="1180.9590709255733"/>
    <n v="1.5466774551514357"/>
    <m/>
    <x v="11"/>
  </r>
  <r>
    <x v="26"/>
    <x v="6"/>
    <s v="Julio-2020"/>
    <x v="10"/>
    <n v="30846"/>
    <n v="19374721.199999999"/>
    <n v="628.11130130324841"/>
    <n v="26681052.089999981"/>
    <n v="864.97607761135907"/>
    <n v="1.3771063756003872"/>
    <m/>
    <x v="10"/>
  </r>
  <r>
    <x v="26"/>
    <x v="6"/>
    <s v="Julio-2020"/>
    <x v="12"/>
    <n v="362202.68000000005"/>
    <n v="215377901.10859996"/>
    <n v="594.63364851027586"/>
    <n v="340410666.40009993"/>
    <n v="939.83475329365285"/>
    <n v="1.5805273644507043"/>
    <m/>
    <x v="12"/>
  </r>
  <r>
    <x v="26"/>
    <x v="7"/>
    <s v="Agosto-2020"/>
    <x v="1"/>
    <n v="368549.25699999993"/>
    <n v="141613709.52900001"/>
    <n v="384.24635741159574"/>
    <n v="244444520.5"/>
    <n v="663.26146602433676"/>
    <n v="1.7261359886200991"/>
    <m/>
    <x v="1"/>
  </r>
  <r>
    <x v="26"/>
    <x v="7"/>
    <s v="Agosto-2020"/>
    <x v="0"/>
    <n v="429999.99999999965"/>
    <n v="177281209.57605574"/>
    <n v="412.28188273501365"/>
    <n v="364653893.43680084"/>
    <n v="848.03231031814221"/>
    <n v="2.056923541467377"/>
    <m/>
    <x v="0"/>
  </r>
  <r>
    <x v="26"/>
    <x v="7"/>
    <s v="Agosto-2020"/>
    <x v="3"/>
    <n v="682560.37000000011"/>
    <n v="280952139.38"/>
    <n v="411.61507718357564"/>
    <n v="497343383.63000011"/>
    <n v="728.64380278919509"/>
    <n v="1.7702067858515986"/>
    <m/>
    <x v="3"/>
  </r>
  <r>
    <x v="26"/>
    <x v="7"/>
    <s v="Agosto-2020"/>
    <x v="11"/>
    <n v="243643.35"/>
    <n v="176211973.07068163"/>
    <n v="723.23735932329623"/>
    <n v="275105269.19000012"/>
    <n v="1129.1310400632733"/>
    <n v="1.5612178014694307"/>
    <m/>
    <x v="11"/>
  </r>
  <r>
    <x v="26"/>
    <x v="7"/>
    <s v="Agosto-2020"/>
    <x v="10"/>
    <n v="31285.48"/>
    <n v="23364797.350000001"/>
    <n v="746.82559928759292"/>
    <n v="28861838"/>
    <n v="922.5314107375051"/>
    <n v="1.2352702044727983"/>
    <m/>
    <x v="10"/>
  </r>
  <r>
    <x v="26"/>
    <x v="7"/>
    <s v="Agosto-2020"/>
    <x v="12"/>
    <n v="347603.93"/>
    <n v="213418508.69299996"/>
    <n v="613.97035612629566"/>
    <n v="330342007.22360003"/>
    <n v="950.34025427618167"/>
    <n v="1.5478601609890976"/>
    <m/>
    <x v="12"/>
  </r>
  <r>
    <x v="26"/>
    <x v="8"/>
    <s v="Septiembre-2020"/>
    <x v="1"/>
    <n v="388874.73799999978"/>
    <n v="149196027.32799992"/>
    <n v="383.66088806725213"/>
    <n v="266859454.22999987"/>
    <n v="686.23499588188736"/>
    <n v="1.7886498656115211"/>
    <m/>
    <x v="1"/>
  </r>
  <r>
    <x v="26"/>
    <x v="8"/>
    <s v="Septiembre-2020"/>
    <x v="0"/>
    <n v="278000.00000000023"/>
    <n v="125674128.53052431"/>
    <n v="452.06521054145401"/>
    <n v="242558554.21192291"/>
    <n v="872.51278493497375"/>
    <n v="1.9300595679325452"/>
    <m/>
    <x v="0"/>
  </r>
  <r>
    <x v="26"/>
    <x v="8"/>
    <s v="Septiembre-2020"/>
    <x v="3"/>
    <n v="530685.60000000009"/>
    <n v="238072246.94000003"/>
    <n v="448.61260026652315"/>
    <n v="402379031.77000004"/>
    <n v="758.22489204530893"/>
    <n v="1.6901551396346055"/>
    <m/>
    <x v="3"/>
  </r>
  <r>
    <x v="26"/>
    <x v="8"/>
    <s v="Septiembre-2020"/>
    <x v="11"/>
    <n v="251550.67999999961"/>
    <n v="184074496.38820678"/>
    <n v="731.75908881743851"/>
    <n v="294454872.39000005"/>
    <n v="1170.5588408268286"/>
    <n v="1.5996505663066156"/>
    <m/>
    <x v="11"/>
  </r>
  <r>
    <x v="26"/>
    <x v="8"/>
    <s v="Septiembre-2020"/>
    <x v="10"/>
    <n v="34430"/>
    <n v="25520092.940000001"/>
    <n v="741.21675689805409"/>
    <n v="30863387.050000124"/>
    <n v="896.40973133895216"/>
    <n v="1.2093759659325176"/>
    <m/>
    <x v="10"/>
  </r>
  <r>
    <x v="26"/>
    <x v="8"/>
    <s v="Septiembre-2020"/>
    <x v="12"/>
    <n v="331835.09000000003"/>
    <n v="214043124.76819998"/>
    <n v="645.02860372060104"/>
    <n v="330680325.61410004"/>
    <n v="996.52006547619783"/>
    <n v="1.5449238370642058"/>
    <m/>
    <x v="12"/>
  </r>
  <r>
    <x v="26"/>
    <x v="9"/>
    <s v="Octubre-2020"/>
    <x v="1"/>
    <n v="400113.71400000009"/>
    <n v="154964881.39000002"/>
    <n v="387.30209929770109"/>
    <n v="277714993.19000006"/>
    <n v="694.09016355285439"/>
    <n v="1.7921156761387433"/>
    <m/>
    <x v="1"/>
  </r>
  <r>
    <x v="26"/>
    <x v="9"/>
    <s v="Octubre-2020"/>
    <x v="0"/>
    <n v="277999.99999999965"/>
    <n v="133152130.35631889"/>
    <n v="478.96449768460093"/>
    <n v="237204460.25344443"/>
    <n v="853.25345414908179"/>
    <n v="1.7814544883260865"/>
    <m/>
    <x v="0"/>
  </r>
  <r>
    <x v="26"/>
    <x v="9"/>
    <s v="Octubre-2020"/>
    <x v="3"/>
    <n v="502376.32"/>
    <n v="236846674.88"/>
    <n v="471.45270477716781"/>
    <n v="424934649.99001002"/>
    <n v="845.84928284440241"/>
    <n v="1.7941339062720898"/>
    <m/>
    <x v="3"/>
  </r>
  <r>
    <x v="26"/>
    <x v="9"/>
    <s v="Octubre-2020"/>
    <x v="11"/>
    <n v="253767.92000000077"/>
    <n v="174549787.45910808"/>
    <n v="687.83236060376566"/>
    <n v="280898027.20000058"/>
    <n v="1106.9091286242947"/>
    <n v="1.6092716656318289"/>
    <m/>
    <x v="11"/>
  </r>
  <r>
    <x v="26"/>
    <x v="9"/>
    <s v="Octubre-2020"/>
    <x v="10"/>
    <n v="42557"/>
    <n v="30182441"/>
    <n v="709.22388796202745"/>
    <n v="36820312.740000136"/>
    <n v="865.19991399770038"/>
    <n v="1.2199249470909306"/>
    <m/>
    <x v="10"/>
  </r>
  <r>
    <x v="26"/>
    <x v="9"/>
    <s v="Octubre-2020"/>
    <x v="12"/>
    <n v="309837.07"/>
    <n v="216338734.78320003"/>
    <n v="698.23386460245069"/>
    <n v="331554055.16520005"/>
    <n v="1070.0916296594207"/>
    <n v="1.5325690773659233"/>
    <m/>
    <x v="12"/>
  </r>
  <r>
    <x v="26"/>
    <x v="10"/>
    <s v="Noviembre-2020"/>
    <x v="1"/>
    <n v="392985.31"/>
    <n v="156468526.308"/>
    <n v="398.15362642435667"/>
    <n v="297549269.77000004"/>
    <n v="757.15112549626861"/>
    <n v="1.9016557309697548"/>
    <m/>
    <x v="1"/>
  </r>
  <r>
    <x v="26"/>
    <x v="10"/>
    <s v="Noviembre-2020"/>
    <x v="0"/>
    <n v="240002.68"/>
    <n v="112067801.39356519"/>
    <n v="466.94395826565437"/>
    <n v="203270200.24173605"/>
    <n v="846.94971006880451"/>
    <n v="1.8138144740422077"/>
    <m/>
    <x v="0"/>
  </r>
  <r>
    <x v="26"/>
    <x v="10"/>
    <s v="Noviembre-2020"/>
    <x v="3"/>
    <n v="479106.59"/>
    <n v="199560838.33999997"/>
    <n v="416.52701612808113"/>
    <n v="359535561.13999999"/>
    <n v="750.42917097007569"/>
    <n v="1.8016338482575651"/>
    <m/>
    <x v="3"/>
  </r>
  <r>
    <x v="26"/>
    <x v="10"/>
    <s v="Noviembre-2020"/>
    <x v="11"/>
    <n v="215008.1399999999"/>
    <n v="156036597.21177781"/>
    <n v="725.72413868506499"/>
    <n v="247231400.76000133"/>
    <n v="1149.869957295577"/>
    <n v="1.5844449646928089"/>
    <m/>
    <x v="11"/>
  </r>
  <r>
    <x v="26"/>
    <x v="10"/>
    <s v="Noviembre-2020"/>
    <x v="10"/>
    <n v="40902.06"/>
    <n v="27808813.943599999"/>
    <n v="679.88785757000994"/>
    <n v="35187672.980000146"/>
    <n v="860.29097263072197"/>
    <n v="1.2653424576598435"/>
    <m/>
    <x v="10"/>
  </r>
  <r>
    <x v="26"/>
    <x v="10"/>
    <s v="Noviembre-2020"/>
    <x v="12"/>
    <n v="263784.09999999998"/>
    <n v="186676913.62799996"/>
    <n v="707.68827093065875"/>
    <n v="286596400.8682"/>
    <n v="1086.4809549483841"/>
    <n v="1.5352535849147066"/>
    <m/>
    <x v="12"/>
  </r>
  <r>
    <x v="26"/>
    <x v="11"/>
    <s v="Diciembre-2020"/>
    <x v="1"/>
    <n v="372329.28899999999"/>
    <n v="150004501.51700002"/>
    <n v="402.8812826406467"/>
    <n v="289754255.80000001"/>
    <n v="778.22042036558673"/>
    <n v="1.9316370700192764"/>
    <m/>
    <x v="1"/>
  </r>
  <r>
    <x v="26"/>
    <x v="11"/>
    <s v="Diciembre-2020"/>
    <x v="0"/>
    <n v="145622.731"/>
    <n v="70058693.687521294"/>
    <n v="481.09723809204826"/>
    <n v="135890582.93627742"/>
    <n v="933.16875739871557"/>
    <n v="1.9396676669762394"/>
    <m/>
    <x v="0"/>
  </r>
  <r>
    <x v="26"/>
    <x v="11"/>
    <s v="Diciembre-2020"/>
    <x v="3"/>
    <n v="314866.33999999997"/>
    <n v="145545992.77000001"/>
    <n v="462.24691013336019"/>
    <n v="243989432.85999998"/>
    <n v="774.89843106125602"/>
    <n v="1.6763734144543976"/>
    <m/>
    <x v="3"/>
  </r>
  <r>
    <x v="26"/>
    <x v="11"/>
    <s v="Diciembre-2020"/>
    <x v="11"/>
    <n v="121952.92000000009"/>
    <n v="80931413.781089157"/>
    <n v="663.62833937136645"/>
    <n v="129086789.35999998"/>
    <n v="1058.4969130710433"/>
    <n v="1.5950146343565179"/>
    <m/>
    <x v="11"/>
  </r>
  <r>
    <x v="26"/>
    <x v="11"/>
    <s v="Diciembre-2020"/>
    <x v="10"/>
    <n v="32186.319999999996"/>
    <n v="21951455.305399999"/>
    <n v="682.0119636354824"/>
    <n v="31647525.669999991"/>
    <n v="983.26014499327653"/>
    <n v="1.4417051275053634"/>
    <m/>
    <x v="10"/>
  </r>
  <r>
    <x v="26"/>
    <x v="11"/>
    <s v="Diciembre-2020"/>
    <x v="12"/>
    <n v="152241.82999999999"/>
    <n v="141647201.50080001"/>
    <n v="930.40921473947094"/>
    <n v="219398104.05830002"/>
    <n v="1441.1157830820875"/>
    <n v="1.5489053206396095"/>
    <m/>
    <x v="12"/>
  </r>
  <r>
    <x v="26"/>
    <x v="0"/>
    <s v="Enero-2020"/>
    <x v="9"/>
    <n v="20600"/>
    <n v="1812800"/>
    <n v="88"/>
    <n v="1812800"/>
    <n v="88"/>
    <n v="1"/>
    <m/>
    <x v="9"/>
  </r>
  <r>
    <x v="26"/>
    <x v="1"/>
    <s v="Febrero-2020"/>
    <x v="9"/>
    <n v="21220"/>
    <n v="1867360"/>
    <n v="88"/>
    <n v="1867360"/>
    <n v="88"/>
    <n v="1"/>
    <m/>
    <x v="9"/>
  </r>
  <r>
    <x v="26"/>
    <x v="2"/>
    <s v="Marzo-2020"/>
    <x v="9"/>
    <n v="15320"/>
    <n v="1348160"/>
    <n v="88"/>
    <n v="1348160"/>
    <n v="88"/>
    <n v="1"/>
    <m/>
    <x v="9"/>
  </r>
  <r>
    <x v="26"/>
    <x v="3"/>
    <s v="Abril-2020"/>
    <x v="9"/>
    <n v="18400"/>
    <n v="1619200"/>
    <n v="88"/>
    <n v="1619200"/>
    <n v="88"/>
    <n v="1"/>
    <m/>
    <x v="9"/>
  </r>
  <r>
    <x v="26"/>
    <x v="4"/>
    <s v="Mayo-2020"/>
    <x v="9"/>
    <n v="18440"/>
    <n v="1622720"/>
    <n v="88"/>
    <n v="1622720"/>
    <n v="88"/>
    <n v="1"/>
    <m/>
    <x v="9"/>
  </r>
  <r>
    <x v="26"/>
    <x v="5"/>
    <s v="Junio-2020"/>
    <x v="9"/>
    <n v="18560"/>
    <n v="1633280"/>
    <n v="88"/>
    <n v="1633280"/>
    <n v="88"/>
    <n v="1"/>
    <m/>
    <x v="9"/>
  </r>
  <r>
    <x v="26"/>
    <x v="6"/>
    <s v="Julio-2020"/>
    <x v="9"/>
    <n v="22320"/>
    <n v="1964160"/>
    <n v="88"/>
    <n v="1964160"/>
    <n v="88"/>
    <n v="1"/>
    <m/>
    <x v="9"/>
  </r>
  <r>
    <x v="26"/>
    <x v="7"/>
    <s v="Agosto-2020"/>
    <x v="9"/>
    <n v="24280"/>
    <n v="2136640"/>
    <n v="88"/>
    <n v="2136640"/>
    <n v="88"/>
    <n v="1"/>
    <m/>
    <x v="9"/>
  </r>
  <r>
    <x v="26"/>
    <x v="8"/>
    <s v="Septiembre-2020"/>
    <x v="9"/>
    <n v="25200"/>
    <n v="2217600"/>
    <n v="88"/>
    <n v="2217600"/>
    <n v="88"/>
    <n v="1"/>
    <m/>
    <x v="9"/>
  </r>
  <r>
    <x v="26"/>
    <x v="9"/>
    <s v="Octubre-2020"/>
    <x v="9"/>
    <n v="16800"/>
    <n v="1478400"/>
    <n v="88"/>
    <n v="1478400"/>
    <n v="88"/>
    <n v="1"/>
    <m/>
    <x v="9"/>
  </r>
  <r>
    <x v="26"/>
    <x v="10"/>
    <s v="Noviembre-2020"/>
    <x v="9"/>
    <n v="25880"/>
    <n v="2277440"/>
    <n v="88"/>
    <n v="2277440"/>
    <n v="88"/>
    <n v="1"/>
    <m/>
    <x v="9"/>
  </r>
  <r>
    <x v="26"/>
    <x v="11"/>
    <s v="Diciembre-2020"/>
    <x v="9"/>
    <n v="24560"/>
    <n v="2161280"/>
    <n v="88"/>
    <n v="2161280"/>
    <n v="88"/>
    <n v="1"/>
    <m/>
    <x v="9"/>
  </r>
  <r>
    <x v="27"/>
    <x v="0"/>
    <s v="Enero-2021"/>
    <x v="1"/>
    <n v="334168"/>
    <n v="140655033.35599998"/>
    <n v="420.9111385770031"/>
    <n v="280873604.28000003"/>
    <n v="840.5161603744225"/>
    <n v="1.9968969298745589"/>
    <m/>
    <x v="1"/>
  </r>
  <r>
    <x v="27"/>
    <x v="0"/>
    <s v="Enero-2021"/>
    <x v="0"/>
    <n v="276000"/>
    <n v="110800057.8625796"/>
    <n v="401.44948500934635"/>
    <n v="237574359.99455726"/>
    <n v="860.77666664694664"/>
    <n v="2.1441718043975229"/>
    <m/>
    <x v="0"/>
  </r>
  <r>
    <x v="27"/>
    <x v="0"/>
    <s v="Enero-2021"/>
    <x v="3"/>
    <n v="492073.32"/>
    <n v="208224292.76000002"/>
    <n v="423.15704651493809"/>
    <n v="346853022.23000002"/>
    <n v="704.88077311324264"/>
    <n v="1.6657663600749213"/>
    <m/>
    <x v="3"/>
  </r>
  <r>
    <x v="27"/>
    <x v="0"/>
    <s v="Enero-2021"/>
    <x v="11"/>
    <n v="208863.18000000011"/>
    <n v="149885898.87908256"/>
    <n v="717.6271991984537"/>
    <n v="238323866.82999957"/>
    <n v="1141.0525628787202"/>
    <n v="1.5900352775831339"/>
    <m/>
    <x v="11"/>
  </r>
  <r>
    <x v="27"/>
    <x v="0"/>
    <s v="Enero-2021"/>
    <x v="10"/>
    <n v="30042.17"/>
    <n v="19761050.044199999"/>
    <n v="657.7770528626927"/>
    <n v="27626559.910000011"/>
    <n v="919.59268954273318"/>
    <n v="1.3980309673932834"/>
    <m/>
    <x v="10"/>
  </r>
  <r>
    <x v="27"/>
    <x v="0"/>
    <s v="Enero-2021"/>
    <x v="12"/>
    <n v="221716.19"/>
    <n v="160328118.17129999"/>
    <n v="723.12318812306842"/>
    <n v="261942203.78709999"/>
    <n v="1181.4302049259461"/>
    <n v="1.6337883009843106"/>
    <m/>
    <x v="12"/>
  </r>
  <r>
    <x v="27"/>
    <x v="1"/>
    <s v="Febrero-2021"/>
    <x v="1"/>
    <n v="288334.05"/>
    <n v="125065379.76099999"/>
    <n v="433.75168406575636"/>
    <n v="248087355.88"/>
    <n v="860.41643669903021"/>
    <n v="1.9836613166177168"/>
    <m/>
    <x v="1"/>
  </r>
  <r>
    <x v="27"/>
    <x v="1"/>
    <s v="Febrero-2021"/>
    <x v="0"/>
    <n v="379000.00000000006"/>
    <n v="137896434.87360755"/>
    <n v="363.84283607812011"/>
    <n v="300918989.44055557"/>
    <n v="793.9815024816769"/>
    <n v="2.1822100746576258"/>
    <m/>
    <x v="0"/>
  </r>
  <r>
    <x v="27"/>
    <x v="1"/>
    <s v="Febrero-2021"/>
    <x v="3"/>
    <n v="519619.87"/>
    <n v="199804294.33000001"/>
    <n v="384.52011915941557"/>
    <n v="379839331.07999998"/>
    <n v="730.99462320407417"/>
    <n v="1.9010568934652183"/>
    <m/>
    <x v="3"/>
  </r>
  <r>
    <x v="27"/>
    <x v="1"/>
    <s v="Febrero-2021"/>
    <x v="11"/>
    <n v="176741.21000000011"/>
    <n v="124420326.08567211"/>
    <n v="703.96896165683165"/>
    <n v="201126679.74000028"/>
    <n v="1137.9727441042196"/>
    <n v="1.6165098265496465"/>
    <m/>
    <x v="11"/>
  </r>
  <r>
    <x v="27"/>
    <x v="1"/>
    <s v="Febrero-2021"/>
    <x v="10"/>
    <n v="30221.079999999987"/>
    <n v="21123913.320799999"/>
    <n v="698.97943160204761"/>
    <n v="29372427.969999969"/>
    <n v="971.9185406345498"/>
    <n v="1.390482318495311"/>
    <m/>
    <x v="10"/>
  </r>
  <r>
    <x v="27"/>
    <x v="1"/>
    <s v="Febrero-2021"/>
    <x v="12"/>
    <n v="246738.88000000003"/>
    <n v="173207600.10649997"/>
    <n v="701.98746183211961"/>
    <n v="265157944.29250002"/>
    <n v="1074.6500279668126"/>
    <n v="1.5308678379555092"/>
    <m/>
    <x v="12"/>
  </r>
  <r>
    <x v="27"/>
    <x v="2"/>
    <s v="Marzo-2021"/>
    <x v="1"/>
    <n v="362639.46400000004"/>
    <n v="157386886.04700002"/>
    <n v="434.00374661650176"/>
    <n v="331972557.66999996"/>
    <n v="915.43417257532656"/>
    <n v="2.1092771196379339"/>
    <m/>
    <x v="1"/>
  </r>
  <r>
    <x v="27"/>
    <x v="2"/>
    <s v="Marzo-2021"/>
    <x v="0"/>
    <n v="365000.00000000012"/>
    <n v="141036322.13422367"/>
    <n v="386.40088255951679"/>
    <n v="365735742.52603471"/>
    <n v="1002.01573294804"/>
    <n v="2.5932024955810005"/>
    <m/>
    <x v="0"/>
  </r>
  <r>
    <x v="27"/>
    <x v="2"/>
    <s v="Marzo-2021"/>
    <x v="3"/>
    <n v="586549.05000000005"/>
    <n v="210630589.19"/>
    <n v="359.10140710312288"/>
    <n v="465481477.22000003"/>
    <n v="793.59343812763825"/>
    <n v="2.209942435284701"/>
    <m/>
    <x v="3"/>
  </r>
  <r>
    <x v="27"/>
    <x v="2"/>
    <s v="Marzo-2021"/>
    <x v="11"/>
    <n v="130834.29999999994"/>
    <n v="82383802.559530944"/>
    <n v="629.68046268853789"/>
    <n v="142216818.37999979"/>
    <n v="1086.9994976852388"/>
    <n v="1.726271596619168"/>
    <m/>
    <x v="11"/>
  </r>
  <r>
    <x v="27"/>
    <x v="2"/>
    <s v="Marzo-2021"/>
    <x v="10"/>
    <n v="43585.200000000012"/>
    <n v="28736475.817399994"/>
    <n v="659.31728700109181"/>
    <n v="43413896.119999945"/>
    <n v="996.06967778052945"/>
    <n v="1.5107592314334086"/>
    <m/>
    <x v="10"/>
  </r>
  <r>
    <x v="27"/>
    <x v="2"/>
    <s v="Marzo-2021"/>
    <x v="12"/>
    <n v="364434.23000000004"/>
    <n v="223251302.92570001"/>
    <n v="612.5969641372601"/>
    <n v="367364948.55030006"/>
    <n v="1008.041831170195"/>
    <n v="1.6455220808837221"/>
    <m/>
    <x v="12"/>
  </r>
  <r>
    <x v="27"/>
    <x v="3"/>
    <s v="Abril-2021"/>
    <x v="1"/>
    <n v="347436.19700000004"/>
    <n v="147078605.67399999"/>
    <n v="423.32551111247619"/>
    <n v="341970015.26999998"/>
    <n v="984.2670919806319"/>
    <n v="2.3250833369196955"/>
    <m/>
    <x v="1"/>
  </r>
  <r>
    <x v="27"/>
    <x v="3"/>
    <s v="Abril-2021"/>
    <x v="0"/>
    <n v="329000"/>
    <n v="143599890.78318486"/>
    <n v="436.47383216773511"/>
    <n v="483279374.39280403"/>
    <n v="1468.9342686711368"/>
    <n v="3.3654578130737316"/>
    <m/>
    <x v="0"/>
  </r>
  <r>
    <x v="27"/>
    <x v="3"/>
    <s v="Abril-2021"/>
    <x v="3"/>
    <n v="617469.42000000004"/>
    <n v="208053542.59"/>
    <n v="336.94550021602686"/>
    <n v="527874661.71000004"/>
    <n v="854.90008834769503"/>
    <n v="2.5372058323960118"/>
    <m/>
    <x v="3"/>
  </r>
  <r>
    <x v="27"/>
    <x v="3"/>
    <s v="Abril-2021"/>
    <x v="11"/>
    <n v="173488.91000000012"/>
    <n v="105862941.04794939"/>
    <n v="610.20004706899886"/>
    <n v="218872934.52000019"/>
    <n v="1261.5961130887274"/>
    <n v="2.0675123169010035"/>
    <m/>
    <x v="11"/>
  </r>
  <r>
    <x v="27"/>
    <x v="3"/>
    <s v="Abril-2021"/>
    <x v="10"/>
    <n v="41914.409999999974"/>
    <n v="29303329.156600006"/>
    <n v="699.12302610486518"/>
    <n v="42760778.670000017"/>
    <n v="1020.1927850111703"/>
    <n v="1.4592464372045244"/>
    <m/>
    <x v="10"/>
  </r>
  <r>
    <x v="27"/>
    <x v="3"/>
    <s v="Abril-2021"/>
    <x v="12"/>
    <n v="444523.5"/>
    <n v="246368718.95800009"/>
    <n v="554.23103381036117"/>
    <n v="460462072.79450017"/>
    <n v="1035.8554110063926"/>
    <n v="1.8689956855805132"/>
    <m/>
    <x v="12"/>
  </r>
  <r>
    <x v="27"/>
    <x v="4"/>
    <s v="Mayo-2021"/>
    <x v="1"/>
    <n v="345298.23600000003"/>
    <n v="142829566.06199998"/>
    <n v="413.64116920076003"/>
    <n v="352094342.86999995"/>
    <n v="1019.681846477779"/>
    <n v="2.46513626399426"/>
    <m/>
    <x v="1"/>
  </r>
  <r>
    <x v="27"/>
    <x v="4"/>
    <s v="Mayo-2021"/>
    <x v="0"/>
    <n v="387999.99999999983"/>
    <n v="171653015.83056182"/>
    <n v="442.40467997567498"/>
    <n v="591632488.675318"/>
    <n v="1524.8260017405109"/>
    <n v="3.446676924449243"/>
    <m/>
    <x v="0"/>
  </r>
  <r>
    <x v="27"/>
    <x v="4"/>
    <s v="Mayo-2021"/>
    <x v="3"/>
    <n v="618614.31999999983"/>
    <n v="206773876.06999999"/>
    <n v="334.25329706237653"/>
    <n v="562707062.91000009"/>
    <n v="909.62501952751472"/>
    <n v="2.7213643889884067"/>
    <m/>
    <x v="3"/>
  </r>
  <r>
    <x v="27"/>
    <x v="4"/>
    <s v="Mayo-2021"/>
    <x v="11"/>
    <n v="226003.90999999986"/>
    <n v="158254361.15759629"/>
    <n v="700.22842152419571"/>
    <n v="334770631.27999789"/>
    <n v="1481.2603520000964"/>
    <n v="2.115395928625432"/>
    <m/>
    <x v="11"/>
  </r>
  <r>
    <x v="27"/>
    <x v="4"/>
    <s v="Mayo-2021"/>
    <x v="10"/>
    <n v="40741.22"/>
    <n v="29375097.977600016"/>
    <n v="721.01665039976751"/>
    <n v="42985375.330000043"/>
    <n v="1055.0831646671368"/>
    <n v="1.4633270453354248"/>
    <m/>
    <x v="10"/>
  </r>
  <r>
    <x v="27"/>
    <x v="4"/>
    <s v="Mayo-2021"/>
    <x v="12"/>
    <n v="501939.32999999996"/>
    <n v="271935091.14069998"/>
    <n v="541.76884513253822"/>
    <n v="551465238.45219994"/>
    <n v="1098.6691129627161"/>
    <n v="2.0279296656380041"/>
    <m/>
    <x v="12"/>
  </r>
  <r>
    <x v="27"/>
    <x v="5"/>
    <s v="Junio-2021"/>
    <x v="1"/>
    <n v="370374.61700000003"/>
    <n v="157140919.588"/>
    <n v="424.27561818578943"/>
    <n v="393491541.90999997"/>
    <n v="1062.4149816130621"/>
    <n v="2.5040679597756967"/>
    <m/>
    <x v="1"/>
  </r>
  <r>
    <x v="27"/>
    <x v="5"/>
    <s v="Junio-2021"/>
    <x v="0"/>
    <n v="432989.91000000021"/>
    <n v="187188855.76648897"/>
    <n v="432.31690033259406"/>
    <n v="635135440.50739682"/>
    <n v="1466.8596792645735"/>
    <n v="3.3930195144720812"/>
    <m/>
    <x v="0"/>
  </r>
  <r>
    <x v="27"/>
    <x v="5"/>
    <s v="Junio-2021"/>
    <x v="3"/>
    <n v="643208.92000000004"/>
    <n v="241532628.88999993"/>
    <n v="375.51193924673794"/>
    <n v="645408226.11831093"/>
    <n v="1003.4192717947861"/>
    <n v="2.6721368002508936"/>
    <m/>
    <x v="3"/>
  </r>
  <r>
    <x v="27"/>
    <x v="5"/>
    <s v="Junio-2021"/>
    <x v="11"/>
    <n v="245722.97999999998"/>
    <n v="184898178.81413329"/>
    <n v="752.46596315140448"/>
    <n v="384841163.03000009"/>
    <n v="1566.1586190677003"/>
    <n v="2.0813680561821926"/>
    <m/>
    <x v="11"/>
  </r>
  <r>
    <x v="27"/>
    <x v="5"/>
    <s v="Junio-2021"/>
    <x v="10"/>
    <n v="40092.709999999977"/>
    <n v="28504086.107800022"/>
    <n v="710.95433827745842"/>
    <n v="42927273.410000116"/>
    <n v="1070.700219815526"/>
    <n v="1.5060042005084053"/>
    <m/>
    <x v="10"/>
  </r>
  <r>
    <x v="27"/>
    <x v="5"/>
    <s v="Junio-2021"/>
    <x v="12"/>
    <n v="451950.23"/>
    <n v="255976652.37599999"/>
    <n v="566.38239209658104"/>
    <n v="549774168.17490005"/>
    <n v="1216.4484752555609"/>
    <n v="2.1477512229019449"/>
    <m/>
    <x v="12"/>
  </r>
  <r>
    <x v="27"/>
    <x v="6"/>
    <s v="Julio-2021"/>
    <x v="1"/>
    <n v="393006.46399999998"/>
    <n v="172532124.25999999"/>
    <n v="439.00581813331195"/>
    <n v="416137412.04000008"/>
    <n v="1058.8564060870003"/>
    <n v="2.4119416243487231"/>
    <m/>
    <x v="1"/>
  </r>
  <r>
    <x v="27"/>
    <x v="6"/>
    <s v="Julio-2021"/>
    <x v="0"/>
    <n v="420010.08999999997"/>
    <n v="184367148.4243238"/>
    <n v="438.95885554636038"/>
    <n v="575877617.2899065"/>
    <n v="1371.1042448763708"/>
    <n v="3.1235370412331562"/>
    <m/>
    <x v="0"/>
  </r>
  <r>
    <x v="27"/>
    <x v="6"/>
    <s v="Julio-2021"/>
    <x v="3"/>
    <n v="703576.83000000007"/>
    <n v="272466494.76399994"/>
    <n v="387.2590499661564"/>
    <n v="750992903.3902812"/>
    <n v="1067.3928864176512"/>
    <n v="2.7562761580676645"/>
    <m/>
    <x v="3"/>
  </r>
  <r>
    <x v="27"/>
    <x v="6"/>
    <s v="Julio-2021"/>
    <x v="11"/>
    <n v="247120.25000000032"/>
    <n v="192987350.07902953"/>
    <n v="780.94510700369267"/>
    <n v="408957355.43999982"/>
    <n v="1654.8921241379421"/>
    <n v="2.1190889209708783"/>
    <m/>
    <x v="11"/>
  </r>
  <r>
    <x v="27"/>
    <x v="6"/>
    <s v="Julio-2021"/>
    <x v="10"/>
    <n v="47784.049999999974"/>
    <n v="31083831.203400008"/>
    <n v="650.50641800768301"/>
    <n v="52074382.189999983"/>
    <n v="1089.785863483736"/>
    <n v="1.6752884111757751"/>
    <m/>
    <x v="10"/>
  </r>
  <r>
    <x v="27"/>
    <x v="6"/>
    <s v="Julio-2021"/>
    <x v="12"/>
    <n v="507927.98000000004"/>
    <n v="279502590.43549997"/>
    <n v="550.27996377655734"/>
    <n v="604844247.30409992"/>
    <n v="1190.8071047869817"/>
    <n v="2.1640022955124567"/>
    <m/>
    <x v="12"/>
  </r>
  <r>
    <x v="27"/>
    <x v="7"/>
    <s v="Agosto-2021"/>
    <x v="1"/>
    <n v="393060.21900000004"/>
    <n v="166957015.65899998"/>
    <n v="424.76192600655924"/>
    <n v="467653750.44"/>
    <n v="1189.7763442705455"/>
    <n v="2.8010428228733777"/>
    <m/>
    <x v="1"/>
  </r>
  <r>
    <x v="27"/>
    <x v="7"/>
    <s v="Agosto-2021"/>
    <x v="0"/>
    <n v="420000.00000000006"/>
    <n v="184440535.66921178"/>
    <n v="439.14413254574225"/>
    <n v="573453812.85255969"/>
    <n v="1365.3662210775228"/>
    <n v="3.1091528268006705"/>
    <m/>
    <x v="0"/>
  </r>
  <r>
    <x v="27"/>
    <x v="7"/>
    <s v="Agosto-2021"/>
    <x v="3"/>
    <n v="665255.02"/>
    <n v="287502452.45999998"/>
    <n v="432.16878312319983"/>
    <n v="780322833.1099999"/>
    <n v="1172.967974161247"/>
    <n v="2.7141432235906429"/>
    <m/>
    <x v="3"/>
  </r>
  <r>
    <x v="27"/>
    <x v="7"/>
    <s v="Agosto-2021"/>
    <x v="11"/>
    <n v="253450.59999999998"/>
    <n v="194157184.99094325"/>
    <n v="766.05533776974005"/>
    <n v="418948659.57000017"/>
    <n v="1652.9795532936209"/>
    <n v="2.1577808701209933"/>
    <m/>
    <x v="11"/>
  </r>
  <r>
    <x v="27"/>
    <x v="7"/>
    <s v="Agosto-2021"/>
    <x v="10"/>
    <n v="43172.189999999973"/>
    <n v="28856896.885800004"/>
    <n v="668.41401573096061"/>
    <n v="47754385.680000022"/>
    <n v="1106.1376705698749"/>
    <n v="1.6548690550126044"/>
    <m/>
    <x v="10"/>
  </r>
  <r>
    <x v="27"/>
    <x v="7"/>
    <s v="Agosto-2021"/>
    <x v="12"/>
    <n v="511610.5"/>
    <n v="281509325.2816"/>
    <n v="550.2414928575547"/>
    <n v="596883346.62740016"/>
    <n v="1166.6753255208801"/>
    <n v="2.120296889029607"/>
    <m/>
    <x v="12"/>
  </r>
  <r>
    <x v="27"/>
    <x v="8"/>
    <s v="Septiembre-2021"/>
    <x v="1"/>
    <n v="364041.37099999993"/>
    <n v="155872306.896"/>
    <n v="428.17195877443288"/>
    <n v="440934102.33000004"/>
    <n v="1211.2197608716294"/>
    <n v="2.828816170817289"/>
    <m/>
    <x v="1"/>
  </r>
  <r>
    <x v="27"/>
    <x v="8"/>
    <s v="Septiembre-2021"/>
    <x v="0"/>
    <n v="384999.99999999988"/>
    <n v="170520871.72454253"/>
    <n v="442.91135512868203"/>
    <n v="524141433.25828254"/>
    <n v="1361.4063201513836"/>
    <n v="3.073767028970944"/>
    <m/>
    <x v="0"/>
  </r>
  <r>
    <x v="27"/>
    <x v="8"/>
    <s v="Septiembre-2021"/>
    <x v="3"/>
    <n v="713957.11"/>
    <n v="289655693.56"/>
    <n v="405.70461376874584"/>
    <n v="796492190.38"/>
    <n v="1115.602294905362"/>
    <n v="2.749789519379886"/>
    <m/>
    <x v="3"/>
  </r>
  <r>
    <x v="27"/>
    <x v="8"/>
    <s v="Septiembre-2021"/>
    <x v="11"/>
    <n v="257510.00000000006"/>
    <n v="197900599.93278366"/>
    <n v="768.51617386813564"/>
    <n v="432727555.86000085"/>
    <n v="1680.4301031416285"/>
    <n v="2.1865904196701549"/>
    <m/>
    <x v="11"/>
  </r>
  <r>
    <x v="27"/>
    <x v="8"/>
    <s v="Septiembre-2021"/>
    <x v="10"/>
    <n v="40319.319999999992"/>
    <n v="28144474.336799994"/>
    <n v="698.03940981147502"/>
    <n v="48268197.100000001"/>
    <n v="1197.1480942634948"/>
    <n v="1.7150150513519258"/>
    <m/>
    <x v="10"/>
  </r>
  <r>
    <x v="27"/>
    <x v="8"/>
    <s v="Septiembre-2021"/>
    <x v="12"/>
    <n v="532746.54999999993"/>
    <n v="299406536.29640007"/>
    <n v="562.00558463757318"/>
    <n v="624002685.26989985"/>
    <n v="1171.2937141871682"/>
    <n v="2.084131806167929"/>
    <m/>
    <x v="12"/>
  </r>
  <r>
    <x v="27"/>
    <x v="9"/>
    <s v="Octubre-2021"/>
    <x v="1"/>
    <n v="400250.56400000001"/>
    <n v="175558731.588"/>
    <n v="438.62207171805505"/>
    <n v="513075653.58999997"/>
    <n v="1281.8861476732359"/>
    <n v="2.9225299644684282"/>
    <m/>
    <x v="1"/>
  </r>
  <r>
    <x v="27"/>
    <x v="9"/>
    <s v="Octubre-2021"/>
    <x v="0"/>
    <n v="410000.00000000006"/>
    <n v="183178189.64508399"/>
    <n v="446.77607230508283"/>
    <n v="542649404.65227032"/>
    <n v="1323.53513329822"/>
    <n v="2.9624127506865201"/>
    <m/>
    <x v="0"/>
  </r>
  <r>
    <x v="27"/>
    <x v="9"/>
    <s v="Octubre-2021"/>
    <x v="3"/>
    <n v="624665.72"/>
    <n v="258875934.19999996"/>
    <n v="414.42314811192131"/>
    <n v="701335457.32000005"/>
    <n v="1122.7372254715692"/>
    <n v="2.709156644812603"/>
    <m/>
    <x v="3"/>
  </r>
  <r>
    <x v="27"/>
    <x v="9"/>
    <s v="Octubre-2021"/>
    <x v="11"/>
    <n v="266443.71000000008"/>
    <n v="199487349.58929816"/>
    <n v="748.70354263306911"/>
    <n v="443434557.77000076"/>
    <n v="1664.2710678739634"/>
    <n v="2.2228705663939983"/>
    <m/>
    <x v="11"/>
  </r>
  <r>
    <x v="27"/>
    <x v="9"/>
    <s v="Octubre-2021"/>
    <x v="10"/>
    <n v="40058.240000000005"/>
    <n v="27923838.869999997"/>
    <n v="697.08102178228478"/>
    <n v="46775110.29999993"/>
    <n v="1167.6776188868987"/>
    <n v="1.6750959822452212"/>
    <m/>
    <x v="10"/>
  </r>
  <r>
    <x v="27"/>
    <x v="9"/>
    <s v="Octubre-2021"/>
    <x v="12"/>
    <n v="543749.76"/>
    <n v="297598405.15339988"/>
    <n v="547.30765334664216"/>
    <n v="661491891.0029"/>
    <n v="1216.5373479942318"/>
    <n v="2.2227669219595709"/>
    <m/>
    <x v="12"/>
  </r>
  <r>
    <x v="27"/>
    <x v="10"/>
    <s v="Noviembre-2021"/>
    <x v="1"/>
    <n v="385471.79100000003"/>
    <n v="153882533.90699998"/>
    <n v="399.20569416453088"/>
    <n v="471877061.29000002"/>
    <n v="1224.1545874624064"/>
    <n v="3.0664757676474337"/>
    <m/>
    <x v="1"/>
  </r>
  <r>
    <x v="27"/>
    <x v="10"/>
    <s v="Noviembre-2021"/>
    <x v="0"/>
    <n v="298999.99999999988"/>
    <n v="129372892.47547118"/>
    <n v="432.68525911528843"/>
    <n v="393667184.03701919"/>
    <n v="1316.6126556422053"/>
    <n v="3.0428877062608586"/>
    <m/>
    <x v="0"/>
  </r>
  <r>
    <x v="27"/>
    <x v="10"/>
    <s v="Noviembre-2021"/>
    <x v="3"/>
    <n v="541707.27"/>
    <n v="244156006.07999995"/>
    <n v="450.71576403248184"/>
    <n v="660953861.52999997"/>
    <n v="1220.1310525701454"/>
    <n v="2.7070964673030913"/>
    <m/>
    <x v="3"/>
  </r>
  <r>
    <x v="27"/>
    <x v="10"/>
    <s v="Noviembre-2021"/>
    <x v="11"/>
    <n v="252916.41000000012"/>
    <n v="182537802.21012607"/>
    <n v="721.7317461137693"/>
    <n v="410695257.3700009"/>
    <n v="1623.8379208767067"/>
    <n v="2.2499189340366565"/>
    <m/>
    <x v="11"/>
  </r>
  <r>
    <x v="27"/>
    <x v="10"/>
    <s v="Noviembre-2021"/>
    <x v="10"/>
    <n v="42360.070000000007"/>
    <n v="27936625.130599998"/>
    <n v="659.50375272278802"/>
    <n v="49731151.719999872"/>
    <n v="1174.010140209869"/>
    <n v="1.7801417131637542"/>
    <m/>
    <x v="10"/>
  </r>
  <r>
    <x v="27"/>
    <x v="10"/>
    <s v="Noviembre-2021"/>
    <x v="12"/>
    <n v="485486.44999999995"/>
    <n v="272659012.43189996"/>
    <n v="561.62023148514231"/>
    <n v="614586329.11389983"/>
    <n v="1265.9186041420928"/>
    <n v="2.2540473671942185"/>
    <m/>
    <x v="12"/>
  </r>
  <r>
    <x v="27"/>
    <x v="11"/>
    <s v="Diciembre-2021"/>
    <x v="1"/>
    <n v="344963.31799999997"/>
    <n v="145892736.80800003"/>
    <n v="422.92246507206903"/>
    <n v="438103950.44999999"/>
    <n v="1270.0015554987212"/>
    <n v="3.0029181714958173"/>
    <m/>
    <x v="1"/>
  </r>
  <r>
    <x v="27"/>
    <x v="11"/>
    <s v="Diciembre-2021"/>
    <x v="0"/>
    <n v="284000"/>
    <n v="122208072.40530232"/>
    <n v="430.31011410317717"/>
    <n v="396964887.61626697"/>
    <n v="1397.7636887896724"/>
    <n v="3.248270591321786"/>
    <m/>
    <x v="0"/>
  </r>
  <r>
    <x v="27"/>
    <x v="11"/>
    <s v="Diciembre-2021"/>
    <x v="3"/>
    <n v="569670.75"/>
    <n v="277447876.94999999"/>
    <n v="487.03198637107482"/>
    <n v="713671422.62999988"/>
    <n v="1252.7787720011952"/>
    <n v="2.5722720623254705"/>
    <m/>
    <x v="3"/>
  </r>
  <r>
    <x v="27"/>
    <x v="11"/>
    <s v="Diciembre-2021"/>
    <x v="11"/>
    <n v="216313.14999999991"/>
    <n v="154490304.81323895"/>
    <n v="714.19747164349008"/>
    <n v="346667661"/>
    <n v="1602.6194477774475"/>
    <n v="2.2439444431097564"/>
    <m/>
    <x v="11"/>
  </r>
  <r>
    <x v="27"/>
    <x v="11"/>
    <s v="Diciembre-2021"/>
    <x v="10"/>
    <n v="36550.129999999997"/>
    <n v="24464249.540600013"/>
    <n v="669.33413207011893"/>
    <n v="45660827.360000141"/>
    <n v="1249.2657990546174"/>
    <n v="1.8664307394438169"/>
    <m/>
    <x v="10"/>
  </r>
  <r>
    <x v="27"/>
    <x v="11"/>
    <s v="Diciembre-2021"/>
    <x v="12"/>
    <n v="395006.74"/>
    <n v="228609459.55630001"/>
    <n v="578.74825010909944"/>
    <n v="512454800.42369998"/>
    <n v="1297.3317883732818"/>
    <n v="2.2416167791932375"/>
    <m/>
    <x v="12"/>
  </r>
  <r>
    <x v="27"/>
    <x v="0"/>
    <s v="Enero-2021"/>
    <x v="9"/>
    <n v="24640"/>
    <n v="2069760"/>
    <n v="84"/>
    <n v="2069760"/>
    <n v="84"/>
    <n v="1"/>
    <m/>
    <x v="9"/>
  </r>
  <r>
    <x v="27"/>
    <x v="1"/>
    <s v="Febrero-2021"/>
    <x v="9"/>
    <n v="20760"/>
    <n v="1743840"/>
    <n v="84"/>
    <n v="1743840"/>
    <n v="84"/>
    <n v="1"/>
    <m/>
    <x v="9"/>
  </r>
  <r>
    <x v="27"/>
    <x v="2"/>
    <s v="Marzo-2021"/>
    <x v="9"/>
    <n v="29120"/>
    <n v="2446080"/>
    <n v="84"/>
    <n v="2446080"/>
    <n v="84"/>
    <n v="1"/>
    <m/>
    <x v="9"/>
  </r>
  <r>
    <x v="27"/>
    <x v="3"/>
    <s v="Abril-2021"/>
    <x v="9"/>
    <n v="22760"/>
    <n v="1911840"/>
    <n v="84"/>
    <n v="1911840"/>
    <n v="84"/>
    <n v="1"/>
    <m/>
    <x v="9"/>
  </r>
  <r>
    <x v="27"/>
    <x v="4"/>
    <s v="Mayo-2021"/>
    <x v="9"/>
    <n v="19800"/>
    <n v="1663200"/>
    <n v="84"/>
    <n v="1663200"/>
    <n v="84"/>
    <n v="1"/>
    <m/>
    <x v="9"/>
  </r>
  <r>
    <x v="27"/>
    <x v="5"/>
    <s v="Junio-2021"/>
    <x v="9"/>
    <n v="15640"/>
    <n v="1313760"/>
    <n v="84"/>
    <n v="1313760"/>
    <n v="84"/>
    <n v="1"/>
    <m/>
    <x v="9"/>
  </r>
  <r>
    <x v="27"/>
    <x v="6"/>
    <s v="Julio-2021"/>
    <x v="9"/>
    <n v="11880"/>
    <n v="997920"/>
    <n v="84"/>
    <n v="997920"/>
    <n v="84"/>
    <n v="1"/>
    <m/>
    <x v="9"/>
  </r>
  <r>
    <x v="27"/>
    <x v="7"/>
    <s v="Agosto-2021"/>
    <x v="9"/>
    <n v="22600"/>
    <n v="1898400"/>
    <n v="84"/>
    <n v="1898400"/>
    <n v="84"/>
    <n v="1"/>
    <m/>
    <x v="9"/>
  </r>
  <r>
    <x v="27"/>
    <x v="8"/>
    <s v="Septiembre-2021"/>
    <x v="9"/>
    <n v="20800"/>
    <n v="1747200"/>
    <n v="84"/>
    <n v="1747200"/>
    <n v="84"/>
    <n v="1"/>
    <m/>
    <x v="9"/>
  </r>
  <r>
    <x v="27"/>
    <x v="9"/>
    <s v="Octubre-2021"/>
    <x v="9"/>
    <n v="26400"/>
    <n v="2217600"/>
    <n v="84"/>
    <n v="2217600"/>
    <n v="84"/>
    <n v="1"/>
    <m/>
    <x v="9"/>
  </r>
  <r>
    <x v="27"/>
    <x v="10"/>
    <s v="Noviembre-2021"/>
    <x v="9"/>
    <n v="22680"/>
    <n v="1905120"/>
    <n v="84"/>
    <n v="1905120"/>
    <n v="84"/>
    <n v="1"/>
    <m/>
    <x v="9"/>
  </r>
  <r>
    <x v="27"/>
    <x v="11"/>
    <s v="Diciembre-2021"/>
    <x v="9"/>
    <n v="10800"/>
    <n v="907200"/>
    <n v="84"/>
    <n v="907200"/>
    <n v="84"/>
    <n v="1"/>
    <m/>
    <x v="9"/>
  </r>
  <r>
    <x v="28"/>
    <x v="0"/>
    <s v="Enero-2022"/>
    <x v="1"/>
    <n v="325077.2"/>
    <n v="132004812.72999999"/>
    <n v="406.07219678894734"/>
    <n v="435783107.80000001"/>
    <n v="1340.552668104684"/>
    <n v="3.3012668158648282"/>
    <m/>
    <x v="1"/>
  </r>
  <r>
    <x v="28"/>
    <x v="0"/>
    <s v="Enero-2022"/>
    <x v="0"/>
    <n v="272012.82"/>
    <n v="113778811.23"/>
    <n v="418.28473830755479"/>
    <n v="394392273.04999995"/>
    <n v="1449.903254743655"/>
    <n v="3.4663068526243377"/>
    <m/>
    <x v="0"/>
  </r>
  <r>
    <x v="28"/>
    <x v="0"/>
    <s v="Enero-2022"/>
    <x v="3"/>
    <n v="556753.22"/>
    <n v="244255889.65000004"/>
    <n v="438.7148217122122"/>
    <n v="608664406.76999998"/>
    <n v="1093.2391316389692"/>
    <n v="2.49191291821937"/>
    <m/>
    <x v="3"/>
  </r>
  <r>
    <x v="28"/>
    <x v="0"/>
    <s v="Enero-2022"/>
    <x v="11"/>
    <n v="220595.74000000002"/>
    <n v="159221554.34"/>
    <n v="721.77982376268915"/>
    <n v="362432632.11000001"/>
    <n v="1642.9720361327013"/>
    <n v="2.2762786961372408"/>
    <m/>
    <x v="11"/>
  </r>
  <r>
    <x v="28"/>
    <x v="0"/>
    <s v="Enero-2022"/>
    <x v="10"/>
    <n v="34856.54"/>
    <n v="20110458.109999999"/>
    <n v="576.94935039450274"/>
    <n v="38709135.18"/>
    <n v="1110.527183134069"/>
    <n v="1.9248261262010604"/>
    <m/>
    <x v="10"/>
  </r>
  <r>
    <x v="28"/>
    <x v="0"/>
    <s v="Enero-2022"/>
    <x v="12"/>
    <n v="321247.03000000003"/>
    <n v="209605932.28999996"/>
    <n v="652.47586036826533"/>
    <n v="521190269.05000001"/>
    <n v="1622.3971597496168"/>
    <n v="2.4865244192082696"/>
    <m/>
    <x v="12"/>
  </r>
  <r>
    <x v="28"/>
    <x v="1"/>
    <s v="Febrero-2022"/>
    <x v="1"/>
    <n v="340918.36"/>
    <n v="134907668.09"/>
    <n v="395.71840041117179"/>
    <n v="462478862.85000002"/>
    <n v="1356.5677801864354"/>
    <n v="3.4281139789731578"/>
    <m/>
    <x v="1"/>
  </r>
  <r>
    <x v="28"/>
    <x v="1"/>
    <s v="Febrero-2022"/>
    <x v="0"/>
    <n v="342000"/>
    <n v="139408397.24999997"/>
    <n v="407.62689254385958"/>
    <n v="468510396.44"/>
    <n v="1369.9134398830408"/>
    <n v="3.3607042737879271"/>
    <m/>
    <x v="0"/>
  </r>
  <r>
    <x v="28"/>
    <x v="1"/>
    <s v="Febrero-2022"/>
    <x v="3"/>
    <n v="535324.1100000001"/>
    <n v="214731562.49999997"/>
    <n v="401.12440013209925"/>
    <n v="566280858.91999996"/>
    <n v="1057.8280491046814"/>
    <n v="2.6371570733575789"/>
    <m/>
    <x v="3"/>
  </r>
  <r>
    <x v="28"/>
    <x v="1"/>
    <s v="Febrero-2022"/>
    <x v="11"/>
    <n v="201601.36"/>
    <n v="162554423.52000001"/>
    <n v="806.31610580404822"/>
    <n v="356010789.85999995"/>
    <n v="1765.9146240878533"/>
    <n v="2.1901021341089368"/>
    <m/>
    <x v="11"/>
  </r>
  <r>
    <x v="28"/>
    <x v="1"/>
    <s v="Febrero-2022"/>
    <x v="10"/>
    <n v="32570.47"/>
    <n v="23067656.030000001"/>
    <n v="708.23835302345958"/>
    <n v="37200862.729999997"/>
    <n v="1142.1653642087447"/>
    <n v="1.612684994158897"/>
    <m/>
    <x v="10"/>
  </r>
  <r>
    <x v="28"/>
    <x v="1"/>
    <s v="Febrero-2022"/>
    <x v="12"/>
    <n v="304815.89000000007"/>
    <n v="201055300.26000002"/>
    <n v="659.59586378518509"/>
    <n v="497627138.59000009"/>
    <n v="1632.5498601467266"/>
    <n v="2.4750759514744467"/>
    <m/>
    <x v="12"/>
  </r>
  <r>
    <x v="28"/>
    <x v="2"/>
    <s v="Marzo-2022"/>
    <x v="1"/>
    <n v="379960.77"/>
    <n v="154842983.69"/>
    <n v="407.52360747663499"/>
    <n v="551535933.1099999"/>
    <n v="1451.5602047811406"/>
    <n v="3.5619045820906572"/>
    <m/>
    <x v="1"/>
  </r>
  <r>
    <x v="28"/>
    <x v="2"/>
    <s v="Marzo-2022"/>
    <x v="0"/>
    <n v="317926.57"/>
    <n v="138610530.54999998"/>
    <n v="435.98284518969263"/>
    <n v="546650638.29999995"/>
    <n v="1719.424200059781"/>
    <n v="3.943788658270885"/>
    <m/>
    <x v="0"/>
  </r>
  <r>
    <x v="28"/>
    <x v="2"/>
    <s v="Marzo-2022"/>
    <x v="3"/>
    <n v="570263.86"/>
    <n v="239198774.91"/>
    <n v="419.45280367232107"/>
    <n v="687980547.26999998"/>
    <n v="1206.4249473392895"/>
    <n v="2.8761875872017191"/>
    <m/>
    <x v="3"/>
  </r>
  <r>
    <x v="28"/>
    <x v="2"/>
    <s v="Marzo-2022"/>
    <x v="11"/>
    <n v="169132.03999999998"/>
    <n v="129982163.98"/>
    <n v="768.52478087534462"/>
    <n v="281686198.82999998"/>
    <n v="1665.4809983371572"/>
    <n v="2.1671142424843941"/>
    <m/>
    <x v="11"/>
  </r>
  <r>
    <x v="28"/>
    <x v="2"/>
    <s v="Marzo-2022"/>
    <x v="10"/>
    <n v="40449.979999999996"/>
    <n v="24781980.870000001"/>
    <n v="612.65743196906408"/>
    <n v="40896419.07"/>
    <n v="1011.0368180651759"/>
    <n v="1.6502481897848384"/>
    <m/>
    <x v="10"/>
  </r>
  <r>
    <x v="28"/>
    <x v="2"/>
    <s v="Marzo-2022"/>
    <x v="12"/>
    <n v="350832.6"/>
    <n v="224441086.72999996"/>
    <n v="639.73840153395088"/>
    <n v="568389368.84000003"/>
    <n v="1620.1156016858185"/>
    <n v="2.5324657669465211"/>
    <m/>
    <x v="12"/>
  </r>
  <r>
    <x v="28"/>
    <x v="3"/>
    <s v="Abril-2022"/>
    <x v="1"/>
    <n v="372697.36"/>
    <n v="155630166.47000003"/>
    <n v="417.57786121694028"/>
    <n v="573200127.88"/>
    <n v="1537.9774299447681"/>
    <n v="3.6830914011165863"/>
    <m/>
    <x v="1"/>
  </r>
  <r>
    <x v="28"/>
    <x v="3"/>
    <s v="Abril-2022"/>
    <x v="0"/>
    <n v="342500.44"/>
    <n v="158044187.71000004"/>
    <n v="461.44229102304229"/>
    <n v="819693362.16999996"/>
    <n v="2393.2622164514592"/>
    <n v="5.1864821734164597"/>
    <m/>
    <x v="0"/>
  </r>
  <r>
    <x v="28"/>
    <x v="3"/>
    <s v="Abril-2022"/>
    <x v="3"/>
    <n v="633572.64"/>
    <n v="259555052.49999997"/>
    <n v="409.66897260588775"/>
    <n v="899194526.26999998"/>
    <n v="1419.2445656586433"/>
    <n v="3.464369187226668"/>
    <m/>
    <x v="3"/>
  </r>
  <r>
    <x v="28"/>
    <x v="3"/>
    <s v="Abril-2022"/>
    <x v="11"/>
    <n v="174017.73"/>
    <n v="114012840.56999999"/>
    <n v="655.17944964573428"/>
    <n v="322304685.32999998"/>
    <n v="1852.1370513797644"/>
    <n v="2.8269156677323193"/>
    <m/>
    <x v="11"/>
  </r>
  <r>
    <x v="28"/>
    <x v="3"/>
    <s v="Abril-2022"/>
    <x v="10"/>
    <n v="32192"/>
    <n v="20276000"/>
    <n v="629.8459244532803"/>
    <n v="40694988"/>
    <n v="1264.1335735586481"/>
    <n v="2.0070520812783585"/>
    <m/>
    <x v="10"/>
  </r>
  <r>
    <x v="28"/>
    <x v="3"/>
    <s v="Abril-2022"/>
    <x v="12"/>
    <n v="429601"/>
    <n v="257397000"/>
    <n v="599.15363325504359"/>
    <n v="752673462.53999996"/>
    <n v="1752.029121300928"/>
    <n v="2.9241734073823702"/>
    <m/>
    <x v="12"/>
  </r>
  <r>
    <x v="28"/>
    <x v="4"/>
    <s v="Mayo-2022"/>
    <x v="1"/>
    <n v="417740.5"/>
    <n v="164574001.75000003"/>
    <n v="393.96228460012861"/>
    <n v="663199039.87"/>
    <n v="1587.5861686142473"/>
    <n v="4.029792268632125"/>
    <m/>
    <x v="1"/>
  </r>
  <r>
    <x v="28"/>
    <x v="4"/>
    <s v="Mayo-2022"/>
    <x v="0"/>
    <n v="379241.50999999995"/>
    <n v="167934398.63"/>
    <n v="442.81650136347156"/>
    <n v="946204398.28999996"/>
    <n v="2494.9916434253205"/>
    <n v="5.6343691703968082"/>
    <m/>
    <x v="0"/>
  </r>
  <r>
    <x v="28"/>
    <x v="4"/>
    <s v="Mayo-2022"/>
    <x v="3"/>
    <n v="634268.61"/>
    <n v="241536528.49000001"/>
    <n v="380.81110223947553"/>
    <n v="945638390.75999999"/>
    <n v="1490.9115410267584"/>
    <n v="3.9150947340006623"/>
    <m/>
    <x v="3"/>
  </r>
  <r>
    <x v="28"/>
    <x v="4"/>
    <s v="Mayo-2022"/>
    <x v="11"/>
    <n v="247848.84000000003"/>
    <n v="176511313.15000004"/>
    <n v="712.17324700813617"/>
    <n v="579787970.32000005"/>
    <n v="2339.2805482567519"/>
    <n v="3.2847071384444004"/>
    <m/>
    <x v="11"/>
  </r>
  <r>
    <x v="28"/>
    <x v="4"/>
    <s v="Mayo-2022"/>
    <x v="10"/>
    <n v="48528"/>
    <n v="34058889.930000007"/>
    <n v="701.83996723541065"/>
    <n v="69977399.519999996"/>
    <n v="1442.0004846686447"/>
    <n v="2.0546001253658588"/>
    <m/>
    <x v="10"/>
  </r>
  <r>
    <x v="28"/>
    <x v="4"/>
    <s v="Mayo-2022"/>
    <x v="12"/>
    <n v="440019.51"/>
    <n v="281184206.44"/>
    <n v="639.02667961245629"/>
    <n v="867867770.80000007"/>
    <n v="1972.3392965007395"/>
    <n v="3.0864741010451757"/>
    <m/>
    <x v="12"/>
  </r>
  <r>
    <x v="28"/>
    <x v="5"/>
    <s v="Junio-2022"/>
    <x v="1"/>
    <n v="393802.23"/>
    <n v="159468959.13"/>
    <n v="404.94681589284045"/>
    <n v="654349869.73000002"/>
    <n v="1661.6205289898944"/>
    <n v="4.1033055793420603"/>
    <m/>
    <x v="1"/>
  </r>
  <r>
    <x v="28"/>
    <x v="5"/>
    <s v="Junio-2022"/>
    <x v="0"/>
    <n v="341643.39999999997"/>
    <n v="150597667.68000001"/>
    <n v="440.80367915785882"/>
    <n v="840800481.58000004"/>
    <n v="2461.0470495844502"/>
    <n v="5.5830909902707733"/>
    <m/>
    <x v="0"/>
  </r>
  <r>
    <x v="28"/>
    <x v="5"/>
    <s v="Junio-2022"/>
    <x v="3"/>
    <n v="705625.75999999989"/>
    <n v="314636490.38999999"/>
    <n v="445.89711462631413"/>
    <n v="1247322706.74"/>
    <n v="1767.6830657939702"/>
    <n v="3.9643294558552684"/>
    <m/>
    <x v="3"/>
  </r>
  <r>
    <x v="28"/>
    <x v="5"/>
    <s v="Junio-2022"/>
    <x v="11"/>
    <n v="270993.88"/>
    <n v="197275572.41999999"/>
    <n v="727.97058154966442"/>
    <n v="665958976.99999988"/>
    <n v="2457.4686963410386"/>
    <n v="3.3757802287967626"/>
    <m/>
    <x v="11"/>
  </r>
  <r>
    <x v="28"/>
    <x v="5"/>
    <s v="Junio-2022"/>
    <x v="10"/>
    <n v="45086.94"/>
    <n v="31145325.82"/>
    <n v="690.78375733638165"/>
    <n v="66501918.439999998"/>
    <n v="1474.9707662573685"/>
    <n v="2.1352134450073961"/>
    <m/>
    <x v="10"/>
  </r>
  <r>
    <x v="28"/>
    <x v="5"/>
    <s v="Junio-2022"/>
    <x v="12"/>
    <n v="492459.89"/>
    <n v="287861343.78000003"/>
    <n v="584.53764382719578"/>
    <n v="943593494.24000001"/>
    <n v="1916.0819254538678"/>
    <n v="3.2779444500931243"/>
    <m/>
    <x v="12"/>
  </r>
  <r>
    <x v="28"/>
    <x v="6"/>
    <s v="Julio-2022"/>
    <x v="1"/>
    <n v="403211.91000000003"/>
    <n v="151251138.86999997"/>
    <n v="375.11575208678721"/>
    <n v="717432890.69000018"/>
    <n v="1779.2948891068227"/>
    <n v="4.7433222390915821"/>
    <m/>
    <x v="1"/>
  </r>
  <r>
    <x v="28"/>
    <x v="6"/>
    <s v="Julio-2022"/>
    <x v="0"/>
    <n v="391867.35"/>
    <n v="174012919.56000003"/>
    <n v="444.06077607639435"/>
    <n v="968774722.45000005"/>
    <n v="2472.2006629284119"/>
    <n v="5.56725744789291"/>
    <m/>
    <x v="0"/>
  </r>
  <r>
    <x v="28"/>
    <x v="6"/>
    <s v="Julio-2022"/>
    <x v="3"/>
    <n v="675784.68"/>
    <n v="289897497.01999998"/>
    <n v="428.97908993734507"/>
    <n v="1314277064.7800002"/>
    <n v="1944.8163056611465"/>
    <n v="4.533592315525679"/>
    <m/>
    <x v="3"/>
  </r>
  <r>
    <x v="28"/>
    <x v="6"/>
    <s v="Julio-2022"/>
    <x v="11"/>
    <n v="277603.26999999996"/>
    <n v="202212323.90000001"/>
    <n v="728.4219811243579"/>
    <n v="703343761.55000019"/>
    <n v="2533.6292384091885"/>
    <n v="3.4782437983246983"/>
    <m/>
    <x v="11"/>
  </r>
  <r>
    <x v="28"/>
    <x v="6"/>
    <s v="Julio-2022"/>
    <x v="10"/>
    <n v="45147.68"/>
    <n v="31101420.02"/>
    <n v="688.88190976812098"/>
    <n v="71497659.060000002"/>
    <n v="1583.6397143773502"/>
    <n v="2.2988551331104143"/>
    <m/>
    <x v="10"/>
  </r>
  <r>
    <x v="28"/>
    <x v="6"/>
    <s v="Julio-2022"/>
    <x v="12"/>
    <n v="538578.15"/>
    <n v="284812700.34999996"/>
    <n v="528.82334782797989"/>
    <n v="954352133.82000005"/>
    <n v="1771.9844999653253"/>
    <n v="3.3508061004555558"/>
    <m/>
    <x v="12"/>
  </r>
  <r>
    <x v="28"/>
    <x v="7"/>
    <s v="Agosto-2022"/>
    <x v="1"/>
    <n v="404074.46"/>
    <n v="153562094.98999998"/>
    <n v="380.03415259157924"/>
    <n v="767017835.86000013"/>
    <n v="1898.2091465518511"/>
    <n v="4.9948383154706804"/>
    <m/>
    <x v="1"/>
  </r>
  <r>
    <x v="28"/>
    <x v="7"/>
    <s v="Agosto-2022"/>
    <x v="0"/>
    <n v="402746.20999999996"/>
    <n v="178228444.00999999"/>
    <n v="442.5328894094373"/>
    <n v="1046856663.9799999"/>
    <n v="2599.2961274048985"/>
    <n v="5.8736789730446342"/>
    <m/>
    <x v="0"/>
  </r>
  <r>
    <x v="28"/>
    <x v="7"/>
    <s v="Agosto-2022"/>
    <x v="3"/>
    <n v="588082.3899999999"/>
    <n v="299272031.82999998"/>
    <n v="508.89473468164903"/>
    <n v="1365206803.3599999"/>
    <n v="2321.454997759753"/>
    <n v="4.5617587283782637"/>
    <m/>
    <x v="3"/>
  </r>
  <r>
    <x v="28"/>
    <x v="7"/>
    <s v="Agosto-2022"/>
    <x v="11"/>
    <n v="260316.25000000006"/>
    <n v="194243514.91"/>
    <n v="746.18282535185551"/>
    <n v="690204630.82999969"/>
    <n v="2651.4081653757671"/>
    <n v="3.5532956204473356"/>
    <m/>
    <x v="11"/>
  </r>
  <r>
    <x v="28"/>
    <x v="7"/>
    <s v="Agosto-2022"/>
    <x v="10"/>
    <n v="50077.259999999995"/>
    <n v="34503170.380000003"/>
    <n v="688.99876670568653"/>
    <n v="78632955.390000001"/>
    <n v="1570.2327841020058"/>
    <n v="2.2790066687778965"/>
    <m/>
    <x v="10"/>
  </r>
  <r>
    <x v="28"/>
    <x v="7"/>
    <s v="Agosto-2022"/>
    <x v="12"/>
    <n v="528546.37000000011"/>
    <n v="288988744.28000003"/>
    <n v="546.7613830741094"/>
    <n v="1025584859.96"/>
    <n v="1940.3876711138889"/>
    <n v="3.5488747581335383"/>
    <m/>
    <x v="12"/>
  </r>
  <r>
    <x v="28"/>
    <x v="8"/>
    <s v="Septiembre-2022"/>
    <x v="1"/>
    <n v="406540.61000000004"/>
    <n v="148861566.03999999"/>
    <n v="366.16653386730536"/>
    <n v="814057155.46000004"/>
    <n v="2002.4005854175305"/>
    <n v="5.4685516021056637"/>
    <m/>
    <x v="1"/>
  </r>
  <r>
    <x v="28"/>
    <x v="8"/>
    <s v="Septiembre-2022"/>
    <x v="0"/>
    <n v="377705.64"/>
    <n v="163417347"/>
    <n v="432.65794760173554"/>
    <n v="983722728.63000011"/>
    <n v="2604.469259791832"/>
    <n v="6.0196958688235229"/>
    <m/>
    <x v="0"/>
  </r>
  <r>
    <x v="28"/>
    <x v="8"/>
    <s v="Septiembre-2022"/>
    <x v="3"/>
    <n v="398150.70999999996"/>
    <n v="222798402.94000003"/>
    <n v="559.58308586213514"/>
    <n v="985104795.98000014"/>
    <n v="2474.2007768364906"/>
    <n v="4.4215074389258096"/>
    <m/>
    <x v="3"/>
  </r>
  <r>
    <x v="28"/>
    <x v="8"/>
    <s v="Septiembre-2022"/>
    <x v="11"/>
    <n v="271233.05000000005"/>
    <n v="206060816.55000001"/>
    <n v="759.71868675296014"/>
    <n v="736682964.46999991"/>
    <n v="2716.051618598839"/>
    <n v="3.5750754403676068"/>
    <m/>
    <x v="11"/>
  </r>
  <r>
    <x v="28"/>
    <x v="8"/>
    <s v="Septiembre-2022"/>
    <x v="10"/>
    <n v="49737"/>
    <n v="34979000"/>
    <n v="703.27924884894549"/>
    <n v="89773223"/>
    <n v="1804.9585419305547"/>
    <n v="2.5664891220446555"/>
    <m/>
    <x v="10"/>
  </r>
  <r>
    <x v="28"/>
    <x v="8"/>
    <s v="Septiembre-2022"/>
    <x v="12"/>
    <n v="430284.62"/>
    <n v="271286843.50999999"/>
    <n v="630.48231542647284"/>
    <n v="976005036.75999999"/>
    <n v="2268.2777663770553"/>
    <n v="3.5976865819666006"/>
    <m/>
    <x v="12"/>
  </r>
  <r>
    <x v="28"/>
    <x v="9"/>
    <s v="Octubre-2022"/>
    <x v="1"/>
    <n v="390446.54"/>
    <n v="147387639.83999997"/>
    <n v="377.48481479692452"/>
    <n v="866362098.34000003"/>
    <n v="2218.9006933958235"/>
    <n v="5.8781190829875509"/>
    <m/>
    <x v="1"/>
  </r>
  <r>
    <x v="28"/>
    <x v="9"/>
    <s v="Octubre-2022"/>
    <x v="0"/>
    <n v="335136.71999999991"/>
    <n v="151913964.17000002"/>
    <n v="453.28952366067216"/>
    <n v="846802476"/>
    <n v="2526.737374525836"/>
    <n v="5.5742240723333492"/>
    <m/>
    <x v="0"/>
  </r>
  <r>
    <x v="28"/>
    <x v="9"/>
    <s v="Octubre-2022"/>
    <x v="3"/>
    <n v="648792.51"/>
    <n v="285583286.88"/>
    <n v="440.17660882059192"/>
    <n v="1466579561.4419999"/>
    <n v="2260.4754815094889"/>
    <n v="5.135383017208027"/>
    <m/>
    <x v="3"/>
  </r>
  <r>
    <x v="28"/>
    <x v="9"/>
    <s v="Octubre-2022"/>
    <x v="11"/>
    <n v="267716.27"/>
    <n v="202668481.72999996"/>
    <n v="757.0271382086712"/>
    <n v="744489373.35000014"/>
    <n v="2780.8895340951826"/>
    <n v="3.6734344037857234"/>
    <m/>
    <x v="11"/>
  </r>
  <r>
    <x v="28"/>
    <x v="9"/>
    <s v="Octubre-2022"/>
    <x v="10"/>
    <n v="50131"/>
    <n v="35255652.469999999"/>
    <n v="703.27048074046002"/>
    <n v="91530556"/>
    <n v="1825.827452075562"/>
    <n v="2.5961952080701347"/>
    <m/>
    <x v="10"/>
  </r>
  <r>
    <x v="28"/>
    <x v="9"/>
    <s v="Octubre-2022"/>
    <x v="12"/>
    <n v="470912"/>
    <n v="267500219.56"/>
    <n v="568.04715012571353"/>
    <n v="995810157"/>
    <n v="2114.6417101284314"/>
    <n v="3.7226517370264847"/>
    <m/>
    <x v="12"/>
  </r>
  <r>
    <x v="28"/>
    <x v="10"/>
    <s v="Noviembre-2022"/>
    <x v="1"/>
    <n v="363566.33"/>
    <n v="129441018.75"/>
    <n v="356.03137053422961"/>
    <n v="836349393.54999995"/>
    <n v="2300.4038727953712"/>
    <n v="6.4612392704148114"/>
    <m/>
    <x v="1"/>
  </r>
  <r>
    <x v="28"/>
    <x v="10"/>
    <s v="Noviembre-2022"/>
    <x v="0"/>
    <n v="243407.35999999999"/>
    <n v="105946301.79000001"/>
    <n v="435.26334532365831"/>
    <n v="644115481.17999995"/>
    <n v="2646.2448842138542"/>
    <n v="6.0796410096194249"/>
    <m/>
    <x v="0"/>
  </r>
  <r>
    <x v="28"/>
    <x v="10"/>
    <s v="Noviembre-2022"/>
    <x v="3"/>
    <n v="593536.84"/>
    <n v="254764230.13999999"/>
    <n v="429.23069466084024"/>
    <n v="1380548067.2418001"/>
    <n v="2325.9686243600318"/>
    <n v="5.41892425982702"/>
    <m/>
    <x v="3"/>
  </r>
  <r>
    <x v="28"/>
    <x v="10"/>
    <s v="Noviembre-2022"/>
    <x v="11"/>
    <n v="264011.67"/>
    <n v="198126501.31"/>
    <n v="750.44599850453585"/>
    <n v="799687527.74000001"/>
    <n v="3028.9855283291076"/>
    <n v="4.0362471575105614"/>
    <m/>
    <x v="11"/>
  </r>
  <r>
    <x v="28"/>
    <x v="10"/>
    <s v="Noviembre-2022"/>
    <x v="10"/>
    <n v="46110.34"/>
    <n v="32702695.999999996"/>
    <n v="709.22695430135627"/>
    <n v="92617798.739999995"/>
    <n v="2008.6123576620776"/>
    <n v="2.8321150873921832"/>
    <m/>
    <x v="10"/>
  </r>
  <r>
    <x v="28"/>
    <x v="10"/>
    <s v="Noviembre-2022"/>
    <x v="12"/>
    <n v="430542.12999999995"/>
    <n v="257594727.47999999"/>
    <n v="598.303184591947"/>
    <n v="987564057.8299998"/>
    <n v="2293.7686907202319"/>
    <n v="3.8337898740830232"/>
    <m/>
    <x v="12"/>
  </r>
  <r>
    <x v="28"/>
    <x v="11"/>
    <s v="Diciembre-2022"/>
    <x v="1"/>
    <n v="340670.01"/>
    <n v="118586528.89999999"/>
    <n v="348.09794058479048"/>
    <n v="836024526.51000011"/>
    <n v="2454.0596529468503"/>
    <n v="7.0499114382122725"/>
    <m/>
    <x v="1"/>
  </r>
  <r>
    <x v="28"/>
    <x v="11"/>
    <s v="Diciembre-2022"/>
    <x v="0"/>
    <n v="219849.01"/>
    <n v="96939184.730000004"/>
    <n v="440.93527976314289"/>
    <n v="613574483.47000003"/>
    <n v="2790.8903636636801"/>
    <n v="6.3294784784807012"/>
    <m/>
    <x v="0"/>
  </r>
  <r>
    <x v="28"/>
    <x v="11"/>
    <s v="Diciembre-2022"/>
    <x v="3"/>
    <n v="574377.30999999994"/>
    <n v="230260594.09999999"/>
    <n v="400.88734372184729"/>
    <n v="1328337268.9122"/>
    <n v="2312.6562379565448"/>
    <n v="5.7688432278399997"/>
    <m/>
    <x v="3"/>
  </r>
  <r>
    <x v="28"/>
    <x v="11"/>
    <s v="Diciembre-2022"/>
    <x v="11"/>
    <n v="218010.72"/>
    <n v="173937605.15000001"/>
    <n v="797.83968948866368"/>
    <n v="759645899.13999999"/>
    <n v="3484.4428711578953"/>
    <n v="4.3673471213134034"/>
    <m/>
    <x v="11"/>
  </r>
  <r>
    <x v="28"/>
    <x v="11"/>
    <s v="Diciembre-2022"/>
    <x v="10"/>
    <n v="34782.6"/>
    <n v="25768826.719999999"/>
    <n v="740.8539534134884"/>
    <n v="83237720.719999999"/>
    <n v="2393.0850689712674"/>
    <n v="3.2301711530931509"/>
    <m/>
    <x v="10"/>
  </r>
  <r>
    <x v="28"/>
    <x v="11"/>
    <s v="Diciembre-2022"/>
    <x v="12"/>
    <n v="327766.08999999997"/>
    <n v="201974514.38999999"/>
    <n v="616.21540651139355"/>
    <n v="870444600.63"/>
    <n v="2655.6883923837272"/>
    <n v="4.3096754224606109"/>
    <m/>
    <x v="12"/>
  </r>
  <r>
    <x v="28"/>
    <x v="0"/>
    <s v="Enero-2022"/>
    <x v="9"/>
    <n v="13760"/>
    <n v="1155840"/>
    <n v="84"/>
    <n v="1155840"/>
    <n v="84"/>
    <n v="1"/>
    <m/>
    <x v="9"/>
  </r>
  <r>
    <x v="28"/>
    <x v="1"/>
    <s v="Febrero-2022"/>
    <x v="9"/>
    <n v="12000"/>
    <n v="1008000"/>
    <n v="84"/>
    <n v="1008000"/>
    <n v="84"/>
    <n v="1"/>
    <m/>
    <x v="9"/>
  </r>
  <r>
    <x v="28"/>
    <x v="2"/>
    <s v="Marzo-2022"/>
    <x v="9"/>
    <n v="0"/>
    <n v="0"/>
    <s v="-"/>
    <n v="0"/>
    <s v="-"/>
    <s v="-"/>
    <m/>
    <x v="9"/>
  </r>
  <r>
    <x v="28"/>
    <x v="3"/>
    <s v="Abril-2022"/>
    <x v="9"/>
    <n v="0"/>
    <n v="0"/>
    <s v="-"/>
    <n v="0"/>
    <s v="-"/>
    <s v="-"/>
    <m/>
    <x v="9"/>
  </r>
  <r>
    <x v="28"/>
    <x v="4"/>
    <s v="Mayo-2022"/>
    <x v="9"/>
    <n v="0"/>
    <n v="0"/>
    <s v="-"/>
    <n v="0"/>
    <s v="-"/>
    <s v="-"/>
    <m/>
    <x v="9"/>
  </r>
  <r>
    <x v="28"/>
    <x v="5"/>
    <s v="Junio-2022"/>
    <x v="9"/>
    <n v="7200"/>
    <n v="604800"/>
    <n v="84"/>
    <n v="604800"/>
    <n v="84"/>
    <n v="1"/>
    <m/>
    <x v="9"/>
  </r>
  <r>
    <x v="28"/>
    <x v="6"/>
    <s v="Julio-2022"/>
    <x v="9"/>
    <n v="11960"/>
    <n v="1004640"/>
    <n v="84"/>
    <n v="1004640"/>
    <n v="84"/>
    <n v="1"/>
    <m/>
    <x v="9"/>
  </r>
  <r>
    <x v="28"/>
    <x v="7"/>
    <s v="Agosto-2022"/>
    <x v="9"/>
    <n v="16560"/>
    <n v="1391040"/>
    <n v="84"/>
    <n v="1391040"/>
    <n v="84"/>
    <n v="1"/>
    <m/>
    <x v="9"/>
  </r>
  <r>
    <x v="28"/>
    <x v="8"/>
    <s v="Septiembre-2022"/>
    <x v="9"/>
    <n v="20160"/>
    <n v="1693440"/>
    <n v="84"/>
    <n v="1693440"/>
    <n v="84"/>
    <n v="1"/>
    <m/>
    <x v="9"/>
  </r>
  <r>
    <x v="28"/>
    <x v="9"/>
    <s v="Octubre-2022"/>
    <x v="9"/>
    <n v="15600"/>
    <n v="1310400"/>
    <n v="84"/>
    <n v="1310400"/>
    <n v="84"/>
    <n v="1"/>
    <m/>
    <x v="9"/>
  </r>
  <r>
    <x v="28"/>
    <x v="10"/>
    <s v="Noviembre-2022"/>
    <x v="9"/>
    <n v="18240"/>
    <n v="1532160"/>
    <n v="84"/>
    <n v="1532160"/>
    <n v="84"/>
    <n v="1"/>
    <m/>
    <x v="9"/>
  </r>
  <r>
    <x v="28"/>
    <x v="11"/>
    <s v="Diciembre-2022"/>
    <x v="9"/>
    <n v="20680"/>
    <n v="1737120"/>
    <n v="84"/>
    <n v="1737120"/>
    <n v="84"/>
    <n v="1"/>
    <m/>
    <x v="9"/>
  </r>
  <r>
    <x v="29"/>
    <x v="0"/>
    <s v="Enero-2023"/>
    <x v="1"/>
    <n v="282460.78000000003"/>
    <n v="102405183.44"/>
    <n v="362.54655757871939"/>
    <n v="771855986.28999996"/>
    <n v="2732.6129535222549"/>
    <n v="7.5372745828069965"/>
    <m/>
    <x v="1"/>
  </r>
  <r>
    <x v="29"/>
    <x v="0"/>
    <s v="Enero-2023"/>
    <x v="0"/>
    <n v="254228.6"/>
    <n v="105861552.59"/>
    <n v="416.40300339930286"/>
    <n v="735568260.60000002"/>
    <n v="2893.3340332283624"/>
    <n v="6.9483985696756534"/>
    <m/>
    <x v="0"/>
  </r>
  <r>
    <x v="29"/>
    <x v="0"/>
    <s v="Enero-2023"/>
    <x v="3"/>
    <n v="463790.93000000005"/>
    <n v="219166449.25"/>
    <n v="472.55440991482948"/>
    <n v="1266714346.7"/>
    <n v="2731.2184537545827"/>
    <n v="5.7796909656325965"/>
    <m/>
    <x v="3"/>
  </r>
  <r>
    <x v="29"/>
    <x v="0"/>
    <s v="Enero-2023"/>
    <x v="11"/>
    <n v="230843.71000000002"/>
    <n v="180067591.03999996"/>
    <n v="780.04114142854462"/>
    <n v="783807023.07999992"/>
    <n v="3395.4012568936787"/>
    <n v="4.3528489416281806"/>
    <m/>
    <x v="11"/>
  </r>
  <r>
    <x v="29"/>
    <x v="0"/>
    <s v="Enero-2023"/>
    <x v="10"/>
    <n v="48739.03"/>
    <n v="33422570.98"/>
    <n v="685.74550991269223"/>
    <n v="113899231.52999999"/>
    <n v="2336.9203599250945"/>
    <n v="3.4078536806207116"/>
    <m/>
    <x v="10"/>
  </r>
  <r>
    <x v="29"/>
    <x v="0"/>
    <s v="Enero-2023"/>
    <x v="12"/>
    <n v="301790.23"/>
    <n v="206817918.22999999"/>
    <n v="685.30355747434237"/>
    <n v="946418283.11000001"/>
    <n v="3136.0136579305436"/>
    <n v="4.5760942340474502"/>
    <m/>
    <x v="12"/>
  </r>
  <r>
    <x v="29"/>
    <x v="1"/>
    <s v="Febrero-2023"/>
    <x v="1"/>
    <n v="307260.93"/>
    <n v="113316139.89000002"/>
    <n v="368.79449622833602"/>
    <n v="863128652.58000004"/>
    <n v="2809.1064248877983"/>
    <n v="7.6169966027599383"/>
    <m/>
    <x v="1"/>
  </r>
  <r>
    <x v="29"/>
    <x v="1"/>
    <s v="Febrero-2023"/>
    <x v="0"/>
    <n v="234012.9"/>
    <n v="86417838.870000005"/>
    <n v="369.28664560799854"/>
    <n v="711318151.73999989"/>
    <n v="3039.6535906353874"/>
    <n v="8.231149506180655"/>
    <m/>
    <x v="0"/>
  </r>
  <r>
    <x v="29"/>
    <x v="1"/>
    <s v="Febrero-2023"/>
    <x v="3"/>
    <n v="385001.06999999995"/>
    <n v="198335565.61000001"/>
    <n v="515.15588154079683"/>
    <n v="1100920306.3199999"/>
    <n v="2859.5253159166546"/>
    <n v="5.5507962121368104"/>
    <m/>
    <x v="3"/>
  </r>
  <r>
    <x v="29"/>
    <x v="1"/>
    <s v="Febrero-2023"/>
    <x v="11"/>
    <n v="227021.52"/>
    <n v="179702989.94"/>
    <n v="791.56808543965349"/>
    <n v="784198009.1099999"/>
    <n v="3454.2893075070588"/>
    <n v="4.3638562128088756"/>
    <m/>
    <x v="11"/>
  </r>
  <r>
    <x v="29"/>
    <x v="1"/>
    <s v="Febrero-2023"/>
    <x v="10"/>
    <n v="34091.42"/>
    <n v="25100678.190000001"/>
    <n v="736.27552592411826"/>
    <n v="84803416.950000003"/>
    <n v="2487.5296174228006"/>
    <n v="3.3785309029532637"/>
    <m/>
    <x v="10"/>
  </r>
  <r>
    <x v="29"/>
    <x v="1"/>
    <s v="Febrero-2023"/>
    <x v="12"/>
    <n v="281311.62"/>
    <n v="199170622.38"/>
    <n v="708.00709327257789"/>
    <n v="911682014.51999998"/>
    <n v="3240.8260082537649"/>
    <n v="4.5773920050347137"/>
    <m/>
    <x v="12"/>
  </r>
  <r>
    <x v="29"/>
    <x v="2"/>
    <s v="Marzo-2023"/>
    <x v="1"/>
    <n v="379198.01"/>
    <n v="143557410.71000001"/>
    <n v="378.58165634888223"/>
    <n v="1122784634.6299999"/>
    <n v="2960.9454823615765"/>
    <n v="7.8211541227790358"/>
    <m/>
    <x v="1"/>
  </r>
  <r>
    <x v="29"/>
    <x v="2"/>
    <s v="Marzo-2023"/>
    <x v="0"/>
    <n v="302905.36"/>
    <n v="123753285.61"/>
    <n v="408.55429435121255"/>
    <n v="996955348.51999998"/>
    <n v="3291.3096965996247"/>
    <n v="8.0559909468734148"/>
    <m/>
    <x v="0"/>
  </r>
  <r>
    <x v="29"/>
    <x v="2"/>
    <s v="Marzo-2023"/>
    <x v="3"/>
    <n v="398887.02999999997"/>
    <n v="186331145.81999999"/>
    <n v="467.12761209608647"/>
    <n v="1110016536.1200001"/>
    <n v="2782.7842287075623"/>
    <n v="5.9572248709955371"/>
    <m/>
    <x v="3"/>
  </r>
  <r>
    <x v="29"/>
    <x v="2"/>
    <s v="Marzo-2023"/>
    <x v="11"/>
    <n v="130392.53000000001"/>
    <n v="86134777.290000007"/>
    <n v="660.58061217157149"/>
    <n v="380745269.44000006"/>
    <n v="2919.9929584923311"/>
    <n v="4.4203431113323779"/>
    <m/>
    <x v="11"/>
  </r>
  <r>
    <x v="29"/>
    <x v="2"/>
    <s v="Marzo-2023"/>
    <x v="10"/>
    <n v="25375.059999999998"/>
    <n v="18396592.82"/>
    <n v="724.98716535054507"/>
    <n v="69344051.200000003"/>
    <n v="2732.7640289323458"/>
    <n v="3.7693964245711888"/>
    <m/>
    <x v="10"/>
  </r>
  <r>
    <x v="29"/>
    <x v="2"/>
    <s v="Marzo-2023"/>
    <x v="12"/>
    <n v="356138.68"/>
    <n v="218597128.01000002"/>
    <n v="613.79777116599644"/>
    <n v="1059931683.2600001"/>
    <n v="2976.1768175812863"/>
    <n v="4.8487905257909523"/>
    <m/>
    <x v="12"/>
  </r>
  <r>
    <x v="29"/>
    <x v="3"/>
    <s v="Abril-2023"/>
    <x v="1"/>
    <n v="367304.76"/>
    <n v="126969057"/>
    <n v="345.67767921112699"/>
    <n v="1135377140.9100001"/>
    <n v="3091.1038041271236"/>
    <n v="8.9421562051138181"/>
    <m/>
    <x v="1"/>
  </r>
  <r>
    <x v="29"/>
    <x v="3"/>
    <s v="Abril-2023"/>
    <x v="0"/>
    <n v="315724.53000000003"/>
    <n v="139072780.34999999"/>
    <n v="440.48772627834774"/>
    <n v="1355476417.5"/>
    <n v="4293.2249119192602"/>
    <n v="9.7465256255660968"/>
    <m/>
    <x v="0"/>
  </r>
  <r>
    <x v="29"/>
    <x v="3"/>
    <s v="Abril-2023"/>
    <x v="3"/>
    <n v="263998.86"/>
    <n v="114281572.09000002"/>
    <n v="432.88661204824911"/>
    <n v="854833414.20000005"/>
    <n v="3238.0193391744197"/>
    <n v="7.4800634832604"/>
    <m/>
    <x v="3"/>
  </r>
  <r>
    <x v="29"/>
    <x v="3"/>
    <s v="Abril-2023"/>
    <x v="11"/>
    <n v="109389.09000000003"/>
    <n v="59651342.379999988"/>
    <n v="545.31345292295578"/>
    <n v="333663840.34000009"/>
    <n v="3050.2478843182625"/>
    <n v="5.5935680074799379"/>
    <m/>
    <x v="11"/>
  </r>
  <r>
    <x v="29"/>
    <x v="3"/>
    <s v="Abril-2023"/>
    <x v="10"/>
    <n v="42106.75"/>
    <n v="31026299.539999999"/>
    <n v="736.8485941090205"/>
    <n v="120746062.22"/>
    <n v="2867.6177149744399"/>
    <n v="3.8917326271645996"/>
    <m/>
    <x v="10"/>
  </r>
  <r>
    <x v="29"/>
    <x v="3"/>
    <s v="Abril-2023"/>
    <x v="12"/>
    <n v="395549.84"/>
    <n v="244803730.41000003"/>
    <n v="618.89477798802807"/>
    <n v="1331471917.7399998"/>
    <n v="3366.1293295934584"/>
    <n v="5.4389363900216541"/>
    <m/>
    <x v="12"/>
  </r>
  <r>
    <x v="29"/>
    <x v="4"/>
    <s v="Mayo-2023"/>
    <x v="1"/>
    <n v="377541.95999999996"/>
    <n v="134358580"/>
    <n v="355.87721163496639"/>
    <n v="1223026520.45"/>
    <n v="3239.4452803338736"/>
    <n v="9.1027050185406839"/>
    <m/>
    <x v="1"/>
  </r>
  <r>
    <x v="29"/>
    <x v="4"/>
    <s v="Mayo-2023"/>
    <x v="0"/>
    <n v="329435.24"/>
    <n v="139682681.84999999"/>
    <n v="424.00649623883589"/>
    <n v="1532166445.01"/>
    <n v="4650.8881229889066"/>
    <n v="10.968907703643149"/>
    <m/>
    <x v="0"/>
  </r>
  <r>
    <x v="29"/>
    <x v="4"/>
    <s v="Mayo-2023"/>
    <x v="3"/>
    <n v="433333.95"/>
    <n v="195883064.31000003"/>
    <n v="452.03719743168062"/>
    <n v="1422009658.7299998"/>
    <n v="3281.5560810086536"/>
    <n v="7.2594824046634274"/>
    <m/>
    <x v="3"/>
  </r>
  <r>
    <x v="29"/>
    <x v="4"/>
    <s v="Mayo-2023"/>
    <x v="11"/>
    <n v="255311.91999999998"/>
    <n v="181783755.53"/>
    <n v="712.00653510419727"/>
    <n v="1243921043.3399999"/>
    <n v="4872.1620335627103"/>
    <n v="6.8428613971214496"/>
    <m/>
    <x v="11"/>
  </r>
  <r>
    <x v="29"/>
    <x v="4"/>
    <s v="Mayo-2023"/>
    <x v="10"/>
    <n v="45474.68"/>
    <n v="33442491.900000002"/>
    <n v="735.40906500056735"/>
    <n v="144715719.16999999"/>
    <n v="3182.3361741083168"/>
    <n v="4.3273007167865973"/>
    <m/>
    <x v="10"/>
  </r>
  <r>
    <x v="29"/>
    <x v="4"/>
    <s v="Mayo-2023"/>
    <x v="12"/>
    <n v="400469.26999999996"/>
    <n v="254563415.39999998"/>
    <n v="635.66279480070966"/>
    <n v="1683308901.6300001"/>
    <n v="4203.3409994979147"/>
    <n v="6.6125326727919136"/>
    <m/>
    <x v="12"/>
  </r>
  <r>
    <x v="29"/>
    <x v="5"/>
    <s v="Junio-2023"/>
    <x v="1"/>
    <n v="334219.67"/>
    <n v="124711774"/>
    <n v="373.14313068407972"/>
    <n v="1155421049.2800002"/>
    <n v="3457.0707621128349"/>
    <n v="9.2647310852943221"/>
    <m/>
    <x v="1"/>
  </r>
  <r>
    <x v="29"/>
    <x v="5"/>
    <s v="Junio-2023"/>
    <x v="0"/>
    <n v="244834.36000000002"/>
    <n v="102281038.01000001"/>
    <n v="417.75606173087795"/>
    <n v="1011941632.3599999"/>
    <n v="4133.1683688514959"/>
    <n v="9.8937364349104708"/>
    <m/>
    <x v="0"/>
  </r>
  <r>
    <x v="29"/>
    <x v="5"/>
    <s v="Junio-2023"/>
    <x v="3"/>
    <n v="458939.18"/>
    <n v="193424214.49000004"/>
    <n v="421.45936306854441"/>
    <n v="1549529335.5900002"/>
    <n v="3376.3282873124936"/>
    <n v="8.0110411184847301"/>
    <m/>
    <x v="3"/>
  </r>
  <r>
    <x v="29"/>
    <x v="5"/>
    <s v="Junio-2023"/>
    <x v="11"/>
    <n v="263907.02"/>
    <n v="196802013.14999998"/>
    <n v="745.72481304210839"/>
    <n v="1376136538.95"/>
    <n v="5214.4749273816205"/>
    <n v="6.9924921850323063"/>
    <m/>
    <x v="11"/>
  </r>
  <r>
    <x v="29"/>
    <x v="5"/>
    <s v="Junio-2023"/>
    <x v="10"/>
    <n v="52409.9"/>
    <n v="38183625.189999998"/>
    <n v="728.55748990171696"/>
    <n v="182964269.84"/>
    <n v="3491.0249750524231"/>
    <n v="4.7916945792752275"/>
    <m/>
    <x v="10"/>
  </r>
  <r>
    <x v="29"/>
    <x v="5"/>
    <s v="Junio-2023"/>
    <x v="12"/>
    <n v="385633.10000000003"/>
    <n v="239623511.24999997"/>
    <n v="621.37692861427081"/>
    <n v="1619649586.8299999"/>
    <n v="4199.9755384846367"/>
    <n v="6.7591430339246399"/>
    <m/>
    <x v="12"/>
  </r>
  <r>
    <x v="29"/>
    <x v="6"/>
    <s v="Julio-2023"/>
    <x v="1"/>
    <n v="378517.87"/>
    <n v="138848197"/>
    <n v="366.82071839831497"/>
    <n v="1387226063.52"/>
    <n v="3664.8892257583507"/>
    <n v="9.9909548232736505"/>
    <m/>
    <x v="1"/>
  </r>
  <r>
    <x v="29"/>
    <x v="6"/>
    <s v="Julio-2023"/>
    <x v="0"/>
    <n v="307721.07"/>
    <n v="136963233.72"/>
    <n v="445.08890379199579"/>
    <n v="1278958827.8699999"/>
    <n v="4156.2276768048414"/>
    <n v="9.3379719004344768"/>
    <m/>
    <x v="0"/>
  </r>
  <r>
    <x v="29"/>
    <x v="6"/>
    <s v="Julio-2023"/>
    <x v="3"/>
    <n v="353415.98"/>
    <n v="208236143.91"/>
    <n v="589.20975760631995"/>
    <n v="1533872920.5499997"/>
    <n v="4340.1345930933849"/>
    <n v="7.3660263379297986"/>
    <m/>
    <x v="3"/>
  </r>
  <r>
    <x v="29"/>
    <x v="6"/>
    <s v="Julio-2023"/>
    <x v="11"/>
    <n v="260182.55999999997"/>
    <n v="193581314.03"/>
    <n v="744.02109822426235"/>
    <n v="1365350124.1800001"/>
    <n v="5247.6619654291981"/>
    <n v="7.053109082462405"/>
    <m/>
    <x v="11"/>
  </r>
  <r>
    <x v="29"/>
    <x v="6"/>
    <s v="Julio-2023"/>
    <x v="10"/>
    <n v="50087.759999999995"/>
    <n v="36441997.759999998"/>
    <n v="727.56293673344544"/>
    <n v="173442783"/>
    <n v="3462.7777924187471"/>
    <n v="4.7594202749876908"/>
    <m/>
    <x v="10"/>
  </r>
  <r>
    <x v="29"/>
    <x v="6"/>
    <s v="Julio-2023"/>
    <x v="12"/>
    <n v="345189.4"/>
    <n v="209566803.45999998"/>
    <n v="607.10671723986877"/>
    <n v="1487668761.6900003"/>
    <n v="4309.7173948273039"/>
    <n v="7.0987806137623872"/>
    <m/>
    <x v="12"/>
  </r>
  <r>
    <x v="29"/>
    <x v="7"/>
    <s v="Agosto-2023"/>
    <x v="1"/>
    <n v="392013.63000000006"/>
    <n v="144153767"/>
    <n v="367.72641553305169"/>
    <n v="1620804702.6900001"/>
    <n v="4134.5621137969101"/>
    <n v="11.2435820195389"/>
    <m/>
    <x v="1"/>
  </r>
  <r>
    <x v="29"/>
    <x v="7"/>
    <s v="Agosto-2023"/>
    <x v="0"/>
    <n v="306040.82"/>
    <n v="133785354.54000001"/>
    <n v="437.14872591179176"/>
    <n v="1465310257.1299999"/>
    <n v="4787.956904343675"/>
    <n v="10.952695548539223"/>
    <m/>
    <x v="0"/>
  </r>
  <r>
    <x v="29"/>
    <x v="7"/>
    <s v="Agosto-2023"/>
    <x v="3"/>
    <n v="518928.18999999994"/>
    <n v="251795230.77000004"/>
    <n v="485.22172358761253"/>
    <n v="2117226652.9000001"/>
    <n v="4079.9993018301825"/>
    <n v="8.4085256357931595"/>
    <m/>
    <x v="3"/>
  </r>
  <r>
    <x v="29"/>
    <x v="7"/>
    <s v="Agosto-2023"/>
    <x v="11"/>
    <n v="271846.08"/>
    <n v="208648959.88"/>
    <n v="767.52609373657322"/>
    <n v="1514125977.1799998"/>
    <n v="5569.7914686869854"/>
    <n v="7.2568105685780422"/>
    <m/>
    <x v="11"/>
  </r>
  <r>
    <x v="29"/>
    <x v="7"/>
    <s v="Agosto-2023"/>
    <x v="10"/>
    <n v="51105.96"/>
    <n v="37500577.170000002"/>
    <n v="733.78089698344388"/>
    <n v="201330023.34"/>
    <n v="3939.4627033715833"/>
    <n v="5.3687179913876504"/>
    <m/>
    <x v="10"/>
  </r>
  <r>
    <x v="29"/>
    <x v="7"/>
    <s v="Agosto-2023"/>
    <x v="12"/>
    <n v="402320.37000000005"/>
    <n v="244935415.04000002"/>
    <n v="608.80689446572137"/>
    <n v="1741478651.23"/>
    <n v="4328.5868205728675"/>
    <n v="7.1099503962936588"/>
    <m/>
    <x v="12"/>
  </r>
  <r>
    <x v="29"/>
    <x v="8"/>
    <s v="Septiembre-2023"/>
    <x v="1"/>
    <n v="391383.19999999995"/>
    <n v="145318826"/>
    <n v="371.29551293974811"/>
    <n v="1977474662.1199996"/>
    <n v="5052.5282181759458"/>
    <n v="13.607835382044716"/>
    <m/>
    <x v="1"/>
  </r>
  <r>
    <x v="29"/>
    <x v="8"/>
    <s v="Septiembre-2023"/>
    <x v="0"/>
    <n v="114539.13"/>
    <n v="46882395.870000005"/>
    <n v="409.313357539908"/>
    <n v="639272640.98000002"/>
    <n v="5581.2597928760242"/>
    <n v="13.635664925330104"/>
    <m/>
    <x v="0"/>
  </r>
  <r>
    <x v="29"/>
    <x v="8"/>
    <s v="Septiembre-2023"/>
    <x v="3"/>
    <n v="447783.72"/>
    <n v="204778460.49000004"/>
    <n v="457.31555513005264"/>
    <n v="2252865011.8499999"/>
    <n v="5031.145419601231"/>
    <n v="11.001474503027696"/>
    <m/>
    <x v="3"/>
  </r>
  <r>
    <x v="29"/>
    <x v="8"/>
    <s v="Septiembre-2023"/>
    <x v="11"/>
    <n v="281078.55999999994"/>
    <n v="224757754.38999999"/>
    <n v="799.62610591857322"/>
    <n v="1765763303.4000001"/>
    <n v="6282.0988673059965"/>
    <n v="7.8562953620547615"/>
    <m/>
    <x v="11"/>
  </r>
  <r>
    <x v="29"/>
    <x v="8"/>
    <s v="Septiembre-2023"/>
    <x v="10"/>
    <n v="41282.68"/>
    <n v="30223078.640000001"/>
    <n v="732.10069307515892"/>
    <n v="178639302.87"/>
    <n v="4327.2215580480724"/>
    <n v="5.9106917927802476"/>
    <m/>
    <x v="10"/>
  </r>
  <r>
    <x v="29"/>
    <x v="8"/>
    <s v="Septiembre-2023"/>
    <x v="12"/>
    <n v="260198.40999999997"/>
    <n v="198428270.34999999"/>
    <n v="762.60370057603359"/>
    <n v="1577988376.74"/>
    <n v="6064.5581067924286"/>
    <n v="7.9524372911009458"/>
    <m/>
    <x v="12"/>
  </r>
  <r>
    <x v="29"/>
    <x v="9"/>
    <s v="Octubre-2023"/>
    <x v="1"/>
    <n v="379854.69"/>
    <n v="136900606"/>
    <n v="360.40256867698542"/>
    <n v="2104940426.7199998"/>
    <n v="5541.4359283546028"/>
    <n v="15.375683776885545"/>
    <m/>
    <x v="1"/>
  </r>
  <r>
    <x v="29"/>
    <x v="9"/>
    <s v="Octubre-2023"/>
    <x v="0"/>
    <n v="105206.68999999999"/>
    <n v="45448770.670000009"/>
    <n v="431.99506295654788"/>
    <n v="623021413.13"/>
    <n v="5921.8801877523192"/>
    <n v="13.708212652300544"/>
    <m/>
    <x v="0"/>
  </r>
  <r>
    <x v="29"/>
    <x v="9"/>
    <s v="Octubre-2023"/>
    <x v="3"/>
    <n v="284761.13000000006"/>
    <n v="141444985.26999998"/>
    <n v="496.71451040386006"/>
    <n v="1754184906.8199999"/>
    <n v="6160.1978711771499"/>
    <n v="12.40188829226777"/>
    <m/>
    <x v="3"/>
  </r>
  <r>
    <x v="29"/>
    <x v="9"/>
    <s v="Octubre-2023"/>
    <x v="11"/>
    <n v="275259.03000000003"/>
    <n v="204609456.76000005"/>
    <n v="743.33422144225392"/>
    <n v="1743632021.7699997"/>
    <n v="6334.5134282061499"/>
    <n v="8.5217567622752686"/>
    <m/>
    <x v="11"/>
  </r>
  <r>
    <x v="29"/>
    <x v="9"/>
    <s v="Octubre-2023"/>
    <x v="10"/>
    <n v="40625.86"/>
    <n v="25599767.899999999"/>
    <n v="630.13479345421854"/>
    <n v="196072133.06"/>
    <n v="4826.288798809428"/>
    <n v="7.6591371385050726"/>
    <m/>
    <x v="10"/>
  </r>
  <r>
    <x v="29"/>
    <x v="9"/>
    <s v="Octubre-2023"/>
    <x v="12"/>
    <n v="260860.11"/>
    <n v="201968563.40000001"/>
    <n v="774.24088872767868"/>
    <n v="1864143806.46"/>
    <n v="7146.1436034049057"/>
    <n v="9.2298711001278519"/>
    <m/>
    <x v="12"/>
  </r>
  <r>
    <x v="29"/>
    <x v="10"/>
    <s v="Noviembre-2023"/>
    <x v="1"/>
    <n v="353112.24000000005"/>
    <n v="132922548"/>
    <n v="376.43143721101251"/>
    <n v="2155311623.77"/>
    <n v="6103.7578979703439"/>
    <n v="16.214793172411952"/>
    <m/>
    <x v="1"/>
  </r>
  <r>
    <x v="29"/>
    <x v="10"/>
    <s v="Noviembre-2023"/>
    <x v="0"/>
    <n v="54348.83"/>
    <n v="26645389.740000002"/>
    <n v="490.26611502032335"/>
    <n v="347891737.18999994"/>
    <n v="6401.0897233666283"/>
    <n v="13.056357613255159"/>
    <m/>
    <x v="0"/>
  </r>
  <r>
    <x v="29"/>
    <x v="10"/>
    <s v="Noviembre-2023"/>
    <x v="3"/>
    <n v="338961.08"/>
    <n v="119450375.82000001"/>
    <n v="352.4014492165295"/>
    <n v="1668915813.3099999"/>
    <n v="4923.6207688210097"/>
    <n v="13.971624633687986"/>
    <m/>
    <x v="3"/>
  </r>
  <r>
    <x v="29"/>
    <x v="10"/>
    <s v="Noviembre-2023"/>
    <x v="11"/>
    <n v="232968.65"/>
    <n v="197046646.91000003"/>
    <n v="845.80756642578319"/>
    <n v="1724971483.4099998"/>
    <n v="7404.3073323814169"/>
    <n v="8.7541275655295525"/>
    <m/>
    <x v="11"/>
  </r>
  <r>
    <x v="29"/>
    <x v="10"/>
    <s v="Noviembre-2023"/>
    <x v="10"/>
    <n v="35581.589999999997"/>
    <n v="17918423.5"/>
    <n v="503.58692514865135"/>
    <n v="145099069.87"/>
    <n v="4077.9254066499002"/>
    <n v="8.0977587046092534"/>
    <m/>
    <x v="10"/>
  </r>
  <r>
    <x v="29"/>
    <x v="10"/>
    <s v="Noviembre-2023"/>
    <x v="12"/>
    <n v="261646.27000000002"/>
    <n v="183705556.40000001"/>
    <n v="702.11418033973882"/>
    <n v="1820159514.0600002"/>
    <n v="6956.5658782752762"/>
    <n v="9.9080264621761884"/>
    <m/>
    <x v="12"/>
  </r>
  <r>
    <x v="29"/>
    <x v="11"/>
    <s v="Diciembre-2023"/>
    <x v="1"/>
    <n v="253834.65000000002"/>
    <n v="97714774"/>
    <n v="384.95443391987652"/>
    <n v="1984257827.8900003"/>
    <n v="7817.1275193910687"/>
    <n v="20.306630682991706"/>
    <m/>
    <x v="1"/>
  </r>
  <r>
    <x v="29"/>
    <x v="11"/>
    <s v="Diciembre-2023"/>
    <x v="0"/>
    <n v="127765.61"/>
    <n v="54013407.809999987"/>
    <n v="422.75388353720524"/>
    <n v="923706083.25999999"/>
    <n v="7229.6925851956566"/>
    <n v="17.101422048934044"/>
    <m/>
    <x v="0"/>
  </r>
  <r>
    <x v="29"/>
    <x v="11"/>
    <s v="Diciembre-2023"/>
    <x v="3"/>
    <n v="365005.08"/>
    <n v="161102625.28000003"/>
    <n v="441.37091264592817"/>
    <n v="2279694442.4700003"/>
    <n v="6245.6512727713271"/>
    <n v="14.150572894189896"/>
    <m/>
    <x v="3"/>
  </r>
  <r>
    <x v="29"/>
    <x v="11"/>
    <s v="Diciembre-2023"/>
    <x v="11"/>
    <n v="215964.39999999997"/>
    <n v="180114166.34999996"/>
    <n v="833.99933669623329"/>
    <n v="1715996509.0600004"/>
    <n v="7945.7378579988217"/>
    <n v="9.5272711960116219"/>
    <m/>
    <x v="11"/>
  </r>
  <r>
    <x v="29"/>
    <x v="11"/>
    <s v="Diciembre-2023"/>
    <x v="10"/>
    <n v="19851.059999999998"/>
    <n v="10084647.27"/>
    <n v="508.01555534062163"/>
    <n v="94467066.620000005"/>
    <n v="4758.7920554368393"/>
    <n v="9.3674140592921304"/>
    <m/>
    <x v="10"/>
  </r>
  <r>
    <x v="29"/>
    <x v="11"/>
    <s v="Diciembre-2023"/>
    <x v="12"/>
    <n v="265531.87999999995"/>
    <n v="190362581.64999998"/>
    <n v="716.91045779512433"/>
    <n v="2169407917.0700002"/>
    <n v="8170.0469151576099"/>
    <n v="11.396188779676599"/>
    <m/>
    <x v="12"/>
  </r>
  <r>
    <x v="29"/>
    <x v="0"/>
    <s v="Enero-2023"/>
    <x v="9"/>
    <n v="21520"/>
    <n v="1807680"/>
    <n v="84"/>
    <n v="1807680"/>
    <n v="84"/>
    <n v="1"/>
    <m/>
    <x v="9"/>
  </r>
  <r>
    <x v="29"/>
    <x v="1"/>
    <s v="Febrero-2023"/>
    <x v="9"/>
    <n v="23480"/>
    <n v="1972320"/>
    <n v="84"/>
    <n v="1972320"/>
    <n v="84"/>
    <n v="1"/>
    <m/>
    <x v="9"/>
  </r>
  <r>
    <x v="29"/>
    <x v="2"/>
    <s v="Marzo-2023"/>
    <x v="9"/>
    <n v="30880"/>
    <n v="2593920"/>
    <n v="84"/>
    <n v="2593920"/>
    <n v="84"/>
    <n v="1"/>
    <m/>
    <x v="9"/>
  </r>
  <r>
    <x v="29"/>
    <x v="3"/>
    <s v="Abril-2023"/>
    <x v="9"/>
    <n v="24840"/>
    <n v="2086560"/>
    <n v="84"/>
    <n v="2086560"/>
    <n v="84"/>
    <n v="1"/>
    <m/>
    <x v="9"/>
  </r>
  <r>
    <x v="29"/>
    <x v="4"/>
    <s v="Mayo-2023"/>
    <x v="9"/>
    <n v="28360"/>
    <n v="2382240"/>
    <n v="84"/>
    <n v="2382240"/>
    <n v="84"/>
    <n v="1"/>
    <m/>
    <x v="9"/>
  </r>
  <r>
    <x v="29"/>
    <x v="5"/>
    <s v="Junio-2023"/>
    <x v="9"/>
    <n v="25480"/>
    <n v="2140320"/>
    <n v="84"/>
    <n v="2140320"/>
    <n v="84"/>
    <n v="1"/>
    <m/>
    <x v="9"/>
  </r>
  <r>
    <x v="29"/>
    <x v="6"/>
    <s v="Julio-2023"/>
    <x v="9"/>
    <n v="20560"/>
    <n v="1727040"/>
    <n v="84"/>
    <n v="1727040"/>
    <n v="84"/>
    <n v="1"/>
    <m/>
    <x v="9"/>
  </r>
  <r>
    <x v="29"/>
    <x v="7"/>
    <s v="Agosto-2023"/>
    <x v="9"/>
    <n v="34360"/>
    <n v="2886240"/>
    <n v="84"/>
    <n v="2886240"/>
    <n v="84"/>
    <n v="1"/>
    <m/>
    <x v="9"/>
  </r>
  <r>
    <x v="29"/>
    <x v="8"/>
    <s v="Septiembre-2023"/>
    <x v="9"/>
    <n v="22560"/>
    <n v="1895040"/>
    <n v="84"/>
    <n v="1895040"/>
    <n v="84"/>
    <n v="1"/>
    <m/>
    <x v="9"/>
  </r>
  <r>
    <x v="29"/>
    <x v="9"/>
    <s v="Octubre-2023"/>
    <x v="9"/>
    <n v="26920"/>
    <n v="2261280"/>
    <n v="84"/>
    <n v="2261280"/>
    <n v="84"/>
    <n v="1"/>
    <m/>
    <x v="9"/>
  </r>
  <r>
    <x v="29"/>
    <x v="10"/>
    <s v="Noviembre-2023"/>
    <x v="9"/>
    <n v="28066.25"/>
    <n v="2562572.625"/>
    <n v="91.304418117846168"/>
    <n v="2562572.625"/>
    <n v="91.304418117846168"/>
    <n v="1"/>
    <m/>
    <x v="9"/>
  </r>
  <r>
    <x v="29"/>
    <x v="11"/>
    <s v="Diciembre-2023"/>
    <x v="9"/>
    <n v="23030"/>
    <n v="2215995"/>
    <n v="96.222101606600091"/>
    <n v="2215995"/>
    <n v="96.222101606600091"/>
    <n v="1"/>
    <m/>
    <x v="9"/>
  </r>
  <r>
    <x v="30"/>
    <x v="0"/>
    <s v="Enero-2024"/>
    <x v="1"/>
    <n v="230073.18"/>
    <n v="90632717.980000004"/>
    <n v="393.92995732922896"/>
    <n v="2354573946.8699994"/>
    <n v="10234.021831097391"/>
    <n v="25.97929312226502"/>
    <m/>
    <x v="1"/>
  </r>
  <r>
    <x v="30"/>
    <x v="0"/>
    <s v="Enero-2024"/>
    <x v="0"/>
    <n v="245345.26"/>
    <n v="99121849.060000002"/>
    <n v="404.00963548266634"/>
    <n v="2250192864.7800002"/>
    <n v="9171.5359195445635"/>
    <n v="22.701280152854324"/>
    <m/>
    <x v="0"/>
  </r>
  <r>
    <x v="30"/>
    <x v="0"/>
    <s v="Enero-2024"/>
    <x v="3"/>
    <n v="424239.5199999999"/>
    <n v="212803081.57000002"/>
    <n v="501.61069758423275"/>
    <n v="3091010298.6300006"/>
    <n v="7286.0027246636555"/>
    <n v="14.525213995142432"/>
    <m/>
    <x v="3"/>
  </r>
  <r>
    <x v="30"/>
    <x v="0"/>
    <s v="Enero-2024"/>
    <x v="11"/>
    <n v="200698.31"/>
    <n v="174499342.88"/>
    <n v="869.46094802691664"/>
    <n v="2528972005.4400001"/>
    <n v="12600.863482308347"/>
    <n v="14.492730824660628"/>
    <m/>
    <x v="11"/>
  </r>
  <r>
    <x v="30"/>
    <x v="0"/>
    <s v="Enero-2024"/>
    <x v="10"/>
    <n v="45111.9"/>
    <n v="27698885.560000002"/>
    <n v="614.00396702422199"/>
    <n v="404283940.63999999"/>
    <n v="8961.8025540932649"/>
    <n v="14.59567533012328"/>
    <m/>
    <x v="10"/>
  </r>
  <r>
    <x v="30"/>
    <x v="0"/>
    <s v="Enero-2024"/>
    <x v="12"/>
    <n v="300630.37999999995"/>
    <n v="189975496.20000002"/>
    <n v="631.92381355470479"/>
    <n v="3193827796.4199996"/>
    <n v="10623.769282465732"/>
    <n v="16.811788153234467"/>
    <m/>
    <x v="12"/>
  </r>
  <r>
    <x v="30"/>
    <x v="1"/>
    <s v="Febrero-2024"/>
    <x v="1"/>
    <n v="241095.87"/>
    <n v="105482740.00000001"/>
    <n v="437.51367453951002"/>
    <n v="2899403720.71"/>
    <n v="12025.936905140681"/>
    <n v="27.486996647129185"/>
    <m/>
    <x v="1"/>
  </r>
  <r>
    <x v="30"/>
    <x v="1"/>
    <s v="Febrero-2024"/>
    <x v="0"/>
    <n v="269750.63"/>
    <n v="114382727.74999999"/>
    <n v="424.03136463481098"/>
    <n v="2975861672.6700001"/>
    <n v="11031.898878864527"/>
    <n v="26.016704892491955"/>
    <m/>
    <x v="0"/>
  </r>
  <r>
    <x v="30"/>
    <x v="1"/>
    <s v="Febrero-2024"/>
    <x v="3"/>
    <n v="453880.25"/>
    <n v="169990246.87"/>
    <n v="374.52664413135403"/>
    <n v="3194269487.2200003"/>
    <n v="7037.6921825084928"/>
    <n v="18.7908985723329"/>
    <m/>
    <x v="3"/>
  </r>
  <r>
    <x v="30"/>
    <x v="1"/>
    <s v="Febrero-2024"/>
    <x v="11"/>
    <n v="216267.60000000003"/>
    <n v="169621676.92035639"/>
    <n v="784.31386356697146"/>
    <n v="2739369185.9399991"/>
    <n v="12666.572274071561"/>
    <n v="16.149876806289527"/>
    <m/>
    <x v="11"/>
  </r>
  <r>
    <x v="30"/>
    <x v="1"/>
    <s v="Febrero-2024"/>
    <x v="10"/>
    <n v="25480.34"/>
    <n v="17615005.080000002"/>
    <n v="691.317505182427"/>
    <n v="290900837.28999996"/>
    <n v="11416.67800704386"/>
    <n v="16.514377144306785"/>
    <m/>
    <x v="10"/>
  </r>
  <r>
    <x v="30"/>
    <x v="1"/>
    <s v="Febrero-2024"/>
    <x v="12"/>
    <n v="249112.82"/>
    <n v="176197260.70000002"/>
    <n v="707.29904908145636"/>
    <n v="3510017229.73"/>
    <n v="14090.070634381642"/>
    <n v="19.920952322330852"/>
    <m/>
    <x v="12"/>
  </r>
  <r>
    <x v="30"/>
    <x v="2"/>
    <s v="Marzo-2024"/>
    <x v="1"/>
    <n v="229424.38"/>
    <n v="99166441"/>
    <n v="432.24020481171181"/>
    <n v="3286040593.0400004"/>
    <n v="14322.979070663721"/>
    <n v="33.136619202054455"/>
    <m/>
    <x v="1"/>
  </r>
  <r>
    <x v="30"/>
    <x v="2"/>
    <s v="Marzo-2024"/>
    <x v="0"/>
    <n v="259280.29999999996"/>
    <n v="112017966.75"/>
    <n v="432.03423765708391"/>
    <n v="3407158177.9200001"/>
    <n v="13140.829356954619"/>
    <n v="30.416175875822169"/>
    <m/>
    <x v="0"/>
  </r>
  <r>
    <x v="30"/>
    <x v="2"/>
    <s v="Marzo-2024"/>
    <x v="3"/>
    <n v="519223.72999999992"/>
    <n v="203673344.45999998"/>
    <n v="392.26509246794251"/>
    <n v="4236591076.9099994"/>
    <n v="8159.471210820815"/>
    <n v="20.800910831716795"/>
    <m/>
    <x v="3"/>
  </r>
  <r>
    <x v="30"/>
    <x v="2"/>
    <s v="Marzo-2024"/>
    <x v="11"/>
    <n v="208644.18"/>
    <n v="167830824.50000003"/>
    <n v="804.38775958188739"/>
    <n v="3840910805.309999"/>
    <n v="18408.904601652437"/>
    <n v="22.885610058538433"/>
    <m/>
    <x v="11"/>
  </r>
  <r>
    <x v="30"/>
    <x v="2"/>
    <s v="Marzo-2024"/>
    <x v="10"/>
    <n v="44854.68"/>
    <n v="27066787.200000003"/>
    <n v="603.43284580338116"/>
    <n v="537660874.47000003"/>
    <n v="11986.728574810923"/>
    <n v="19.864229562864409"/>
    <m/>
    <x v="10"/>
  </r>
  <r>
    <x v="30"/>
    <x v="2"/>
    <s v="Marzo-2024"/>
    <x v="12"/>
    <n v="240505.28999999998"/>
    <n v="141952195.30000001"/>
    <n v="590.22483580298808"/>
    <n v="3827338404.2100005"/>
    <n v="15913.738962706395"/>
    <n v="26.962164242133422"/>
    <m/>
    <x v="12"/>
  </r>
  <r>
    <x v="30"/>
    <x v="3"/>
    <s v="Abril-2024"/>
    <x v="1"/>
    <n v="235532.19"/>
    <n v="96431137"/>
    <n v="409.41807996605473"/>
    <n v="3081527557.6900001"/>
    <n v="13083.254385271075"/>
    <n v="31.955731867913162"/>
    <m/>
    <x v="1"/>
  </r>
  <r>
    <x v="30"/>
    <x v="3"/>
    <s v="Abril-2024"/>
    <x v="0"/>
    <n v="327021.03000000003"/>
    <n v="143732137.75999999"/>
    <n v="439.51955554662641"/>
    <n v="6126300404.4799995"/>
    <n v="18733.658824571616"/>
    <n v="42.623038242912166"/>
    <m/>
    <x v="0"/>
  </r>
  <r>
    <x v="30"/>
    <x v="3"/>
    <s v="Abril-2024"/>
    <x v="3"/>
    <n v="523145.98999999993"/>
    <n v="194715292.44999999"/>
    <n v="372.20067853334785"/>
    <n v="5515462444.3599997"/>
    <n v="10542.874359717447"/>
    <n v="28.325779526414387"/>
    <m/>
    <x v="3"/>
  </r>
  <r>
    <x v="30"/>
    <x v="3"/>
    <s v="Abril-2024"/>
    <x v="11"/>
    <n v="175944.46000000002"/>
    <n v="120455609.61000001"/>
    <n v="684.62291799355319"/>
    <n v="3293710652.1900005"/>
    <n v="18720.172560079471"/>
    <n v="27.34377139308058"/>
    <m/>
    <x v="11"/>
  </r>
  <r>
    <x v="30"/>
    <x v="3"/>
    <s v="Abril-2024"/>
    <x v="10"/>
    <n v="42869.32"/>
    <n v="25793147.559999999"/>
    <n v="601.66915547062558"/>
    <n v="572103204.89999998"/>
    <n v="13345.282941273619"/>
    <n v="22.180433914440801"/>
    <m/>
    <x v="10"/>
  </r>
  <r>
    <x v="30"/>
    <x v="3"/>
    <s v="Abril-2024"/>
    <x v="12"/>
    <n v="304279.77"/>
    <n v="173179757.72"/>
    <n v="569.14647240597026"/>
    <n v="5270293292.9699993"/>
    <n v="17320.551060525642"/>
    <n v="30.432501825594997"/>
    <m/>
    <x v="12"/>
  </r>
  <r>
    <x v="30"/>
    <x v="4"/>
    <s v="Mayo-2024"/>
    <x v="1"/>
    <n v="308716.80999999994"/>
    <n v="118346658"/>
    <n v="383.35022313815699"/>
    <n v="4481898463.8099995"/>
    <n v="14517.830965570032"/>
    <n v="37.870933911881139"/>
    <m/>
    <x v="1"/>
  </r>
  <r>
    <x v="30"/>
    <x v="4"/>
    <s v="Mayo-2024"/>
    <x v="0"/>
    <n v="368836.15"/>
    <n v="158356139.71000001"/>
    <n v="429.34007339031166"/>
    <n v="7268489858.5499992"/>
    <n v="19706.554952788654"/>
    <n v="45.899640341453733"/>
    <m/>
    <x v="0"/>
  </r>
  <r>
    <x v="30"/>
    <x v="4"/>
    <s v="Mayo-2024"/>
    <x v="3"/>
    <n v="597455.56000000006"/>
    <n v="214641983.58000004"/>
    <n v="359.26016586070438"/>
    <n v="6596388323.2700005"/>
    <n v="11040.801634300633"/>
    <n v="30.7320507071788"/>
    <m/>
    <x v="3"/>
  </r>
  <r>
    <x v="30"/>
    <x v="4"/>
    <s v="Mayo-2024"/>
    <x v="11"/>
    <n v="239200.16999999998"/>
    <n v="173060903.00000006"/>
    <n v="723.49824416930835"/>
    <n v="4608269556.0100002"/>
    <n v="19265.32726130588"/>
    <n v="26.628022136288049"/>
    <m/>
    <x v="11"/>
  </r>
  <r>
    <x v="30"/>
    <x v="4"/>
    <s v="Mayo-2024"/>
    <x v="10"/>
    <n v="37218.589999999997"/>
    <n v="22956027.940000001"/>
    <n v="616.7892964241795"/>
    <n v="499273845.76000005"/>
    <n v="13414.636227756078"/>
    <n v="21.749139139617199"/>
    <m/>
    <x v="10"/>
  </r>
  <r>
    <x v="30"/>
    <x v="4"/>
    <s v="Mayo-2024"/>
    <x v="12"/>
    <n v="403020.74000000005"/>
    <n v="199903209.88999999"/>
    <n v="496.01221488005791"/>
    <n v="5885630268.5699997"/>
    <n v="14603.790039614336"/>
    <n v="29.442400008527446"/>
    <m/>
    <x v="12"/>
  </r>
  <r>
    <x v="30"/>
    <x v="5"/>
    <s v="Junio-2024"/>
    <x v="1"/>
    <n v="295397.61"/>
    <n v="116918240"/>
    <n v="395.79954624548253"/>
    <n v="4481596262.079999"/>
    <n v="15171.403255700001"/>
    <n v="38.331027409239134"/>
    <m/>
    <x v="1"/>
  </r>
  <r>
    <x v="30"/>
    <x v="5"/>
    <s v="Junio-2024"/>
    <x v="0"/>
    <n v="356106.90999999992"/>
    <n v="155168799.40999997"/>
    <n v="435.73655846779275"/>
    <n v="7042604149.3000002"/>
    <n v="19776.656817190102"/>
    <n v="45.386728363422101"/>
    <m/>
    <x v="0"/>
  </r>
  <r>
    <x v="30"/>
    <x v="5"/>
    <s v="Junio-2024"/>
    <x v="3"/>
    <n v="629754.89"/>
    <n v="254499488.10000002"/>
    <n v="404.12467158452716"/>
    <n v="7659138815.9800005"/>
    <n v="12162.095027130317"/>
    <n v="30.094908532666711"/>
    <m/>
    <x v="3"/>
  </r>
  <r>
    <x v="30"/>
    <x v="5"/>
    <s v="Junio-2024"/>
    <x v="11"/>
    <n v="253548.33000000002"/>
    <n v="196480732.20999998"/>
    <n v="774.92418194984748"/>
    <n v="5344168605.0100002"/>
    <n v="21077.514511769808"/>
    <n v="27.199453833967372"/>
    <m/>
    <x v="11"/>
  </r>
  <r>
    <x v="30"/>
    <x v="5"/>
    <s v="Junio-2024"/>
    <x v="10"/>
    <n v="44415.99"/>
    <n v="32152780.34"/>
    <n v="723.90101717872324"/>
    <n v="653732466.4000001"/>
    <n v="14718.403583934527"/>
    <n v="20.33206644921831"/>
    <m/>
    <x v="10"/>
  </r>
  <r>
    <x v="30"/>
    <x v="5"/>
    <s v="Junio-2024"/>
    <x v="12"/>
    <n v="404666.42"/>
    <n v="204197436.38"/>
    <n v="504.60682252804668"/>
    <n v="6127777064.8900003"/>
    <n v="15142.786161723032"/>
    <n v="30.009079318148491"/>
    <m/>
    <x v="12"/>
  </r>
  <r>
    <x v="30"/>
    <x v="6"/>
    <s v="Julio-2024"/>
    <x v="1"/>
    <n v="357849.84"/>
    <n v="135634622"/>
    <n v="379.02663865938848"/>
    <n v="5250122964.2700005"/>
    <n v="14671.301695342381"/>
    <n v="38.707837916708321"/>
    <m/>
    <x v="1"/>
  </r>
  <r>
    <x v="30"/>
    <x v="6"/>
    <s v="Julio-2024"/>
    <x v="0"/>
    <n v="328267.23000000004"/>
    <n v="144673247.07999998"/>
    <n v="440.71790863803238"/>
    <n v="6168775804.9800005"/>
    <n v="18791.933038762352"/>
    <n v="42.639367882362187"/>
    <m/>
    <x v="0"/>
  </r>
  <r>
    <x v="30"/>
    <x v="6"/>
    <s v="Julio-2024"/>
    <x v="3"/>
    <n v="681364.82000000007"/>
    <n v="291029695.75"/>
    <n v="427.12756398253725"/>
    <n v="10361856700.07"/>
    <n v="15207.501761053643"/>
    <n v="35.60412168032169"/>
    <m/>
    <x v="3"/>
  </r>
  <r>
    <x v="30"/>
    <x v="6"/>
    <s v="Julio-2024"/>
    <x v="11"/>
    <n v="265680.75"/>
    <n v="203487075.51000002"/>
    <n v="765.90823953184417"/>
    <n v="5868726845.8699999"/>
    <n v="22089.394304517733"/>
    <n v="28.840784266819892"/>
    <m/>
    <x v="11"/>
  </r>
  <r>
    <x v="30"/>
    <x v="6"/>
    <s v="Julio-2024"/>
    <x v="10"/>
    <n v="54250.39"/>
    <n v="39078888"/>
    <n v="720.34298739603537"/>
    <n v="840874280"/>
    <n v="15499.875300435628"/>
    <n v="21.517354332088466"/>
    <m/>
    <x v="10"/>
  </r>
  <r>
    <x v="30"/>
    <x v="6"/>
    <s v="Julio-2024"/>
    <x v="12"/>
    <n v="448204.97"/>
    <n v="216456286.60000002"/>
    <n v="482.94039800584994"/>
    <n v="6357712949.8700008"/>
    <n v="14184.833670786831"/>
    <n v="29.371810122654114"/>
    <m/>
    <x v="12"/>
  </r>
  <r>
    <x v="30"/>
    <x v="7"/>
    <s v="Agosto-2024"/>
    <x v="1"/>
    <n v="372033.67300000001"/>
    <n v="140850785"/>
    <n v="378.59687233203755"/>
    <n v="5345882360.0499992"/>
    <n v="14369.350808871537"/>
    <n v="37.954224820614236"/>
    <m/>
    <x v="1"/>
  </r>
  <r>
    <x v="30"/>
    <x v="7"/>
    <s v="Agosto-2024"/>
    <x v="0"/>
    <n v="348074.77000000008"/>
    <n v="148123295.57999998"/>
    <n v="425.55022181010116"/>
    <n v="6341767188.2300005"/>
    <n v="18219.55434526323"/>
    <n v="42.814110794644535"/>
    <m/>
    <x v="0"/>
  </r>
  <r>
    <x v="30"/>
    <x v="7"/>
    <s v="Agosto-2024"/>
    <x v="3"/>
    <n v="530867.26"/>
    <n v="259490539.25"/>
    <n v="488.80494014643131"/>
    <n v="9299403418.1700001"/>
    <n v="17517.379802570609"/>
    <n v="35.837157859580813"/>
    <m/>
    <x v="3"/>
  </r>
  <r>
    <x v="30"/>
    <x v="7"/>
    <s v="Agosto-2024"/>
    <x v="11"/>
    <n v="244202.18"/>
    <n v="187067326.61302644"/>
    <n v="766.03463004722744"/>
    <n v="5724342824.5899973"/>
    <n v="23440.998047560417"/>
    <n v="30.600441713862512"/>
    <m/>
    <x v="11"/>
  </r>
  <r>
    <x v="30"/>
    <x v="7"/>
    <s v="Agosto-2024"/>
    <x v="10"/>
    <n v="35065.240000000005"/>
    <n v="26890767.439999998"/>
    <n v="766.87818021493626"/>
    <n v="588759822.35839999"/>
    <n v="16790.411882491033"/>
    <n v="21.894496825799777"/>
    <m/>
    <x v="10"/>
  </r>
  <r>
    <x v="30"/>
    <x v="7"/>
    <s v="Agosto-2024"/>
    <x v="12"/>
    <n v="427636.6"/>
    <n v="233999875.85999998"/>
    <n v="547.19328481238506"/>
    <n v="7010075453.5086994"/>
    <n v="16392.599355407605"/>
    <n v="29.95760330104946"/>
    <m/>
    <x v="12"/>
  </r>
  <r>
    <x v="30"/>
    <x v="8"/>
    <s v="Septiembre-2024"/>
    <x v="1"/>
    <n v="363809.92000000004"/>
    <n v="134353905"/>
    <n v="369.29698068705761"/>
    <n v="5491563035.1499996"/>
    <n v="15094.593998838731"/>
    <n v="40.873862469051417"/>
    <m/>
    <x v="1"/>
  </r>
  <r>
    <x v="30"/>
    <x v="8"/>
    <s v="Septiembre-2024"/>
    <x v="0"/>
    <n v="386401.93999999994"/>
    <n v="159097768.66"/>
    <n v="411.74164047934136"/>
    <n v="6966779049.0100002"/>
    <n v="18029.875960275978"/>
    <n v="43.789294518003963"/>
    <m/>
    <x v="0"/>
  </r>
  <r>
    <x v="30"/>
    <x v="8"/>
    <s v="Septiembre-2024"/>
    <x v="3"/>
    <n v="499735.49000000005"/>
    <n v="246845995.52999997"/>
    <n v="493.95330223594874"/>
    <n v="8827586291.4799995"/>
    <n v="17664.517465989855"/>
    <n v="35.761513054025443"/>
    <m/>
    <x v="3"/>
  </r>
  <r>
    <x v="30"/>
    <x v="8"/>
    <s v="Septiembre-2024"/>
    <x v="11"/>
    <n v="260726.62999999998"/>
    <n v="209951112.39000002"/>
    <n v="805.25381082093543"/>
    <n v="6423824341.3900003"/>
    <n v="24638.159674713708"/>
    <n v="30.596762590413249"/>
    <m/>
    <x v="11"/>
  </r>
  <r>
    <x v="30"/>
    <x v="8"/>
    <s v="Septiembre-2024"/>
    <x v="10"/>
    <n v="28446"/>
    <n v="23065662"/>
    <n v="810.85783589959919"/>
    <n v="539614108.74000001"/>
    <n v="18969.771101033537"/>
    <n v="23.394694188269991"/>
    <m/>
    <x v="10"/>
  </r>
  <r>
    <x v="30"/>
    <x v="8"/>
    <s v="Septiembre-2024"/>
    <x v="12"/>
    <n v="388297.53"/>
    <n v="200446106.08999997"/>
    <n v="516.2178242287556"/>
    <n v="6590563521.9199991"/>
    <n v="16972.973075363108"/>
    <n v="32.879478930665016"/>
    <m/>
    <x v="12"/>
  </r>
  <r>
    <x v="30"/>
    <x v="9"/>
    <s v="Octubre-2024"/>
    <x v="1"/>
    <n v="334011.44"/>
    <n v="124498369"/>
    <n v="372.73684098963798"/>
    <n v="5201576231.4900007"/>
    <n v="15573.048131195748"/>
    <n v="41.780276105384168"/>
    <m/>
    <x v="1"/>
  </r>
  <r>
    <x v="30"/>
    <x v="9"/>
    <s v="Octubre-2024"/>
    <x v="0"/>
    <n v="347990.68000000005"/>
    <n v="141717984.55000001"/>
    <n v="407.24649450381827"/>
    <n v="6095589851.6099997"/>
    <n v="17516.531912894905"/>
    <n v="43.012112195678263"/>
    <m/>
    <x v="0"/>
  </r>
  <r>
    <x v="30"/>
    <x v="9"/>
    <s v="Octubre-2024"/>
    <x v="3"/>
    <n v="623078.8899999999"/>
    <n v="257802464.65999997"/>
    <n v="413.75573590689294"/>
    <n v="9447943586.5800018"/>
    <n v="15163.318382652962"/>
    <n v="36.647995584682718"/>
    <m/>
    <x v="3"/>
  </r>
  <r>
    <x v="30"/>
    <x v="9"/>
    <s v="Octubre-2024"/>
    <x v="11"/>
    <n v="241746.87"/>
    <n v="203343731.97000003"/>
    <n v="841.14318406687141"/>
    <n v="6199630870.2800007"/>
    <n v="25645.133979521641"/>
    <n v="30.488428682889783"/>
    <m/>
    <x v="11"/>
  </r>
  <r>
    <x v="30"/>
    <x v="9"/>
    <s v="Octubre-2024"/>
    <x v="10"/>
    <n v="40945.800000000003"/>
    <n v="29533832.800000001"/>
    <n v="721.29089674643058"/>
    <n v="678345651.87"/>
    <n v="16566.91655481148"/>
    <n v="22.968425956213849"/>
    <m/>
    <x v="10"/>
  </r>
  <r>
    <x v="30"/>
    <x v="9"/>
    <s v="Octubre-2024"/>
    <x v="12"/>
    <n v="365613.45999999996"/>
    <n v="211494048.53999999"/>
    <n v="578.46351865710858"/>
    <n v="7311875226.9860001"/>
    <n v="19998.922432959665"/>
    <n v="34.572486920846387"/>
    <m/>
    <x v="12"/>
  </r>
  <r>
    <x v="30"/>
    <x v="10"/>
    <s v="Noviembre-2024"/>
    <x v="1"/>
    <n v="352768.93"/>
    <n v="131179452"/>
    <n v="371.85659179225337"/>
    <n v="5231288927.0600004"/>
    <n v="14829.222423471365"/>
    <n v="39.878874681226755"/>
    <m/>
    <x v="1"/>
  </r>
  <r>
    <x v="30"/>
    <x v="10"/>
    <s v="Noviembre-2024"/>
    <x v="0"/>
    <n v="327461.16000000003"/>
    <n v="133759196.02000001"/>
    <n v="408.4734690978313"/>
    <n v="5643342811.5100002"/>
    <n v="17233.624932831728"/>
    <n v="42.190316474885165"/>
    <m/>
    <x v="0"/>
  </r>
  <r>
    <x v="30"/>
    <x v="10"/>
    <s v="Noviembre-2024"/>
    <x v="3"/>
    <n v="493612.69000000006"/>
    <n v="194757057.62"/>
    <n v="394.55439774046323"/>
    <n v="7066789518.250001"/>
    <n v="14316.46645520803"/>
    <n v="36.285152407869901"/>
    <m/>
    <x v="3"/>
  </r>
  <r>
    <x v="30"/>
    <x v="10"/>
    <s v="Noviembre-2024"/>
    <x v="11"/>
    <n v="226479.71"/>
    <n v="179249889.56999999"/>
    <n v="791.46114047037588"/>
    <n v="5488852097.8199987"/>
    <n v="24235.513626452448"/>
    <n v="30.621230010166968"/>
    <m/>
    <x v="11"/>
  </r>
  <r>
    <x v="30"/>
    <x v="10"/>
    <s v="Noviembre-2024"/>
    <x v="10"/>
    <n v="38781.979999999996"/>
    <n v="27447579.880000003"/>
    <n v="707.74055063717753"/>
    <n v="627742109.63999999"/>
    <n v="16186.437867277536"/>
    <n v="22.87058139130917"/>
    <m/>
    <x v="10"/>
  </r>
  <r>
    <x v="30"/>
    <x v="10"/>
    <s v="Noviembre-2024"/>
    <x v="12"/>
    <n v="338522.7"/>
    <n v="199514393.32999998"/>
    <n v="589.36784248146421"/>
    <n v="6858241345.8400021"/>
    <n v="20259.324842440408"/>
    <n v="34.37466957331926"/>
    <m/>
    <x v="12"/>
  </r>
  <r>
    <x v="30"/>
    <x v="11"/>
    <s v="Diciembre-2024"/>
    <x v="1"/>
    <n v="330832.02000000008"/>
    <n v="127630495"/>
    <n v="385.78640302108596"/>
    <n v="5441907302.8599997"/>
    <n v="16449.155383629426"/>
    <n v="42.637986343780923"/>
    <m/>
    <x v="1"/>
  </r>
  <r>
    <x v="30"/>
    <x v="11"/>
    <s v="Diciembre-2024"/>
    <x v="0"/>
    <n v="310537.75000000006"/>
    <n v="136059833.21000001"/>
    <n v="438.1426516099894"/>
    <n v="5961943482.0099983"/>
    <n v="19198.772072026662"/>
    <n v="43.818541749996889"/>
    <m/>
    <x v="0"/>
  </r>
  <r>
    <x v="30"/>
    <x v="11"/>
    <s v="Diciembre-2024"/>
    <x v="3"/>
    <n v="580729.74"/>
    <n v="239763533.86999997"/>
    <n v="412.86594667943126"/>
    <n v="8604611527.3400002"/>
    <n v="14816.894907672544"/>
    <n v="35.88790750809266"/>
    <m/>
    <x v="3"/>
  </r>
  <r>
    <x v="30"/>
    <x v="11"/>
    <s v="Diciembre-2024"/>
    <x v="11"/>
    <n v="200674.16"/>
    <n v="154988347.31"/>
    <n v="772.33833847865617"/>
    <n v="4650700312.2299995"/>
    <n v="23175.381983559815"/>
    <n v="30.006774012035237"/>
    <m/>
    <x v="11"/>
  </r>
  <r>
    <x v="30"/>
    <x v="11"/>
    <s v="Diciembre-2024"/>
    <x v="10"/>
    <n v="46292.270000000004"/>
    <n v="34399096.939999998"/>
    <n v="743.08511853058826"/>
    <n v="809517764.64999998"/>
    <n v="17487.104534947193"/>
    <n v="23.533110943638629"/>
    <m/>
    <x v="10"/>
  </r>
  <r>
    <x v="30"/>
    <x v="11"/>
    <s v="Diciembre-2024"/>
    <x v="12"/>
    <n v="299329.63"/>
    <n v="181986175.44"/>
    <n v="607.97915475323975"/>
    <n v="6541344881.1799994"/>
    <n v="21853.315627924971"/>
    <n v="35.944185679843855"/>
    <m/>
    <x v="12"/>
  </r>
  <r>
    <x v="30"/>
    <x v="0"/>
    <s v="Enero-2024"/>
    <x v="9"/>
    <n v="29542"/>
    <n v="2684940.6"/>
    <n v="90.88553923227947"/>
    <n v="2684940.6"/>
    <n v="90.88553923227947"/>
    <n v="1"/>
    <m/>
    <x v="9"/>
  </r>
  <r>
    <x v="30"/>
    <x v="1"/>
    <s v="Febrero-2024"/>
    <x v="9"/>
    <n v="19964"/>
    <n v="2113825.2000000002"/>
    <n v="105.88184732518535"/>
    <n v="2113825.2000000002"/>
    <n v="105.88184732518535"/>
    <n v="1"/>
    <m/>
    <x v="9"/>
  </r>
  <r>
    <x v="30"/>
    <x v="2"/>
    <s v="Marzo-2024"/>
    <x v="9"/>
    <n v="17845"/>
    <n v="1846132.5"/>
    <n v="103.45376856262259"/>
    <n v="1846132.5"/>
    <n v="103.45376856262259"/>
    <n v="1"/>
    <m/>
    <x v="9"/>
  </r>
  <r>
    <x v="30"/>
    <x v="3"/>
    <s v="Abril-2024"/>
    <x v="9"/>
    <n v="19320"/>
    <n v="1622880"/>
    <n v="84"/>
    <n v="1622880"/>
    <n v="84"/>
    <n v="1"/>
    <m/>
    <x v="9"/>
  </r>
  <r>
    <x v="30"/>
    <x v="4"/>
    <s v="Mayo-2024"/>
    <x v="9"/>
    <n v="0"/>
    <n v="0"/>
    <s v="-"/>
    <n v="0"/>
    <s v="-"/>
    <s v="-"/>
    <m/>
    <x v="9"/>
  </r>
  <r>
    <x v="30"/>
    <x v="5"/>
    <s v="Junio-2024"/>
    <x v="9"/>
    <n v="0"/>
    <n v="0"/>
    <s v="-"/>
    <n v="0"/>
    <s v="-"/>
    <s v="-"/>
    <m/>
    <x v="9"/>
  </r>
  <r>
    <x v="30"/>
    <x v="6"/>
    <s v="Julio-2024"/>
    <x v="9"/>
    <n v="11720"/>
    <n v="984480"/>
    <n v="84"/>
    <n v="984480"/>
    <n v="84"/>
    <n v="1"/>
    <m/>
    <x v="9"/>
  </r>
  <r>
    <x v="30"/>
    <x v="7"/>
    <s v="Agosto-2024"/>
    <x v="9"/>
    <n v="8400"/>
    <n v="705600"/>
    <n v="84"/>
    <n v="705600"/>
    <n v="84"/>
    <n v="1"/>
    <m/>
    <x v="9"/>
  </r>
  <r>
    <x v="30"/>
    <x v="8"/>
    <s v="Septiembre-2024"/>
    <x v="9"/>
    <n v="12600"/>
    <n v="1058400"/>
    <n v="84"/>
    <n v="1058400"/>
    <n v="84"/>
    <n v="1"/>
    <m/>
    <x v="9"/>
  </r>
  <r>
    <x v="30"/>
    <x v="9"/>
    <s v="Octubre-2024"/>
    <x v="9"/>
    <n v="10680"/>
    <n v="897120"/>
    <n v="84"/>
    <n v="897120"/>
    <n v="84"/>
    <n v="1"/>
    <m/>
    <x v="9"/>
  </r>
  <r>
    <x v="30"/>
    <x v="10"/>
    <s v="Noviembre-2024"/>
    <x v="9"/>
    <n v="11400"/>
    <n v="1176000"/>
    <n v="103.15789473684211"/>
    <n v="1176000"/>
    <n v="103.15789473684211"/>
    <n v="1"/>
    <m/>
    <x v="9"/>
  </r>
  <r>
    <x v="30"/>
    <x v="11"/>
    <s v="Diciembre-2024"/>
    <x v="9"/>
    <n v="20520"/>
    <n v="1723680"/>
    <n v="84"/>
    <n v="1723680"/>
    <n v="84"/>
    <n v="1"/>
    <m/>
    <x v="9"/>
  </r>
  <r>
    <x v="31"/>
    <x v="0"/>
    <s v="Enero-2025"/>
    <x v="1"/>
    <n v="311289.88999999996"/>
    <n v="121870372"/>
    <n v="391.50122093589363"/>
    <n v="5280273611.79"/>
    <n v="16962.560563049447"/>
    <n v="43.326967212260584"/>
    <m/>
    <x v="1"/>
  </r>
  <r>
    <x v="31"/>
    <x v="0"/>
    <s v="Enero-2025"/>
    <x v="0"/>
    <n v="295986.62000000005"/>
    <n v="124999997.7117997"/>
    <n v="422.31637940863567"/>
    <n v="6003227300.2272987"/>
    <n v="20282.09011686845"/>
    <n v="48.025819280959944"/>
    <m/>
    <x v="0"/>
  </r>
  <r>
    <x v="31"/>
    <x v="0"/>
    <s v="Enero-2025"/>
    <x v="3"/>
    <n v="612934.77"/>
    <n v="258593132.16"/>
    <n v="421.89339684547508"/>
    <n v="9408732135.4799995"/>
    <n v="15350.299242250525"/>
    <n v="36.3843078773589"/>
    <m/>
    <x v="3"/>
  </r>
  <r>
    <x v="31"/>
    <x v="0"/>
    <s v="Enero-2025"/>
    <x v="11"/>
    <n v="185192.83"/>
    <n v="135611113.56999999"/>
    <n v="732.26978371678865"/>
    <n v="4002053703.9399996"/>
    <n v="21610.197889086743"/>
    <n v="29.511251685682915"/>
    <m/>
    <x v="11"/>
  </r>
  <r>
    <x v="31"/>
    <x v="0"/>
    <s v="Enero-2025"/>
    <x v="10"/>
    <n v="43072.020000000004"/>
    <n v="29889188.119999997"/>
    <n v="693.93513747439738"/>
    <n v="728836175.26680017"/>
    <n v="16921.3372223267"/>
    <n v="24.384609322295645"/>
    <m/>
    <x v="10"/>
  </r>
  <r>
    <x v="31"/>
    <x v="0"/>
    <s v="Enero-2025"/>
    <x v="12"/>
    <n v="332983.93000000005"/>
    <n v="192323623.66000003"/>
    <n v="577.57629222527339"/>
    <n v="7002692359.1195993"/>
    <n v="21030.121060555681"/>
    <n v="36.410983871119925"/>
    <m/>
    <x v="12"/>
  </r>
  <r>
    <x v="31"/>
    <x v="0"/>
    <s v="Enero-2025"/>
    <x v="9"/>
    <n v="18600"/>
    <n v="1562400"/>
    <n v="84"/>
    <n v="112714999.31999999"/>
    <n v="6059.9461999999994"/>
    <n v="72.142216666666656"/>
    <m/>
    <x v="9"/>
  </r>
  <r>
    <x v="31"/>
    <x v="1"/>
    <s v="Febrero-2025"/>
    <x v="1"/>
    <n v="295217.08399999992"/>
    <n v="109738141.00000003"/>
    <n v="371.72015763152808"/>
    <n v="4984918195.3939991"/>
    <n v="16885.602038512108"/>
    <n v="45.425575373962253"/>
    <m/>
    <x v="1"/>
  </r>
  <r>
    <x v="31"/>
    <x v="1"/>
    <s v="Febrero-2025"/>
    <x v="0"/>
    <n v="282649.92699999985"/>
    <n v="113850656.2977"/>
    <n v="402.79740209414615"/>
    <n v="5640948832.045392"/>
    <n v="19957.368791556048"/>
    <n v="49.546915366875666"/>
    <m/>
    <x v="0"/>
  </r>
  <r>
    <x v="31"/>
    <x v="1"/>
    <s v="Febrero-2025"/>
    <x v="3"/>
    <n v="495758.68000000011"/>
    <n v="210265798.22999999"/>
    <n v="424.12933290446864"/>
    <n v="7906964019.4200001"/>
    <n v="15949.219526363106"/>
    <n v="37.604613237055986"/>
    <m/>
    <x v="3"/>
  </r>
  <r>
    <x v="31"/>
    <x v="1"/>
    <s v="Febrero-2025"/>
    <x v="11"/>
    <n v="160747.41999999987"/>
    <n v="122450368.48140599"/>
    <n v="761.7563534233152"/>
    <n v="3449582065.5400057"/>
    <n v="21459.641875060941"/>
    <n v="28.171267333212008"/>
    <m/>
    <x v="11"/>
  </r>
  <r>
    <x v="31"/>
    <x v="1"/>
    <s v="Febrero-2025"/>
    <x v="10"/>
    <n v="40838.800000000003"/>
    <n v="27918083.200000003"/>
    <n v="683.61663907852335"/>
    <n v="680781845.9848001"/>
    <n v="16669.976737435969"/>
    <n v="24.384978048378336"/>
    <m/>
    <x v="10"/>
  </r>
  <r>
    <x v="31"/>
    <x v="1"/>
    <s v="Febrero-2025"/>
    <x v="12"/>
    <n v="300639.27"/>
    <n v="168959049.57999998"/>
    <n v="561.99926769380454"/>
    <n v="5937934007.0165005"/>
    <n v="19751.025895640647"/>
    <n v="35.144219985712951"/>
    <m/>
    <x v="12"/>
  </r>
  <r>
    <x v="31"/>
    <x v="1"/>
    <s v="Febrero-2025"/>
    <x v="9"/>
    <n v="15120"/>
    <n v="1270080"/>
    <n v="84"/>
    <n v="96299163.579999998"/>
    <n v="6368.9923002645501"/>
    <n v="75.821336907911316"/>
    <m/>
    <x v="9"/>
  </r>
  <r>
    <x v="31"/>
    <x v="2"/>
    <s v="Marzo-2025"/>
    <x v="1"/>
    <n v="225704.31500000003"/>
    <n v="72077761"/>
    <n v="319.34595933622268"/>
    <n v="3654170847.3119998"/>
    <n v="16190.07969480778"/>
    <n v="50.697618746953026"/>
    <m/>
    <x v="1"/>
  </r>
  <r>
    <x v="31"/>
    <x v="2"/>
    <s v="Marzo-2025"/>
    <x v="0"/>
    <n v="114921.66699999999"/>
    <n v="53278479.175300024"/>
    <n v="463.60691213520278"/>
    <n v="2662508985.6985002"/>
    <n v="23168.03310639847"/>
    <n v="49.973441939627342"/>
    <m/>
    <x v="0"/>
  </r>
  <r>
    <x v="31"/>
    <x v="2"/>
    <s v="Marzo-2025"/>
    <x v="3"/>
    <n v="487680.68999999994"/>
    <n v="184491847.75999999"/>
    <n v="378.30459877343105"/>
    <n v="7425968342.8999996"/>
    <n v="15227.111704791922"/>
    <n v="40.250929420795998"/>
    <m/>
    <x v="3"/>
  </r>
  <r>
    <x v="31"/>
    <x v="2"/>
    <s v="Marzo-2025"/>
    <x v="11"/>
    <n v="83165.260000000009"/>
    <n v="52259456.496691979"/>
    <n v="628.38084672244122"/>
    <n v="1385823841.2700002"/>
    <n v="16663.494363752365"/>
    <n v="26.518144928616369"/>
    <m/>
    <x v="11"/>
  </r>
  <r>
    <x v="31"/>
    <x v="2"/>
    <s v="Marzo-2025"/>
    <x v="10"/>
    <n v="45333.020000000004"/>
    <n v="29079640.120000001"/>
    <n v="641.46708337542918"/>
    <n v="741038979.75379992"/>
    <n v="16346.561066388249"/>
    <n v="25.483086334487961"/>
    <m/>
    <x v="10"/>
  </r>
  <r>
    <x v="31"/>
    <x v="2"/>
    <s v="Marzo-2025"/>
    <x v="12"/>
    <n v="275276.77999999997"/>
    <n v="172019700.34999999"/>
    <n v="624.89724106043388"/>
    <n v="6127676805.8449001"/>
    <n v="22260.056971913509"/>
    <n v="35.621947912810093"/>
    <m/>
    <x v="12"/>
  </r>
  <r>
    <x v="31"/>
    <x v="2"/>
    <s v="Marzo-2025"/>
    <x v="9"/>
    <n v="4400"/>
    <n v="369600"/>
    <n v="84"/>
    <n v="28023566.120000001"/>
    <n v="6368.9922999999999"/>
    <n v="75.821336904761907"/>
    <m/>
    <x v="9"/>
  </r>
  <r>
    <x v="31"/>
    <x v="3"/>
    <s v="Abril-2025"/>
    <x v="1"/>
    <n v="263660.04000000004"/>
    <n v="88682288.99999997"/>
    <n v="336.35088957735104"/>
    <n v="4290492571.7099996"/>
    <n v="16272.820757024838"/>
    <n v="48.380489724504081"/>
    <m/>
    <x v="1"/>
  </r>
  <r>
    <x v="31"/>
    <x v="3"/>
    <s v="Abril-2025"/>
    <x v="0"/>
    <n v="127075.1430000001"/>
    <n v="47309414.652799934"/>
    <n v="372.29479767573349"/>
    <n v="2919920768.8747826"/>
    <n v="22977.906614472828"/>
    <n v="61.719655385801133"/>
    <m/>
    <x v="0"/>
  </r>
  <r>
    <x v="31"/>
    <x v="3"/>
    <s v="Abril-2025"/>
    <x v="3"/>
    <n v="522917.02999999997"/>
    <n v="204034563.13"/>
    <n v="390.18534762579833"/>
    <n v="9350068535.0699997"/>
    <n v="17880.596726922435"/>
    <n v="45.825905138986833"/>
    <m/>
    <x v="3"/>
  </r>
  <r>
    <x v="31"/>
    <x v="3"/>
    <s v="Abril-2025"/>
    <x v="11"/>
    <n v="137325.74999999991"/>
    <n v="77352874.823323935"/>
    <n v="563.28019197655203"/>
    <n v="2502126092.400001"/>
    <n v="18220.370851060365"/>
    <n v="32.34690498724094"/>
    <m/>
    <x v="11"/>
  </r>
  <r>
    <x v="31"/>
    <x v="3"/>
    <s v="Abril-2025"/>
    <x v="10"/>
    <n v="51942.020000000004"/>
    <n v="34650007.560000002"/>
    <n v="667.09010469750694"/>
    <n v="891725406.39300013"/>
    <n v="17167.707501421777"/>
    <n v="25.735215348766868"/>
    <m/>
    <x v="10"/>
  </r>
  <r>
    <x v="31"/>
    <x v="3"/>
    <s v="Abril-2025"/>
    <x v="12"/>
    <n v="280355.13999999996"/>
    <n v="170523274.29000002"/>
    <n v="608.24022805503068"/>
    <n v="6215107650.3327007"/>
    <n v="22168.695213980031"/>
    <n v="36.447269008938875"/>
    <m/>
    <x v="12"/>
  </r>
  <r>
    <x v="31"/>
    <x v="3"/>
    <s v="Abril-2025"/>
    <x v="9"/>
    <n v="6560"/>
    <n v="551040"/>
    <n v="84"/>
    <n v="41780589.490000002"/>
    <n v="6368.992300304878"/>
    <n v="75.821336908391416"/>
    <m/>
    <x v="9"/>
  </r>
  <r>
    <x v="31"/>
    <x v="4"/>
    <s v="Mayo-2025"/>
    <x v="1"/>
    <n v="327531.4439999999"/>
    <n v="110755757.99999997"/>
    <n v="338.15305378740982"/>
    <n v="5494685960.6300001"/>
    <n v="16776.056349050876"/>
    <n v="49.610837936118877"/>
    <m/>
    <x v="1"/>
  </r>
  <r>
    <x v="31"/>
    <x v="4"/>
    <s v="Mayo-2025"/>
    <x v="0"/>
    <n v="207272.47700000001"/>
    <n v="80857239.462999955"/>
    <n v="390.10118773753038"/>
    <n v="5599611671.7133226"/>
    <n v="27015.702966261761"/>
    <n v="69.253065141751335"/>
    <m/>
    <x v="0"/>
  </r>
  <r>
    <x v="31"/>
    <x v="4"/>
    <s v="Mayo-2025"/>
    <x v="3"/>
    <n v="654181.41999999993"/>
    <n v="259955492.38"/>
    <n v="397.37523022283335"/>
    <n v="11727985104.42"/>
    <n v="17927.725774327253"/>
    <n v="45.115358006270412"/>
    <m/>
    <x v="3"/>
  </r>
  <r>
    <x v="31"/>
    <x v="4"/>
    <s v="Mayo-2025"/>
    <x v="11"/>
    <n v="237571.45000000016"/>
    <n v="169165209.35746768"/>
    <n v="712.06034798149176"/>
    <n v="5609410380.0399885"/>
    <n v="23611.466697871248"/>
    <n v="33.159361793987962"/>
    <m/>
    <x v="11"/>
  </r>
  <r>
    <x v="31"/>
    <x v="4"/>
    <s v="Mayo-2025"/>
    <x v="10"/>
    <n v="48081.68"/>
    <n v="31186024.960000001"/>
    <n v="648.6051435806736"/>
    <n v="844954053.68679988"/>
    <n v="17573.305543541737"/>
    <n v="27.093996582461525"/>
    <m/>
    <x v="10"/>
  </r>
  <r>
    <x v="31"/>
    <x v="4"/>
    <s v="Mayo-2025"/>
    <x v="12"/>
    <n v="318368.24999999994"/>
    <n v="182931564.27000001"/>
    <n v="574.59110407523372"/>
    <n v="6927840834.6265001"/>
    <n v="21760.463974113314"/>
    <n v="37.871216278461773"/>
    <m/>
    <x v="12"/>
  </r>
  <r>
    <x v="31"/>
    <x v="4"/>
    <s v="Mayo-2025"/>
    <x v="9"/>
    <n v="16800"/>
    <n v="1411200"/>
    <n v="84"/>
    <n v="106999070"/>
    <n v="6368.992261904762"/>
    <n v="75.821336451247163"/>
    <m/>
    <x v="9"/>
  </r>
  <r>
    <x v="31"/>
    <x v="5"/>
    <s v="Junio-2025"/>
    <x v="1"/>
    <n v="333017.41900000017"/>
    <n v="109309348.00000003"/>
    <n v="328.23913033810396"/>
    <n v="5213518708.3499994"/>
    <n v="15655.393414570895"/>
    <n v="47.695085587282051"/>
    <m/>
    <x v="1"/>
  </r>
  <r>
    <x v="31"/>
    <x v="5"/>
    <s v="Junio-2025"/>
    <x v="0"/>
    <n v="333330.24200000067"/>
    <n v="137543137.9140996"/>
    <n v="412.63324050297041"/>
    <n v="8745706405.2669411"/>
    <n v="26237.362541100978"/>
    <n v="63.585188893457804"/>
    <m/>
    <x v="0"/>
  </r>
  <r>
    <x v="31"/>
    <x v="5"/>
    <s v="Junio-2025"/>
    <x v="3"/>
    <n v="653806.14"/>
    <n v="252494927.31"/>
    <n v="386.19234641938357"/>
    <n v="11718217765.859999"/>
    <n v="17923.07696262993"/>
    <n v="46.409715595881998"/>
    <m/>
    <x v="3"/>
  </r>
  <r>
    <x v="31"/>
    <x v="5"/>
    <s v="Junio-2025"/>
    <x v="11"/>
    <n v="222418.14000000028"/>
    <n v="174794354.82631943"/>
    <n v="785.88173980017643"/>
    <n v="5649514118.0499935"/>
    <n v="25400.419759152679"/>
    <n v="32.320918622706721"/>
    <m/>
    <x v="11"/>
  </r>
  <r>
    <x v="31"/>
    <x v="5"/>
    <s v="Junio-2025"/>
    <x v="10"/>
    <n v="37794.659999999996"/>
    <n v="25790447.960000001"/>
    <n v="682.38338326102166"/>
    <n v="642771387.77039993"/>
    <n v="17006.936635238948"/>
    <n v="24.922846969052799"/>
    <m/>
    <x v="10"/>
  </r>
  <r>
    <x v="31"/>
    <x v="5"/>
    <s v="Junio-2025"/>
    <x v="12"/>
    <n v="386598.85"/>
    <n v="189988585.14000002"/>
    <n v="491.43598109513266"/>
    <n v="7119225578.5922003"/>
    <n v="18415.020061731175"/>
    <n v="37.471859550646897"/>
    <m/>
    <x v="12"/>
  </r>
  <r>
    <x v="31"/>
    <x v="5"/>
    <s v="Junio-2025"/>
    <x v="9"/>
    <n v="12500"/>
    <n v="1055040"/>
    <n v="84.403199999999998"/>
    <n v="79994543"/>
    <n v="6399.5634399999999"/>
    <n v="75.82133663178648"/>
    <m/>
    <x v="9"/>
  </r>
  <r>
    <x v="31"/>
    <x v="6"/>
    <s v="Julio-2025"/>
    <x v="1"/>
    <n v="388070.43999999994"/>
    <n v="123284176.00000003"/>
    <n v="317.68504707547436"/>
    <n v="5884476430.7699995"/>
    <n v="15163.423503140308"/>
    <n v="47.730995345014904"/>
    <m/>
    <x v="1"/>
  </r>
  <r>
    <x v="31"/>
    <x v="6"/>
    <s v="Julio-2025"/>
    <x v="0"/>
    <n v="362947.31699999946"/>
    <n v="153040248.86329979"/>
    <n v="421.65967812706003"/>
    <n v="9459904468.6657429"/>
    <n v="26064.125633599208"/>
    <n v="61.813180120450653"/>
    <m/>
    <x v="0"/>
  </r>
  <r>
    <x v="31"/>
    <x v="6"/>
    <s v="Julio-2025"/>
    <x v="3"/>
    <n v="689440.55999999994"/>
    <n v="289220593.84999996"/>
    <n v="419.50040457439866"/>
    <n v="13336164902.620001"/>
    <n v="19343.458560981679"/>
    <n v="46.110702993496403"/>
    <m/>
    <x v="3"/>
  </r>
  <r>
    <x v="31"/>
    <x v="6"/>
    <s v="Julio-2025"/>
    <x v="11"/>
    <n v="258249.63999999984"/>
    <n v="210301027.42302084"/>
    <n v="814.33231590572973"/>
    <n v="6886487287.2899942"/>
    <n v="26666.009243188098"/>
    <n v="32.745856602202018"/>
    <m/>
    <x v="11"/>
  </r>
  <r>
    <x v="31"/>
    <x v="6"/>
    <s v="Julio-2025"/>
    <x v="10"/>
    <n v="36745.119999999995"/>
    <n v="24441770.559999999"/>
    <n v="665.17051951388385"/>
    <n v="702350630.55909991"/>
    <n v="19114.119931003082"/>
    <n v="28.735669080722275"/>
    <m/>
    <x v="10"/>
  </r>
  <r>
    <x v="31"/>
    <x v="6"/>
    <s v="Julio-2025"/>
    <x v="12"/>
    <n v="426552.93"/>
    <n v="226437144.03000003"/>
    <n v="530.85356612132523"/>
    <n v="8328147917.5391016"/>
    <n v="19524.301280826043"/>
    <n v="36.77907153093102"/>
    <m/>
    <x v="12"/>
  </r>
  <r>
    <x v="31"/>
    <x v="6"/>
    <s v="Julio-2025"/>
    <x v="9"/>
    <n v="4800"/>
    <n v="403200"/>
    <n v="84"/>
    <n v="30571163.039999999"/>
    <n v="6368.9922999999999"/>
    <n v="75.821336904761907"/>
    <m/>
    <x v="9"/>
  </r>
  <r>
    <x v="31"/>
    <x v="7"/>
    <s v="Agosto-2025"/>
    <x v="1"/>
    <n v="382925.72099999996"/>
    <n v="123026887"/>
    <n v="321.28133539507002"/>
    <n v="6175226043.8699999"/>
    <n v="16126.433157176194"/>
    <n v="50.194117679901957"/>
    <m/>
    <x v="1"/>
  </r>
  <r>
    <x v="31"/>
    <x v="7"/>
    <s v="Agosto-2025"/>
    <x v="0"/>
    <n v="395359.37299999973"/>
    <n v="152344661.7584998"/>
    <n v="385.33211089066532"/>
    <n v="8897443318.9529228"/>
    <n v="22504.698071121558"/>
    <n v="58.403380966885145"/>
    <m/>
    <x v="0"/>
  </r>
  <r>
    <x v="31"/>
    <x v="7"/>
    <s v="Agosto-2025"/>
    <x v="3"/>
    <n v="664300.35000000009"/>
    <n v="286380507.25"/>
    <n v="431.10094289427963"/>
    <n v="13074443894.121599"/>
    <n v="19681.524921854394"/>
    <n v="45.654098526713184"/>
    <m/>
    <x v="3"/>
  </r>
  <r>
    <x v="31"/>
    <x v="7"/>
    <s v="Agosto-2025"/>
    <x v="11"/>
    <n v="257674.90000000002"/>
    <n v="210824783.99006033"/>
    <n v="818.18129740250333"/>
    <n v="6923542044.7500019"/>
    <n v="26869.291672374769"/>
    <n v="32.840266280440837"/>
    <m/>
    <x v="11"/>
  </r>
  <r>
    <x v="31"/>
    <x v="7"/>
    <s v="Agosto-2025"/>
    <x v="10"/>
    <n v="39609.660000000003"/>
    <n v="26570449.560000002"/>
    <n v="670.80731215567107"/>
    <n v="721403522.7184"/>
    <n v="18212.817850958578"/>
    <n v="27.150595291561185"/>
    <m/>
    <x v="10"/>
  </r>
  <r>
    <x v="31"/>
    <x v="7"/>
    <s v="Agosto-2025"/>
    <x v="12"/>
    <n v="373259.49000000005"/>
    <n v="189528983.84000003"/>
    <n v="507.76735466257003"/>
    <n v="7300840229.2145977"/>
    <n v="19559.690844604102"/>
    <n v="38.520969623189409"/>
    <m/>
    <x v="12"/>
  </r>
  <r>
    <x v="31"/>
    <x v="7"/>
    <s v="Agosto-2025"/>
    <x v="9"/>
    <n v="0"/>
    <n v="0"/>
    <e v="#DIV/0!"/>
    <n v="0"/>
    <e v="#DIV/0!"/>
    <e v="#DIV/0!"/>
    <m/>
    <x v="9"/>
  </r>
  <r>
    <x v="31"/>
    <x v="8"/>
    <s v="Septiembre-2025"/>
    <x v="1"/>
    <n v="359941.35199999996"/>
    <n v="118536639.00000001"/>
    <n v="329.32209189457075"/>
    <n v="5927334059.6599998"/>
    <n v="16467.49957104123"/>
    <n v="50.004235902622469"/>
    <m/>
    <x v="1"/>
  </r>
  <r>
    <x v="31"/>
    <x v="8"/>
    <s v="Septiembre-2025"/>
    <x v="0"/>
    <n v="307689.94499999995"/>
    <n v="120863816.86840001"/>
    <n v="392.81042111532122"/>
    <n v="7174930806.6681604"/>
    <n v="23318.704180171248"/>
    <n v="59.363761567123362"/>
    <m/>
    <x v="0"/>
  </r>
  <r>
    <x v="31"/>
    <x v="8"/>
    <s v="Septiembre-2025"/>
    <x v="3"/>
    <n v="611506.80999999994"/>
    <n v="254088557.22"/>
    <n v="415.51222826120289"/>
    <n v="11826580208.32"/>
    <n v="19340.062964008528"/>
    <n v="46.545111427745546"/>
    <m/>
    <x v="3"/>
  </r>
  <r>
    <x v="31"/>
    <x v="8"/>
    <s v="Septiembre-2025"/>
    <x v="11"/>
    <n v="227784.25999999975"/>
    <n v="192270435.49844632"/>
    <n v="844.09008549777116"/>
    <n v="6352662531.849987"/>
    <n v="27888.944266166563"/>
    <n v="33.040246231206574"/>
    <m/>
    <x v="11"/>
  </r>
  <r>
    <x v="31"/>
    <x v="8"/>
    <s v="Septiembre-2025"/>
    <x v="10"/>
    <n v="38052.499999999993"/>
    <n v="22919251.16"/>
    <n v="602.30605505551557"/>
    <n v="641875116.25180006"/>
    <n v="16868.145752625984"/>
    <n v="28.005937531329014"/>
    <m/>
    <x v="10"/>
  </r>
  <r>
    <x v="31"/>
    <x v="8"/>
    <s v="Septiembre-2025"/>
    <x v="12"/>
    <n v="341749.69000000006"/>
    <n v="191975042.56999999"/>
    <n v="561.74167288930084"/>
    <n v="8005972862.2540998"/>
    <n v="23426.423187842829"/>
    <n v="41.703196181529044"/>
    <m/>
    <x v="12"/>
  </r>
  <r>
    <x v="31"/>
    <x v="8"/>
    <s v="Septiembre-2025"/>
    <x v="9"/>
    <n v="0"/>
    <n v="0"/>
    <e v="#DIV/0!"/>
    <n v="0"/>
    <e v="#DIV/0!"/>
    <e v="#DIV/0!"/>
    <m/>
    <x v="9"/>
  </r>
  <r>
    <x v="31"/>
    <x v="9"/>
    <s v="Octubre-2025"/>
    <x v="1"/>
    <n v="379451.80899999995"/>
    <n v="124931747.99999999"/>
    <n v="329.24272605062214"/>
    <n v="6479103537.8199997"/>
    <n v="17074.90486050101"/>
    <n v="51.861145317681782"/>
    <m/>
    <x v="1"/>
  </r>
  <r>
    <x v="31"/>
    <x v="9"/>
    <s v="Octubre-2025"/>
    <x v="0"/>
    <n v="339729.0930000004"/>
    <n v="136223640.14720002"/>
    <n v="400.97725792121037"/>
    <n v="7669079129.6083126"/>
    <n v="22574.101799424941"/>
    <n v="56.297711038416594"/>
    <m/>
    <x v="0"/>
  </r>
  <r>
    <x v="31"/>
    <x v="9"/>
    <s v="Octubre-2025"/>
    <x v="3"/>
    <n v="607618.19999999995"/>
    <n v="266881929.47000003"/>
    <n v="439.22635870683274"/>
    <n v="12502158395.369999"/>
    <n v="20575.681234317864"/>
    <n v="46.845278809989104"/>
    <m/>
    <x v="3"/>
  </r>
  <r>
    <x v="31"/>
    <x v="9"/>
    <s v="Octubre-2025"/>
    <x v="11"/>
    <n v="266687.23999999987"/>
    <n v="206062800.08677593"/>
    <n v="772.67588838062159"/>
    <n v="6877034224.6100054"/>
    <n v="25786.888883810145"/>
    <n v="33.373487217071641"/>
    <m/>
    <x v="11"/>
  </r>
  <r>
    <x v="31"/>
    <x v="9"/>
    <s v="Octubre-2025"/>
    <x v="10"/>
    <n v="40070.559999999998"/>
    <n v="27706407.360000007"/>
    <n v="691.44048298800931"/>
    <n v="739973399.14240003"/>
    <n v="18466.759614599847"/>
    <n v="26.70766330429063"/>
    <m/>
    <x v="10"/>
  </r>
  <r>
    <x v="31"/>
    <x v="9"/>
    <s v="Octubre-2025"/>
    <x v="12"/>
    <n v="356918.91"/>
    <n v="192563608.45999998"/>
    <n v="539.51640853100218"/>
    <n v="8010440492.6908007"/>
    <n v="22443.306499761533"/>
    <n v="41.598932200913545"/>
    <m/>
    <x v="12"/>
  </r>
  <r>
    <x v="31"/>
    <x v="9"/>
    <s v="Octubre-2025"/>
    <x v="9"/>
    <n v="0"/>
    <n v="0"/>
    <e v="#DIV/0!"/>
    <n v="0"/>
    <e v="#DIV/0!"/>
    <e v="#DIV/0!"/>
    <m/>
    <x v="9"/>
  </r>
  <r>
    <x v="31"/>
    <x v="10"/>
    <s v="Noviembre-2025"/>
    <x v="1"/>
    <n v="347280.70599999989"/>
    <n v="116651913.00000001"/>
    <n v="335.90093254417667"/>
    <n v="6222678597.4900007"/>
    <n v="17918.296323349456"/>
    <n v="53.343991002445023"/>
    <m/>
    <x v="1"/>
  </r>
  <r>
    <x v="31"/>
    <x v="10"/>
    <s v="Noviembre-2025"/>
    <x v="0"/>
    <n v="285449.98999999958"/>
    <n v="117828285.06199965"/>
    <n v="412.78083443618203"/>
    <n v="6313137701.8135071"/>
    <n v="22116.440437827714"/>
    <n v="53.57913593066062"/>
    <m/>
    <x v="0"/>
  </r>
  <r>
    <x v="31"/>
    <x v="10"/>
    <s v="Noviembre-2025"/>
    <x v="3"/>
    <n v="479548.81000000011"/>
    <n v="201232291.70000005"/>
    <n v="419.62838297940931"/>
    <n v="8791771837.75"/>
    <n v="18333.424365603154"/>
    <n v="43.689667117924088"/>
    <m/>
    <x v="3"/>
  </r>
  <r>
    <x v="31"/>
    <x v="10"/>
    <s v="Noviembre-2025"/>
    <x v="11"/>
    <n v="241448"/>
    <n v="179227692.4833723"/>
    <n v="742.30348763863151"/>
    <n v="6091222588.6500044"/>
    <n v="25227.885874598276"/>
    <n v="33.985945498992088"/>
    <m/>
    <x v="11"/>
  </r>
  <r>
    <x v="31"/>
    <x v="10"/>
    <s v="Noviembre-2025"/>
    <x v="10"/>
    <n v="45118.31"/>
    <n v="31319192.089999996"/>
    <n v="694.15703048274634"/>
    <n v="876760296.67199993"/>
    <n v="19432.472020162102"/>
    <n v="27.994345899872158"/>
    <m/>
    <x v="10"/>
  </r>
  <r>
    <x v="31"/>
    <x v="10"/>
    <s v="Noviembre-2025"/>
    <x v="12"/>
    <n v="324938.93999999994"/>
    <n v="175398140.99000001"/>
    <n v="539.78800137034989"/>
    <n v="7620263996.2195024"/>
    <n v="23451.372113848538"/>
    <n v="43.445523157819316"/>
    <m/>
    <x v="12"/>
  </r>
  <r>
    <x v="31"/>
    <x v="10"/>
    <s v="Noviembre-2025"/>
    <x v="9"/>
    <n v="0"/>
    <n v="0"/>
    <e v="#DIV/0!"/>
    <n v="0"/>
    <e v="#DIV/0!"/>
    <e v="#DIV/0!"/>
    <m/>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7" applyNumberFormats="0" applyBorderFormats="0" applyFontFormats="0" applyPatternFormats="0" applyAlignmentFormats="0" applyWidthHeightFormats="1" dataCaption="Valores" showError="1" updatedVersion="6" minRefreshableVersion="3" rowGrandTotals="0" colGrandTotals="0" itemPrintTitles="1" createdVersion="6" indent="0" outline="1" outlineData="1" multipleFieldFilters="0" chartFormat="1" fieldListSortAscending="1">
  <location ref="A36:I48" firstHeaderRow="0" firstDataRow="1" firstDataCol="1"/>
  <pivotFields count="17">
    <pivotField axis="axisRow" showAll="0" sortType="ascending">
      <items count="33">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x="31"/>
        <item t="default"/>
      </items>
    </pivotField>
    <pivotField axis="axisRow" showAll="0" sortType="ascending">
      <items count="14">
        <item x="0"/>
        <item x="1"/>
        <item x="2"/>
        <item x="3"/>
        <item x="4"/>
        <item x="5"/>
        <item x="6"/>
        <item x="7"/>
        <item x="8"/>
        <item x="9"/>
        <item x="10"/>
        <item x="11"/>
        <item m="1" x="12"/>
        <item t="default"/>
      </items>
    </pivotField>
    <pivotField showAll="0" defaultSubtotal="0"/>
    <pivotField showAll="0">
      <items count="15">
        <item h="1" m="1" x="13"/>
        <item h="1" x="1"/>
        <item h="1" x="3"/>
        <item h="1" x="11"/>
        <item h="1" x="12"/>
        <item h="1" x="10"/>
        <item h="1" x="7"/>
        <item h="1" x="8"/>
        <item h="1" x="6"/>
        <item h="1" x="2"/>
        <item h="1" x="4"/>
        <item h="1" x="5"/>
        <item x="9"/>
        <item h="1" x="0"/>
        <item t="default"/>
      </items>
    </pivotField>
    <pivotField dataField="1" numFmtId="43" showAll="0"/>
    <pivotField dataField="1" numFmtId="43" showAll="0"/>
    <pivotField numFmtId="43" showAll="0"/>
    <pivotField dataField="1" numFmtId="165" showAll="0"/>
    <pivotField numFmtId="165" showAll="0"/>
    <pivotField numFmtId="165" showAll="0"/>
    <pivotField showAll="0" defaultSubtotal="0"/>
    <pivotField showAll="0">
      <items count="14">
        <item h="1" x="1"/>
        <item h="1" x="0"/>
        <item h="1" x="3"/>
        <item h="1" x="11"/>
        <item h="1" x="10"/>
        <item h="1" x="12"/>
        <item x="9"/>
        <item h="1" x="6"/>
        <item h="1" x="7"/>
        <item h="1" x="8"/>
        <item h="1" x="5"/>
        <item h="1" x="2"/>
        <item h="1" x="4"/>
        <item t="default"/>
      </items>
    </pivotField>
    <pivotField dataField="1" dragToRow="0" dragToCol="0" dragToPage="0" showAll="0" defaultSubtotal="0"/>
    <pivotField dataField="1" dragToRow="0" dragToCol="0" dragToPage="0" showAll="0" defaultSubtotal="0"/>
    <pivotField dragToRow="0" dragToCol="0" dragToPage="0" showAll="0" defaultSubtotal="0"/>
    <pivotField dragToRow="0" dragToCol="0" dragToPage="0" showAll="0" defaultSubtotal="0"/>
    <pivotField dataField="1" dragToRow="0" dragToCol="0" dragToPage="0" showAll="0" defaultSubtotal="0"/>
  </pivotFields>
  <rowFields count="2">
    <field x="0"/>
    <field x="1"/>
  </rowFields>
  <rowItems count="12">
    <i>
      <x v="31"/>
    </i>
    <i r="1">
      <x/>
    </i>
    <i r="1">
      <x v="1"/>
    </i>
    <i r="1">
      <x v="2"/>
    </i>
    <i r="1">
      <x v="3"/>
    </i>
    <i r="1">
      <x v="4"/>
    </i>
    <i r="1">
      <x v="5"/>
    </i>
    <i r="1">
      <x v="6"/>
    </i>
    <i r="1">
      <x v="7"/>
    </i>
    <i r="1">
      <x v="8"/>
    </i>
    <i r="1">
      <x v="9"/>
    </i>
    <i r="1">
      <x v="10"/>
    </i>
  </rowItems>
  <colFields count="1">
    <field x="-2"/>
  </colFields>
  <colItems count="8">
    <i>
      <x/>
    </i>
    <i i="1">
      <x v="1"/>
    </i>
    <i i="2">
      <x v="2"/>
    </i>
    <i i="3">
      <x v="3"/>
    </i>
    <i i="4">
      <x v="4"/>
    </i>
    <i i="5">
      <x v="5"/>
    </i>
    <i i="6">
      <x v="6"/>
    </i>
    <i i="7">
      <x v="7"/>
    </i>
  </colItems>
  <dataFields count="8">
    <dataField name="Toneladas (Ton) " fld="4" baseField="2" baseItem="0" numFmtId="3"/>
    <dataField name="Ton. Variación % año anterior " fld="4" showDataAs="percentDiff" baseField="0" baseItem="1048828" numFmtId="10"/>
    <dataField name="Toneladas Km (Ton.Km) " fld="5" baseField="2" baseItem="0" numFmtId="3"/>
    <dataField name="Ton.Km Variación % año anterior" fld="5" showDataAs="percentDiff" baseField="0" baseItem="1048828" numFmtId="10"/>
    <dataField name="Distancia Media (Km)  " fld="16" baseField="1" baseItem="3" numFmtId="175"/>
    <dataField name="Ingresos (en pesos) " fld="7" baseField="2" baseItem="0" numFmtId="176"/>
    <dataField name="Tarifa Media ($/Ton.)   " fld="12" subtotal="average" baseField="1" baseItem="5" numFmtId="176"/>
    <dataField name="Tarifa Media ($/Ton.Km.)  " fld="13" subtotal="average" baseField="1" baseItem="7" numFmtId="164"/>
  </dataFields>
  <formats count="80">
    <format dxfId="1050">
      <pivotArea field="3" type="button" dataOnly="0" labelOnly="1" outline="0"/>
    </format>
    <format dxfId="1049">
      <pivotArea dataOnly="0" labelOnly="1" outline="0" fieldPosition="0">
        <references count="1">
          <reference field="4294967294" count="3">
            <x v="0"/>
            <x v="2"/>
            <x v="5"/>
          </reference>
        </references>
      </pivotArea>
    </format>
    <format dxfId="1048">
      <pivotArea field="3" type="button" dataOnly="0" labelOnly="1" outline="0"/>
    </format>
    <format dxfId="1047">
      <pivotArea dataOnly="0" labelOnly="1" outline="0" fieldPosition="0">
        <references count="1">
          <reference field="4294967294" count="3">
            <x v="0"/>
            <x v="2"/>
            <x v="5"/>
          </reference>
        </references>
      </pivotArea>
    </format>
    <format dxfId="1046">
      <pivotArea field="3" type="button" dataOnly="0" labelOnly="1" outline="0"/>
    </format>
    <format dxfId="1045">
      <pivotArea dataOnly="0" labelOnly="1" outline="0" fieldPosition="0">
        <references count="1">
          <reference field="4294967294" count="3">
            <x v="0"/>
            <x v="2"/>
            <x v="5"/>
          </reference>
        </references>
      </pivotArea>
    </format>
    <format dxfId="1044">
      <pivotArea outline="0" fieldPosition="0">
        <references count="1">
          <reference field="4294967294" count="1">
            <x v="3"/>
          </reference>
        </references>
      </pivotArea>
    </format>
    <format dxfId="1043">
      <pivotArea dataOnly="0" labelOnly="1" outline="0" fieldPosition="0">
        <references count="1">
          <reference field="4294967294" count="1">
            <x v="3"/>
          </reference>
        </references>
      </pivotArea>
    </format>
    <format dxfId="1042">
      <pivotArea outline="0" fieldPosition="0">
        <references count="1">
          <reference field="4294967294" count="1">
            <x v="1"/>
          </reference>
        </references>
      </pivotArea>
    </format>
    <format dxfId="1041">
      <pivotArea dataOnly="0" labelOnly="1" outline="0" fieldPosition="0">
        <references count="1">
          <reference field="4294967294" count="1">
            <x v="1"/>
          </reference>
        </references>
      </pivotArea>
    </format>
    <format dxfId="1040">
      <pivotArea field="3" type="button" dataOnly="0" labelOnly="1" outline="0"/>
    </format>
    <format dxfId="1039">
      <pivotArea dataOnly="0" labelOnly="1" outline="0" fieldPosition="0">
        <references count="1">
          <reference field="4294967294" count="5">
            <x v="0"/>
            <x v="1"/>
            <x v="2"/>
            <x v="3"/>
            <x v="5"/>
          </reference>
        </references>
      </pivotArea>
    </format>
    <format dxfId="1038">
      <pivotArea type="all" dataOnly="0" outline="0" fieldPosition="0"/>
    </format>
    <format dxfId="1037">
      <pivotArea outline="0" collapsedLevelsAreSubtotals="1" fieldPosition="0"/>
    </format>
    <format dxfId="1036">
      <pivotArea field="3" type="button" dataOnly="0" labelOnly="1" outline="0"/>
    </format>
    <format dxfId="1035">
      <pivotArea dataOnly="0" labelOnly="1" grandRow="1" outline="0" fieldPosition="0"/>
    </format>
    <format dxfId="1034">
      <pivotArea dataOnly="0" labelOnly="1" outline="0" fieldPosition="0">
        <references count="1">
          <reference field="4294967294" count="5">
            <x v="0"/>
            <x v="1"/>
            <x v="2"/>
            <x v="3"/>
            <x v="5"/>
          </reference>
        </references>
      </pivotArea>
    </format>
    <format dxfId="1033">
      <pivotArea outline="0" fieldPosition="0">
        <references count="1">
          <reference field="4294967294" count="1">
            <x v="6"/>
          </reference>
        </references>
      </pivotArea>
    </format>
    <format dxfId="1032">
      <pivotArea outline="0" fieldPosition="0">
        <references count="1">
          <reference field="4294967294" count="1">
            <x v="7"/>
          </reference>
        </references>
      </pivotArea>
    </format>
    <format dxfId="1031">
      <pivotArea dataOnly="0" labelOnly="1" outline="0" fieldPosition="0">
        <references count="1">
          <reference field="4294967294" count="2">
            <x v="6"/>
            <x v="7"/>
          </reference>
        </references>
      </pivotArea>
    </format>
    <format dxfId="1030">
      <pivotArea type="all" dataOnly="0" outline="0" fieldPosition="0"/>
    </format>
    <format dxfId="1029">
      <pivotArea outline="0" collapsedLevelsAreSubtotals="1" fieldPosition="0"/>
    </format>
    <format dxfId="1028">
      <pivotArea field="3" type="button" dataOnly="0" labelOnly="1" outline="0"/>
    </format>
    <format dxfId="1027">
      <pivotArea dataOnly="0" labelOnly="1" outline="0" fieldPosition="0">
        <references count="1">
          <reference field="4294967294" count="7">
            <x v="0"/>
            <x v="1"/>
            <x v="2"/>
            <x v="3"/>
            <x v="5"/>
            <x v="6"/>
            <x v="7"/>
          </reference>
        </references>
      </pivotArea>
    </format>
    <format dxfId="1026">
      <pivotArea outline="0" fieldPosition="0">
        <references count="1">
          <reference field="4294967294" count="1">
            <x v="4"/>
          </reference>
        </references>
      </pivotArea>
    </format>
    <format dxfId="1025">
      <pivotArea dataOnly="0" labelOnly="1" outline="0" fieldPosition="0">
        <references count="1">
          <reference field="4294967294" count="1">
            <x v="4"/>
          </reference>
        </references>
      </pivotArea>
    </format>
    <format dxfId="1024">
      <pivotArea dataOnly="0" labelOnly="1" outline="0" fieldPosition="0">
        <references count="1">
          <reference field="4294967294" count="1">
            <x v="4"/>
          </reference>
        </references>
      </pivotArea>
    </format>
    <format dxfId="1023">
      <pivotArea dataOnly="0" labelOnly="1" outline="0" fieldPosition="0">
        <references count="1">
          <reference field="4294967294" count="1">
            <x v="4"/>
          </reference>
        </references>
      </pivotArea>
    </format>
    <format dxfId="1022">
      <pivotArea collapsedLevelsAreSubtotals="1" fieldPosition="0">
        <references count="3">
          <reference field="4294967294" count="1" selected="0">
            <x v="4"/>
          </reference>
          <reference field="0" count="1" selected="0">
            <x v="31"/>
          </reference>
          <reference field="1" count="1">
            <x v="0"/>
          </reference>
        </references>
      </pivotArea>
    </format>
    <format dxfId="1021">
      <pivotArea collapsedLevelsAreSubtotals="1" fieldPosition="0">
        <references count="3">
          <reference field="4294967294" count="1" selected="0">
            <x v="4"/>
          </reference>
          <reference field="0" count="1" selected="0">
            <x v="31"/>
          </reference>
          <reference field="1" count="1">
            <x v="0"/>
          </reference>
        </references>
      </pivotArea>
    </format>
    <format dxfId="1020">
      <pivotArea collapsedLevelsAreSubtotals="1" fieldPosition="0">
        <references count="2">
          <reference field="4294967294" count="1" selected="0">
            <x v="4"/>
          </reference>
          <reference field="0" count="1">
            <x v="31"/>
          </reference>
        </references>
      </pivotArea>
    </format>
    <format dxfId="1019">
      <pivotArea collapsedLevelsAreSubtotals="1" fieldPosition="0">
        <references count="2">
          <reference field="4294967294" count="1" selected="0">
            <x v="4"/>
          </reference>
          <reference field="0" count="1">
            <x v="31"/>
          </reference>
        </references>
      </pivotArea>
    </format>
    <format dxfId="1018">
      <pivotArea collapsedLevelsAreSubtotals="1" fieldPosition="0">
        <references count="3">
          <reference field="4294967294" count="1" selected="0">
            <x v="4"/>
          </reference>
          <reference field="0" count="1" selected="0">
            <x v="31"/>
          </reference>
          <reference field="1" count="2">
            <x v="0"/>
            <x v="1"/>
          </reference>
        </references>
      </pivotArea>
    </format>
    <format dxfId="1017">
      <pivotArea collapsedLevelsAreSubtotals="1" fieldPosition="0">
        <references count="3">
          <reference field="4294967294" count="1" selected="0">
            <x v="4"/>
          </reference>
          <reference field="0" count="1" selected="0">
            <x v="31"/>
          </reference>
          <reference field="1" count="2">
            <x v="0"/>
            <x v="1"/>
          </reference>
        </references>
      </pivotArea>
    </format>
    <format dxfId="1016">
      <pivotArea collapsedLevelsAreSubtotals="1" fieldPosition="0">
        <references count="3">
          <reference field="4294967294" count="1" selected="0">
            <x v="4"/>
          </reference>
          <reference field="0" count="1" selected="0">
            <x v="31"/>
          </reference>
          <reference field="1" count="2">
            <x v="0"/>
            <x v="1"/>
          </reference>
        </references>
      </pivotArea>
    </format>
    <format dxfId="1015">
      <pivotArea collapsedLevelsAreSubtotals="1" fieldPosition="0">
        <references count="3">
          <reference field="4294967294" count="1" selected="0">
            <x v="4"/>
          </reference>
          <reference field="0" count="1" selected="0">
            <x v="31"/>
          </reference>
          <reference field="1" count="2">
            <x v="0"/>
            <x v="1"/>
          </reference>
        </references>
      </pivotArea>
    </format>
    <format dxfId="1014">
      <pivotArea collapsedLevelsAreSubtotals="1" fieldPosition="0">
        <references count="2">
          <reference field="4294967294" count="1" selected="0">
            <x v="4"/>
          </reference>
          <reference field="0" count="1">
            <x v="31"/>
          </reference>
        </references>
      </pivotArea>
    </format>
    <format dxfId="1013">
      <pivotArea collapsedLevelsAreSubtotals="1" fieldPosition="0">
        <references count="3">
          <reference field="4294967294" count="1" selected="0">
            <x v="4"/>
          </reference>
          <reference field="0" count="1" selected="0">
            <x v="31"/>
          </reference>
          <reference field="1" count="2">
            <x v="0"/>
            <x v="1"/>
          </reference>
        </references>
      </pivotArea>
    </format>
    <format dxfId="1012">
      <pivotArea collapsedLevelsAreSubtotals="1" fieldPosition="0">
        <references count="2">
          <reference field="4294967294" count="1" selected="0">
            <x v="4"/>
          </reference>
          <reference field="0" count="1">
            <x v="31"/>
          </reference>
        </references>
      </pivotArea>
    </format>
    <format dxfId="1011">
      <pivotArea collapsedLevelsAreSubtotals="1" fieldPosition="0">
        <references count="3">
          <reference field="4294967294" count="1" selected="0">
            <x v="4"/>
          </reference>
          <reference field="0" count="1" selected="0">
            <x v="31"/>
          </reference>
          <reference field="1" count="2">
            <x v="0"/>
            <x v="1"/>
          </reference>
        </references>
      </pivotArea>
    </format>
    <format dxfId="1010">
      <pivotArea collapsedLevelsAreSubtotals="1" fieldPosition="0">
        <references count="3">
          <reference field="4294967294" count="1" selected="0">
            <x v="0"/>
          </reference>
          <reference field="0" count="1" selected="0">
            <x v="31"/>
          </reference>
          <reference field="1" count="2">
            <x v="0"/>
            <x v="1"/>
          </reference>
        </references>
      </pivotArea>
    </format>
    <format dxfId="1009">
      <pivotArea collapsedLevelsAreSubtotals="1" fieldPosition="0">
        <references count="3">
          <reference field="4294967294" count="1" selected="0">
            <x v="2"/>
          </reference>
          <reference field="0" count="1" selected="0">
            <x v="31"/>
          </reference>
          <reference field="1" count="2">
            <x v="0"/>
            <x v="1"/>
          </reference>
        </references>
      </pivotArea>
    </format>
    <format dxfId="1008">
      <pivotArea collapsedLevelsAreSubtotals="1" fieldPosition="0">
        <references count="3">
          <reference field="4294967294" count="1" selected="0">
            <x v="0"/>
          </reference>
          <reference field="0" count="1" selected="0">
            <x v="31"/>
          </reference>
          <reference field="1" count="2">
            <x v="0"/>
            <x v="1"/>
          </reference>
        </references>
      </pivotArea>
    </format>
    <format dxfId="1007">
      <pivotArea collapsedLevelsAreSubtotals="1" fieldPosition="0">
        <references count="3">
          <reference field="4294967294" count="1" selected="0">
            <x v="2"/>
          </reference>
          <reference field="0" count="1" selected="0">
            <x v="31"/>
          </reference>
          <reference field="1" count="2">
            <x v="0"/>
            <x v="1"/>
          </reference>
        </references>
      </pivotArea>
    </format>
    <format dxfId="1006">
      <pivotArea collapsedLevelsAreSubtotals="1" fieldPosition="0">
        <references count="3">
          <reference field="4294967294" count="1" selected="0">
            <x v="0"/>
          </reference>
          <reference field="0" count="1" selected="0">
            <x v="31"/>
          </reference>
          <reference field="1" count="2">
            <x v="0"/>
            <x v="1"/>
          </reference>
        </references>
      </pivotArea>
    </format>
    <format dxfId="1005">
      <pivotArea collapsedLevelsAreSubtotals="1" fieldPosition="0">
        <references count="3">
          <reference field="4294967294" count="1" selected="0">
            <x v="0"/>
          </reference>
          <reference field="0" count="1" selected="0">
            <x v="31"/>
          </reference>
          <reference field="1" count="2">
            <x v="0"/>
            <x v="1"/>
          </reference>
        </references>
      </pivotArea>
    </format>
    <format dxfId="1004">
      <pivotArea collapsedLevelsAreSubtotals="1" fieldPosition="0">
        <references count="3">
          <reference field="4294967294" count="1" selected="0">
            <x v="2"/>
          </reference>
          <reference field="0" count="1" selected="0">
            <x v="31"/>
          </reference>
          <reference field="1" count="2">
            <x v="0"/>
            <x v="1"/>
          </reference>
        </references>
      </pivotArea>
    </format>
    <format dxfId="1003">
      <pivotArea collapsedLevelsAreSubtotals="1" fieldPosition="0">
        <references count="3">
          <reference field="4294967294" count="1" selected="0">
            <x v="2"/>
          </reference>
          <reference field="0" count="1" selected="0">
            <x v="31"/>
          </reference>
          <reference field="1" count="2">
            <x v="0"/>
            <x v="1"/>
          </reference>
        </references>
      </pivotArea>
    </format>
    <format dxfId="1002">
      <pivotArea collapsedLevelsAreSubtotals="1" fieldPosition="0">
        <references count="3">
          <reference field="4294967294" count="1" selected="0">
            <x v="0"/>
          </reference>
          <reference field="0" count="1" selected="0">
            <x v="31"/>
          </reference>
          <reference field="1" count="2">
            <x v="0"/>
            <x v="1"/>
          </reference>
        </references>
      </pivotArea>
    </format>
    <format dxfId="1001">
      <pivotArea collapsedLevelsAreSubtotals="1" fieldPosition="0">
        <references count="3">
          <reference field="4294967294" count="1" selected="0">
            <x v="0"/>
          </reference>
          <reference field="0" count="1" selected="0">
            <x v="31"/>
          </reference>
          <reference field="1" count="2">
            <x v="0"/>
            <x v="1"/>
          </reference>
        </references>
      </pivotArea>
    </format>
    <format dxfId="1000">
      <pivotArea collapsedLevelsAreSubtotals="1" fieldPosition="0">
        <references count="3">
          <reference field="4294967294" count="1" selected="0">
            <x v="2"/>
          </reference>
          <reference field="0" count="1" selected="0">
            <x v="31"/>
          </reference>
          <reference field="1" count="2">
            <x v="0"/>
            <x v="1"/>
          </reference>
        </references>
      </pivotArea>
    </format>
    <format dxfId="999">
      <pivotArea collapsedLevelsAreSubtotals="1" fieldPosition="0">
        <references count="3">
          <reference field="4294967294" count="1" selected="0">
            <x v="2"/>
          </reference>
          <reference field="0" count="1" selected="0">
            <x v="31"/>
          </reference>
          <reference field="1" count="2">
            <x v="0"/>
            <x v="1"/>
          </reference>
        </references>
      </pivotArea>
    </format>
    <format dxfId="998">
      <pivotArea collapsedLevelsAreSubtotals="1" fieldPosition="0">
        <references count="3">
          <reference field="4294967294" count="1" selected="0">
            <x v="0"/>
          </reference>
          <reference field="0" count="1" selected="0">
            <x v="31"/>
          </reference>
          <reference field="1" count="2">
            <x v="0"/>
            <x v="1"/>
          </reference>
        </references>
      </pivotArea>
    </format>
    <format dxfId="997">
      <pivotArea collapsedLevelsAreSubtotals="1" fieldPosition="0">
        <references count="3">
          <reference field="4294967294" count="1" selected="0">
            <x v="2"/>
          </reference>
          <reference field="0" count="1" selected="0">
            <x v="31"/>
          </reference>
          <reference field="1" count="2">
            <x v="0"/>
            <x v="1"/>
          </reference>
        </references>
      </pivotArea>
    </format>
    <format dxfId="996">
      <pivotArea collapsedLevelsAreSubtotals="1" fieldPosition="0">
        <references count="3">
          <reference field="4294967294" count="1" selected="0">
            <x v="2"/>
          </reference>
          <reference field="0" count="1" selected="0">
            <x v="31"/>
          </reference>
          <reference field="1" count="2">
            <x v="0"/>
            <x v="1"/>
          </reference>
        </references>
      </pivotArea>
    </format>
    <format dxfId="995">
      <pivotArea collapsedLevelsAreSubtotals="1" fieldPosition="0">
        <references count="3">
          <reference field="4294967294" count="1" selected="0">
            <x v="0"/>
          </reference>
          <reference field="0" count="1" selected="0">
            <x v="31"/>
          </reference>
          <reference field="1" count="2">
            <x v="0"/>
            <x v="1"/>
          </reference>
        </references>
      </pivotArea>
    </format>
    <format dxfId="994">
      <pivotArea collapsedLevelsAreSubtotals="1" fieldPosition="0">
        <references count="2">
          <reference field="4294967294" count="1" selected="0">
            <x v="4"/>
          </reference>
          <reference field="0" count="1">
            <x v="31"/>
          </reference>
        </references>
      </pivotArea>
    </format>
    <format dxfId="993">
      <pivotArea collapsedLevelsAreSubtotals="1" fieldPosition="0">
        <references count="2">
          <reference field="4294967294" count="1" selected="0">
            <x v="4"/>
          </reference>
          <reference field="0" count="1">
            <x v="31"/>
          </reference>
        </references>
      </pivotArea>
    </format>
    <format dxfId="992">
      <pivotArea collapsedLevelsAreSubtotals="1" fieldPosition="0">
        <references count="2">
          <reference field="4294967294" count="1" selected="0">
            <x v="4"/>
          </reference>
          <reference field="0" count="1">
            <x v="31"/>
          </reference>
        </references>
      </pivotArea>
    </format>
    <format dxfId="991">
      <pivotArea collapsedLevelsAreSubtotals="1" fieldPosition="0">
        <references count="2">
          <reference field="4294967294" count="1" selected="0">
            <x v="4"/>
          </reference>
          <reference field="0" count="1">
            <x v="31"/>
          </reference>
        </references>
      </pivotArea>
    </format>
    <format dxfId="990">
      <pivotArea collapsedLevelsAreSubtotals="1" fieldPosition="0">
        <references count="2">
          <reference field="4294967294" count="1" selected="0">
            <x v="4"/>
          </reference>
          <reference field="0" count="1">
            <x v="31"/>
          </reference>
        </references>
      </pivotArea>
    </format>
    <format dxfId="989">
      <pivotArea collapsedLevelsAreSubtotals="1" fieldPosition="0">
        <references count="2">
          <reference field="4294967294" count="1" selected="0">
            <x v="4"/>
          </reference>
          <reference field="0" count="1">
            <x v="31"/>
          </reference>
        </references>
      </pivotArea>
    </format>
    <format dxfId="988">
      <pivotArea collapsedLevelsAreSubtotals="1" fieldPosition="0">
        <references count="2">
          <reference field="4294967294" count="1" selected="0">
            <x v="4"/>
          </reference>
          <reference field="0" count="1">
            <x v="31"/>
          </reference>
        </references>
      </pivotArea>
    </format>
    <format dxfId="987">
      <pivotArea collapsedLevelsAreSubtotals="1" fieldPosition="0">
        <references count="2">
          <reference field="4294967294" count="1" selected="0">
            <x v="4"/>
          </reference>
          <reference field="0" count="1">
            <x v="31"/>
          </reference>
        </references>
      </pivotArea>
    </format>
    <format dxfId="986">
      <pivotArea collapsedLevelsAreSubtotals="1" fieldPosition="0">
        <references count="2">
          <reference field="4294967294" count="1" selected="0">
            <x v="4"/>
          </reference>
          <reference field="0" count="1">
            <x v="31"/>
          </reference>
        </references>
      </pivotArea>
    </format>
    <format dxfId="985">
      <pivotArea collapsedLevelsAreSubtotals="1" fieldPosition="0">
        <references count="2">
          <reference field="4294967294" count="1" selected="0">
            <x v="4"/>
          </reference>
          <reference field="0" count="1">
            <x v="31"/>
          </reference>
        </references>
      </pivotArea>
    </format>
    <format dxfId="984">
      <pivotArea collapsedLevelsAreSubtotals="1" fieldPosition="0">
        <references count="2">
          <reference field="4294967294" count="1" selected="0">
            <x v="1"/>
          </reference>
          <reference field="0" count="1">
            <x v="31"/>
          </reference>
        </references>
      </pivotArea>
    </format>
    <format dxfId="983">
      <pivotArea collapsedLevelsAreSubtotals="1" fieldPosition="0">
        <references count="3">
          <reference field="4294967294" count="1" selected="0">
            <x v="1"/>
          </reference>
          <reference field="0" count="1" selected="0">
            <x v="31"/>
          </reference>
          <reference field="1" count="10">
            <x v="0"/>
            <x v="1"/>
            <x v="2"/>
            <x v="3"/>
            <x v="4"/>
            <x v="5"/>
            <x v="6"/>
            <x v="7"/>
            <x v="8"/>
            <x v="9"/>
          </reference>
        </references>
      </pivotArea>
    </format>
    <format dxfId="982">
      <pivotArea collapsedLevelsAreSubtotals="1" fieldPosition="0">
        <references count="2">
          <reference field="4294967294" count="1" selected="0">
            <x v="3"/>
          </reference>
          <reference field="0" count="1">
            <x v="31"/>
          </reference>
        </references>
      </pivotArea>
    </format>
    <format dxfId="981">
      <pivotArea collapsedLevelsAreSubtotals="1" fieldPosition="0">
        <references count="3">
          <reference field="4294967294" count="1" selected="0">
            <x v="3"/>
          </reference>
          <reference field="0" count="1" selected="0">
            <x v="31"/>
          </reference>
          <reference field="1" count="10">
            <x v="0"/>
            <x v="1"/>
            <x v="2"/>
            <x v="3"/>
            <x v="4"/>
            <x v="5"/>
            <x v="6"/>
            <x v="7"/>
            <x v="8"/>
            <x v="9"/>
          </reference>
        </references>
      </pivotArea>
    </format>
    <format dxfId="980">
      <pivotArea collapsedLevelsAreSubtotals="1" fieldPosition="0">
        <references count="2">
          <reference field="4294967294" count="1" selected="0">
            <x v="3"/>
          </reference>
          <reference field="0" count="1">
            <x v="31"/>
          </reference>
        </references>
      </pivotArea>
    </format>
    <format dxfId="979">
      <pivotArea collapsedLevelsAreSubtotals="1" fieldPosition="0">
        <references count="3">
          <reference field="4294967294" count="1" selected="0">
            <x v="3"/>
          </reference>
          <reference field="0" count="1" selected="0">
            <x v="31"/>
          </reference>
          <reference field="1" count="10">
            <x v="0"/>
            <x v="1"/>
            <x v="2"/>
            <x v="3"/>
            <x v="4"/>
            <x v="5"/>
            <x v="6"/>
            <x v="7"/>
            <x v="8"/>
            <x v="9"/>
          </reference>
        </references>
      </pivotArea>
    </format>
    <format dxfId="978">
      <pivotArea collapsedLevelsAreSubtotals="1" fieldPosition="0">
        <references count="2">
          <reference field="4294967294" count="1" selected="0">
            <x v="3"/>
          </reference>
          <reference field="0" count="1">
            <x v="31"/>
          </reference>
        </references>
      </pivotArea>
    </format>
    <format dxfId="977">
      <pivotArea collapsedLevelsAreSubtotals="1" fieldPosition="0">
        <references count="3">
          <reference field="4294967294" count="1" selected="0">
            <x v="3"/>
          </reference>
          <reference field="0" count="1" selected="0">
            <x v="31"/>
          </reference>
          <reference field="1" count="10">
            <x v="0"/>
            <x v="1"/>
            <x v="2"/>
            <x v="3"/>
            <x v="4"/>
            <x v="5"/>
            <x v="6"/>
            <x v="7"/>
            <x v="8"/>
            <x v="9"/>
          </reference>
        </references>
      </pivotArea>
    </format>
    <format dxfId="976">
      <pivotArea collapsedLevelsAreSubtotals="1" fieldPosition="0">
        <references count="2">
          <reference field="4294967294" count="1" selected="0">
            <x v="1"/>
          </reference>
          <reference field="0" count="1">
            <x v="31"/>
          </reference>
        </references>
      </pivotArea>
    </format>
    <format dxfId="975">
      <pivotArea collapsedLevelsAreSubtotals="1" fieldPosition="0">
        <references count="3">
          <reference field="4294967294" count="1" selected="0">
            <x v="1"/>
          </reference>
          <reference field="0" count="1" selected="0">
            <x v="31"/>
          </reference>
          <reference field="1" count="10">
            <x v="0"/>
            <x v="1"/>
            <x v="2"/>
            <x v="3"/>
            <x v="4"/>
            <x v="5"/>
            <x v="6"/>
            <x v="7"/>
            <x v="8"/>
            <x v="9"/>
          </reference>
        </references>
      </pivotArea>
    </format>
    <format dxfId="974">
      <pivotArea collapsedLevelsAreSubtotals="1" fieldPosition="0">
        <references count="2">
          <reference field="4294967294" count="1" selected="0">
            <x v="1"/>
          </reference>
          <reference field="0" count="1">
            <x v="30"/>
          </reference>
        </references>
      </pivotArea>
    </format>
    <format dxfId="973">
      <pivotArea collapsedLevelsAreSubtotals="1" fieldPosition="0">
        <references count="3">
          <reference field="4294967294" count="1" selected="0">
            <x v="1"/>
          </reference>
          <reference field="0" count="1" selected="0">
            <x v="30"/>
          </reference>
          <reference field="1" count="0"/>
        </references>
      </pivotArea>
    </format>
    <format dxfId="972">
      <pivotArea collapsedLevelsAreSubtotals="1" fieldPosition="0">
        <references count="2">
          <reference field="4294967294" count="1" selected="0">
            <x v="3"/>
          </reference>
          <reference field="0" count="1">
            <x v="30"/>
          </reference>
        </references>
      </pivotArea>
    </format>
    <format dxfId="971">
      <pivotArea collapsedLevelsAreSubtotals="1" fieldPosition="0">
        <references count="3">
          <reference field="4294967294" count="1" selected="0">
            <x v="3"/>
          </reference>
          <reference field="0" count="1" selected="0">
            <x v="30"/>
          </reference>
          <reference field="1" count="0"/>
        </references>
      </pivotArea>
    </format>
  </formats>
  <conditionalFormats count="12">
    <conditionalFormat priority="1">
      <pivotAreas count="4">
        <pivotArea type="data" collapsedLevelsAreSubtotals="1" fieldPosition="0">
          <references count="3">
            <reference field="4294967294" count="1" selected="0">
              <x v="3"/>
            </reference>
            <reference field="0" count="1" selected="0">
              <x v="30"/>
            </reference>
            <reference field="1" count="2">
              <x v="1"/>
              <x v="2"/>
            </reference>
          </references>
        </pivotArea>
        <pivotArea type="data" collapsedLevelsAreSubtotals="1" fieldPosition="0">
          <references count="2">
            <reference field="4294967294" count="1" selected="0">
              <x v="3"/>
            </reference>
            <reference field="0" count="1">
              <x v="30"/>
            </reference>
          </references>
        </pivotArea>
        <pivotArea type="data" collapsedLevelsAreSubtotals="1" fieldPosition="0">
          <references count="3">
            <reference field="4294967294" count="1" selected="0">
              <x v="3"/>
            </reference>
            <reference field="0" count="1" selected="0">
              <x v="30"/>
            </reference>
            <reference field="1" count="3">
              <x v="8"/>
              <x v="9"/>
              <x v="10"/>
            </reference>
          </references>
        </pivotArea>
        <pivotArea type="data" collapsedLevelsAreSubtotals="1" fieldPosition="0">
          <references count="3">
            <reference field="4294967294" count="1" selected="0">
              <x v="3"/>
            </reference>
            <reference field="0" count="1" selected="0">
              <x v="30"/>
            </reference>
            <reference field="1" count="1">
              <x v="6"/>
            </reference>
          </references>
        </pivotArea>
      </pivotAreas>
    </conditionalFormat>
    <conditionalFormat priority="2">
      <pivotAreas count="2">
        <pivotArea type="data" collapsedLevelsAreSubtotals="1" fieldPosition="0">
          <references count="3">
            <reference field="4294967294" count="1" selected="0">
              <x v="3"/>
            </reference>
            <reference field="0" count="1" selected="0">
              <x v="30"/>
            </reference>
            <reference field="1" count="1">
              <x v="5"/>
            </reference>
          </references>
        </pivotArea>
        <pivotArea type="data" collapsedLevelsAreSubtotals="1" fieldPosition="0">
          <references count="3">
            <reference field="4294967294" count="1" selected="0">
              <x v="3"/>
            </reference>
            <reference field="0" count="1" selected="0">
              <x v="30"/>
            </reference>
            <reference field="1" count="1">
              <x v="3"/>
            </reference>
          </references>
        </pivotArea>
      </pivotAreas>
    </conditionalFormat>
    <conditionalFormat priority="3">
      <pivotAreas count="4">
        <pivotArea type="data" collapsedLevelsAreSubtotals="1" fieldPosition="0">
          <references count="3">
            <reference field="4294967294" count="1" selected="0">
              <x v="3"/>
            </reference>
            <reference field="0" count="1" selected="0">
              <x v="30"/>
            </reference>
            <reference field="1" count="1">
              <x v="4"/>
            </reference>
          </references>
        </pivotArea>
        <pivotArea type="data" collapsedLevelsAreSubtotals="1" fieldPosition="0">
          <references count="3">
            <reference field="4294967294" count="1" selected="0">
              <x v="3"/>
            </reference>
            <reference field="0" count="1" selected="0">
              <x v="30"/>
            </reference>
            <reference field="1" count="1">
              <x v="0"/>
            </reference>
          </references>
        </pivotArea>
        <pivotArea type="data" collapsedLevelsAreSubtotals="1" fieldPosition="0">
          <references count="3">
            <reference field="4294967294" count="1" selected="0">
              <x v="3"/>
            </reference>
            <reference field="0" count="1" selected="0">
              <x v="30"/>
            </reference>
            <reference field="1" count="1">
              <x v="11"/>
            </reference>
          </references>
        </pivotArea>
        <pivotArea type="data" collapsedLevelsAreSubtotals="1" fieldPosition="0">
          <references count="3">
            <reference field="4294967294" count="1" selected="0">
              <x v="3"/>
            </reference>
            <reference field="0" count="1" selected="0">
              <x v="30"/>
            </reference>
            <reference field="1" count="1">
              <x v="7"/>
            </reference>
          </references>
        </pivotArea>
      </pivotAreas>
    </conditionalFormat>
    <conditionalFormat priority="4">
      <pivotAreas count="5">
        <pivotArea type="data" collapsedLevelsAreSubtotals="1" fieldPosition="0">
          <references count="3">
            <reference field="4294967294" count="1" selected="0">
              <x v="1"/>
            </reference>
            <reference field="0" count="1" selected="0">
              <x v="30"/>
            </reference>
            <reference field="1" count="2">
              <x v="1"/>
              <x v="2"/>
            </reference>
          </references>
        </pivotArea>
        <pivotArea type="data" collapsedLevelsAreSubtotals="1" fieldPosition="0">
          <references count="3">
            <reference field="4294967294" count="1" selected="0">
              <x v="1"/>
            </reference>
            <reference field="0" count="1" selected="0">
              <x v="30"/>
            </reference>
            <reference field="1" count="2">
              <x v="8"/>
              <x v="9"/>
            </reference>
          </references>
        </pivotArea>
        <pivotArea type="data" collapsedLevelsAreSubtotals="1" fieldPosition="0">
          <references count="2">
            <reference field="4294967294" count="1" selected="0">
              <x v="1"/>
            </reference>
            <reference field="0" count="1">
              <x v="30"/>
            </reference>
          </references>
        </pivotArea>
        <pivotArea type="data" collapsedLevelsAreSubtotals="1" fieldPosition="0">
          <references count="3">
            <reference field="4294967294" count="1" selected="0">
              <x v="1"/>
            </reference>
            <reference field="0" count="1" selected="0">
              <x v="30"/>
            </reference>
            <reference field="1" count="1">
              <x v="10"/>
            </reference>
          </references>
        </pivotArea>
        <pivotArea type="data" collapsedLevelsAreSubtotals="1" fieldPosition="0">
          <references count="3">
            <reference field="4294967294" count="1" selected="0">
              <x v="1"/>
            </reference>
            <reference field="0" count="1" selected="0">
              <x v="30"/>
            </reference>
            <reference field="1" count="1">
              <x v="6"/>
            </reference>
          </references>
        </pivotArea>
      </pivotAreas>
    </conditionalFormat>
    <conditionalFormat priority="5">
      <pivotAreas count="2">
        <pivotArea type="data" collapsedLevelsAreSubtotals="1" fieldPosition="0">
          <references count="3">
            <reference field="4294967294" count="1" selected="0">
              <x v="1"/>
            </reference>
            <reference field="0" count="1" selected="0">
              <x v="30"/>
            </reference>
            <reference field="1" count="1">
              <x v="5"/>
            </reference>
          </references>
        </pivotArea>
        <pivotArea type="data" collapsedLevelsAreSubtotals="1" fieldPosition="0">
          <references count="3">
            <reference field="4294967294" count="1" selected="0">
              <x v="1"/>
            </reference>
            <reference field="0" count="1" selected="0">
              <x v="30"/>
            </reference>
            <reference field="1" count="1">
              <x v="3"/>
            </reference>
          </references>
        </pivotArea>
      </pivotAreas>
    </conditionalFormat>
    <conditionalFormat priority="6">
      <pivotAreas count="4">
        <pivotArea type="data" collapsedLevelsAreSubtotals="1" fieldPosition="0">
          <references count="3">
            <reference field="4294967294" count="1" selected="0">
              <x v="1"/>
            </reference>
            <reference field="0" count="1" selected="0">
              <x v="30"/>
            </reference>
            <reference field="1" count="1">
              <x v="4"/>
            </reference>
          </references>
        </pivotArea>
        <pivotArea type="data" collapsedLevelsAreSubtotals="1" fieldPosition="0">
          <references count="3">
            <reference field="4294967294" count="1" selected="0">
              <x v="1"/>
            </reference>
            <reference field="0" count="1" selected="0">
              <x v="30"/>
            </reference>
            <reference field="1" count="1">
              <x v="0"/>
            </reference>
          </references>
        </pivotArea>
        <pivotArea type="data" collapsedLevelsAreSubtotals="1" fieldPosition="0">
          <references count="3">
            <reference field="4294967294" count="1" selected="0">
              <x v="1"/>
            </reference>
            <reference field="0" count="1" selected="0">
              <x v="30"/>
            </reference>
            <reference field="1" count="1">
              <x v="11"/>
            </reference>
          </references>
        </pivotArea>
        <pivotArea type="data" collapsedLevelsAreSubtotals="1" fieldPosition="0">
          <references count="3">
            <reference field="4294967294" count="1" selected="0">
              <x v="1"/>
            </reference>
            <reference field="0" count="1" selected="0">
              <x v="30"/>
            </reference>
            <reference field="1" count="1">
              <x v="7"/>
            </reference>
          </references>
        </pivotArea>
      </pivotAreas>
    </conditionalFormat>
    <conditionalFormat priority="7">
      <pivotAreas count="2">
        <pivotArea type="data" collapsedLevelsAreSubtotals="1" fieldPosition="0">
          <references count="3">
            <reference field="4294967294" count="1" selected="0">
              <x v="1"/>
            </reference>
            <reference field="0" count="1" selected="0">
              <x v="31"/>
            </reference>
            <reference field="1" count="1">
              <x v="5"/>
            </reference>
          </references>
        </pivotArea>
        <pivotArea type="data" collapsedLevelsAreSubtotals="1" fieldPosition="0">
          <references count="3">
            <reference field="4294967294" count="1" selected="0">
              <x v="1"/>
            </reference>
            <reference field="0" count="1" selected="0">
              <x v="31"/>
            </reference>
            <reference field="1" count="1">
              <x v="3"/>
            </reference>
          </references>
        </pivotArea>
      </pivotAreas>
    </conditionalFormat>
    <conditionalFormat priority="8">
      <pivotAreas count="3">
        <pivotArea type="data" collapsedLevelsAreSubtotals="1" fieldPosition="0">
          <references count="3">
            <reference field="4294967294" count="1" selected="0">
              <x v="1"/>
            </reference>
            <reference field="0" count="1" selected="0">
              <x v="31"/>
            </reference>
            <reference field="1" count="1">
              <x v="4"/>
            </reference>
          </references>
        </pivotArea>
        <pivotArea type="data" collapsedLevelsAreSubtotals="1" fieldPosition="0">
          <references count="3">
            <reference field="4294967294" count="1" selected="0">
              <x v="1"/>
            </reference>
            <reference field="0" count="1" selected="0">
              <x v="31"/>
            </reference>
            <reference field="1" count="1">
              <x v="0"/>
            </reference>
          </references>
        </pivotArea>
        <pivotArea type="data" collapsedLevelsAreSubtotals="1" fieldPosition="0">
          <references count="3">
            <reference field="4294967294" count="1" selected="0">
              <x v="1"/>
            </reference>
            <reference field="0" count="1" selected="0">
              <x v="31"/>
            </reference>
            <reference field="1" count="1">
              <x v="7"/>
            </reference>
          </references>
        </pivotArea>
      </pivotAreas>
    </conditionalFormat>
    <conditionalFormat priority="9">
      <pivotAreas count="4">
        <pivotArea type="data" collapsedLevelsAreSubtotals="1" fieldPosition="0">
          <references count="3">
            <reference field="4294967294" count="1" selected="0">
              <x v="1"/>
            </reference>
            <reference field="0" count="1" selected="0">
              <x v="31"/>
            </reference>
            <reference field="1" count="2">
              <x v="1"/>
              <x v="2"/>
            </reference>
          </references>
        </pivotArea>
        <pivotArea type="data" collapsedLevelsAreSubtotals="1" fieldPosition="0">
          <references count="3">
            <reference field="4294967294" count="1" selected="0">
              <x v="1"/>
            </reference>
            <reference field="0" count="1" selected="0">
              <x v="31"/>
            </reference>
            <reference field="1" count="2">
              <x v="8"/>
              <x v="9"/>
            </reference>
          </references>
        </pivotArea>
        <pivotArea type="data" collapsedLevelsAreSubtotals="1" fieldPosition="0">
          <references count="2">
            <reference field="4294967294" count="1" selected="0">
              <x v="1"/>
            </reference>
            <reference field="0" count="1">
              <x v="31"/>
            </reference>
          </references>
        </pivotArea>
        <pivotArea type="data" collapsedLevelsAreSubtotals="1" fieldPosition="0">
          <references count="3">
            <reference field="4294967294" count="1" selected="0">
              <x v="1"/>
            </reference>
            <reference field="0" count="1" selected="0">
              <x v="31"/>
            </reference>
            <reference field="1" count="1">
              <x v="6"/>
            </reference>
          </references>
        </pivotArea>
      </pivotAreas>
    </conditionalFormat>
    <conditionalFormat priority="10">
      <pivotAreas count="2">
        <pivotArea type="data" collapsedLevelsAreSubtotals="1" fieldPosition="0">
          <references count="3">
            <reference field="4294967294" count="1" selected="0">
              <x v="3"/>
            </reference>
            <reference field="0" count="1" selected="0">
              <x v="31"/>
            </reference>
            <reference field="1" count="1">
              <x v="5"/>
            </reference>
          </references>
        </pivotArea>
        <pivotArea type="data" collapsedLevelsAreSubtotals="1" fieldPosition="0">
          <references count="3">
            <reference field="4294967294" count="1" selected="0">
              <x v="3"/>
            </reference>
            <reference field="0" count="1" selected="0">
              <x v="31"/>
            </reference>
            <reference field="1" count="1">
              <x v="3"/>
            </reference>
          </references>
        </pivotArea>
      </pivotAreas>
    </conditionalFormat>
    <conditionalFormat priority="11">
      <pivotAreas count="3">
        <pivotArea type="data" collapsedLevelsAreSubtotals="1" fieldPosition="0">
          <references count="3">
            <reference field="4294967294" count="1" selected="0">
              <x v="3"/>
            </reference>
            <reference field="0" count="1" selected="0">
              <x v="31"/>
            </reference>
            <reference field="1" count="1">
              <x v="4"/>
            </reference>
          </references>
        </pivotArea>
        <pivotArea type="data" collapsedLevelsAreSubtotals="1" fieldPosition="0">
          <references count="3">
            <reference field="4294967294" count="1" selected="0">
              <x v="3"/>
            </reference>
            <reference field="0" count="1" selected="0">
              <x v="31"/>
            </reference>
            <reference field="1" count="1">
              <x v="0"/>
            </reference>
          </references>
        </pivotArea>
        <pivotArea type="data" collapsedLevelsAreSubtotals="1" fieldPosition="0">
          <references count="3">
            <reference field="4294967294" count="1" selected="0">
              <x v="3"/>
            </reference>
            <reference field="0" count="1" selected="0">
              <x v="31"/>
            </reference>
            <reference field="1" count="1">
              <x v="7"/>
            </reference>
          </references>
        </pivotArea>
      </pivotAreas>
    </conditionalFormat>
    <conditionalFormat priority="12">
      <pivotAreas count="4">
        <pivotArea type="data" collapsedLevelsAreSubtotals="1" fieldPosition="0">
          <references count="3">
            <reference field="4294967294" count="1" selected="0">
              <x v="3"/>
            </reference>
            <reference field="0" count="1" selected="0">
              <x v="31"/>
            </reference>
            <reference field="1" count="2">
              <x v="1"/>
              <x v="2"/>
            </reference>
          </references>
        </pivotArea>
        <pivotArea type="data" collapsedLevelsAreSubtotals="1" fieldPosition="0">
          <references count="3">
            <reference field="4294967294" count="1" selected="0">
              <x v="3"/>
            </reference>
            <reference field="0" count="1" selected="0">
              <x v="31"/>
            </reference>
            <reference field="1" count="2">
              <x v="8"/>
              <x v="9"/>
            </reference>
          </references>
        </pivotArea>
        <pivotArea type="data" collapsedLevelsAreSubtotals="1" fieldPosition="0">
          <references count="2">
            <reference field="4294967294" count="1" selected="0">
              <x v="3"/>
            </reference>
            <reference field="0" count="1">
              <x v="31"/>
            </reference>
          </references>
        </pivotArea>
        <pivotArea type="data" collapsedLevelsAreSubtotals="1" fieldPosition="0">
          <references count="3">
            <reference field="4294967294" count="1" selected="0">
              <x v="3"/>
            </reference>
            <reference field="0" count="1" selected="0">
              <x v="31"/>
            </reference>
            <reference field="1" count="1">
              <x v="6"/>
            </reference>
          </references>
        </pivotArea>
      </pivotAreas>
    </conditionalFormat>
  </conditionalFormats>
  <chartFormats count="3">
    <chartFormat chart="0" format="6" series="1">
      <pivotArea type="data" outline="0" fieldPosition="0">
        <references count="1">
          <reference field="4294967294" count="1" selected="0">
            <x v="0"/>
          </reference>
        </references>
      </pivotArea>
    </chartFormat>
    <chartFormat chart="0" format="7" series="1">
      <pivotArea type="data" outline="0" fieldPosition="0">
        <references count="1">
          <reference field="4294967294" count="1" selected="0">
            <x v="2"/>
          </reference>
        </references>
      </pivotArea>
    </chartFormat>
    <chartFormat chart="0" format="9" series="1">
      <pivotArea type="data" outline="0" fieldPosition="0">
        <references count="1">
          <reference field="4294967294" count="1" selected="0">
            <x v="5"/>
          </reference>
        </references>
      </pivotArea>
    </chartFormat>
  </chartFormats>
  <pivotTableStyleInfo name="PivotStyleMedium2"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on.Km" cacheId="7" applyNumberFormats="0" applyBorderFormats="0" applyFontFormats="0" applyPatternFormats="0" applyAlignmentFormats="0" applyWidthHeightFormats="1" dataCaption="Valores" updatedVersion="6" minRefreshableVersion="3" itemPrintTitles="1" createdVersion="6" indent="0" outline="1" outlineData="1" multipleFieldFilters="0" chartFormat="6" fieldListSortAscending="1">
  <location ref="S36:U49" firstHeaderRow="0" firstDataRow="1" firstDataCol="1"/>
  <pivotFields count="17">
    <pivotField axis="axisRow" showAll="0" sortType="ascending">
      <items count="33">
        <item h="1" x="0"/>
        <item h="1" x="1"/>
        <item h="1" x="2"/>
        <item h="1" x="3"/>
        <item h="1" x="4"/>
        <item h="1" x="5"/>
        <item h="1" x="6"/>
        <item h="1" x="7"/>
        <item h="1" x="8"/>
        <item h="1" x="9"/>
        <item h="1" x="10"/>
        <item h="1" x="11"/>
        <item h="1" x="12"/>
        <item h="1" x="13"/>
        <item h="1" x="14"/>
        <item h="1" x="15"/>
        <item h="1" x="16"/>
        <item h="1" x="17"/>
        <item h="1" x="18"/>
        <item h="1" x="19"/>
        <item h="1" x="20"/>
        <item h="1" x="21"/>
        <item h="1" x="22"/>
        <item h="1" x="23"/>
        <item h="1" x="24"/>
        <item h="1" x="25"/>
        <item h="1" x="26"/>
        <item h="1" x="27"/>
        <item h="1" x="28"/>
        <item h="1" x="29"/>
        <item h="1" x="30"/>
        <item x="31"/>
        <item t="default"/>
      </items>
    </pivotField>
    <pivotField axis="axisRow" showAll="0" sortType="ascending">
      <items count="14">
        <item x="0"/>
        <item x="1"/>
        <item x="2"/>
        <item x="3"/>
        <item x="4"/>
        <item x="5"/>
        <item x="6"/>
        <item x="7"/>
        <item x="8"/>
        <item x="9"/>
        <item x="10"/>
        <item x="11"/>
        <item m="1" x="12"/>
        <item t="default"/>
      </items>
    </pivotField>
    <pivotField showAll="0" defaultSubtotal="0"/>
    <pivotField showAll="0"/>
    <pivotField numFmtId="43" showAll="0"/>
    <pivotField dataField="1" numFmtId="43" showAll="0"/>
    <pivotField numFmtId="43" showAll="0"/>
    <pivotField numFmtId="165" showAll="0"/>
    <pivotField numFmtId="165" showAll="0"/>
    <pivotField numFmtId="165" showAll="0"/>
    <pivotField showAll="0" defaultSubtota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2">
    <field x="0"/>
    <field x="1"/>
  </rowFields>
  <rowItems count="13">
    <i>
      <x v="31"/>
    </i>
    <i r="1">
      <x/>
    </i>
    <i r="1">
      <x v="1"/>
    </i>
    <i r="1">
      <x v="2"/>
    </i>
    <i r="1">
      <x v="3"/>
    </i>
    <i r="1">
      <x v="4"/>
    </i>
    <i r="1">
      <x v="5"/>
    </i>
    <i r="1">
      <x v="6"/>
    </i>
    <i r="1">
      <x v="7"/>
    </i>
    <i r="1">
      <x v="8"/>
    </i>
    <i r="1">
      <x v="9"/>
    </i>
    <i r="1">
      <x v="10"/>
    </i>
    <i t="grand">
      <x/>
    </i>
  </rowItems>
  <colFields count="1">
    <field x="-2"/>
  </colFields>
  <colItems count="2">
    <i>
      <x/>
    </i>
    <i i="1">
      <x v="1"/>
    </i>
  </colItems>
  <dataFields count="2">
    <dataField name="Suma de Toneladas Km (Ton.Km)" fld="5" baseField="1" baseItem="1" numFmtId="3"/>
    <dataField name="Suma de Toneladas Km (Ton.Km)2" fld="5" showDataAs="percentDiff" baseField="0" baseItem="1048828" numFmtId="10"/>
  </dataFields>
  <formats count="53">
    <format dxfId="1103">
      <pivotArea type="all" dataOnly="0" outline="0" fieldPosition="0"/>
    </format>
    <format dxfId="1102">
      <pivotArea outline="0" collapsedLevelsAreSubtotals="1" fieldPosition="0"/>
    </format>
    <format dxfId="1101">
      <pivotArea field="0" type="button" dataOnly="0" labelOnly="1" outline="0" axis="axisRow" fieldPosition="0"/>
    </format>
    <format dxfId="1100">
      <pivotArea dataOnly="0" labelOnly="1" outline="0" axis="axisValues" fieldPosition="0"/>
    </format>
    <format dxfId="1099">
      <pivotArea dataOnly="0" labelOnly="1" fieldPosition="0">
        <references count="1">
          <reference field="0" count="0"/>
        </references>
      </pivotArea>
    </format>
    <format dxfId="1098">
      <pivotArea dataOnly="0" labelOnly="1" grandRow="1" outline="0" fieldPosition="0"/>
    </format>
    <format dxfId="1097">
      <pivotArea dataOnly="0" labelOnly="1" fieldPosition="0">
        <references count="2">
          <reference field="0" count="0" selected="0"/>
          <reference field="1" count="0"/>
        </references>
      </pivotArea>
    </format>
    <format dxfId="1096">
      <pivotArea dataOnly="0" labelOnly="1" outline="0" axis="axisValues" fieldPosition="0"/>
    </format>
    <format dxfId="1095">
      <pivotArea type="all" dataOnly="0" outline="0" fieldPosition="0"/>
    </format>
    <format dxfId="1094">
      <pivotArea outline="0" collapsedLevelsAreSubtotals="1" fieldPosition="0"/>
    </format>
    <format dxfId="1093">
      <pivotArea field="0" type="button" dataOnly="0" labelOnly="1" outline="0" axis="axisRow" fieldPosition="0"/>
    </format>
    <format dxfId="1092">
      <pivotArea dataOnly="0" labelOnly="1" outline="0" axis="axisValues" fieldPosition="0"/>
    </format>
    <format dxfId="1091">
      <pivotArea dataOnly="0" labelOnly="1" fieldPosition="0">
        <references count="1">
          <reference field="0" count="0"/>
        </references>
      </pivotArea>
    </format>
    <format dxfId="1090">
      <pivotArea dataOnly="0" labelOnly="1" grandRow="1" outline="0" fieldPosition="0"/>
    </format>
    <format dxfId="1089">
      <pivotArea dataOnly="0" labelOnly="1" fieldPosition="0">
        <references count="2">
          <reference field="0" count="0" selected="0"/>
          <reference field="1" count="0"/>
        </references>
      </pivotArea>
    </format>
    <format dxfId="1088">
      <pivotArea dataOnly="0" labelOnly="1" outline="0" axis="axisValues" fieldPosition="0"/>
    </format>
    <format dxfId="1087">
      <pivotArea collapsedLevelsAreSubtotals="1" fieldPosition="0">
        <references count="1">
          <reference field="0" count="1">
            <x v="28"/>
          </reference>
        </references>
      </pivotArea>
    </format>
    <format dxfId="1086">
      <pivotArea collapsedLevelsAreSubtotals="1" fieldPosition="0">
        <references count="2">
          <reference field="0" count="1" selected="0">
            <x v="28"/>
          </reference>
          <reference field="1" count="7">
            <x v="0"/>
            <x v="1"/>
            <x v="2"/>
            <x v="3"/>
            <x v="4"/>
            <x v="5"/>
            <x v="6"/>
          </reference>
        </references>
      </pivotArea>
    </format>
    <format dxfId="1085">
      <pivotArea collapsedLevelsAreSubtotals="1" fieldPosition="0">
        <references count="1">
          <reference field="0" count="1">
            <x v="27"/>
          </reference>
        </references>
      </pivotArea>
    </format>
    <format dxfId="1084">
      <pivotArea collapsedLevelsAreSubtotals="1" fieldPosition="0">
        <references count="2">
          <reference field="0" count="1" selected="0">
            <x v="27"/>
          </reference>
          <reference field="1" count="7">
            <x v="0"/>
            <x v="1"/>
            <x v="2"/>
            <x v="3"/>
            <x v="4"/>
            <x v="5"/>
            <x v="6"/>
          </reference>
        </references>
      </pivotArea>
    </format>
    <format dxfId="1083">
      <pivotArea field="0" type="button" dataOnly="0" labelOnly="1" outline="0" axis="axisRow" fieldPosition="0"/>
    </format>
    <format dxfId="1082">
      <pivotArea dataOnly="0" labelOnly="1" outline="0" axis="axisValues" fieldPosition="0"/>
    </format>
    <format dxfId="1081">
      <pivotArea dataOnly="0" labelOnly="1" fieldPosition="0">
        <references count="1">
          <reference field="0" count="2">
            <x v="27"/>
            <x v="28"/>
          </reference>
        </references>
      </pivotArea>
    </format>
    <format dxfId="1080">
      <pivotArea dataOnly="0" labelOnly="1" fieldPosition="0">
        <references count="2">
          <reference field="0" count="1" selected="0">
            <x v="28"/>
          </reference>
          <reference field="1" count="7">
            <x v="0"/>
            <x v="1"/>
            <x v="2"/>
            <x v="3"/>
            <x v="4"/>
            <x v="5"/>
            <x v="6"/>
          </reference>
        </references>
      </pivotArea>
    </format>
    <format dxfId="1079">
      <pivotArea dataOnly="0" labelOnly="1" fieldPosition="0">
        <references count="2">
          <reference field="0" count="1" selected="0">
            <x v="27"/>
          </reference>
          <reference field="1" count="7">
            <x v="0"/>
            <x v="1"/>
            <x v="2"/>
            <x v="3"/>
            <x v="4"/>
            <x v="5"/>
            <x v="6"/>
          </reference>
        </references>
      </pivotArea>
    </format>
    <format dxfId="1078">
      <pivotArea dataOnly="0" labelOnly="1" outline="0" axis="axisValues" fieldPosition="0"/>
    </format>
    <format dxfId="1077">
      <pivotArea type="all" dataOnly="0" outline="0" fieldPosition="0"/>
    </format>
    <format dxfId="1076">
      <pivotArea outline="0" collapsedLevelsAreSubtotals="1" fieldPosition="0"/>
    </format>
    <format dxfId="1075">
      <pivotArea field="0" type="button" dataOnly="0" labelOnly="1" outline="0" axis="axisRow" fieldPosition="0"/>
    </format>
    <format dxfId="1074">
      <pivotArea dataOnly="0" labelOnly="1" outline="0" axis="axisValues" fieldPosition="0"/>
    </format>
    <format dxfId="1073">
      <pivotArea dataOnly="0" labelOnly="1" fieldPosition="0">
        <references count="1">
          <reference field="0" count="0"/>
        </references>
      </pivotArea>
    </format>
    <format dxfId="1072">
      <pivotArea dataOnly="0" labelOnly="1" grandRow="1" outline="0" fieldPosition="0"/>
    </format>
    <format dxfId="1071">
      <pivotArea dataOnly="0" labelOnly="1" fieldPosition="0">
        <references count="2">
          <reference field="0" count="1" selected="0">
            <x v="28"/>
          </reference>
          <reference field="1" count="7">
            <x v="0"/>
            <x v="1"/>
            <x v="2"/>
            <x v="3"/>
            <x v="4"/>
            <x v="5"/>
            <x v="6"/>
          </reference>
        </references>
      </pivotArea>
    </format>
    <format dxfId="1070">
      <pivotArea dataOnly="0" labelOnly="1" fieldPosition="0">
        <references count="2">
          <reference field="0" count="1" selected="0">
            <x v="27"/>
          </reference>
          <reference field="1" count="0"/>
        </references>
      </pivotArea>
    </format>
    <format dxfId="1069">
      <pivotArea dataOnly="0" labelOnly="1" fieldPosition="0">
        <references count="2">
          <reference field="0" count="1" selected="0">
            <x v="26"/>
          </reference>
          <reference field="1" count="0"/>
        </references>
      </pivotArea>
    </format>
    <format dxfId="1068">
      <pivotArea dataOnly="0" labelOnly="1" fieldPosition="0">
        <references count="2">
          <reference field="0" count="1" selected="0">
            <x v="25"/>
          </reference>
          <reference field="1" count="0"/>
        </references>
      </pivotArea>
    </format>
    <format dxfId="1067">
      <pivotArea dataOnly="0" labelOnly="1" fieldPosition="0">
        <references count="2">
          <reference field="0" count="1" selected="0">
            <x v="24"/>
          </reference>
          <reference field="1" count="0"/>
        </references>
      </pivotArea>
    </format>
    <format dxfId="1066">
      <pivotArea dataOnly="0" labelOnly="1" fieldPosition="0">
        <references count="2">
          <reference field="0" count="1" selected="0">
            <x v="23"/>
          </reference>
          <reference field="1" count="0"/>
        </references>
      </pivotArea>
    </format>
    <format dxfId="1065">
      <pivotArea dataOnly="0" labelOnly="1" fieldPosition="0">
        <references count="2">
          <reference field="0" count="1" selected="0">
            <x v="22"/>
          </reference>
          <reference field="1" count="0"/>
        </references>
      </pivotArea>
    </format>
    <format dxfId="1064">
      <pivotArea dataOnly="0" labelOnly="1" fieldPosition="0">
        <references count="2">
          <reference field="0" count="1" selected="0">
            <x v="21"/>
          </reference>
          <reference field="1" count="0"/>
        </references>
      </pivotArea>
    </format>
    <format dxfId="1063">
      <pivotArea dataOnly="0" labelOnly="1" outline="0" axis="axisValues" fieldPosition="0"/>
    </format>
    <format dxfId="1062">
      <pivotArea outline="0" fieldPosition="0">
        <references count="1">
          <reference field="4294967294" count="1">
            <x v="0"/>
          </reference>
        </references>
      </pivotArea>
    </format>
    <format dxfId="1061">
      <pivotArea outline="0" fieldPosition="0">
        <references count="1">
          <reference field="4294967294" count="1">
            <x v="1"/>
          </reference>
        </references>
      </pivotArea>
    </format>
    <format dxfId="1060">
      <pivotArea type="all" dataOnly="0" outline="0" fieldPosition="0"/>
    </format>
    <format dxfId="1059">
      <pivotArea outline="0" collapsedLevelsAreSubtotals="1" fieldPosition="0"/>
    </format>
    <format dxfId="1058">
      <pivotArea field="0" type="button" dataOnly="0" labelOnly="1" outline="0" axis="axisRow" fieldPosition="0"/>
    </format>
    <format dxfId="1057">
      <pivotArea dataOnly="0" labelOnly="1" fieldPosition="0">
        <references count="1">
          <reference field="0" count="0"/>
        </references>
      </pivotArea>
    </format>
    <format dxfId="1056">
      <pivotArea dataOnly="0" labelOnly="1" grandRow="1" outline="0" fieldPosition="0"/>
    </format>
    <format dxfId="1055">
      <pivotArea dataOnly="0" labelOnly="1" fieldPosition="0">
        <references count="2">
          <reference field="0" count="1" selected="0">
            <x v="27"/>
          </reference>
          <reference field="1" count="0"/>
        </references>
      </pivotArea>
    </format>
    <format dxfId="1054">
      <pivotArea dataOnly="0" labelOnly="1" fieldPosition="0">
        <references count="2">
          <reference field="0" count="1" selected="0">
            <x v="28"/>
          </reference>
          <reference field="1" count="0"/>
        </references>
      </pivotArea>
    </format>
    <format dxfId="1053">
      <pivotArea dataOnly="0" labelOnly="1" outline="0" fieldPosition="0">
        <references count="1">
          <reference field="4294967294" count="2">
            <x v="0"/>
            <x v="1"/>
          </reference>
        </references>
      </pivotArea>
    </format>
    <format dxfId="1052">
      <pivotArea field="0" type="button" dataOnly="0" labelOnly="1" outline="0" axis="axisRow" fieldPosition="0"/>
    </format>
    <format dxfId="1051">
      <pivotArea dataOnly="0" labelOnly="1" outline="0" fieldPosition="0">
        <references count="1">
          <reference field="4294967294" count="2">
            <x v="0"/>
            <x v="1"/>
          </reference>
        </references>
      </pivotArea>
    </format>
  </formats>
  <chartFormats count="2">
    <chartFormat chart="1" format="11" series="1">
      <pivotArea type="data" outline="0" fieldPosition="0">
        <references count="1">
          <reference field="4294967294" count="1" selected="0">
            <x v="1"/>
          </reference>
        </references>
      </pivotArea>
    </chartFormat>
    <chartFormat chart="1" format="1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laDinámica2" cacheId="7" applyNumberFormats="0" applyBorderFormats="0" applyFontFormats="0" applyPatternFormats="0" applyAlignmentFormats="0" applyWidthHeightFormats="1" dataCaption="Valores" updatedVersion="6" minRefreshableVersion="3" itemPrintTitles="1" createdVersion="6" indent="0" outline="1" outlineData="1" multipleFieldFilters="0" chartFormat="1">
  <location ref="W36:Y49" firstHeaderRow="0" firstDataRow="1" firstDataCol="1"/>
  <pivotFields count="17">
    <pivotField axis="axisRow" showAll="0">
      <items count="33">
        <item h="1" x="18"/>
        <item h="1" x="19"/>
        <item h="1" x="20"/>
        <item h="1" x="21"/>
        <item h="1" x="22"/>
        <item h="1" x="23"/>
        <item h="1" x="24"/>
        <item h="1" x="25"/>
        <item h="1" x="26"/>
        <item h="1" x="27"/>
        <item h="1" x="28"/>
        <item h="1" x="17"/>
        <item h="1" x="16"/>
        <item h="1" x="15"/>
        <item h="1" x="14"/>
        <item h="1" x="13"/>
        <item h="1" x="12"/>
        <item h="1" x="11"/>
        <item h="1" x="10"/>
        <item h="1" x="9"/>
        <item h="1" x="8"/>
        <item h="1" x="7"/>
        <item h="1" x="6"/>
        <item h="1" x="5"/>
        <item h="1" x="4"/>
        <item h="1" x="3"/>
        <item h="1" x="2"/>
        <item h="1" x="1"/>
        <item h="1" x="0"/>
        <item h="1" x="29"/>
        <item h="1" x="30"/>
        <item x="31"/>
        <item t="default"/>
      </items>
    </pivotField>
    <pivotField axis="axisRow" showAll="0">
      <items count="14">
        <item x="0"/>
        <item x="1"/>
        <item x="2"/>
        <item x="3"/>
        <item x="4"/>
        <item x="5"/>
        <item x="6"/>
        <item x="7"/>
        <item x="8"/>
        <item x="9"/>
        <item x="10"/>
        <item x="11"/>
        <item m="1" x="12"/>
        <item t="default"/>
      </items>
    </pivotField>
    <pivotField showAll="0" defaultSubtotal="0"/>
    <pivotField showAll="0"/>
    <pivotField dataField="1" numFmtId="43" showAll="0"/>
    <pivotField numFmtId="43" showAll="0"/>
    <pivotField numFmtId="43" showAll="0"/>
    <pivotField numFmtId="165" showAll="0"/>
    <pivotField showAll="0"/>
    <pivotField showAll="0"/>
    <pivotField showAll="0" defaultSubtotal="0"/>
    <pivotField showAl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 dragToRow="0" dragToCol="0" dragToPage="0" showAll="0" defaultSubtotal="0"/>
  </pivotFields>
  <rowFields count="2">
    <field x="0"/>
    <field x="1"/>
  </rowFields>
  <rowItems count="13">
    <i>
      <x v="31"/>
    </i>
    <i r="1">
      <x/>
    </i>
    <i r="1">
      <x v="1"/>
    </i>
    <i r="1">
      <x v="2"/>
    </i>
    <i r="1">
      <x v="3"/>
    </i>
    <i r="1">
      <x v="4"/>
    </i>
    <i r="1">
      <x v="5"/>
    </i>
    <i r="1">
      <x v="6"/>
    </i>
    <i r="1">
      <x v="7"/>
    </i>
    <i r="1">
      <x v="8"/>
    </i>
    <i r="1">
      <x v="9"/>
    </i>
    <i r="1">
      <x v="10"/>
    </i>
    <i t="grand">
      <x/>
    </i>
  </rowItems>
  <colFields count="1">
    <field x="-2"/>
  </colFields>
  <colItems count="2">
    <i>
      <x/>
    </i>
    <i i="1">
      <x v="1"/>
    </i>
  </colItems>
  <dataFields count="2">
    <dataField name="Suma de Toneladas (Ton)" fld="4" baseField="1" baseItem="5" numFmtId="3"/>
    <dataField name="Suma de Toneladas (Ton)2" fld="4" showDataAs="percentDiff" baseField="0" baseItem="1048828" numFmtId="10"/>
  </dataFields>
  <formats count="20">
    <format dxfId="1123">
      <pivotArea type="all" dataOnly="0" outline="0" fieldPosition="0"/>
    </format>
    <format dxfId="1122">
      <pivotArea outline="0" collapsedLevelsAreSubtotals="1" fieldPosition="0"/>
    </format>
    <format dxfId="1121">
      <pivotArea field="0" type="button" dataOnly="0" labelOnly="1" outline="0" axis="axisRow" fieldPosition="0"/>
    </format>
    <format dxfId="1120">
      <pivotArea dataOnly="0" labelOnly="1" fieldPosition="0">
        <references count="1">
          <reference field="0" count="0"/>
        </references>
      </pivotArea>
    </format>
    <format dxfId="1119">
      <pivotArea dataOnly="0" labelOnly="1" grandRow="1" outline="0" fieldPosition="0"/>
    </format>
    <format dxfId="1118">
      <pivotArea dataOnly="0" labelOnly="1" fieldPosition="0">
        <references count="2">
          <reference field="0" count="1" selected="0">
            <x v="8"/>
          </reference>
          <reference field="1" count="0"/>
        </references>
      </pivotArea>
    </format>
    <format dxfId="1117">
      <pivotArea dataOnly="0" labelOnly="1" fieldPosition="0">
        <references count="2">
          <reference field="0" count="1" selected="0">
            <x v="9"/>
          </reference>
          <reference field="1" count="0"/>
        </references>
      </pivotArea>
    </format>
    <format dxfId="1116">
      <pivotArea dataOnly="0" labelOnly="1" fieldPosition="0">
        <references count="2">
          <reference field="0" count="1" selected="0">
            <x v="10"/>
          </reference>
          <reference field="1" count="0"/>
        </references>
      </pivotArea>
    </format>
    <format dxfId="1115">
      <pivotArea dataOnly="0" labelOnly="1" outline="0" fieldPosition="0">
        <references count="1">
          <reference field="4294967294" count="2">
            <x v="0"/>
            <x v="1"/>
          </reference>
        </references>
      </pivotArea>
    </format>
    <format dxfId="1114">
      <pivotArea type="all" dataOnly="0" outline="0" fieldPosition="0"/>
    </format>
    <format dxfId="1113">
      <pivotArea outline="0" collapsedLevelsAreSubtotals="1" fieldPosition="0"/>
    </format>
    <format dxfId="1112">
      <pivotArea field="0" type="button" dataOnly="0" labelOnly="1" outline="0" axis="axisRow" fieldPosition="0"/>
    </format>
    <format dxfId="1111">
      <pivotArea dataOnly="0" labelOnly="1" fieldPosition="0">
        <references count="1">
          <reference field="0" count="0"/>
        </references>
      </pivotArea>
    </format>
    <format dxfId="1110">
      <pivotArea dataOnly="0" labelOnly="1" grandRow="1" outline="0" fieldPosition="0"/>
    </format>
    <format dxfId="1109">
      <pivotArea dataOnly="0" labelOnly="1" fieldPosition="0">
        <references count="2">
          <reference field="0" count="1" selected="0">
            <x v="8"/>
          </reference>
          <reference field="1" count="0"/>
        </references>
      </pivotArea>
    </format>
    <format dxfId="1108">
      <pivotArea dataOnly="0" labelOnly="1" fieldPosition="0">
        <references count="2">
          <reference field="0" count="1" selected="0">
            <x v="9"/>
          </reference>
          <reference field="1" count="0"/>
        </references>
      </pivotArea>
    </format>
    <format dxfId="1107">
      <pivotArea dataOnly="0" labelOnly="1" fieldPosition="0">
        <references count="2">
          <reference field="0" count="1" selected="0">
            <x v="10"/>
          </reference>
          <reference field="1" count="0"/>
        </references>
      </pivotArea>
    </format>
    <format dxfId="1106">
      <pivotArea dataOnly="0" labelOnly="1" outline="0" fieldPosition="0">
        <references count="1">
          <reference field="4294967294" count="2">
            <x v="0"/>
            <x v="1"/>
          </reference>
        </references>
      </pivotArea>
    </format>
    <format dxfId="1105">
      <pivotArea field="0" type="button" dataOnly="0" labelOnly="1" outline="0" axis="axisRow" fieldPosition="0"/>
    </format>
    <format dxfId="1104">
      <pivotArea dataOnly="0" labelOnly="1" outline="0" fieldPosition="0">
        <references count="1">
          <reference field="4294967294" count="2">
            <x v="0"/>
            <x v="1"/>
          </reference>
        </references>
      </pivotArea>
    </format>
  </formats>
  <chartFormats count="2">
    <chartFormat chart="0" format="4" series="1">
      <pivotArea type="data" outline="0" fieldPosition="0">
        <references count="1">
          <reference field="4294967294" count="1" selected="0">
            <x v="1"/>
          </reference>
        </references>
      </pivotArea>
    </chartFormat>
    <chartFormat chart="0" format="5"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3:P420" firstHeaderRow="1" firstDataRow="2" firstDataCol="2"/>
  <pivotFields count="4">
    <pivotField axis="axisRow" compact="0" allDrilled="1" outline="0" subtotalTop="0" showAll="0" dataSourceSort="1" defaultAttributeDrillState="1">
      <items count="3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t="default"/>
      </items>
      <extLst>
        <ext xmlns:x14="http://schemas.microsoft.com/office/spreadsheetml/2009/9/main" uri="{2946ED86-A175-432a-8AC1-64E0C546D7DE}">
          <x14:pivotField fillDownLabels="1"/>
        </ext>
      </extLst>
    </pivotField>
    <pivotField axis="axisRow" compact="0" allDrilled="1" outline="0" subtotalTop="0" showAll="0" sortType="ascending" defaultAttributeDrillState="1">
      <items count="13">
        <item x="3"/>
        <item x="4"/>
        <item x="7"/>
        <item x="0"/>
        <item x="8"/>
        <item x="6"/>
        <item x="5"/>
        <item x="1"/>
        <item x="11"/>
        <item x="10"/>
        <item x="9"/>
        <item x="2"/>
        <item t="default"/>
      </items>
      <extLst>
        <ext xmlns:x14="http://schemas.microsoft.com/office/spreadsheetml/2009/9/main" uri="{2946ED86-A175-432a-8AC1-64E0C546D7DE}">
          <x14:pivotField fillDownLabels="1"/>
        </ext>
      </extLst>
    </pivotField>
    <pivotField axis="axisCol" compact="0" allDrilled="1" outline="0" subtotalTop="0" showAll="0" dataSourceSort="1" defaultAttributeDrillState="1">
      <items count="14">
        <item x="0"/>
        <item x="1"/>
        <item x="2"/>
        <item x="3"/>
        <item x="4"/>
        <item x="5"/>
        <item x="6"/>
        <item x="7"/>
        <item x="8"/>
        <item x="9"/>
        <item x="10"/>
        <item x="11"/>
        <item x="12"/>
        <item t="default"/>
      </items>
      <extLst>
        <ext xmlns:x14="http://schemas.microsoft.com/office/spreadsheetml/2009/9/main" uri="{2946ED86-A175-432a-8AC1-64E0C546D7DE}">
          <x14:pivotField fillDownLabels="1"/>
        </ext>
      </extLst>
    </pivotField>
    <pivotField dataField="1" compact="0" outline="0" subtotalTop="0" showAll="0" defaultSubtotal="0">
      <extLst>
        <ext xmlns:x14="http://schemas.microsoft.com/office/spreadsheetml/2009/9/main" uri="{2946ED86-A175-432a-8AC1-64E0C546D7DE}">
          <x14:pivotField fillDownLabels="1"/>
        </ext>
      </extLst>
    </pivotField>
  </pivotFields>
  <rowFields count="2">
    <field x="0"/>
    <field x="1"/>
  </rowFields>
  <rowItems count="416">
    <i>
      <x/>
      <x/>
    </i>
    <i r="1">
      <x v="1"/>
    </i>
    <i r="1">
      <x v="2"/>
    </i>
    <i r="1">
      <x v="3"/>
    </i>
    <i r="1">
      <x v="4"/>
    </i>
    <i r="1">
      <x v="5"/>
    </i>
    <i r="1">
      <x v="6"/>
    </i>
    <i r="1">
      <x v="7"/>
    </i>
    <i r="1">
      <x v="8"/>
    </i>
    <i r="1">
      <x v="9"/>
    </i>
    <i r="1">
      <x v="10"/>
    </i>
    <i r="1">
      <x v="11"/>
    </i>
    <i t="default">
      <x/>
    </i>
    <i>
      <x v="1"/>
      <x/>
    </i>
    <i r="1">
      <x v="1"/>
    </i>
    <i r="1">
      <x v="2"/>
    </i>
    <i r="1">
      <x v="3"/>
    </i>
    <i r="1">
      <x v="4"/>
    </i>
    <i r="1">
      <x v="5"/>
    </i>
    <i r="1">
      <x v="6"/>
    </i>
    <i r="1">
      <x v="7"/>
    </i>
    <i r="1">
      <x v="8"/>
    </i>
    <i r="1">
      <x v="9"/>
    </i>
    <i r="1">
      <x v="10"/>
    </i>
    <i r="1">
      <x v="11"/>
    </i>
    <i t="default">
      <x v="1"/>
    </i>
    <i>
      <x v="2"/>
      <x/>
    </i>
    <i r="1">
      <x v="1"/>
    </i>
    <i r="1">
      <x v="2"/>
    </i>
    <i r="1">
      <x v="3"/>
    </i>
    <i r="1">
      <x v="4"/>
    </i>
    <i r="1">
      <x v="5"/>
    </i>
    <i r="1">
      <x v="6"/>
    </i>
    <i r="1">
      <x v="7"/>
    </i>
    <i r="1">
      <x v="8"/>
    </i>
    <i r="1">
      <x v="9"/>
    </i>
    <i r="1">
      <x v="10"/>
    </i>
    <i r="1">
      <x v="11"/>
    </i>
    <i t="default">
      <x v="2"/>
    </i>
    <i>
      <x v="3"/>
      <x/>
    </i>
    <i r="1">
      <x v="1"/>
    </i>
    <i r="1">
      <x v="2"/>
    </i>
    <i r="1">
      <x v="3"/>
    </i>
    <i r="1">
      <x v="4"/>
    </i>
    <i r="1">
      <x v="5"/>
    </i>
    <i r="1">
      <x v="6"/>
    </i>
    <i r="1">
      <x v="7"/>
    </i>
    <i r="1">
      <x v="8"/>
    </i>
    <i r="1">
      <x v="9"/>
    </i>
    <i r="1">
      <x v="10"/>
    </i>
    <i r="1">
      <x v="11"/>
    </i>
    <i t="default">
      <x v="3"/>
    </i>
    <i>
      <x v="4"/>
      <x/>
    </i>
    <i r="1">
      <x v="1"/>
    </i>
    <i r="1">
      <x v="2"/>
    </i>
    <i r="1">
      <x v="3"/>
    </i>
    <i r="1">
      <x v="4"/>
    </i>
    <i r="1">
      <x v="5"/>
    </i>
    <i r="1">
      <x v="6"/>
    </i>
    <i r="1">
      <x v="7"/>
    </i>
    <i r="1">
      <x v="8"/>
    </i>
    <i r="1">
      <x v="9"/>
    </i>
    <i r="1">
      <x v="10"/>
    </i>
    <i r="1">
      <x v="11"/>
    </i>
    <i t="default">
      <x v="4"/>
    </i>
    <i>
      <x v="5"/>
      <x/>
    </i>
    <i r="1">
      <x v="1"/>
    </i>
    <i r="1">
      <x v="2"/>
    </i>
    <i r="1">
      <x v="3"/>
    </i>
    <i r="1">
      <x v="4"/>
    </i>
    <i r="1">
      <x v="5"/>
    </i>
    <i r="1">
      <x v="6"/>
    </i>
    <i r="1">
      <x v="7"/>
    </i>
    <i r="1">
      <x v="8"/>
    </i>
    <i r="1">
      <x v="9"/>
    </i>
    <i r="1">
      <x v="10"/>
    </i>
    <i r="1">
      <x v="11"/>
    </i>
    <i t="default">
      <x v="5"/>
    </i>
    <i>
      <x v="6"/>
      <x/>
    </i>
    <i r="1">
      <x v="1"/>
    </i>
    <i r="1">
      <x v="2"/>
    </i>
    <i r="1">
      <x v="3"/>
    </i>
    <i r="1">
      <x v="4"/>
    </i>
    <i r="1">
      <x v="5"/>
    </i>
    <i r="1">
      <x v="6"/>
    </i>
    <i r="1">
      <x v="7"/>
    </i>
    <i r="1">
      <x v="8"/>
    </i>
    <i r="1">
      <x v="9"/>
    </i>
    <i r="1">
      <x v="10"/>
    </i>
    <i r="1">
      <x v="11"/>
    </i>
    <i t="default">
      <x v="6"/>
    </i>
    <i>
      <x v="7"/>
      <x/>
    </i>
    <i r="1">
      <x v="1"/>
    </i>
    <i r="1">
      <x v="2"/>
    </i>
    <i r="1">
      <x v="3"/>
    </i>
    <i r="1">
      <x v="4"/>
    </i>
    <i r="1">
      <x v="5"/>
    </i>
    <i r="1">
      <x v="6"/>
    </i>
    <i r="1">
      <x v="7"/>
    </i>
    <i r="1">
      <x v="8"/>
    </i>
    <i r="1">
      <x v="9"/>
    </i>
    <i r="1">
      <x v="10"/>
    </i>
    <i r="1">
      <x v="11"/>
    </i>
    <i t="default">
      <x v="7"/>
    </i>
    <i>
      <x v="8"/>
      <x/>
    </i>
    <i r="1">
      <x v="1"/>
    </i>
    <i r="1">
      <x v="2"/>
    </i>
    <i r="1">
      <x v="3"/>
    </i>
    <i r="1">
      <x v="4"/>
    </i>
    <i r="1">
      <x v="5"/>
    </i>
    <i r="1">
      <x v="6"/>
    </i>
    <i r="1">
      <x v="7"/>
    </i>
    <i r="1">
      <x v="8"/>
    </i>
    <i r="1">
      <x v="9"/>
    </i>
    <i r="1">
      <x v="10"/>
    </i>
    <i r="1">
      <x v="11"/>
    </i>
    <i t="default">
      <x v="8"/>
    </i>
    <i>
      <x v="9"/>
      <x/>
    </i>
    <i r="1">
      <x v="1"/>
    </i>
    <i r="1">
      <x v="2"/>
    </i>
    <i r="1">
      <x v="3"/>
    </i>
    <i r="1">
      <x v="4"/>
    </i>
    <i r="1">
      <x v="5"/>
    </i>
    <i r="1">
      <x v="6"/>
    </i>
    <i r="1">
      <x v="7"/>
    </i>
    <i r="1">
      <x v="8"/>
    </i>
    <i r="1">
      <x v="9"/>
    </i>
    <i r="1">
      <x v="10"/>
    </i>
    <i r="1">
      <x v="11"/>
    </i>
    <i t="default">
      <x v="9"/>
    </i>
    <i>
      <x v="10"/>
      <x/>
    </i>
    <i r="1">
      <x v="1"/>
    </i>
    <i r="1">
      <x v="2"/>
    </i>
    <i r="1">
      <x v="3"/>
    </i>
    <i r="1">
      <x v="4"/>
    </i>
    <i r="1">
      <x v="5"/>
    </i>
    <i r="1">
      <x v="6"/>
    </i>
    <i r="1">
      <x v="7"/>
    </i>
    <i r="1">
      <x v="8"/>
    </i>
    <i r="1">
      <x v="9"/>
    </i>
    <i r="1">
      <x v="10"/>
    </i>
    <i r="1">
      <x v="11"/>
    </i>
    <i t="default">
      <x v="10"/>
    </i>
    <i>
      <x v="11"/>
      <x/>
    </i>
    <i r="1">
      <x v="1"/>
    </i>
    <i r="1">
      <x v="2"/>
    </i>
    <i r="1">
      <x v="3"/>
    </i>
    <i r="1">
      <x v="4"/>
    </i>
    <i r="1">
      <x v="5"/>
    </i>
    <i r="1">
      <x v="6"/>
    </i>
    <i r="1">
      <x v="7"/>
    </i>
    <i r="1">
      <x v="8"/>
    </i>
    <i r="1">
      <x v="9"/>
    </i>
    <i r="1">
      <x v="10"/>
    </i>
    <i r="1">
      <x v="11"/>
    </i>
    <i t="default">
      <x v="11"/>
    </i>
    <i>
      <x v="12"/>
      <x/>
    </i>
    <i r="1">
      <x v="1"/>
    </i>
    <i r="1">
      <x v="2"/>
    </i>
    <i r="1">
      <x v="3"/>
    </i>
    <i r="1">
      <x v="4"/>
    </i>
    <i r="1">
      <x v="5"/>
    </i>
    <i r="1">
      <x v="6"/>
    </i>
    <i r="1">
      <x v="7"/>
    </i>
    <i r="1">
      <x v="8"/>
    </i>
    <i r="1">
      <x v="9"/>
    </i>
    <i r="1">
      <x v="10"/>
    </i>
    <i r="1">
      <x v="11"/>
    </i>
    <i t="default">
      <x v="12"/>
    </i>
    <i>
      <x v="13"/>
      <x/>
    </i>
    <i r="1">
      <x v="1"/>
    </i>
    <i r="1">
      <x v="2"/>
    </i>
    <i r="1">
      <x v="3"/>
    </i>
    <i r="1">
      <x v="4"/>
    </i>
    <i r="1">
      <x v="5"/>
    </i>
    <i r="1">
      <x v="6"/>
    </i>
    <i r="1">
      <x v="7"/>
    </i>
    <i r="1">
      <x v="8"/>
    </i>
    <i r="1">
      <x v="9"/>
    </i>
    <i r="1">
      <x v="10"/>
    </i>
    <i r="1">
      <x v="11"/>
    </i>
    <i t="default">
      <x v="13"/>
    </i>
    <i>
      <x v="14"/>
      <x/>
    </i>
    <i r="1">
      <x v="1"/>
    </i>
    <i r="1">
      <x v="2"/>
    </i>
    <i r="1">
      <x v="3"/>
    </i>
    <i r="1">
      <x v="4"/>
    </i>
    <i r="1">
      <x v="5"/>
    </i>
    <i r="1">
      <x v="6"/>
    </i>
    <i r="1">
      <x v="7"/>
    </i>
    <i r="1">
      <x v="8"/>
    </i>
    <i r="1">
      <x v="9"/>
    </i>
    <i r="1">
      <x v="10"/>
    </i>
    <i r="1">
      <x v="11"/>
    </i>
    <i t="default">
      <x v="14"/>
    </i>
    <i>
      <x v="15"/>
      <x/>
    </i>
    <i r="1">
      <x v="1"/>
    </i>
    <i r="1">
      <x v="2"/>
    </i>
    <i r="1">
      <x v="3"/>
    </i>
    <i r="1">
      <x v="4"/>
    </i>
    <i r="1">
      <x v="5"/>
    </i>
    <i r="1">
      <x v="6"/>
    </i>
    <i r="1">
      <x v="7"/>
    </i>
    <i r="1">
      <x v="8"/>
    </i>
    <i r="1">
      <x v="9"/>
    </i>
    <i r="1">
      <x v="10"/>
    </i>
    <i r="1">
      <x v="11"/>
    </i>
    <i t="default">
      <x v="15"/>
    </i>
    <i>
      <x v="16"/>
      <x/>
    </i>
    <i r="1">
      <x v="1"/>
    </i>
    <i r="1">
      <x v="2"/>
    </i>
    <i r="1">
      <x v="3"/>
    </i>
    <i r="1">
      <x v="4"/>
    </i>
    <i r="1">
      <x v="5"/>
    </i>
    <i r="1">
      <x v="6"/>
    </i>
    <i r="1">
      <x v="7"/>
    </i>
    <i r="1">
      <x v="8"/>
    </i>
    <i r="1">
      <x v="9"/>
    </i>
    <i r="1">
      <x v="10"/>
    </i>
    <i r="1">
      <x v="11"/>
    </i>
    <i t="default">
      <x v="16"/>
    </i>
    <i>
      <x v="17"/>
      <x/>
    </i>
    <i r="1">
      <x v="1"/>
    </i>
    <i r="1">
      <x v="2"/>
    </i>
    <i r="1">
      <x v="3"/>
    </i>
    <i r="1">
      <x v="4"/>
    </i>
    <i r="1">
      <x v="5"/>
    </i>
    <i r="1">
      <x v="6"/>
    </i>
    <i r="1">
      <x v="7"/>
    </i>
    <i r="1">
      <x v="8"/>
    </i>
    <i r="1">
      <x v="9"/>
    </i>
    <i r="1">
      <x v="10"/>
    </i>
    <i r="1">
      <x v="11"/>
    </i>
    <i t="default">
      <x v="17"/>
    </i>
    <i>
      <x v="18"/>
      <x/>
    </i>
    <i r="1">
      <x v="1"/>
    </i>
    <i r="1">
      <x v="2"/>
    </i>
    <i r="1">
      <x v="3"/>
    </i>
    <i r="1">
      <x v="4"/>
    </i>
    <i r="1">
      <x v="5"/>
    </i>
    <i r="1">
      <x v="6"/>
    </i>
    <i r="1">
      <x v="7"/>
    </i>
    <i r="1">
      <x v="8"/>
    </i>
    <i r="1">
      <x v="9"/>
    </i>
    <i r="1">
      <x v="10"/>
    </i>
    <i r="1">
      <x v="11"/>
    </i>
    <i t="default">
      <x v="18"/>
    </i>
    <i>
      <x v="19"/>
      <x/>
    </i>
    <i r="1">
      <x v="1"/>
    </i>
    <i r="1">
      <x v="2"/>
    </i>
    <i r="1">
      <x v="3"/>
    </i>
    <i r="1">
      <x v="4"/>
    </i>
    <i r="1">
      <x v="5"/>
    </i>
    <i r="1">
      <x v="6"/>
    </i>
    <i r="1">
      <x v="7"/>
    </i>
    <i r="1">
      <x v="8"/>
    </i>
    <i r="1">
      <x v="9"/>
    </i>
    <i r="1">
      <x v="10"/>
    </i>
    <i r="1">
      <x v="11"/>
    </i>
    <i t="default">
      <x v="19"/>
    </i>
    <i>
      <x v="20"/>
      <x/>
    </i>
    <i r="1">
      <x v="1"/>
    </i>
    <i r="1">
      <x v="2"/>
    </i>
    <i r="1">
      <x v="3"/>
    </i>
    <i r="1">
      <x v="4"/>
    </i>
    <i r="1">
      <x v="5"/>
    </i>
    <i r="1">
      <x v="6"/>
    </i>
    <i r="1">
      <x v="7"/>
    </i>
    <i r="1">
      <x v="8"/>
    </i>
    <i r="1">
      <x v="9"/>
    </i>
    <i r="1">
      <x v="10"/>
    </i>
    <i r="1">
      <x v="11"/>
    </i>
    <i t="default">
      <x v="20"/>
    </i>
    <i>
      <x v="21"/>
      <x/>
    </i>
    <i r="1">
      <x v="1"/>
    </i>
    <i r="1">
      <x v="2"/>
    </i>
    <i r="1">
      <x v="3"/>
    </i>
    <i r="1">
      <x v="4"/>
    </i>
    <i r="1">
      <x v="5"/>
    </i>
    <i r="1">
      <x v="6"/>
    </i>
    <i r="1">
      <x v="7"/>
    </i>
    <i r="1">
      <x v="8"/>
    </i>
    <i r="1">
      <x v="9"/>
    </i>
    <i r="1">
      <x v="10"/>
    </i>
    <i r="1">
      <x v="11"/>
    </i>
    <i t="default">
      <x v="21"/>
    </i>
    <i>
      <x v="22"/>
      <x/>
    </i>
    <i r="1">
      <x v="1"/>
    </i>
    <i r="1">
      <x v="2"/>
    </i>
    <i r="1">
      <x v="3"/>
    </i>
    <i r="1">
      <x v="4"/>
    </i>
    <i r="1">
      <x v="5"/>
    </i>
    <i r="1">
      <x v="6"/>
    </i>
    <i r="1">
      <x v="7"/>
    </i>
    <i r="1">
      <x v="8"/>
    </i>
    <i r="1">
      <x v="9"/>
    </i>
    <i r="1">
      <x v="10"/>
    </i>
    <i r="1">
      <x v="11"/>
    </i>
    <i t="default">
      <x v="22"/>
    </i>
    <i>
      <x v="23"/>
      <x/>
    </i>
    <i r="1">
      <x v="1"/>
    </i>
    <i r="1">
      <x v="2"/>
    </i>
    <i r="1">
      <x v="3"/>
    </i>
    <i r="1">
      <x v="4"/>
    </i>
    <i r="1">
      <x v="5"/>
    </i>
    <i r="1">
      <x v="6"/>
    </i>
    <i r="1">
      <x v="7"/>
    </i>
    <i r="1">
      <x v="8"/>
    </i>
    <i r="1">
      <x v="9"/>
    </i>
    <i r="1">
      <x v="10"/>
    </i>
    <i r="1">
      <x v="11"/>
    </i>
    <i t="default">
      <x v="23"/>
    </i>
    <i>
      <x v="24"/>
      <x/>
    </i>
    <i r="1">
      <x v="1"/>
    </i>
    <i r="1">
      <x v="2"/>
    </i>
    <i r="1">
      <x v="3"/>
    </i>
    <i r="1">
      <x v="4"/>
    </i>
    <i r="1">
      <x v="5"/>
    </i>
    <i r="1">
      <x v="6"/>
    </i>
    <i r="1">
      <x v="7"/>
    </i>
    <i r="1">
      <x v="8"/>
    </i>
    <i r="1">
      <x v="9"/>
    </i>
    <i r="1">
      <x v="10"/>
    </i>
    <i r="1">
      <x v="11"/>
    </i>
    <i t="default">
      <x v="24"/>
    </i>
    <i>
      <x v="25"/>
      <x/>
    </i>
    <i r="1">
      <x v="1"/>
    </i>
    <i r="1">
      <x v="2"/>
    </i>
    <i r="1">
      <x v="3"/>
    </i>
    <i r="1">
      <x v="4"/>
    </i>
    <i r="1">
      <x v="5"/>
    </i>
    <i r="1">
      <x v="6"/>
    </i>
    <i r="1">
      <x v="7"/>
    </i>
    <i r="1">
      <x v="8"/>
    </i>
    <i r="1">
      <x v="9"/>
    </i>
    <i r="1">
      <x v="10"/>
    </i>
    <i r="1">
      <x v="11"/>
    </i>
    <i t="default">
      <x v="25"/>
    </i>
    <i>
      <x v="26"/>
      <x/>
    </i>
    <i r="1">
      <x v="1"/>
    </i>
    <i r="1">
      <x v="2"/>
    </i>
    <i r="1">
      <x v="3"/>
    </i>
    <i r="1">
      <x v="4"/>
    </i>
    <i r="1">
      <x v="5"/>
    </i>
    <i r="1">
      <x v="6"/>
    </i>
    <i r="1">
      <x v="7"/>
    </i>
    <i r="1">
      <x v="8"/>
    </i>
    <i r="1">
      <x v="9"/>
    </i>
    <i r="1">
      <x v="10"/>
    </i>
    <i r="1">
      <x v="11"/>
    </i>
    <i t="default">
      <x v="26"/>
    </i>
    <i>
      <x v="27"/>
      <x/>
    </i>
    <i r="1">
      <x v="1"/>
    </i>
    <i r="1">
      <x v="2"/>
    </i>
    <i r="1">
      <x v="3"/>
    </i>
    <i r="1">
      <x v="4"/>
    </i>
    <i r="1">
      <x v="5"/>
    </i>
    <i r="1">
      <x v="6"/>
    </i>
    <i r="1">
      <x v="7"/>
    </i>
    <i r="1">
      <x v="8"/>
    </i>
    <i r="1">
      <x v="9"/>
    </i>
    <i r="1">
      <x v="10"/>
    </i>
    <i r="1">
      <x v="11"/>
    </i>
    <i t="default">
      <x v="27"/>
    </i>
    <i>
      <x v="28"/>
      <x/>
    </i>
    <i r="1">
      <x v="1"/>
    </i>
    <i r="1">
      <x v="2"/>
    </i>
    <i r="1">
      <x v="3"/>
    </i>
    <i r="1">
      <x v="4"/>
    </i>
    <i r="1">
      <x v="5"/>
    </i>
    <i r="1">
      <x v="6"/>
    </i>
    <i r="1">
      <x v="7"/>
    </i>
    <i r="1">
      <x v="8"/>
    </i>
    <i r="1">
      <x v="9"/>
    </i>
    <i r="1">
      <x v="10"/>
    </i>
    <i r="1">
      <x v="11"/>
    </i>
    <i t="default">
      <x v="28"/>
    </i>
    <i>
      <x v="29"/>
      <x/>
    </i>
    <i r="1">
      <x v="1"/>
    </i>
    <i r="1">
      <x v="2"/>
    </i>
    <i r="1">
      <x v="3"/>
    </i>
    <i r="1">
      <x v="4"/>
    </i>
    <i r="1">
      <x v="5"/>
    </i>
    <i r="1">
      <x v="6"/>
    </i>
    <i r="1">
      <x v="7"/>
    </i>
    <i r="1">
      <x v="8"/>
    </i>
    <i r="1">
      <x v="9"/>
    </i>
    <i r="1">
      <x v="10"/>
    </i>
    <i r="1">
      <x v="11"/>
    </i>
    <i t="default">
      <x v="29"/>
    </i>
    <i>
      <x v="30"/>
      <x/>
    </i>
    <i r="1">
      <x v="1"/>
    </i>
    <i r="1">
      <x v="2"/>
    </i>
    <i r="1">
      <x v="3"/>
    </i>
    <i r="1">
      <x v="4"/>
    </i>
    <i r="1">
      <x v="5"/>
    </i>
    <i r="1">
      <x v="6"/>
    </i>
    <i r="1">
      <x v="7"/>
    </i>
    <i r="1">
      <x v="8"/>
    </i>
    <i r="1">
      <x v="9"/>
    </i>
    <i r="1">
      <x v="10"/>
    </i>
    <i r="1">
      <x v="11"/>
    </i>
    <i t="default">
      <x v="30"/>
    </i>
    <i>
      <x v="31"/>
      <x/>
    </i>
    <i r="1">
      <x v="1"/>
    </i>
    <i r="1">
      <x v="2"/>
    </i>
    <i r="1">
      <x v="3"/>
    </i>
    <i r="1">
      <x v="4"/>
    </i>
    <i r="1">
      <x v="5"/>
    </i>
    <i r="1">
      <x v="6"/>
    </i>
    <i r="1">
      <x v="7"/>
    </i>
    <i r="1">
      <x v="8"/>
    </i>
    <i r="1">
      <x v="9"/>
    </i>
    <i r="1">
      <x v="10"/>
    </i>
    <i t="default">
      <x v="31"/>
    </i>
    <i t="grand">
      <x/>
    </i>
  </rowItems>
  <colFields count="1">
    <field x="2"/>
  </colFields>
  <colItems count="14">
    <i>
      <x/>
    </i>
    <i>
      <x v="1"/>
    </i>
    <i>
      <x v="2"/>
    </i>
    <i>
      <x v="3"/>
    </i>
    <i>
      <x v="4"/>
    </i>
    <i>
      <x v="5"/>
    </i>
    <i>
      <x v="6"/>
    </i>
    <i>
      <x v="7"/>
    </i>
    <i>
      <x v="8"/>
    </i>
    <i>
      <x v="9"/>
    </i>
    <i>
      <x v="10"/>
    </i>
    <i>
      <x v="11"/>
    </i>
    <i>
      <x v="12"/>
    </i>
    <i t="grand">
      <x/>
    </i>
  </colItems>
  <dataFields count="1">
    <dataField name="Suma de Toneladas (Ton)" fld="3" baseField="1" baseItem="1" numFmtId="3"/>
  </dataFields>
  <formats count="4">
    <format dxfId="970">
      <pivotArea field="0" type="button" dataOnly="0" labelOnly="1" outline="0" axis="axisRow" fieldPosition="0"/>
    </format>
    <format dxfId="969">
      <pivotArea field="1" type="button" dataOnly="0" labelOnly="1" outline="0" axis="axisRow" fieldPosition="1"/>
    </format>
    <format dxfId="968">
      <pivotArea dataOnly="0" labelOnly="1" outline="0" fieldPosition="0">
        <references count="1">
          <reference field="2" count="0"/>
        </references>
      </pivotArea>
    </format>
    <format dxfId="967">
      <pivotArea dataOnly="0" labelOnly="1" grandCol="1" outline="0" fieldPosition="0"/>
    </format>
  </formats>
  <pivotHierarchies count="15">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Data="1"/>
  </pivotHierarchies>
  <pivotTableStyleInfo name="PivotStyleLight16" showRowHeaders="1" showColHeaders="1" showRowStripes="0" showColStripes="0" showLastColumn="1"/>
  <rowHierarchiesUsage count="2">
    <rowHierarchyUsage hierarchyUsage="0"/>
    <rowHierarchyUsage hierarchyUsage="1"/>
  </rowHierarchiesUsage>
  <colHierarchiesUsage count="1">
    <colHierarchyUsage hierarchyUsage="3"/>
  </colHierarchiesUsage>
  <extLst>
    <ext xmlns:x14="http://schemas.microsoft.com/office/spreadsheetml/2009/9/main" uri="{962EF5D1-5CA2-4c93-8EF4-DBF5C05439D2}">
      <x14:pivotTableDefinition xmlns:xm="http://schemas.microsoft.com/office/excel/2006/main" fillDownLabelsDefault="1" calculatedMembersInFilters="1" hideValuesRow="1"/>
    </ext>
    <ext xmlns:x15="http://schemas.microsoft.com/office/spreadsheetml/2010/11/main" uri="{E67621CE-5B39-4880-91FE-76760E9C1902}">
      <x15:pivotTableUISettings sourceDataName="WorksheetConnection_CARGAS EXPLOTACION.xlsx!Tabla1">
        <x15:activeTabTopLevelEntity name="[Tabla1]"/>
      </x15:pivotTableUISettings>
    </ext>
    <ext xmlns:xpdl="http://schemas.microsoft.com/office/spreadsheetml/2016/pivotdefaultlayout" uri="{747A6164-185A-40DC-8AA5-F01512510D54}">
      <xpdl:pivotTableDefinition16 SubtotalsOnTopDefault="0"/>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aciónDeDatos_Año" sourceName="Año">
  <pivotTables>
    <pivotTable tabId="5" name="TablaDinámica1"/>
    <pivotTable tabId="5" name="Ton.Km"/>
    <pivotTable tabId="5" name="TablaDinámica2"/>
  </pivotTables>
  <data>
    <tabular pivotCacheId="1" sortOrder="descending">
      <items count="32">
        <i x="31" s="1"/>
        <i x="30"/>
        <i x="29"/>
        <i x="28"/>
        <i x="27"/>
        <i x="26"/>
        <i x="25"/>
        <i x="24"/>
        <i x="23"/>
        <i x="22"/>
        <i x="21"/>
        <i x="20"/>
        <i x="19"/>
        <i x="18"/>
        <i x="17"/>
        <i x="16"/>
        <i x="15"/>
        <i x="14"/>
        <i x="13"/>
        <i x="12"/>
        <i x="11"/>
        <i x="10"/>
        <i x="9"/>
        <i x="8"/>
        <i x="7"/>
        <i x="6"/>
        <i x="5"/>
        <i x="4"/>
        <i x="3"/>
        <i x="2"/>
        <i x="1"/>
        <i x="0"/>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egmentaciónDeDatos_Mes" sourceName="Mes">
  <pivotTables>
    <pivotTable tabId="5" name="TablaDinámica1"/>
    <pivotTable tabId="5" name="Ton.Km"/>
    <pivotTable tabId="5" name="TablaDinámica2"/>
  </pivotTables>
  <data>
    <tabular pivotCacheId="1">
      <items count="13">
        <i x="0" s="1"/>
        <i x="1" s="1"/>
        <i x="2" s="1"/>
        <i x="3" s="1"/>
        <i x="4" s="1"/>
        <i x="5" s="1"/>
        <i x="6" s="1"/>
        <i x="7" s="1"/>
        <i x="8" s="1"/>
        <i x="9" s="1"/>
        <i x="10" s="1"/>
        <i x="11" s="1" nd="1"/>
        <i x="12" s="1"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egmentaciónDeDatos_Filtro_operador" sourceName="Filtro operador">
  <pivotTables>
    <pivotTable tabId="5" name="TablaDinámica1"/>
  </pivotTables>
  <data>
    <tabular pivotCacheId="1">
      <items count="13">
        <i x="1"/>
        <i x="0"/>
        <i x="3"/>
        <i x="11"/>
        <i x="10"/>
        <i x="12"/>
        <i x="9" s="1"/>
        <i x="6" nd="1"/>
        <i x="7" nd="1"/>
        <i x="8" nd="1"/>
        <i x="5" nd="1"/>
        <i x="2" nd="1"/>
        <i x="4"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Año" cache="SegmentaciónDeDatos_Año" caption="Año" columnCount="7" style="SlicerStyleDark1 2" rowHeight="225425"/>
  <slicer name="Mes" cache="SegmentaciónDeDatos_Mes" caption="Mes" columnCount="3" style="SlicerStyleDark1 2" rowHeight="225425"/>
  <slicer name="Filtro operador" cache="SegmentaciónDeDatos_Filtro_operador" caption="Filtro operador" columnCount="3" style="SlicerStyleDark1 2" rowHeight="225425"/>
</slicers>
</file>

<file path=xl/tables/table1.xml><?xml version="1.0" encoding="utf-8"?>
<table xmlns="http://schemas.openxmlformats.org/spreadsheetml/2006/main" id="2" name="OPE_6" displayName="OPE_6" ref="A1:I14" totalsRowShown="0">
  <autoFilter ref="A1:I14"/>
  <tableColumns count="9">
    <tableColumn id="8" name="op" dataDxfId="966"/>
    <tableColumn id="1" name="id_operador"/>
    <tableColumn id="6" name="Columna1"/>
    <tableColumn id="7" name="Columna2" dataDxfId="965"/>
    <tableColumn id="2" name="operador"/>
    <tableColumn id="3" name="abreviaturas_dash"/>
    <tableColumn id="4" name="etiqueta_operador"/>
    <tableColumn id="5" name="id_hist_traza"/>
    <tableColumn id="9" name="Columna3" dataCellStyle="Normal 11"/>
  </tableColumns>
  <tableStyleInfo name="TableStyleMedium2" showFirstColumn="0" showLastColumn="0" showRowStripes="1" showColumnStripes="0"/>
</table>
</file>

<file path=xl/tables/table2.xml><?xml version="1.0" encoding="utf-8"?>
<table xmlns="http://schemas.openxmlformats.org/spreadsheetml/2006/main" id="1" name="Tabla1" displayName="Tabla1" ref="A5:L2506" headerRowDxfId="964" dataDxfId="963" headerRowCellStyle="Moneda" dataCellStyle="Moneda">
  <autoFilter ref="A5:L2506"/>
  <sortState ref="A2430:L2457">
    <sortCondition ref="A5:A2457"/>
  </sortState>
  <tableColumns count="12">
    <tableColumn id="1" name="Año" totalsRowLabel="Total" dataDxfId="962" totalsRowDxfId="961"/>
    <tableColumn id="2" name="Mes" dataDxfId="960" totalsRowDxfId="959"/>
    <tableColumn id="13" name="Período" dataDxfId="958" totalsRowDxfId="957">
      <calculatedColumnFormula xml:space="preserve"> B6 &amp; "-" &amp; A6</calculatedColumnFormula>
    </tableColumn>
    <tableColumn id="3" name="Operador" dataDxfId="956" totalsRowDxfId="955"/>
    <tableColumn id="4" name="Toneladas (Ton)" totalsRowFunction="sum" dataDxfId="954" totalsRowDxfId="953" dataCellStyle="Millares"/>
    <tableColumn id="5" name="Toneladas Km (Ton.Km)" totalsRowFunction="sum" dataDxfId="952" totalsRowDxfId="951" dataCellStyle="Millares"/>
    <tableColumn id="6" name="Distancia Media (Km)" totalsRowFunction="sum" dataDxfId="950" totalsRowDxfId="949" dataCellStyle="Millares">
      <calculatedColumnFormula>+Tabla1[[#This Row],[Toneladas Km (Ton.Km)]]/Tabla1[[#This Row],[Toneladas (Ton)]]</calculatedColumnFormula>
    </tableColumn>
    <tableColumn id="7" name="Ingresos (en pesos)" totalsRowFunction="sum" dataDxfId="948" totalsRowDxfId="947" dataCellStyle="Moneda"/>
    <tableColumn id="8" name="Tarifa Media ($/Ton)" dataDxfId="946" totalsRowDxfId="945" dataCellStyle="Moneda">
      <calculatedColumnFormula>+H6/E6</calculatedColumnFormula>
    </tableColumn>
    <tableColumn id="9" name="Tarifa Media ($/Ton.Km)" dataDxfId="944" totalsRowDxfId="943" dataCellStyle="Moneda">
      <calculatedColumnFormula>+H6/F6</calculatedColumnFormula>
    </tableColumn>
    <tableColumn id="10" name="Observaciones" dataDxfId="942" totalsRowDxfId="941" dataCellStyle="Moneda"/>
    <tableColumn id="11" name="Filtro operador" totalsRowFunction="count" dataDxfId="940" totalsRowDxfId="939" dataCellStyle="Moneda">
      <calculatedColumnFormula>+VLOOKUP(Tabla1[[#This Row],[Operador]],OPE_6[#All],9,FALSE)</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4.xml"/></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B2:G16"/>
  <sheetViews>
    <sheetView showGridLines="0" showRowColHeaders="0" workbookViewId="0">
      <selection activeCell="E9" sqref="E9"/>
    </sheetView>
  </sheetViews>
  <sheetFormatPr baseColWidth="10" defaultRowHeight="12.75" x14ac:dyDescent="0.2"/>
  <cols>
    <col min="1" max="2" width="2.28515625" customWidth="1"/>
    <col min="3" max="3" width="19.28515625" customWidth="1"/>
    <col min="4" max="4" width="23.42578125" customWidth="1"/>
    <col min="5" max="5" width="94.85546875" customWidth="1"/>
    <col min="6" max="6" width="2.28515625" customWidth="1"/>
  </cols>
  <sheetData>
    <row r="2" spans="2:7" ht="33" x14ac:dyDescent="0.45">
      <c r="B2" s="27"/>
      <c r="C2" s="83" t="s">
        <v>52</v>
      </c>
      <c r="D2" s="83"/>
      <c r="E2" s="83"/>
      <c r="F2" s="27"/>
    </row>
    <row r="3" spans="2:7" s="30" customFormat="1" x14ac:dyDescent="0.2">
      <c r="B3" s="28"/>
      <c r="C3" s="29"/>
      <c r="D3" s="29"/>
      <c r="E3" s="29"/>
      <c r="F3" s="28"/>
    </row>
    <row r="4" spans="2:7" s="30" customFormat="1" ht="38.1" customHeight="1" x14ac:dyDescent="0.2">
      <c r="B4" s="31"/>
      <c r="C4" s="84" t="s">
        <v>53</v>
      </c>
      <c r="D4" s="84"/>
      <c r="E4" s="84"/>
      <c r="F4" s="31"/>
      <c r="G4" s="33"/>
    </row>
    <row r="5" spans="2:7" s="30" customFormat="1" ht="38.1" customHeight="1" x14ac:dyDescent="0.2">
      <c r="B5" s="31"/>
      <c r="C5" s="84" t="s">
        <v>54</v>
      </c>
      <c r="D5" s="84"/>
      <c r="E5" s="84"/>
      <c r="F5" s="31"/>
      <c r="G5" s="33"/>
    </row>
    <row r="6" spans="2:7" s="30" customFormat="1" ht="38.1" customHeight="1" x14ac:dyDescent="0.2">
      <c r="B6" s="31"/>
      <c r="C6" s="84" t="s">
        <v>55</v>
      </c>
      <c r="D6" s="84"/>
      <c r="E6" s="84"/>
      <c r="F6" s="31"/>
      <c r="G6" s="33"/>
    </row>
    <row r="7" spans="2:7" s="30" customFormat="1" ht="28.5" customHeight="1" x14ac:dyDescent="0.35">
      <c r="B7" s="29"/>
      <c r="C7" s="85" t="s">
        <v>56</v>
      </c>
      <c r="D7" s="85"/>
      <c r="E7" s="85"/>
      <c r="F7" s="32"/>
      <c r="G7" s="33"/>
    </row>
    <row r="8" spans="2:7" s="30" customFormat="1" x14ac:dyDescent="0.2">
      <c r="B8" s="29"/>
      <c r="C8" s="29"/>
      <c r="D8" s="29"/>
      <c r="E8" s="29"/>
      <c r="F8" s="29"/>
    </row>
    <row r="9" spans="2:7" s="38" customFormat="1" ht="15.75" x14ac:dyDescent="0.2">
      <c r="B9" s="34"/>
      <c r="C9" s="35" t="s">
        <v>57</v>
      </c>
      <c r="D9" s="36" t="s">
        <v>58</v>
      </c>
      <c r="E9" s="37" t="s">
        <v>59</v>
      </c>
      <c r="F9" s="34"/>
    </row>
    <row r="10" spans="2:7" s="43" customFormat="1" ht="51" x14ac:dyDescent="0.2">
      <c r="B10" s="39"/>
      <c r="C10" s="40" t="s">
        <v>60</v>
      </c>
      <c r="D10" s="41" t="s">
        <v>61</v>
      </c>
      <c r="E10" s="42" t="s">
        <v>62</v>
      </c>
      <c r="F10" s="39"/>
    </row>
    <row r="11" spans="2:7" s="30" customFormat="1" ht="51" x14ac:dyDescent="0.2">
      <c r="B11" s="29"/>
      <c r="C11" s="40" t="s">
        <v>63</v>
      </c>
      <c r="D11" s="41" t="s">
        <v>64</v>
      </c>
      <c r="E11" s="42" t="s">
        <v>65</v>
      </c>
      <c r="F11" s="44"/>
      <c r="G11" s="45"/>
    </row>
    <row r="12" spans="2:7" s="30" customFormat="1" ht="25.5" x14ac:dyDescent="0.2">
      <c r="B12" s="29"/>
      <c r="C12" s="40" t="s">
        <v>66</v>
      </c>
      <c r="D12" s="41" t="s">
        <v>67</v>
      </c>
      <c r="E12" s="42" t="s">
        <v>68</v>
      </c>
      <c r="F12" s="44"/>
      <c r="G12" s="45"/>
    </row>
    <row r="13" spans="2:7" s="30" customFormat="1" ht="25.5" x14ac:dyDescent="0.2">
      <c r="B13" s="29"/>
      <c r="C13" s="40" t="s">
        <v>69</v>
      </c>
      <c r="D13" s="41" t="s">
        <v>70</v>
      </c>
      <c r="E13" s="42" t="s">
        <v>71</v>
      </c>
      <c r="F13" s="44"/>
      <c r="G13" s="45"/>
    </row>
    <row r="14" spans="2:7" s="30" customFormat="1" ht="25.5" x14ac:dyDescent="0.2">
      <c r="B14" s="29"/>
      <c r="C14" s="40" t="s">
        <v>75</v>
      </c>
      <c r="D14" s="41" t="s">
        <v>72</v>
      </c>
      <c r="E14" s="42" t="s">
        <v>73</v>
      </c>
      <c r="F14" s="44"/>
      <c r="G14" s="45"/>
    </row>
    <row r="15" spans="2:7" s="30" customFormat="1" ht="15" x14ac:dyDescent="0.2">
      <c r="B15" s="29"/>
      <c r="C15" s="40" t="s">
        <v>74</v>
      </c>
      <c r="D15" s="41" t="s">
        <v>76</v>
      </c>
      <c r="E15" s="42" t="s">
        <v>77</v>
      </c>
      <c r="F15" s="44"/>
      <c r="G15" s="45"/>
    </row>
    <row r="16" spans="2:7" x14ac:dyDescent="0.2">
      <c r="B16" s="46"/>
      <c r="C16" s="46"/>
      <c r="D16" s="46"/>
      <c r="E16" s="46"/>
      <c r="F16" s="46"/>
    </row>
  </sheetData>
  <mergeCells count="5">
    <mergeCell ref="C2:E2"/>
    <mergeCell ref="C4:E4"/>
    <mergeCell ref="C5:E5"/>
    <mergeCell ref="C6:E6"/>
    <mergeCell ref="C7:E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Z452"/>
  <sheetViews>
    <sheetView showGridLines="0" tabSelected="1" topLeftCell="A22" zoomScale="106" zoomScaleNormal="106" workbookViewId="0">
      <selection activeCell="K38" sqref="K38"/>
    </sheetView>
  </sheetViews>
  <sheetFormatPr baseColWidth="10" defaultRowHeight="12.75" x14ac:dyDescent="0.2"/>
  <cols>
    <col min="1" max="1" width="18.140625" style="8" customWidth="1"/>
    <col min="2" max="2" width="14.85546875" style="8" customWidth="1"/>
    <col min="3" max="3" width="11.7109375" style="8" customWidth="1"/>
    <col min="4" max="4" width="16.7109375" style="8" customWidth="1"/>
    <col min="5" max="5" width="11.7109375" style="8" customWidth="1"/>
    <col min="6" max="6" width="12.7109375" style="8" customWidth="1"/>
    <col min="7" max="7" width="20.7109375" style="8" customWidth="1"/>
    <col min="8" max="8" width="12.7109375" style="8" customWidth="1"/>
    <col min="9" max="9" width="20.7109375" style="8" customWidth="1"/>
    <col min="10" max="13" width="12.7109375" style="8" customWidth="1"/>
    <col min="14" max="17" width="12.7109375" customWidth="1"/>
    <col min="18" max="18" width="12.7109375" style="1" customWidth="1"/>
    <col min="19" max="19" width="14.140625" style="1" customWidth="1"/>
    <col min="20" max="20" width="18.7109375" style="1" customWidth="1"/>
    <col min="21" max="22" width="11.42578125" style="1"/>
    <col min="23" max="23" width="13" style="2" customWidth="1"/>
    <col min="24" max="25" width="11.7109375" style="2" customWidth="1"/>
    <col min="26" max="26" width="11.7109375" style="1" customWidth="1"/>
  </cols>
  <sheetData>
    <row r="1" spans="1:25" ht="48" x14ac:dyDescent="0.8">
      <c r="A1" s="20" t="s">
        <v>27</v>
      </c>
      <c r="B1" s="11"/>
      <c r="C1" s="11"/>
      <c r="D1" s="11"/>
      <c r="E1" s="11"/>
      <c r="F1" s="11"/>
      <c r="G1" s="11"/>
      <c r="H1" s="11"/>
      <c r="I1" s="11"/>
    </row>
    <row r="2" spans="1:25" ht="39.75" x14ac:dyDescent="0.5">
      <c r="A2" s="21" t="s">
        <v>49</v>
      </c>
      <c r="B2" s="11"/>
      <c r="C2" s="11"/>
      <c r="D2" s="11"/>
      <c r="E2" s="11"/>
      <c r="F2" s="11"/>
      <c r="G2" s="11"/>
      <c r="H2" s="11"/>
      <c r="I2" s="11"/>
    </row>
    <row r="3" spans="1:25" ht="16.5" x14ac:dyDescent="0.3">
      <c r="A3" s="22" t="s">
        <v>50</v>
      </c>
      <c r="B3" s="11"/>
      <c r="C3" s="11"/>
      <c r="D3" s="11"/>
      <c r="E3" s="11"/>
      <c r="F3" s="11"/>
      <c r="G3" s="11"/>
      <c r="H3" s="11"/>
      <c r="I3" s="11"/>
    </row>
    <row r="4" spans="1:25" s="25" customFormat="1" ht="15" x14ac:dyDescent="0.2">
      <c r="A4" s="23"/>
      <c r="B4" s="24" t="s">
        <v>51</v>
      </c>
      <c r="C4" s="26">
        <f ca="1">+TODAY()</f>
        <v>46000</v>
      </c>
      <c r="D4" s="26"/>
    </row>
    <row r="5" spans="1:25" ht="18" customHeight="1" x14ac:dyDescent="0.5">
      <c r="A5" s="10"/>
      <c r="B5" s="11"/>
      <c r="C5" s="11"/>
      <c r="D5" s="11"/>
      <c r="E5" s="11"/>
      <c r="F5" s="11"/>
      <c r="G5" s="11"/>
      <c r="H5" s="11"/>
      <c r="I5" s="11"/>
      <c r="W5" s="1"/>
      <c r="X5" s="1"/>
      <c r="Y5" s="1"/>
    </row>
    <row r="36" spans="1:26" s="7" customFormat="1" ht="36" x14ac:dyDescent="0.2">
      <c r="A36" s="71" t="s">
        <v>21</v>
      </c>
      <c r="B36" s="72" t="s">
        <v>24</v>
      </c>
      <c r="C36" s="72" t="s">
        <v>38</v>
      </c>
      <c r="D36" s="72" t="s">
        <v>25</v>
      </c>
      <c r="E36" s="72" t="s">
        <v>33</v>
      </c>
      <c r="F36" s="72" t="s">
        <v>80</v>
      </c>
      <c r="G36" s="72" t="s">
        <v>26</v>
      </c>
      <c r="H36" s="72" t="s">
        <v>78</v>
      </c>
      <c r="I36" s="72" t="s">
        <v>79</v>
      </c>
      <c r="J36"/>
      <c r="K36"/>
      <c r="L36" s="8"/>
      <c r="R36" s="9"/>
      <c r="S36" s="82" t="s">
        <v>21</v>
      </c>
      <c r="T36" s="82" t="s">
        <v>23</v>
      </c>
      <c r="U36" s="82" t="s">
        <v>34</v>
      </c>
      <c r="V36" s="9"/>
      <c r="W36" s="82" t="s">
        <v>21</v>
      </c>
      <c r="X36" s="82" t="s">
        <v>37</v>
      </c>
      <c r="Y36" s="82" t="s">
        <v>39</v>
      </c>
      <c r="Z36" s="9"/>
    </row>
    <row r="37" spans="1:26" x14ac:dyDescent="0.2">
      <c r="A37" s="73">
        <v>2025</v>
      </c>
      <c r="B37" s="74">
        <v>78780</v>
      </c>
      <c r="C37" s="81"/>
      <c r="D37" s="74">
        <v>6622560</v>
      </c>
      <c r="E37" s="80"/>
      <c r="F37" s="76">
        <v>84.063975628332059</v>
      </c>
      <c r="G37" s="77">
        <v>496383094.55000001</v>
      </c>
      <c r="H37" s="77">
        <v>6300.8770569941607</v>
      </c>
      <c r="I37" s="78">
        <v>74.953355583037379</v>
      </c>
      <c r="J37"/>
      <c r="K37"/>
      <c r="S37" s="3">
        <v>2025</v>
      </c>
      <c r="T37" s="4">
        <v>9225706107.240984</v>
      </c>
      <c r="U37" s="5"/>
      <c r="W37" s="3">
        <v>2025</v>
      </c>
      <c r="X37" s="4">
        <v>19687540.894000001</v>
      </c>
      <c r="Y37" s="5"/>
    </row>
    <row r="38" spans="1:26" x14ac:dyDescent="0.2">
      <c r="A38" s="79" t="s">
        <v>4</v>
      </c>
      <c r="B38" s="74">
        <v>18600</v>
      </c>
      <c r="C38" s="81"/>
      <c r="D38" s="74">
        <v>1562400</v>
      </c>
      <c r="E38" s="80"/>
      <c r="F38" s="76">
        <v>84</v>
      </c>
      <c r="G38" s="77">
        <v>112714999.31999999</v>
      </c>
      <c r="H38" s="77">
        <v>6059.9461999999994</v>
      </c>
      <c r="I38" s="78">
        <v>72.142216666666656</v>
      </c>
      <c r="J38"/>
      <c r="K38"/>
      <c r="S38" s="6" t="s">
        <v>4</v>
      </c>
      <c r="T38" s="4">
        <v>864849827.22179973</v>
      </c>
      <c r="U38" s="5"/>
      <c r="W38" s="6" t="s">
        <v>4</v>
      </c>
      <c r="X38" s="4">
        <v>1800060.06</v>
      </c>
      <c r="Y38" s="5"/>
    </row>
    <row r="39" spans="1:26" x14ac:dyDescent="0.2">
      <c r="A39" s="79" t="s">
        <v>11</v>
      </c>
      <c r="B39" s="74">
        <v>15120</v>
      </c>
      <c r="C39" s="81"/>
      <c r="D39" s="74">
        <v>1270080</v>
      </c>
      <c r="E39" s="80"/>
      <c r="F39" s="76">
        <v>84</v>
      </c>
      <c r="G39" s="77">
        <v>96299163.579999998</v>
      </c>
      <c r="H39" s="77">
        <v>6368.9923002645501</v>
      </c>
      <c r="I39" s="78">
        <v>75.821336907911316</v>
      </c>
      <c r="J39"/>
      <c r="K39"/>
      <c r="S39" s="6" t="s">
        <v>11</v>
      </c>
      <c r="T39" s="4">
        <v>754452176.78910601</v>
      </c>
      <c r="U39" s="5"/>
      <c r="W39" s="6" t="s">
        <v>11</v>
      </c>
      <c r="X39" s="4">
        <v>1590971.1809999999</v>
      </c>
      <c r="Y39" s="5"/>
    </row>
    <row r="40" spans="1:26" x14ac:dyDescent="0.2">
      <c r="A40" s="79" t="s">
        <v>12</v>
      </c>
      <c r="B40" s="74">
        <v>4400</v>
      </c>
      <c r="C40" s="81"/>
      <c r="D40" s="74">
        <v>369600</v>
      </c>
      <c r="E40" s="80"/>
      <c r="F40" s="76">
        <v>84</v>
      </c>
      <c r="G40" s="77">
        <v>28023566.120000001</v>
      </c>
      <c r="H40" s="77">
        <v>6368.9922999999999</v>
      </c>
      <c r="I40" s="78">
        <v>75.821336904761907</v>
      </c>
      <c r="J40"/>
      <c r="K40"/>
      <c r="S40" s="6" t="s">
        <v>12</v>
      </c>
      <c r="T40" s="4">
        <v>563576484.90199196</v>
      </c>
      <c r="U40" s="5"/>
      <c r="W40" s="6" t="s">
        <v>12</v>
      </c>
      <c r="X40" s="4">
        <v>1236481.7320000001</v>
      </c>
      <c r="Y40" s="5"/>
    </row>
    <row r="41" spans="1:26" x14ac:dyDescent="0.2">
      <c r="A41" s="79" t="s">
        <v>13</v>
      </c>
      <c r="B41" s="74">
        <v>6560</v>
      </c>
      <c r="C41" s="81"/>
      <c r="D41" s="74">
        <v>551040</v>
      </c>
      <c r="E41" s="80"/>
      <c r="F41" s="76">
        <v>84</v>
      </c>
      <c r="G41" s="77">
        <v>41780589.490000002</v>
      </c>
      <c r="H41" s="77">
        <v>6368.992300304878</v>
      </c>
      <c r="I41" s="78">
        <v>75.821336908391416</v>
      </c>
      <c r="J41"/>
      <c r="K41"/>
      <c r="M41" s="65"/>
      <c r="S41" s="6" t="s">
        <v>13</v>
      </c>
      <c r="T41" s="4">
        <v>623103463.45612395</v>
      </c>
      <c r="U41" s="5"/>
      <c r="W41" s="6" t="s">
        <v>13</v>
      </c>
      <c r="X41" s="4">
        <v>1389835.1230000001</v>
      </c>
      <c r="Y41" s="5"/>
    </row>
    <row r="42" spans="1:26" x14ac:dyDescent="0.2">
      <c r="A42" s="79" t="s">
        <v>14</v>
      </c>
      <c r="B42" s="74">
        <v>16800</v>
      </c>
      <c r="C42" s="81"/>
      <c r="D42" s="74">
        <v>1411200</v>
      </c>
      <c r="E42" s="80"/>
      <c r="F42" s="76">
        <v>84</v>
      </c>
      <c r="G42" s="77">
        <v>106999070</v>
      </c>
      <c r="H42" s="77">
        <v>6368.992261904762</v>
      </c>
      <c r="I42" s="78">
        <v>75.821336451247163</v>
      </c>
      <c r="J42"/>
      <c r="K42"/>
      <c r="S42" s="6" t="s">
        <v>14</v>
      </c>
      <c r="T42" s="4">
        <v>836262488.43046761</v>
      </c>
      <c r="U42" s="5"/>
      <c r="W42" s="6" t="s">
        <v>14</v>
      </c>
      <c r="X42" s="4">
        <v>1809806.7209999999</v>
      </c>
      <c r="Y42" s="5"/>
    </row>
    <row r="43" spans="1:26" x14ac:dyDescent="0.2">
      <c r="A43" s="79" t="s">
        <v>15</v>
      </c>
      <c r="B43" s="74">
        <v>12500</v>
      </c>
      <c r="C43" s="81"/>
      <c r="D43" s="74">
        <v>1055040</v>
      </c>
      <c r="E43" s="80"/>
      <c r="F43" s="76">
        <v>84.403199999999998</v>
      </c>
      <c r="G43" s="77">
        <v>79994543</v>
      </c>
      <c r="H43" s="77">
        <v>6399.5634399999999</v>
      </c>
      <c r="I43" s="78">
        <v>75.82133663178648</v>
      </c>
      <c r="J43"/>
      <c r="K43"/>
      <c r="S43" s="6" t="s">
        <v>15</v>
      </c>
      <c r="T43" s="4">
        <v>890975841.15041912</v>
      </c>
      <c r="U43" s="5"/>
      <c r="W43" s="6" t="s">
        <v>15</v>
      </c>
      <c r="X43" s="4">
        <v>1979465.4510000013</v>
      </c>
      <c r="Y43" s="5"/>
    </row>
    <row r="44" spans="1:26" x14ac:dyDescent="0.2">
      <c r="A44" s="79" t="s">
        <v>16</v>
      </c>
      <c r="B44" s="74">
        <v>4800</v>
      </c>
      <c r="C44" s="81"/>
      <c r="D44" s="74">
        <v>403200</v>
      </c>
      <c r="E44" s="80"/>
      <c r="F44" s="76">
        <v>84</v>
      </c>
      <c r="G44" s="77">
        <v>30571163.039999999</v>
      </c>
      <c r="H44" s="77">
        <v>6368.9922999999999</v>
      </c>
      <c r="I44" s="78">
        <v>75.821336904761907</v>
      </c>
      <c r="J44"/>
      <c r="K44"/>
      <c r="S44" s="6" t="s">
        <v>16</v>
      </c>
      <c r="T44" s="4">
        <v>1027128160.7263207</v>
      </c>
      <c r="U44" s="5"/>
      <c r="W44" s="6" t="s">
        <v>16</v>
      </c>
      <c r="X44" s="4">
        <v>2166806.0069999993</v>
      </c>
      <c r="Y44" s="5"/>
    </row>
    <row r="45" spans="1:26" x14ac:dyDescent="0.2">
      <c r="A45" s="79" t="s">
        <v>28</v>
      </c>
      <c r="B45" s="74">
        <v>0</v>
      </c>
      <c r="C45" s="81"/>
      <c r="D45" s="74">
        <v>0</v>
      </c>
      <c r="E45" s="80"/>
      <c r="F45" s="76"/>
      <c r="G45" s="77">
        <v>0</v>
      </c>
      <c r="H45" s="77"/>
      <c r="I45" s="78"/>
      <c r="J45"/>
      <c r="K45"/>
      <c r="S45" s="6" t="s">
        <v>28</v>
      </c>
      <c r="T45" s="4">
        <v>988676273.39856029</v>
      </c>
      <c r="U45" s="5"/>
      <c r="W45" s="6" t="s">
        <v>28</v>
      </c>
      <c r="X45" s="4">
        <v>2113129.4939999999</v>
      </c>
      <c r="Y45" s="5"/>
    </row>
    <row r="46" spans="1:26" x14ac:dyDescent="0.2">
      <c r="A46" s="79" t="s">
        <v>29</v>
      </c>
      <c r="B46" s="74">
        <v>0</v>
      </c>
      <c r="C46" s="81"/>
      <c r="D46" s="74">
        <v>0</v>
      </c>
      <c r="E46" s="80"/>
      <c r="F46" s="76"/>
      <c r="G46" s="77">
        <v>0</v>
      </c>
      <c r="H46" s="77"/>
      <c r="I46" s="78"/>
      <c r="J46"/>
      <c r="K46"/>
      <c r="S46" s="6" t="s">
        <v>29</v>
      </c>
      <c r="T46" s="4">
        <v>900653742.31684625</v>
      </c>
      <c r="U46" s="5"/>
      <c r="W46" s="6" t="s">
        <v>29</v>
      </c>
      <c r="X46" s="4">
        <v>1886724.5569999996</v>
      </c>
      <c r="Y46" s="5"/>
    </row>
    <row r="47" spans="1:26" x14ac:dyDescent="0.2">
      <c r="A47" s="79" t="s">
        <v>30</v>
      </c>
      <c r="B47" s="74">
        <v>0</v>
      </c>
      <c r="C47" s="81"/>
      <c r="D47" s="74">
        <v>0</v>
      </c>
      <c r="E47" s="80"/>
      <c r="F47" s="76"/>
      <c r="G47" s="77">
        <v>0</v>
      </c>
      <c r="H47" s="77"/>
      <c r="I47" s="78"/>
      <c r="J47"/>
      <c r="K47"/>
      <c r="S47" s="6" t="s">
        <v>30</v>
      </c>
      <c r="T47" s="4">
        <v>954370133.52397597</v>
      </c>
      <c r="U47" s="5"/>
      <c r="W47" s="6" t="s">
        <v>30</v>
      </c>
      <c r="X47" s="4">
        <v>1990475.8119999999</v>
      </c>
      <c r="Y47" s="5"/>
    </row>
    <row r="48" spans="1:26" x14ac:dyDescent="0.2">
      <c r="A48" s="79" t="s">
        <v>31</v>
      </c>
      <c r="B48" s="74">
        <v>0</v>
      </c>
      <c r="C48" s="75"/>
      <c r="D48" s="74">
        <v>0</v>
      </c>
      <c r="E48" s="75"/>
      <c r="F48" s="76"/>
      <c r="G48" s="77">
        <v>0</v>
      </c>
      <c r="H48" s="77"/>
      <c r="I48" s="78"/>
      <c r="J48"/>
      <c r="K48"/>
      <c r="S48" s="6" t="s">
        <v>31</v>
      </c>
      <c r="T48" s="4">
        <v>821657515.3253721</v>
      </c>
      <c r="U48" s="5"/>
      <c r="W48" s="6" t="s">
        <v>31</v>
      </c>
      <c r="X48" s="4">
        <v>1723784.7559999996</v>
      </c>
      <c r="Y48" s="5"/>
    </row>
    <row r="49" spans="1:25" x14ac:dyDescent="0.2">
      <c r="A49"/>
      <c r="B49"/>
      <c r="C49"/>
      <c r="D49"/>
      <c r="E49"/>
      <c r="F49"/>
      <c r="G49"/>
      <c r="H49"/>
      <c r="I49"/>
      <c r="J49"/>
      <c r="K49"/>
      <c r="S49" s="3" t="s">
        <v>22</v>
      </c>
      <c r="T49" s="4">
        <v>9225706107.240984</v>
      </c>
      <c r="U49" s="5"/>
      <c r="W49" s="3" t="s">
        <v>22</v>
      </c>
      <c r="X49" s="4">
        <v>19687540.894000001</v>
      </c>
      <c r="Y49" s="5"/>
    </row>
    <row r="50" spans="1:25" x14ac:dyDescent="0.2">
      <c r="A50"/>
      <c r="B50"/>
      <c r="C50"/>
      <c r="D50"/>
      <c r="E50"/>
      <c r="F50"/>
      <c r="G50"/>
      <c r="H50"/>
      <c r="I50"/>
      <c r="J50"/>
      <c r="K50"/>
      <c r="S50"/>
      <c r="T50"/>
      <c r="U50"/>
      <c r="W50"/>
      <c r="X50"/>
      <c r="Y50"/>
    </row>
    <row r="51" spans="1:25" x14ac:dyDescent="0.2">
      <c r="A51"/>
      <c r="B51"/>
      <c r="C51"/>
      <c r="D51"/>
      <c r="E51"/>
      <c r="F51"/>
      <c r="G51"/>
      <c r="H51"/>
      <c r="I51"/>
      <c r="J51"/>
      <c r="K51"/>
      <c r="S51"/>
      <c r="T51"/>
      <c r="U51"/>
      <c r="W51"/>
      <c r="X51"/>
      <c r="Y51"/>
    </row>
    <row r="52" spans="1:25" x14ac:dyDescent="0.2">
      <c r="A52"/>
      <c r="B52"/>
      <c r="C52"/>
      <c r="D52"/>
      <c r="E52"/>
      <c r="F52"/>
      <c r="G52"/>
      <c r="H52"/>
      <c r="I52"/>
      <c r="J52"/>
      <c r="K52"/>
      <c r="S52"/>
      <c r="T52"/>
      <c r="U52"/>
      <c r="W52"/>
      <c r="X52"/>
      <c r="Y52"/>
    </row>
    <row r="53" spans="1:25" x14ac:dyDescent="0.2">
      <c r="A53"/>
      <c r="B53"/>
      <c r="C53"/>
      <c r="D53"/>
      <c r="E53"/>
      <c r="F53"/>
      <c r="G53"/>
      <c r="H53"/>
      <c r="I53"/>
      <c r="J53"/>
      <c r="K53"/>
      <c r="S53"/>
      <c r="T53"/>
      <c r="U53"/>
      <c r="W53"/>
      <c r="X53"/>
      <c r="Y53"/>
    </row>
    <row r="54" spans="1:25" x14ac:dyDescent="0.2">
      <c r="A54"/>
      <c r="B54"/>
      <c r="C54"/>
      <c r="D54"/>
      <c r="E54"/>
      <c r="F54"/>
      <c r="G54"/>
      <c r="H54"/>
      <c r="I54"/>
      <c r="J54"/>
      <c r="K54"/>
      <c r="S54"/>
      <c r="T54"/>
      <c r="U54"/>
      <c r="W54"/>
      <c r="X54"/>
      <c r="Y54"/>
    </row>
    <row r="55" spans="1:25" x14ac:dyDescent="0.2">
      <c r="A55"/>
      <c r="B55"/>
      <c r="C55"/>
      <c r="D55"/>
      <c r="E55"/>
      <c r="F55"/>
      <c r="G55"/>
      <c r="H55"/>
      <c r="I55"/>
      <c r="J55"/>
      <c r="K55"/>
      <c r="S55"/>
      <c r="T55"/>
      <c r="U55"/>
      <c r="W55"/>
      <c r="X55"/>
      <c r="Y55"/>
    </row>
    <row r="56" spans="1:25" x14ac:dyDescent="0.2">
      <c r="A56"/>
      <c r="B56"/>
      <c r="C56"/>
      <c r="D56"/>
      <c r="E56"/>
      <c r="F56"/>
      <c r="G56"/>
      <c r="H56"/>
      <c r="I56"/>
      <c r="J56"/>
      <c r="K56"/>
      <c r="S56"/>
      <c r="T56"/>
      <c r="U56"/>
      <c r="W56"/>
      <c r="X56"/>
      <c r="Y56"/>
    </row>
    <row r="57" spans="1:25" x14ac:dyDescent="0.2">
      <c r="A57"/>
      <c r="B57"/>
      <c r="C57"/>
      <c r="D57"/>
      <c r="E57"/>
      <c r="F57"/>
      <c r="G57"/>
      <c r="H57"/>
      <c r="I57"/>
      <c r="J57"/>
      <c r="K57"/>
      <c r="S57"/>
      <c r="T57"/>
      <c r="U57"/>
      <c r="W57"/>
      <c r="X57"/>
      <c r="Y57"/>
    </row>
    <row r="58" spans="1:25" x14ac:dyDescent="0.2">
      <c r="A58"/>
      <c r="B58"/>
      <c r="C58"/>
      <c r="D58"/>
      <c r="E58"/>
      <c r="F58"/>
      <c r="G58"/>
      <c r="H58"/>
      <c r="I58"/>
      <c r="J58"/>
      <c r="K58"/>
      <c r="S58"/>
      <c r="T58"/>
      <c r="U58"/>
      <c r="W58"/>
      <c r="X58"/>
      <c r="Y58"/>
    </row>
    <row r="59" spans="1:25" x14ac:dyDescent="0.2">
      <c r="A59"/>
      <c r="B59"/>
      <c r="C59"/>
      <c r="D59"/>
      <c r="E59"/>
      <c r="F59"/>
      <c r="G59"/>
      <c r="H59"/>
      <c r="I59"/>
      <c r="J59"/>
      <c r="K59"/>
      <c r="S59"/>
      <c r="T59"/>
      <c r="U59"/>
      <c r="W59"/>
      <c r="X59"/>
      <c r="Y59"/>
    </row>
    <row r="60" spans="1:25" x14ac:dyDescent="0.2">
      <c r="A60"/>
      <c r="B60"/>
      <c r="C60"/>
      <c r="D60"/>
      <c r="E60"/>
      <c r="F60"/>
      <c r="G60"/>
      <c r="H60"/>
      <c r="I60"/>
      <c r="J60"/>
      <c r="K60"/>
      <c r="S60"/>
      <c r="T60"/>
      <c r="U60"/>
      <c r="W60"/>
      <c r="X60"/>
      <c r="Y60"/>
    </row>
    <row r="61" spans="1:25" x14ac:dyDescent="0.2">
      <c r="A61"/>
      <c r="B61"/>
      <c r="C61"/>
      <c r="D61"/>
      <c r="E61"/>
      <c r="F61"/>
      <c r="G61"/>
      <c r="H61"/>
      <c r="I61"/>
      <c r="J61"/>
      <c r="K61"/>
      <c r="S61"/>
      <c r="T61"/>
      <c r="U61"/>
      <c r="W61"/>
      <c r="X61"/>
      <c r="Y61"/>
    </row>
    <row r="62" spans="1:25" x14ac:dyDescent="0.2">
      <c r="A62"/>
      <c r="B62"/>
      <c r="C62"/>
      <c r="D62"/>
      <c r="E62"/>
      <c r="F62"/>
      <c r="G62"/>
      <c r="H62"/>
      <c r="I62"/>
      <c r="J62"/>
      <c r="K62"/>
      <c r="S62"/>
      <c r="T62"/>
      <c r="U62"/>
      <c r="W62"/>
      <c r="X62"/>
      <c r="Y62"/>
    </row>
    <row r="63" spans="1:25" x14ac:dyDescent="0.2">
      <c r="A63"/>
      <c r="B63"/>
      <c r="C63"/>
      <c r="D63"/>
      <c r="E63"/>
      <c r="F63"/>
      <c r="G63"/>
      <c r="H63"/>
      <c r="I63"/>
      <c r="J63"/>
      <c r="K63"/>
      <c r="S63"/>
      <c r="T63"/>
      <c r="U63"/>
      <c r="W63"/>
      <c r="X63"/>
      <c r="Y63"/>
    </row>
    <row r="64" spans="1:25" x14ac:dyDescent="0.2">
      <c r="A64"/>
      <c r="B64"/>
      <c r="C64"/>
      <c r="D64"/>
      <c r="E64"/>
      <c r="F64"/>
      <c r="G64"/>
      <c r="H64"/>
      <c r="I64"/>
      <c r="J64"/>
      <c r="K64"/>
      <c r="S64"/>
      <c r="T64"/>
      <c r="U64"/>
      <c r="W64"/>
      <c r="X64"/>
      <c r="Y64"/>
    </row>
    <row r="65" spans="1:25" x14ac:dyDescent="0.2">
      <c r="A65"/>
      <c r="B65"/>
      <c r="C65"/>
      <c r="D65"/>
      <c r="E65"/>
      <c r="F65"/>
      <c r="G65"/>
      <c r="H65"/>
      <c r="I65"/>
      <c r="J65"/>
      <c r="K65"/>
      <c r="S65"/>
      <c r="T65"/>
      <c r="U65"/>
      <c r="W65"/>
      <c r="X65"/>
      <c r="Y65"/>
    </row>
    <row r="66" spans="1:25" x14ac:dyDescent="0.2">
      <c r="A66"/>
      <c r="B66"/>
      <c r="C66"/>
      <c r="D66"/>
      <c r="E66"/>
      <c r="F66"/>
      <c r="G66"/>
      <c r="H66"/>
      <c r="I66"/>
      <c r="J66"/>
      <c r="K66"/>
      <c r="S66"/>
      <c r="T66"/>
      <c r="U66"/>
      <c r="W66"/>
      <c r="X66"/>
      <c r="Y66"/>
    </row>
    <row r="67" spans="1:25" x14ac:dyDescent="0.2">
      <c r="A67"/>
      <c r="B67"/>
      <c r="C67"/>
      <c r="D67"/>
      <c r="E67"/>
      <c r="F67"/>
      <c r="G67"/>
      <c r="H67"/>
      <c r="I67"/>
      <c r="J67"/>
      <c r="K67"/>
      <c r="S67"/>
      <c r="T67"/>
      <c r="U67"/>
      <c r="W67"/>
      <c r="X67"/>
      <c r="Y67"/>
    </row>
    <row r="68" spans="1:25" x14ac:dyDescent="0.2">
      <c r="A68"/>
      <c r="B68"/>
      <c r="C68"/>
      <c r="D68"/>
      <c r="E68"/>
      <c r="F68"/>
      <c r="G68"/>
      <c r="H68"/>
      <c r="I68"/>
      <c r="J68"/>
      <c r="K68"/>
      <c r="S68"/>
      <c r="T68"/>
      <c r="U68"/>
      <c r="W68"/>
      <c r="X68"/>
      <c r="Y68"/>
    </row>
    <row r="69" spans="1:25" x14ac:dyDescent="0.2">
      <c r="A69"/>
      <c r="B69"/>
      <c r="C69"/>
      <c r="D69"/>
      <c r="E69"/>
      <c r="F69"/>
      <c r="G69"/>
      <c r="H69"/>
      <c r="I69"/>
      <c r="J69"/>
      <c r="K69"/>
      <c r="S69"/>
      <c r="T69"/>
      <c r="U69"/>
      <c r="W69"/>
      <c r="X69"/>
      <c r="Y69"/>
    </row>
    <row r="70" spans="1:25" x14ac:dyDescent="0.2">
      <c r="A70"/>
      <c r="B70"/>
      <c r="C70"/>
      <c r="D70"/>
      <c r="E70"/>
      <c r="F70"/>
      <c r="G70"/>
      <c r="H70"/>
      <c r="I70"/>
      <c r="J70"/>
      <c r="K70"/>
      <c r="S70"/>
      <c r="T70"/>
      <c r="U70"/>
      <c r="W70"/>
      <c r="X70"/>
      <c r="Y70"/>
    </row>
    <row r="71" spans="1:25" x14ac:dyDescent="0.2">
      <c r="A71"/>
      <c r="B71"/>
      <c r="C71"/>
      <c r="D71"/>
      <c r="E71"/>
      <c r="F71"/>
      <c r="G71"/>
      <c r="H71"/>
      <c r="I71"/>
      <c r="J71"/>
      <c r="K71"/>
      <c r="S71"/>
      <c r="T71"/>
      <c r="U71"/>
      <c r="W71"/>
      <c r="X71"/>
      <c r="Y71"/>
    </row>
    <row r="72" spans="1:25" x14ac:dyDescent="0.2">
      <c r="A72"/>
      <c r="B72"/>
      <c r="C72"/>
      <c r="D72"/>
      <c r="E72"/>
      <c r="F72"/>
      <c r="G72"/>
      <c r="H72"/>
      <c r="I72"/>
      <c r="J72"/>
      <c r="K72"/>
      <c r="S72"/>
      <c r="T72"/>
      <c r="U72"/>
      <c r="W72"/>
      <c r="X72"/>
      <c r="Y72"/>
    </row>
    <row r="73" spans="1:25" x14ac:dyDescent="0.2">
      <c r="A73"/>
      <c r="B73"/>
      <c r="C73"/>
      <c r="D73"/>
      <c r="E73"/>
      <c r="F73"/>
      <c r="G73"/>
      <c r="H73"/>
      <c r="I73"/>
      <c r="J73"/>
      <c r="K73"/>
      <c r="S73"/>
      <c r="T73"/>
      <c r="U73"/>
      <c r="W73"/>
      <c r="X73"/>
      <c r="Y73"/>
    </row>
    <row r="74" spans="1:25" x14ac:dyDescent="0.2">
      <c r="A74"/>
      <c r="B74"/>
      <c r="C74"/>
      <c r="D74"/>
      <c r="E74"/>
      <c r="F74"/>
      <c r="G74"/>
      <c r="H74"/>
      <c r="I74"/>
      <c r="J74"/>
      <c r="K74"/>
      <c r="S74"/>
      <c r="T74"/>
      <c r="U74"/>
      <c r="W74"/>
      <c r="X74"/>
      <c r="Y74"/>
    </row>
    <row r="75" spans="1:25" x14ac:dyDescent="0.2">
      <c r="A75"/>
      <c r="B75"/>
      <c r="C75"/>
      <c r="D75"/>
      <c r="E75"/>
      <c r="F75"/>
      <c r="G75"/>
      <c r="H75"/>
      <c r="I75"/>
      <c r="J75"/>
      <c r="K75"/>
      <c r="S75"/>
      <c r="T75"/>
      <c r="U75"/>
      <c r="W75"/>
      <c r="X75"/>
      <c r="Y75"/>
    </row>
    <row r="76" spans="1:25" x14ac:dyDescent="0.2">
      <c r="A76"/>
      <c r="B76"/>
      <c r="C76"/>
      <c r="D76"/>
      <c r="E76"/>
      <c r="F76"/>
      <c r="G76"/>
      <c r="H76"/>
      <c r="I76"/>
      <c r="J76"/>
      <c r="K76"/>
      <c r="S76"/>
      <c r="T76"/>
      <c r="U76"/>
      <c r="W76"/>
      <c r="X76"/>
      <c r="Y76"/>
    </row>
    <row r="77" spans="1:25" x14ac:dyDescent="0.2">
      <c r="A77"/>
      <c r="B77"/>
      <c r="C77"/>
      <c r="D77"/>
      <c r="E77"/>
      <c r="F77"/>
      <c r="G77"/>
      <c r="H77"/>
      <c r="I77"/>
      <c r="J77"/>
      <c r="K77"/>
      <c r="S77"/>
      <c r="T77"/>
      <c r="U77"/>
      <c r="W77"/>
      <c r="X77"/>
      <c r="Y77"/>
    </row>
    <row r="78" spans="1:25" x14ac:dyDescent="0.2">
      <c r="A78"/>
      <c r="B78"/>
      <c r="C78"/>
      <c r="D78"/>
      <c r="E78"/>
      <c r="F78"/>
      <c r="G78"/>
      <c r="H78"/>
      <c r="I78"/>
      <c r="J78"/>
      <c r="K78"/>
      <c r="S78"/>
      <c r="T78"/>
      <c r="U78"/>
      <c r="W78"/>
      <c r="X78"/>
      <c r="Y78"/>
    </row>
    <row r="79" spans="1:25" x14ac:dyDescent="0.2">
      <c r="A79"/>
      <c r="B79"/>
      <c r="C79"/>
      <c r="D79"/>
      <c r="E79"/>
      <c r="F79"/>
      <c r="G79"/>
      <c r="H79"/>
      <c r="I79"/>
      <c r="J79"/>
      <c r="K79"/>
      <c r="S79"/>
      <c r="T79"/>
      <c r="U79"/>
      <c r="W79"/>
      <c r="X79"/>
      <c r="Y79"/>
    </row>
    <row r="80" spans="1:25" x14ac:dyDescent="0.2">
      <c r="A80"/>
      <c r="B80"/>
      <c r="C80"/>
      <c r="D80"/>
      <c r="E80"/>
      <c r="F80"/>
      <c r="G80"/>
      <c r="H80"/>
      <c r="I80"/>
      <c r="J80"/>
      <c r="K80"/>
      <c r="S80"/>
      <c r="T80"/>
      <c r="U80"/>
      <c r="W80"/>
      <c r="X80"/>
      <c r="Y80"/>
    </row>
    <row r="81" spans="1:25" x14ac:dyDescent="0.2">
      <c r="A81"/>
      <c r="B81"/>
      <c r="C81"/>
      <c r="D81"/>
      <c r="E81"/>
      <c r="F81"/>
      <c r="G81"/>
      <c r="H81"/>
      <c r="I81"/>
      <c r="J81"/>
      <c r="K81"/>
      <c r="S81"/>
      <c r="T81"/>
      <c r="U81"/>
      <c r="W81"/>
      <c r="X81"/>
      <c r="Y81"/>
    </row>
    <row r="82" spans="1:25" x14ac:dyDescent="0.2">
      <c r="A82"/>
      <c r="B82"/>
      <c r="C82"/>
      <c r="D82"/>
      <c r="E82"/>
      <c r="F82"/>
      <c r="G82"/>
      <c r="H82"/>
      <c r="I82"/>
      <c r="J82"/>
      <c r="K82"/>
      <c r="S82"/>
      <c r="T82"/>
      <c r="U82"/>
      <c r="W82"/>
      <c r="X82"/>
      <c r="Y82"/>
    </row>
    <row r="83" spans="1:25" x14ac:dyDescent="0.2">
      <c r="A83"/>
      <c r="B83"/>
      <c r="C83"/>
      <c r="D83"/>
      <c r="E83"/>
      <c r="F83"/>
      <c r="G83"/>
      <c r="H83"/>
      <c r="I83"/>
      <c r="J83"/>
      <c r="K83"/>
      <c r="S83"/>
      <c r="T83"/>
      <c r="U83"/>
      <c r="W83"/>
      <c r="X83"/>
      <c r="Y83"/>
    </row>
    <row r="84" spans="1:25" x14ac:dyDescent="0.2">
      <c r="A84"/>
      <c r="B84"/>
      <c r="C84"/>
      <c r="D84"/>
      <c r="E84"/>
      <c r="F84"/>
      <c r="G84"/>
      <c r="H84"/>
      <c r="I84"/>
      <c r="J84"/>
      <c r="K84"/>
      <c r="S84"/>
      <c r="T84"/>
      <c r="U84"/>
      <c r="W84"/>
      <c r="X84"/>
      <c r="Y84"/>
    </row>
    <row r="85" spans="1:25" x14ac:dyDescent="0.2">
      <c r="A85"/>
      <c r="B85"/>
      <c r="C85"/>
      <c r="D85"/>
      <c r="E85"/>
      <c r="F85"/>
      <c r="G85"/>
      <c r="H85"/>
      <c r="I85"/>
      <c r="J85"/>
      <c r="K85"/>
      <c r="S85"/>
      <c r="T85"/>
      <c r="U85"/>
      <c r="W85"/>
      <c r="X85"/>
      <c r="Y85"/>
    </row>
    <row r="86" spans="1:25" x14ac:dyDescent="0.2">
      <c r="A86"/>
      <c r="B86"/>
      <c r="C86"/>
      <c r="D86"/>
      <c r="E86"/>
      <c r="F86"/>
      <c r="G86"/>
      <c r="H86"/>
      <c r="I86"/>
      <c r="J86"/>
      <c r="K86"/>
      <c r="S86"/>
      <c r="T86"/>
      <c r="U86"/>
      <c r="W86"/>
      <c r="X86"/>
      <c r="Y86"/>
    </row>
    <row r="87" spans="1:25" x14ac:dyDescent="0.2">
      <c r="A87"/>
      <c r="B87"/>
      <c r="C87"/>
      <c r="D87"/>
      <c r="E87"/>
      <c r="F87"/>
      <c r="G87"/>
      <c r="H87"/>
      <c r="I87"/>
      <c r="J87"/>
      <c r="K87"/>
      <c r="S87"/>
      <c r="T87"/>
      <c r="U87"/>
      <c r="W87"/>
      <c r="X87"/>
      <c r="Y87"/>
    </row>
    <row r="88" spans="1:25" x14ac:dyDescent="0.2">
      <c r="A88"/>
      <c r="B88"/>
      <c r="C88"/>
      <c r="D88"/>
      <c r="E88"/>
      <c r="F88"/>
      <c r="G88"/>
      <c r="H88"/>
      <c r="I88"/>
      <c r="J88"/>
      <c r="K88"/>
      <c r="S88"/>
      <c r="T88"/>
      <c r="U88"/>
      <c r="W88"/>
      <c r="X88"/>
      <c r="Y88"/>
    </row>
    <row r="89" spans="1:25" x14ac:dyDescent="0.2">
      <c r="A89"/>
      <c r="B89"/>
      <c r="C89"/>
      <c r="D89"/>
      <c r="E89"/>
      <c r="F89"/>
      <c r="G89"/>
      <c r="H89"/>
      <c r="I89"/>
      <c r="J89"/>
      <c r="K89"/>
      <c r="S89"/>
      <c r="T89"/>
      <c r="U89"/>
      <c r="W89"/>
      <c r="X89"/>
      <c r="Y89"/>
    </row>
    <row r="90" spans="1:25" x14ac:dyDescent="0.2">
      <c r="A90"/>
      <c r="B90"/>
      <c r="C90"/>
      <c r="D90"/>
      <c r="E90"/>
      <c r="F90"/>
      <c r="G90"/>
      <c r="H90"/>
      <c r="I90"/>
      <c r="J90"/>
      <c r="K90"/>
      <c r="S90"/>
      <c r="T90"/>
      <c r="U90"/>
      <c r="W90"/>
      <c r="X90"/>
      <c r="Y90"/>
    </row>
    <row r="91" spans="1:25" x14ac:dyDescent="0.2">
      <c r="A91"/>
      <c r="B91"/>
      <c r="C91"/>
      <c r="D91"/>
      <c r="E91"/>
      <c r="F91"/>
      <c r="G91"/>
      <c r="H91"/>
      <c r="I91"/>
      <c r="J91"/>
      <c r="K91"/>
      <c r="S91"/>
      <c r="T91"/>
      <c r="U91"/>
      <c r="W91"/>
      <c r="X91"/>
      <c r="Y91"/>
    </row>
    <row r="92" spans="1:25" x14ac:dyDescent="0.2">
      <c r="A92"/>
      <c r="B92"/>
      <c r="C92"/>
      <c r="D92"/>
      <c r="E92"/>
      <c r="F92"/>
      <c r="G92"/>
      <c r="H92"/>
      <c r="I92"/>
      <c r="J92"/>
      <c r="K92"/>
      <c r="S92"/>
      <c r="T92"/>
      <c r="U92"/>
      <c r="W92"/>
      <c r="X92"/>
      <c r="Y92"/>
    </row>
    <row r="93" spans="1:25" x14ac:dyDescent="0.2">
      <c r="A93"/>
      <c r="B93"/>
      <c r="C93"/>
      <c r="D93"/>
      <c r="E93"/>
      <c r="F93"/>
      <c r="G93"/>
      <c r="H93"/>
      <c r="I93"/>
      <c r="J93"/>
      <c r="K93"/>
      <c r="S93"/>
      <c r="T93"/>
      <c r="U93"/>
      <c r="W93"/>
      <c r="X93"/>
      <c r="Y93"/>
    </row>
    <row r="94" spans="1:25" x14ac:dyDescent="0.2">
      <c r="A94"/>
      <c r="B94"/>
      <c r="C94"/>
      <c r="D94"/>
      <c r="E94"/>
      <c r="F94"/>
      <c r="G94"/>
      <c r="H94"/>
      <c r="I94"/>
      <c r="J94"/>
      <c r="K94"/>
      <c r="S94"/>
      <c r="T94"/>
      <c r="U94"/>
      <c r="W94"/>
      <c r="X94"/>
      <c r="Y94"/>
    </row>
    <row r="95" spans="1:25" x14ac:dyDescent="0.2">
      <c r="A95"/>
      <c r="B95"/>
      <c r="C95"/>
      <c r="D95"/>
      <c r="E95"/>
      <c r="F95"/>
      <c r="G95"/>
      <c r="H95"/>
      <c r="I95"/>
      <c r="J95"/>
      <c r="K95"/>
      <c r="S95"/>
      <c r="T95"/>
      <c r="U95"/>
      <c r="W95"/>
      <c r="X95"/>
      <c r="Y95"/>
    </row>
    <row r="96" spans="1:25" x14ac:dyDescent="0.2">
      <c r="A96"/>
      <c r="B96"/>
      <c r="C96"/>
      <c r="D96"/>
      <c r="E96"/>
      <c r="F96"/>
      <c r="G96"/>
      <c r="H96"/>
      <c r="I96"/>
      <c r="J96"/>
      <c r="K96"/>
      <c r="S96"/>
      <c r="T96"/>
      <c r="U96"/>
      <c r="W96"/>
      <c r="X96"/>
      <c r="Y96"/>
    </row>
    <row r="97" spans="1:25" x14ac:dyDescent="0.2">
      <c r="A97"/>
      <c r="B97"/>
      <c r="C97"/>
      <c r="D97"/>
      <c r="E97"/>
      <c r="F97"/>
      <c r="G97"/>
      <c r="H97"/>
      <c r="I97"/>
      <c r="J97"/>
      <c r="K97"/>
      <c r="S97"/>
      <c r="T97"/>
      <c r="U97"/>
      <c r="W97"/>
      <c r="X97"/>
      <c r="Y97"/>
    </row>
    <row r="98" spans="1:25" x14ac:dyDescent="0.2">
      <c r="A98"/>
      <c r="B98"/>
      <c r="C98"/>
      <c r="D98"/>
      <c r="E98"/>
      <c r="F98"/>
      <c r="G98"/>
      <c r="H98"/>
      <c r="I98"/>
      <c r="J98"/>
      <c r="K98"/>
      <c r="S98"/>
      <c r="T98"/>
      <c r="U98"/>
      <c r="W98"/>
      <c r="X98"/>
      <c r="Y98"/>
    </row>
    <row r="99" spans="1:25" x14ac:dyDescent="0.2">
      <c r="A99"/>
      <c r="B99"/>
      <c r="C99"/>
      <c r="D99"/>
      <c r="E99"/>
      <c r="F99"/>
      <c r="G99"/>
      <c r="H99"/>
      <c r="I99"/>
      <c r="J99"/>
      <c r="K99"/>
      <c r="S99"/>
      <c r="T99"/>
      <c r="U99"/>
      <c r="W99"/>
      <c r="X99"/>
      <c r="Y99"/>
    </row>
    <row r="100" spans="1:25" x14ac:dyDescent="0.2">
      <c r="A100"/>
      <c r="B100"/>
      <c r="C100"/>
      <c r="D100"/>
      <c r="E100"/>
      <c r="F100"/>
      <c r="G100"/>
      <c r="H100"/>
      <c r="I100"/>
      <c r="J100"/>
      <c r="K100"/>
      <c r="S100"/>
      <c r="T100"/>
      <c r="U100"/>
      <c r="W100"/>
      <c r="X100"/>
      <c r="Y100"/>
    </row>
    <row r="101" spans="1:25" x14ac:dyDescent="0.2">
      <c r="A101"/>
      <c r="B101"/>
      <c r="C101"/>
      <c r="D101"/>
      <c r="E101"/>
      <c r="F101"/>
      <c r="G101"/>
      <c r="H101"/>
      <c r="I101"/>
      <c r="J101"/>
      <c r="K101"/>
      <c r="S101"/>
      <c r="T101"/>
      <c r="U101"/>
      <c r="W101"/>
      <c r="X101"/>
      <c r="Y101"/>
    </row>
    <row r="102" spans="1:25" x14ac:dyDescent="0.2">
      <c r="A102"/>
      <c r="B102"/>
      <c r="C102"/>
      <c r="D102"/>
      <c r="E102"/>
      <c r="F102"/>
      <c r="G102"/>
      <c r="H102"/>
      <c r="I102"/>
      <c r="J102"/>
      <c r="K102"/>
      <c r="S102"/>
      <c r="T102"/>
      <c r="U102"/>
      <c r="W102"/>
      <c r="X102"/>
      <c r="Y102"/>
    </row>
    <row r="103" spans="1:25" x14ac:dyDescent="0.2">
      <c r="A103"/>
      <c r="B103"/>
      <c r="C103"/>
      <c r="D103"/>
      <c r="E103"/>
      <c r="F103"/>
      <c r="G103"/>
      <c r="H103"/>
      <c r="I103"/>
      <c r="J103"/>
      <c r="K103"/>
      <c r="S103"/>
      <c r="T103"/>
      <c r="U103"/>
      <c r="W103"/>
      <c r="X103"/>
      <c r="Y103"/>
    </row>
    <row r="104" spans="1:25" x14ac:dyDescent="0.2">
      <c r="A104"/>
      <c r="B104"/>
      <c r="C104"/>
      <c r="D104"/>
      <c r="E104"/>
      <c r="F104"/>
      <c r="G104"/>
      <c r="H104"/>
      <c r="I104"/>
      <c r="J104"/>
      <c r="K104"/>
      <c r="S104"/>
      <c r="T104"/>
      <c r="U104"/>
      <c r="W104"/>
      <c r="X104"/>
      <c r="Y104"/>
    </row>
    <row r="105" spans="1:25" x14ac:dyDescent="0.2">
      <c r="A105"/>
      <c r="B105"/>
      <c r="C105"/>
      <c r="D105"/>
      <c r="E105"/>
      <c r="F105"/>
      <c r="G105"/>
      <c r="H105"/>
      <c r="I105"/>
      <c r="J105"/>
      <c r="K105"/>
      <c r="S105"/>
      <c r="T105"/>
      <c r="U105"/>
      <c r="W105"/>
      <c r="X105"/>
      <c r="Y105"/>
    </row>
    <row r="106" spans="1:25" x14ac:dyDescent="0.2">
      <c r="A106"/>
      <c r="B106"/>
      <c r="C106"/>
      <c r="D106"/>
      <c r="E106"/>
      <c r="F106"/>
      <c r="G106"/>
      <c r="H106"/>
      <c r="I106"/>
      <c r="J106"/>
      <c r="K106"/>
      <c r="S106"/>
      <c r="T106"/>
      <c r="U106"/>
      <c r="W106"/>
      <c r="X106"/>
      <c r="Y106"/>
    </row>
    <row r="107" spans="1:25" x14ac:dyDescent="0.2">
      <c r="A107"/>
      <c r="B107"/>
      <c r="C107"/>
      <c r="D107"/>
      <c r="E107"/>
      <c r="F107"/>
      <c r="G107"/>
      <c r="H107"/>
      <c r="I107"/>
      <c r="J107"/>
      <c r="K107"/>
      <c r="S107"/>
      <c r="T107"/>
      <c r="U107"/>
      <c r="W107"/>
      <c r="X107"/>
      <c r="Y107"/>
    </row>
    <row r="108" spans="1:25" x14ac:dyDescent="0.2">
      <c r="A108"/>
      <c r="B108"/>
      <c r="C108"/>
      <c r="D108"/>
      <c r="E108"/>
      <c r="F108"/>
      <c r="G108"/>
      <c r="H108"/>
      <c r="I108"/>
      <c r="J108"/>
      <c r="K108"/>
      <c r="S108"/>
      <c r="T108"/>
      <c r="U108"/>
      <c r="W108"/>
      <c r="X108"/>
      <c r="Y108"/>
    </row>
    <row r="109" spans="1:25" x14ac:dyDescent="0.2">
      <c r="A109"/>
      <c r="B109"/>
      <c r="C109"/>
      <c r="D109"/>
      <c r="E109"/>
      <c r="F109"/>
      <c r="G109"/>
      <c r="H109"/>
      <c r="I109"/>
      <c r="J109"/>
      <c r="K109"/>
      <c r="S109"/>
      <c r="T109"/>
      <c r="U109"/>
      <c r="W109"/>
      <c r="X109"/>
      <c r="Y109"/>
    </row>
    <row r="110" spans="1:25" x14ac:dyDescent="0.2">
      <c r="A110"/>
      <c r="B110"/>
      <c r="C110"/>
      <c r="D110"/>
      <c r="E110"/>
      <c r="F110"/>
      <c r="G110"/>
      <c r="H110"/>
      <c r="I110"/>
      <c r="J110"/>
      <c r="K110"/>
      <c r="S110"/>
      <c r="T110"/>
      <c r="U110"/>
      <c r="W110"/>
      <c r="X110"/>
      <c r="Y110"/>
    </row>
    <row r="111" spans="1:25" x14ac:dyDescent="0.2">
      <c r="A111"/>
      <c r="B111"/>
      <c r="C111"/>
      <c r="D111"/>
      <c r="E111"/>
      <c r="F111"/>
      <c r="G111"/>
      <c r="H111"/>
      <c r="I111"/>
      <c r="J111"/>
      <c r="K111"/>
      <c r="S111"/>
      <c r="T111"/>
      <c r="U111"/>
      <c r="W111"/>
      <c r="X111"/>
      <c r="Y111"/>
    </row>
    <row r="112" spans="1:25" x14ac:dyDescent="0.2">
      <c r="A112"/>
      <c r="B112"/>
      <c r="C112"/>
      <c r="D112"/>
      <c r="E112"/>
      <c r="F112"/>
      <c r="G112"/>
      <c r="H112"/>
      <c r="I112"/>
      <c r="J112"/>
      <c r="K112"/>
      <c r="S112"/>
      <c r="T112"/>
      <c r="U112"/>
      <c r="W112"/>
      <c r="X112"/>
      <c r="Y112"/>
    </row>
    <row r="113" spans="1:25" x14ac:dyDescent="0.2">
      <c r="A113"/>
      <c r="B113"/>
      <c r="C113"/>
      <c r="D113"/>
      <c r="E113"/>
      <c r="F113"/>
      <c r="G113"/>
      <c r="H113"/>
      <c r="I113"/>
      <c r="J113"/>
      <c r="K113"/>
      <c r="S113"/>
      <c r="T113"/>
      <c r="U113"/>
      <c r="W113"/>
      <c r="X113"/>
      <c r="Y113"/>
    </row>
    <row r="114" spans="1:25" x14ac:dyDescent="0.2">
      <c r="A114"/>
      <c r="B114"/>
      <c r="C114"/>
      <c r="D114"/>
      <c r="E114"/>
      <c r="F114"/>
      <c r="G114"/>
      <c r="H114"/>
      <c r="I114"/>
      <c r="J114"/>
      <c r="K114"/>
      <c r="S114"/>
      <c r="T114"/>
      <c r="U114"/>
      <c r="W114"/>
      <c r="X114"/>
      <c r="Y114"/>
    </row>
    <row r="115" spans="1:25" x14ac:dyDescent="0.2">
      <c r="A115"/>
      <c r="B115"/>
      <c r="C115"/>
      <c r="D115"/>
      <c r="E115"/>
      <c r="F115"/>
      <c r="G115"/>
      <c r="H115"/>
      <c r="I115"/>
      <c r="J115"/>
      <c r="K115"/>
      <c r="S115"/>
      <c r="T115"/>
      <c r="U115"/>
      <c r="W115"/>
      <c r="X115"/>
      <c r="Y115"/>
    </row>
    <row r="116" spans="1:25" x14ac:dyDescent="0.2">
      <c r="A116"/>
      <c r="B116"/>
      <c r="C116"/>
      <c r="D116"/>
      <c r="E116"/>
      <c r="F116"/>
      <c r="G116"/>
      <c r="H116"/>
      <c r="I116"/>
      <c r="J116"/>
      <c r="K116"/>
      <c r="S116"/>
      <c r="T116"/>
      <c r="U116"/>
      <c r="W116"/>
      <c r="X116"/>
      <c r="Y116"/>
    </row>
    <row r="117" spans="1:25" x14ac:dyDescent="0.2">
      <c r="A117"/>
      <c r="B117"/>
      <c r="C117"/>
      <c r="D117"/>
      <c r="E117"/>
      <c r="F117"/>
      <c r="G117"/>
      <c r="H117"/>
      <c r="I117"/>
      <c r="J117"/>
      <c r="K117"/>
      <c r="S117"/>
      <c r="T117"/>
      <c r="U117"/>
      <c r="W117"/>
      <c r="X117"/>
      <c r="Y117"/>
    </row>
    <row r="118" spans="1:25" x14ac:dyDescent="0.2">
      <c r="A118"/>
      <c r="B118"/>
      <c r="C118"/>
      <c r="D118"/>
      <c r="E118"/>
      <c r="F118"/>
      <c r="G118"/>
      <c r="H118"/>
      <c r="I118"/>
      <c r="J118"/>
      <c r="K118"/>
      <c r="S118"/>
      <c r="T118"/>
      <c r="U118"/>
      <c r="W118"/>
      <c r="X118"/>
      <c r="Y118"/>
    </row>
    <row r="119" spans="1:25" x14ac:dyDescent="0.2">
      <c r="A119"/>
      <c r="B119"/>
      <c r="C119"/>
      <c r="D119"/>
      <c r="E119"/>
      <c r="F119"/>
      <c r="G119"/>
      <c r="H119"/>
      <c r="I119"/>
      <c r="J119"/>
      <c r="K119"/>
      <c r="S119"/>
      <c r="T119"/>
      <c r="U119"/>
      <c r="W119"/>
      <c r="X119"/>
      <c r="Y119"/>
    </row>
    <row r="120" spans="1:25" x14ac:dyDescent="0.2">
      <c r="A120"/>
      <c r="B120"/>
      <c r="C120"/>
      <c r="D120"/>
      <c r="E120"/>
      <c r="F120"/>
      <c r="G120"/>
      <c r="H120"/>
      <c r="I120"/>
      <c r="J120"/>
      <c r="K120"/>
      <c r="S120"/>
      <c r="T120"/>
      <c r="U120"/>
      <c r="W120"/>
      <c r="X120"/>
      <c r="Y120"/>
    </row>
    <row r="121" spans="1:25" x14ac:dyDescent="0.2">
      <c r="A121"/>
      <c r="B121"/>
      <c r="C121"/>
      <c r="D121"/>
      <c r="E121"/>
      <c r="F121"/>
      <c r="G121"/>
      <c r="H121"/>
      <c r="I121"/>
      <c r="J121"/>
      <c r="K121"/>
      <c r="S121"/>
      <c r="T121"/>
      <c r="U121"/>
      <c r="W121"/>
      <c r="X121"/>
      <c r="Y121"/>
    </row>
    <row r="122" spans="1:25" x14ac:dyDescent="0.2">
      <c r="A122"/>
      <c r="B122"/>
      <c r="C122"/>
      <c r="D122"/>
      <c r="E122"/>
      <c r="F122"/>
      <c r="G122"/>
      <c r="H122"/>
      <c r="I122"/>
      <c r="J122"/>
      <c r="K122"/>
      <c r="S122"/>
      <c r="T122"/>
      <c r="U122"/>
      <c r="W122"/>
      <c r="X122"/>
      <c r="Y122"/>
    </row>
    <row r="123" spans="1:25" x14ac:dyDescent="0.2">
      <c r="A123"/>
      <c r="B123"/>
      <c r="C123"/>
      <c r="D123"/>
      <c r="E123"/>
      <c r="F123"/>
      <c r="G123"/>
      <c r="H123"/>
      <c r="I123"/>
      <c r="J123"/>
      <c r="K123"/>
      <c r="S123"/>
      <c r="T123"/>
      <c r="U123"/>
      <c r="W123"/>
      <c r="X123"/>
      <c r="Y123"/>
    </row>
    <row r="124" spans="1:25" x14ac:dyDescent="0.2">
      <c r="A124"/>
      <c r="B124"/>
      <c r="C124"/>
      <c r="D124"/>
      <c r="E124"/>
      <c r="F124"/>
      <c r="G124"/>
      <c r="H124"/>
      <c r="I124"/>
      <c r="J124"/>
      <c r="K124"/>
      <c r="S124"/>
      <c r="T124"/>
      <c r="U124"/>
      <c r="W124"/>
      <c r="X124"/>
      <c r="Y124"/>
    </row>
    <row r="125" spans="1:25" x14ac:dyDescent="0.2">
      <c r="A125"/>
      <c r="B125"/>
      <c r="C125"/>
      <c r="D125"/>
      <c r="E125"/>
      <c r="F125"/>
      <c r="G125"/>
      <c r="H125"/>
      <c r="I125"/>
      <c r="J125"/>
      <c r="K125"/>
      <c r="S125"/>
      <c r="T125"/>
      <c r="U125"/>
      <c r="W125"/>
      <c r="X125"/>
      <c r="Y125"/>
    </row>
    <row r="126" spans="1:25" x14ac:dyDescent="0.2">
      <c r="A126"/>
      <c r="B126"/>
      <c r="C126"/>
      <c r="D126"/>
      <c r="E126"/>
      <c r="F126"/>
      <c r="G126"/>
      <c r="H126"/>
      <c r="I126"/>
      <c r="J126"/>
      <c r="K126"/>
      <c r="S126"/>
      <c r="T126"/>
      <c r="U126"/>
      <c r="W126"/>
      <c r="X126"/>
      <c r="Y126"/>
    </row>
    <row r="127" spans="1:25" x14ac:dyDescent="0.2">
      <c r="A127"/>
      <c r="B127"/>
      <c r="C127"/>
      <c r="D127"/>
      <c r="E127"/>
      <c r="F127"/>
      <c r="G127"/>
      <c r="H127"/>
      <c r="I127"/>
      <c r="J127"/>
      <c r="K127"/>
      <c r="S127"/>
      <c r="T127"/>
      <c r="U127"/>
      <c r="W127"/>
      <c r="X127"/>
      <c r="Y127"/>
    </row>
    <row r="128" spans="1:25" x14ac:dyDescent="0.2">
      <c r="A128"/>
      <c r="B128"/>
      <c r="C128"/>
      <c r="D128"/>
      <c r="E128"/>
      <c r="F128"/>
      <c r="G128"/>
      <c r="H128"/>
      <c r="I128"/>
      <c r="J128"/>
      <c r="K128"/>
      <c r="S128"/>
      <c r="T128"/>
      <c r="U128"/>
      <c r="W128"/>
      <c r="X128"/>
      <c r="Y128"/>
    </row>
    <row r="129" spans="1:25" x14ac:dyDescent="0.2">
      <c r="A129"/>
      <c r="B129"/>
      <c r="C129"/>
      <c r="D129"/>
      <c r="E129"/>
      <c r="F129"/>
      <c r="G129"/>
      <c r="H129"/>
      <c r="I129"/>
      <c r="J129"/>
      <c r="K129"/>
      <c r="S129"/>
      <c r="T129"/>
      <c r="U129"/>
      <c r="W129"/>
      <c r="X129"/>
      <c r="Y129"/>
    </row>
    <row r="130" spans="1:25" x14ac:dyDescent="0.2">
      <c r="A130"/>
      <c r="B130"/>
      <c r="C130"/>
      <c r="D130"/>
      <c r="E130"/>
      <c r="F130"/>
      <c r="G130"/>
      <c r="H130"/>
      <c r="I130"/>
      <c r="J130"/>
      <c r="K130"/>
      <c r="S130"/>
      <c r="T130"/>
      <c r="U130"/>
      <c r="W130"/>
      <c r="X130"/>
      <c r="Y130"/>
    </row>
    <row r="131" spans="1:25" x14ac:dyDescent="0.2">
      <c r="A131"/>
      <c r="B131"/>
      <c r="C131"/>
      <c r="D131"/>
      <c r="E131"/>
      <c r="F131"/>
      <c r="G131"/>
      <c r="H131"/>
      <c r="I131"/>
      <c r="J131"/>
      <c r="K131"/>
      <c r="S131"/>
      <c r="T131"/>
      <c r="U131"/>
      <c r="W131"/>
      <c r="X131"/>
      <c r="Y131"/>
    </row>
    <row r="132" spans="1:25" x14ac:dyDescent="0.2">
      <c r="A132"/>
      <c r="B132"/>
      <c r="C132"/>
      <c r="D132"/>
      <c r="E132"/>
      <c r="F132"/>
      <c r="G132"/>
      <c r="H132"/>
      <c r="I132"/>
      <c r="J132"/>
      <c r="K132"/>
      <c r="S132"/>
      <c r="T132"/>
      <c r="U132"/>
      <c r="W132"/>
      <c r="X132"/>
      <c r="Y132"/>
    </row>
    <row r="133" spans="1:25" x14ac:dyDescent="0.2">
      <c r="A133"/>
      <c r="B133"/>
      <c r="C133"/>
      <c r="D133"/>
      <c r="E133"/>
      <c r="F133"/>
      <c r="G133"/>
      <c r="H133"/>
      <c r="I133"/>
      <c r="J133"/>
      <c r="K133"/>
      <c r="S133"/>
      <c r="T133"/>
      <c r="U133"/>
      <c r="W133"/>
      <c r="X133"/>
      <c r="Y133"/>
    </row>
    <row r="134" spans="1:25" x14ac:dyDescent="0.2">
      <c r="A134"/>
      <c r="B134"/>
      <c r="C134"/>
      <c r="D134"/>
      <c r="E134"/>
      <c r="F134"/>
      <c r="G134"/>
      <c r="H134"/>
      <c r="I134"/>
      <c r="J134"/>
      <c r="K134"/>
      <c r="S134"/>
      <c r="T134"/>
      <c r="U134"/>
      <c r="W134"/>
      <c r="X134"/>
      <c r="Y134"/>
    </row>
    <row r="135" spans="1:25" x14ac:dyDescent="0.2">
      <c r="A135"/>
      <c r="B135"/>
      <c r="C135"/>
      <c r="D135"/>
      <c r="E135"/>
      <c r="F135"/>
      <c r="G135"/>
      <c r="H135"/>
      <c r="I135"/>
      <c r="J135"/>
      <c r="K135"/>
      <c r="S135"/>
      <c r="T135"/>
      <c r="U135"/>
      <c r="W135"/>
      <c r="X135"/>
      <c r="Y135"/>
    </row>
    <row r="136" spans="1:25" x14ac:dyDescent="0.2">
      <c r="A136"/>
      <c r="B136"/>
      <c r="C136"/>
      <c r="D136"/>
      <c r="E136"/>
      <c r="F136"/>
      <c r="G136"/>
      <c r="H136"/>
      <c r="I136"/>
      <c r="J136"/>
      <c r="K136"/>
      <c r="S136"/>
      <c r="T136"/>
      <c r="U136"/>
      <c r="W136"/>
      <c r="X136"/>
      <c r="Y136"/>
    </row>
    <row r="137" spans="1:25" x14ac:dyDescent="0.2">
      <c r="A137"/>
      <c r="B137"/>
      <c r="C137"/>
      <c r="D137"/>
      <c r="E137"/>
      <c r="F137"/>
      <c r="G137"/>
      <c r="H137"/>
      <c r="I137"/>
      <c r="J137"/>
      <c r="K137"/>
      <c r="S137"/>
      <c r="T137"/>
      <c r="U137"/>
      <c r="W137"/>
      <c r="X137"/>
      <c r="Y137"/>
    </row>
    <row r="138" spans="1:25" x14ac:dyDescent="0.2">
      <c r="A138"/>
      <c r="B138"/>
      <c r="C138"/>
      <c r="D138"/>
      <c r="E138"/>
      <c r="F138"/>
      <c r="G138"/>
      <c r="H138"/>
      <c r="I138"/>
      <c r="J138"/>
      <c r="K138"/>
      <c r="S138"/>
      <c r="T138"/>
      <c r="U138"/>
      <c r="W138"/>
      <c r="X138"/>
      <c r="Y138"/>
    </row>
    <row r="139" spans="1:25" x14ac:dyDescent="0.2">
      <c r="A139"/>
      <c r="B139"/>
      <c r="C139"/>
      <c r="D139"/>
      <c r="E139"/>
      <c r="F139"/>
      <c r="G139"/>
      <c r="H139"/>
      <c r="I139"/>
      <c r="J139"/>
      <c r="K139"/>
      <c r="S139"/>
      <c r="T139"/>
      <c r="U139"/>
      <c r="W139"/>
      <c r="X139"/>
      <c r="Y139"/>
    </row>
    <row r="140" spans="1:25" x14ac:dyDescent="0.2">
      <c r="A140"/>
      <c r="B140"/>
      <c r="C140"/>
      <c r="D140"/>
      <c r="E140"/>
      <c r="F140"/>
      <c r="G140"/>
      <c r="H140"/>
      <c r="I140"/>
      <c r="J140"/>
      <c r="K140"/>
      <c r="S140"/>
      <c r="T140"/>
      <c r="U140"/>
      <c r="W140"/>
      <c r="X140"/>
      <c r="Y140"/>
    </row>
    <row r="141" spans="1:25" x14ac:dyDescent="0.2">
      <c r="A141"/>
      <c r="B141"/>
      <c r="C141"/>
      <c r="D141"/>
      <c r="E141"/>
      <c r="F141"/>
      <c r="G141"/>
      <c r="H141"/>
      <c r="I141"/>
      <c r="J141"/>
      <c r="K141"/>
      <c r="S141"/>
      <c r="T141"/>
      <c r="U141"/>
      <c r="W141"/>
      <c r="X141"/>
      <c r="Y141"/>
    </row>
    <row r="142" spans="1:25" x14ac:dyDescent="0.2">
      <c r="A142"/>
      <c r="B142"/>
      <c r="C142"/>
      <c r="D142"/>
      <c r="E142"/>
      <c r="F142"/>
      <c r="G142"/>
      <c r="H142"/>
      <c r="I142"/>
      <c r="J142"/>
      <c r="K142"/>
      <c r="S142"/>
      <c r="T142"/>
      <c r="U142"/>
      <c r="W142"/>
      <c r="X142"/>
      <c r="Y142"/>
    </row>
    <row r="143" spans="1:25" x14ac:dyDescent="0.2">
      <c r="A143"/>
      <c r="B143"/>
      <c r="C143"/>
      <c r="D143"/>
      <c r="E143"/>
      <c r="F143"/>
      <c r="G143"/>
      <c r="H143"/>
      <c r="I143"/>
      <c r="J143"/>
      <c r="K143"/>
      <c r="S143"/>
      <c r="T143"/>
      <c r="U143"/>
      <c r="W143"/>
      <c r="X143"/>
      <c r="Y143"/>
    </row>
    <row r="144" spans="1:25" x14ac:dyDescent="0.2">
      <c r="A144"/>
      <c r="B144"/>
      <c r="C144"/>
      <c r="D144"/>
      <c r="E144"/>
      <c r="F144"/>
      <c r="G144"/>
      <c r="H144"/>
      <c r="I144"/>
      <c r="J144"/>
      <c r="K144"/>
      <c r="S144"/>
      <c r="T144"/>
      <c r="U144"/>
      <c r="W144"/>
      <c r="X144"/>
      <c r="Y144"/>
    </row>
    <row r="145" spans="1:25" x14ac:dyDescent="0.2">
      <c r="A145"/>
      <c r="B145"/>
      <c r="C145"/>
      <c r="D145"/>
      <c r="E145"/>
      <c r="F145"/>
      <c r="G145"/>
      <c r="H145"/>
      <c r="I145"/>
      <c r="J145"/>
      <c r="K145"/>
      <c r="S145"/>
      <c r="T145"/>
      <c r="U145"/>
      <c r="W145"/>
      <c r="X145"/>
      <c r="Y145"/>
    </row>
    <row r="146" spans="1:25" x14ac:dyDescent="0.2">
      <c r="A146"/>
      <c r="B146"/>
      <c r="C146"/>
      <c r="D146"/>
      <c r="E146"/>
      <c r="F146"/>
      <c r="G146"/>
      <c r="H146"/>
      <c r="I146"/>
      <c r="J146"/>
      <c r="K146"/>
      <c r="S146"/>
      <c r="T146"/>
      <c r="U146"/>
      <c r="W146"/>
      <c r="X146"/>
      <c r="Y146"/>
    </row>
    <row r="147" spans="1:25" x14ac:dyDescent="0.2">
      <c r="A147"/>
      <c r="B147"/>
      <c r="C147"/>
      <c r="D147"/>
      <c r="E147"/>
      <c r="F147"/>
      <c r="G147"/>
      <c r="H147"/>
      <c r="I147"/>
      <c r="J147"/>
      <c r="K147"/>
      <c r="S147"/>
      <c r="T147"/>
      <c r="U147"/>
      <c r="W147"/>
      <c r="X147"/>
      <c r="Y147"/>
    </row>
    <row r="148" spans="1:25" x14ac:dyDescent="0.2">
      <c r="A148"/>
      <c r="B148"/>
      <c r="C148"/>
      <c r="D148"/>
      <c r="E148"/>
      <c r="F148"/>
      <c r="G148"/>
      <c r="H148"/>
      <c r="I148"/>
      <c r="J148"/>
      <c r="K148"/>
      <c r="S148"/>
      <c r="T148"/>
      <c r="U148"/>
      <c r="W148"/>
      <c r="X148"/>
      <c r="Y148"/>
    </row>
    <row r="149" spans="1:25" x14ac:dyDescent="0.2">
      <c r="A149"/>
      <c r="B149"/>
      <c r="C149"/>
      <c r="D149"/>
      <c r="E149"/>
      <c r="F149"/>
      <c r="G149"/>
      <c r="H149"/>
      <c r="I149"/>
      <c r="J149"/>
      <c r="K149"/>
      <c r="S149"/>
      <c r="T149"/>
      <c r="U149"/>
      <c r="W149"/>
      <c r="X149"/>
      <c r="Y149"/>
    </row>
    <row r="150" spans="1:25" x14ac:dyDescent="0.2">
      <c r="A150"/>
      <c r="B150"/>
      <c r="C150"/>
      <c r="D150"/>
      <c r="E150"/>
      <c r="F150"/>
      <c r="G150"/>
      <c r="H150"/>
      <c r="I150"/>
      <c r="J150"/>
      <c r="K150"/>
      <c r="S150"/>
      <c r="T150"/>
      <c r="U150"/>
      <c r="W150"/>
      <c r="X150"/>
      <c r="Y150"/>
    </row>
    <row r="151" spans="1:25" x14ac:dyDescent="0.2">
      <c r="A151"/>
      <c r="B151"/>
      <c r="C151"/>
      <c r="D151"/>
      <c r="E151"/>
      <c r="F151"/>
      <c r="G151"/>
      <c r="H151"/>
      <c r="I151"/>
      <c r="J151"/>
      <c r="K151"/>
      <c r="S151"/>
      <c r="T151"/>
      <c r="U151"/>
      <c r="W151"/>
      <c r="X151"/>
      <c r="Y151"/>
    </row>
    <row r="152" spans="1:25" x14ac:dyDescent="0.2">
      <c r="A152"/>
      <c r="B152"/>
      <c r="C152"/>
      <c r="D152"/>
      <c r="E152"/>
      <c r="F152"/>
      <c r="G152"/>
      <c r="H152"/>
      <c r="I152"/>
      <c r="J152"/>
      <c r="K152"/>
      <c r="S152"/>
      <c r="T152"/>
      <c r="U152"/>
      <c r="W152"/>
      <c r="X152"/>
      <c r="Y152"/>
    </row>
    <row r="153" spans="1:25" x14ac:dyDescent="0.2">
      <c r="A153"/>
      <c r="B153"/>
      <c r="C153"/>
      <c r="D153"/>
      <c r="E153"/>
      <c r="F153"/>
      <c r="G153"/>
      <c r="H153"/>
      <c r="I153"/>
      <c r="J153"/>
      <c r="K153"/>
      <c r="S153"/>
      <c r="T153"/>
      <c r="U153"/>
      <c r="W153"/>
      <c r="X153"/>
      <c r="Y153"/>
    </row>
    <row r="154" spans="1:25" x14ac:dyDescent="0.2">
      <c r="A154"/>
      <c r="B154"/>
      <c r="C154"/>
      <c r="D154"/>
      <c r="E154"/>
      <c r="F154"/>
      <c r="G154"/>
      <c r="H154"/>
      <c r="I154"/>
      <c r="J154"/>
      <c r="K154"/>
      <c r="S154"/>
      <c r="T154"/>
      <c r="U154"/>
      <c r="W154"/>
      <c r="X154"/>
      <c r="Y154"/>
    </row>
    <row r="155" spans="1:25" x14ac:dyDescent="0.2">
      <c r="A155"/>
      <c r="B155"/>
      <c r="C155"/>
      <c r="D155"/>
      <c r="E155"/>
      <c r="F155"/>
      <c r="G155"/>
      <c r="H155"/>
      <c r="I155"/>
      <c r="J155"/>
      <c r="K155"/>
      <c r="S155"/>
      <c r="T155"/>
      <c r="U155"/>
      <c r="W155"/>
      <c r="X155"/>
      <c r="Y155"/>
    </row>
    <row r="156" spans="1:25" x14ac:dyDescent="0.2">
      <c r="A156"/>
      <c r="B156"/>
      <c r="C156"/>
      <c r="D156"/>
      <c r="E156"/>
      <c r="F156"/>
      <c r="G156"/>
      <c r="H156"/>
      <c r="I156"/>
      <c r="J156"/>
      <c r="K156"/>
      <c r="S156"/>
      <c r="T156"/>
      <c r="U156"/>
      <c r="W156"/>
      <c r="X156"/>
      <c r="Y156"/>
    </row>
    <row r="157" spans="1:25" x14ac:dyDescent="0.2">
      <c r="A157"/>
      <c r="B157"/>
      <c r="C157"/>
      <c r="D157"/>
      <c r="E157"/>
      <c r="F157"/>
      <c r="G157"/>
      <c r="H157"/>
      <c r="I157"/>
      <c r="J157"/>
      <c r="K157"/>
      <c r="S157"/>
      <c r="T157"/>
      <c r="U157"/>
      <c r="W157"/>
      <c r="X157"/>
      <c r="Y157"/>
    </row>
    <row r="158" spans="1:25" x14ac:dyDescent="0.2">
      <c r="A158"/>
      <c r="B158"/>
      <c r="C158"/>
      <c r="D158"/>
      <c r="E158"/>
      <c r="F158"/>
      <c r="G158"/>
      <c r="H158"/>
      <c r="I158"/>
      <c r="J158"/>
      <c r="K158"/>
      <c r="S158"/>
      <c r="T158"/>
      <c r="U158"/>
      <c r="W158"/>
      <c r="X158"/>
      <c r="Y158"/>
    </row>
    <row r="159" spans="1:25" x14ac:dyDescent="0.2">
      <c r="A159"/>
      <c r="B159"/>
      <c r="C159"/>
      <c r="D159"/>
      <c r="E159"/>
      <c r="F159"/>
      <c r="G159"/>
      <c r="H159"/>
      <c r="I159"/>
      <c r="J159"/>
      <c r="K159"/>
      <c r="S159"/>
      <c r="T159"/>
      <c r="U159"/>
      <c r="W159"/>
      <c r="X159"/>
      <c r="Y159"/>
    </row>
    <row r="160" spans="1:25" x14ac:dyDescent="0.2">
      <c r="A160"/>
      <c r="B160"/>
      <c r="C160"/>
      <c r="D160"/>
      <c r="E160"/>
      <c r="F160"/>
      <c r="G160"/>
      <c r="H160"/>
      <c r="I160"/>
      <c r="J160"/>
      <c r="K160"/>
      <c r="S160"/>
      <c r="T160"/>
      <c r="U160"/>
      <c r="W160"/>
      <c r="X160"/>
      <c r="Y160"/>
    </row>
    <row r="161" spans="1:25" x14ac:dyDescent="0.2">
      <c r="A161"/>
      <c r="B161"/>
      <c r="C161"/>
      <c r="D161"/>
      <c r="E161"/>
      <c r="F161"/>
      <c r="G161"/>
      <c r="H161"/>
      <c r="I161"/>
      <c r="J161"/>
      <c r="K161"/>
      <c r="S161"/>
      <c r="T161"/>
      <c r="U161"/>
      <c r="W161"/>
      <c r="X161"/>
      <c r="Y161"/>
    </row>
    <row r="162" spans="1:25" x14ac:dyDescent="0.2">
      <c r="A162"/>
      <c r="B162"/>
      <c r="C162"/>
      <c r="D162"/>
      <c r="E162"/>
      <c r="F162"/>
      <c r="G162"/>
      <c r="H162"/>
      <c r="I162"/>
      <c r="J162"/>
      <c r="K162"/>
      <c r="S162"/>
      <c r="T162"/>
      <c r="U162"/>
      <c r="W162"/>
      <c r="X162"/>
      <c r="Y162"/>
    </row>
    <row r="163" spans="1:25" x14ac:dyDescent="0.2">
      <c r="A163"/>
      <c r="B163"/>
      <c r="C163"/>
      <c r="D163"/>
      <c r="E163"/>
      <c r="F163"/>
      <c r="G163"/>
      <c r="H163"/>
      <c r="I163"/>
      <c r="J163"/>
      <c r="K163"/>
      <c r="S163"/>
      <c r="T163"/>
      <c r="U163"/>
      <c r="W163"/>
      <c r="X163"/>
      <c r="Y163"/>
    </row>
    <row r="164" spans="1:25" x14ac:dyDescent="0.2">
      <c r="A164"/>
      <c r="B164"/>
      <c r="C164"/>
      <c r="D164"/>
      <c r="E164"/>
      <c r="F164"/>
      <c r="G164"/>
      <c r="H164"/>
      <c r="I164"/>
      <c r="J164"/>
      <c r="K164"/>
      <c r="S164"/>
      <c r="T164"/>
      <c r="U164"/>
      <c r="W164"/>
      <c r="X164"/>
      <c r="Y164"/>
    </row>
    <row r="165" spans="1:25" x14ac:dyDescent="0.2">
      <c r="A165"/>
      <c r="B165"/>
      <c r="C165"/>
      <c r="D165"/>
      <c r="E165"/>
      <c r="F165"/>
      <c r="G165"/>
      <c r="H165"/>
      <c r="I165"/>
      <c r="J165"/>
      <c r="K165"/>
      <c r="S165"/>
      <c r="T165"/>
      <c r="U165"/>
      <c r="W165"/>
      <c r="X165"/>
      <c r="Y165"/>
    </row>
    <row r="166" spans="1:25" x14ac:dyDescent="0.2">
      <c r="A166"/>
      <c r="B166"/>
      <c r="C166"/>
      <c r="D166"/>
      <c r="E166"/>
      <c r="F166"/>
      <c r="G166"/>
      <c r="H166"/>
      <c r="I166"/>
      <c r="J166"/>
      <c r="K166"/>
      <c r="S166"/>
      <c r="T166"/>
      <c r="U166"/>
      <c r="W166"/>
      <c r="X166"/>
      <c r="Y166"/>
    </row>
    <row r="167" spans="1:25" x14ac:dyDescent="0.2">
      <c r="A167"/>
      <c r="B167"/>
      <c r="C167"/>
      <c r="D167"/>
      <c r="E167"/>
      <c r="F167"/>
      <c r="G167"/>
      <c r="H167"/>
      <c r="I167"/>
      <c r="J167"/>
      <c r="K167"/>
      <c r="S167"/>
      <c r="T167"/>
      <c r="U167"/>
      <c r="W167"/>
      <c r="X167"/>
      <c r="Y167"/>
    </row>
    <row r="168" spans="1:25" x14ac:dyDescent="0.2">
      <c r="A168"/>
      <c r="B168"/>
      <c r="C168"/>
      <c r="D168"/>
      <c r="E168"/>
      <c r="F168"/>
      <c r="G168"/>
      <c r="H168"/>
      <c r="I168"/>
      <c r="J168"/>
      <c r="K168"/>
      <c r="S168"/>
      <c r="T168"/>
      <c r="U168"/>
      <c r="W168"/>
      <c r="X168"/>
      <c r="Y168"/>
    </row>
    <row r="169" spans="1:25" x14ac:dyDescent="0.2">
      <c r="A169"/>
      <c r="B169"/>
      <c r="C169"/>
      <c r="D169"/>
      <c r="E169"/>
      <c r="F169"/>
      <c r="G169"/>
      <c r="H169"/>
      <c r="I169"/>
      <c r="J169"/>
      <c r="K169"/>
      <c r="S169"/>
      <c r="T169"/>
      <c r="U169"/>
      <c r="W169"/>
      <c r="X169"/>
      <c r="Y169"/>
    </row>
    <row r="170" spans="1:25" x14ac:dyDescent="0.2">
      <c r="A170"/>
      <c r="B170"/>
      <c r="C170"/>
      <c r="D170"/>
      <c r="E170"/>
      <c r="F170"/>
      <c r="G170"/>
      <c r="H170"/>
      <c r="I170"/>
      <c r="J170"/>
      <c r="K170"/>
      <c r="S170"/>
      <c r="T170"/>
      <c r="U170"/>
      <c r="W170"/>
      <c r="X170"/>
      <c r="Y170"/>
    </row>
    <row r="171" spans="1:25" x14ac:dyDescent="0.2">
      <c r="A171"/>
      <c r="B171"/>
      <c r="C171"/>
      <c r="D171"/>
      <c r="E171"/>
      <c r="F171"/>
      <c r="G171"/>
      <c r="H171"/>
      <c r="I171"/>
      <c r="J171"/>
      <c r="K171"/>
      <c r="S171"/>
      <c r="T171"/>
      <c r="U171"/>
      <c r="W171"/>
      <c r="X171"/>
      <c r="Y171"/>
    </row>
    <row r="172" spans="1:25" x14ac:dyDescent="0.2">
      <c r="A172"/>
      <c r="B172"/>
      <c r="C172"/>
      <c r="D172"/>
      <c r="E172"/>
      <c r="F172"/>
      <c r="G172"/>
      <c r="H172"/>
      <c r="I172"/>
      <c r="J172"/>
      <c r="K172"/>
      <c r="S172"/>
      <c r="T172"/>
      <c r="U172"/>
      <c r="W172"/>
      <c r="X172"/>
      <c r="Y172"/>
    </row>
    <row r="173" spans="1:25" x14ac:dyDescent="0.2">
      <c r="A173"/>
      <c r="B173"/>
      <c r="C173"/>
      <c r="D173"/>
      <c r="E173"/>
      <c r="F173"/>
      <c r="G173"/>
      <c r="H173"/>
      <c r="I173"/>
      <c r="J173"/>
      <c r="K173"/>
      <c r="S173"/>
      <c r="T173"/>
      <c r="U173"/>
      <c r="W173"/>
      <c r="X173"/>
      <c r="Y173"/>
    </row>
    <row r="174" spans="1:25" x14ac:dyDescent="0.2">
      <c r="A174"/>
      <c r="B174"/>
      <c r="C174"/>
      <c r="D174"/>
      <c r="E174"/>
      <c r="F174"/>
      <c r="G174"/>
      <c r="H174"/>
      <c r="I174"/>
      <c r="J174"/>
      <c r="K174"/>
      <c r="S174"/>
      <c r="T174"/>
      <c r="U174"/>
      <c r="W174"/>
      <c r="X174"/>
      <c r="Y174"/>
    </row>
    <row r="175" spans="1:25" x14ac:dyDescent="0.2">
      <c r="A175"/>
      <c r="B175"/>
      <c r="C175"/>
      <c r="D175"/>
      <c r="E175"/>
      <c r="F175"/>
      <c r="G175"/>
      <c r="H175"/>
      <c r="I175"/>
      <c r="J175"/>
      <c r="K175"/>
      <c r="S175"/>
      <c r="T175"/>
      <c r="U175"/>
      <c r="W175"/>
      <c r="X175"/>
      <c r="Y175"/>
    </row>
    <row r="176" spans="1:25" x14ac:dyDescent="0.2">
      <c r="A176"/>
      <c r="B176"/>
      <c r="C176"/>
      <c r="D176"/>
      <c r="E176"/>
      <c r="F176"/>
      <c r="G176"/>
      <c r="H176"/>
      <c r="I176"/>
      <c r="J176"/>
      <c r="K176"/>
      <c r="S176"/>
      <c r="T176"/>
      <c r="U176"/>
      <c r="W176"/>
      <c r="X176"/>
      <c r="Y176"/>
    </row>
    <row r="177" spans="1:25" x14ac:dyDescent="0.2">
      <c r="A177"/>
      <c r="B177"/>
      <c r="C177"/>
      <c r="D177"/>
      <c r="E177"/>
      <c r="F177"/>
      <c r="G177"/>
      <c r="H177"/>
      <c r="I177"/>
      <c r="J177"/>
      <c r="K177"/>
      <c r="S177"/>
      <c r="T177"/>
      <c r="U177"/>
      <c r="W177"/>
      <c r="X177"/>
      <c r="Y177"/>
    </row>
    <row r="178" spans="1:25" x14ac:dyDescent="0.2">
      <c r="A178"/>
      <c r="B178"/>
      <c r="C178"/>
      <c r="D178"/>
      <c r="E178"/>
      <c r="F178"/>
      <c r="G178"/>
      <c r="H178"/>
      <c r="I178"/>
      <c r="J178"/>
      <c r="K178"/>
      <c r="S178"/>
      <c r="T178"/>
      <c r="U178"/>
      <c r="W178"/>
      <c r="X178"/>
      <c r="Y178"/>
    </row>
    <row r="179" spans="1:25" x14ac:dyDescent="0.2">
      <c r="A179"/>
      <c r="B179"/>
      <c r="C179"/>
      <c r="D179"/>
      <c r="E179"/>
      <c r="F179"/>
      <c r="G179"/>
      <c r="H179"/>
      <c r="I179"/>
      <c r="J179"/>
      <c r="K179"/>
      <c r="S179"/>
      <c r="T179"/>
      <c r="U179"/>
      <c r="W179"/>
      <c r="X179"/>
      <c r="Y179"/>
    </row>
    <row r="180" spans="1:25" x14ac:dyDescent="0.2">
      <c r="A180"/>
      <c r="B180"/>
      <c r="C180"/>
      <c r="D180"/>
      <c r="E180"/>
      <c r="F180"/>
      <c r="G180"/>
      <c r="H180"/>
      <c r="I180"/>
      <c r="J180"/>
      <c r="K180"/>
      <c r="S180"/>
      <c r="T180"/>
      <c r="U180"/>
      <c r="W180"/>
      <c r="X180"/>
      <c r="Y180"/>
    </row>
    <row r="181" spans="1:25" x14ac:dyDescent="0.2">
      <c r="A181"/>
      <c r="B181"/>
      <c r="C181"/>
      <c r="D181"/>
      <c r="E181"/>
      <c r="F181"/>
      <c r="G181"/>
      <c r="H181"/>
      <c r="I181"/>
      <c r="J181"/>
      <c r="K181"/>
      <c r="S181"/>
      <c r="T181"/>
      <c r="U181"/>
      <c r="W181"/>
      <c r="X181"/>
      <c r="Y181"/>
    </row>
    <row r="182" spans="1:25" x14ac:dyDescent="0.2">
      <c r="A182"/>
      <c r="B182"/>
      <c r="C182"/>
      <c r="D182"/>
      <c r="E182"/>
      <c r="F182"/>
      <c r="G182"/>
      <c r="H182"/>
      <c r="I182"/>
      <c r="J182"/>
      <c r="K182"/>
      <c r="S182"/>
      <c r="T182"/>
      <c r="U182"/>
      <c r="W182"/>
      <c r="X182"/>
      <c r="Y182"/>
    </row>
    <row r="183" spans="1:25" x14ac:dyDescent="0.2">
      <c r="A183"/>
      <c r="B183"/>
      <c r="C183"/>
      <c r="D183"/>
      <c r="E183"/>
      <c r="F183"/>
      <c r="G183"/>
      <c r="H183"/>
      <c r="I183"/>
      <c r="J183"/>
      <c r="K183"/>
      <c r="S183"/>
      <c r="T183"/>
      <c r="U183"/>
      <c r="W183"/>
      <c r="X183"/>
      <c r="Y183"/>
    </row>
    <row r="184" spans="1:25" x14ac:dyDescent="0.2">
      <c r="A184"/>
      <c r="B184"/>
      <c r="C184"/>
      <c r="D184"/>
      <c r="E184"/>
      <c r="F184"/>
      <c r="G184"/>
      <c r="H184"/>
      <c r="I184"/>
      <c r="J184"/>
      <c r="K184"/>
      <c r="S184"/>
      <c r="T184"/>
      <c r="U184"/>
      <c r="W184"/>
      <c r="X184"/>
      <c r="Y184"/>
    </row>
    <row r="185" spans="1:25" x14ac:dyDescent="0.2">
      <c r="A185"/>
      <c r="B185"/>
      <c r="C185"/>
      <c r="D185"/>
      <c r="E185"/>
      <c r="F185"/>
      <c r="G185"/>
      <c r="H185"/>
      <c r="I185"/>
      <c r="J185"/>
      <c r="K185"/>
      <c r="S185"/>
      <c r="T185"/>
      <c r="U185"/>
      <c r="W185"/>
      <c r="X185"/>
      <c r="Y185"/>
    </row>
    <row r="186" spans="1:25" x14ac:dyDescent="0.2">
      <c r="A186"/>
      <c r="B186"/>
      <c r="C186"/>
      <c r="D186"/>
      <c r="E186"/>
      <c r="F186"/>
      <c r="G186"/>
      <c r="H186"/>
      <c r="I186"/>
      <c r="J186"/>
      <c r="K186"/>
      <c r="S186"/>
      <c r="T186"/>
      <c r="U186"/>
      <c r="W186"/>
      <c r="X186"/>
      <c r="Y186"/>
    </row>
    <row r="187" spans="1:25" x14ac:dyDescent="0.2">
      <c r="A187"/>
      <c r="B187"/>
      <c r="C187"/>
      <c r="D187"/>
      <c r="E187"/>
      <c r="F187"/>
      <c r="G187"/>
      <c r="H187"/>
      <c r="I187"/>
      <c r="J187"/>
      <c r="K187"/>
      <c r="S187"/>
      <c r="T187"/>
      <c r="U187"/>
      <c r="W187"/>
      <c r="X187"/>
      <c r="Y187"/>
    </row>
    <row r="188" spans="1:25" x14ac:dyDescent="0.2">
      <c r="A188"/>
      <c r="B188"/>
      <c r="C188"/>
      <c r="D188"/>
      <c r="E188"/>
      <c r="F188"/>
      <c r="G188"/>
      <c r="H188"/>
      <c r="I188"/>
      <c r="J188"/>
      <c r="K188"/>
      <c r="S188"/>
      <c r="T188"/>
      <c r="U188"/>
      <c r="W188"/>
      <c r="X188"/>
      <c r="Y188"/>
    </row>
    <row r="189" spans="1:25" x14ac:dyDescent="0.2">
      <c r="A189"/>
      <c r="B189"/>
      <c r="C189"/>
      <c r="D189"/>
      <c r="E189"/>
      <c r="F189"/>
      <c r="G189"/>
      <c r="H189"/>
      <c r="I189"/>
      <c r="J189"/>
      <c r="K189"/>
      <c r="S189"/>
      <c r="T189"/>
      <c r="U189"/>
      <c r="W189"/>
      <c r="X189"/>
      <c r="Y189"/>
    </row>
    <row r="190" spans="1:25" x14ac:dyDescent="0.2">
      <c r="A190"/>
      <c r="B190"/>
      <c r="C190"/>
      <c r="D190"/>
      <c r="E190"/>
      <c r="F190"/>
      <c r="G190"/>
      <c r="H190"/>
      <c r="I190"/>
      <c r="J190"/>
      <c r="K190"/>
      <c r="S190"/>
      <c r="T190"/>
      <c r="U190"/>
      <c r="W190"/>
      <c r="X190"/>
      <c r="Y190"/>
    </row>
    <row r="191" spans="1:25" x14ac:dyDescent="0.2">
      <c r="A191"/>
      <c r="B191"/>
      <c r="C191"/>
      <c r="D191"/>
      <c r="E191"/>
      <c r="F191"/>
      <c r="G191"/>
      <c r="H191"/>
      <c r="I191"/>
      <c r="J191"/>
      <c r="K191"/>
      <c r="S191"/>
      <c r="T191"/>
      <c r="U191"/>
      <c r="W191"/>
      <c r="X191"/>
      <c r="Y191"/>
    </row>
    <row r="192" spans="1:25" x14ac:dyDescent="0.2">
      <c r="A192"/>
      <c r="B192"/>
      <c r="C192"/>
      <c r="D192"/>
      <c r="E192"/>
      <c r="F192"/>
      <c r="G192"/>
      <c r="H192"/>
      <c r="I192"/>
      <c r="J192"/>
      <c r="K192"/>
      <c r="S192"/>
      <c r="T192"/>
      <c r="U192"/>
      <c r="W192"/>
      <c r="X192"/>
      <c r="Y192"/>
    </row>
    <row r="193" spans="1:25" x14ac:dyDescent="0.2">
      <c r="A193"/>
      <c r="B193"/>
      <c r="C193"/>
      <c r="D193"/>
      <c r="E193"/>
      <c r="F193"/>
      <c r="G193"/>
      <c r="H193"/>
      <c r="I193"/>
      <c r="J193"/>
      <c r="K193"/>
      <c r="S193"/>
      <c r="T193"/>
      <c r="U193"/>
      <c r="W193"/>
      <c r="X193"/>
      <c r="Y193"/>
    </row>
    <row r="194" spans="1:25" x14ac:dyDescent="0.2">
      <c r="A194"/>
      <c r="B194"/>
      <c r="C194"/>
      <c r="D194"/>
      <c r="E194"/>
      <c r="F194"/>
      <c r="G194"/>
      <c r="H194"/>
      <c r="I194"/>
      <c r="J194"/>
      <c r="K194"/>
      <c r="S194"/>
      <c r="T194"/>
      <c r="U194"/>
      <c r="W194"/>
      <c r="X194"/>
      <c r="Y194"/>
    </row>
    <row r="195" spans="1:25" x14ac:dyDescent="0.2">
      <c r="A195"/>
      <c r="B195"/>
      <c r="C195"/>
      <c r="D195"/>
      <c r="E195"/>
      <c r="F195"/>
      <c r="G195"/>
      <c r="H195"/>
      <c r="I195"/>
      <c r="J195"/>
      <c r="K195"/>
      <c r="S195"/>
      <c r="T195"/>
      <c r="U195"/>
      <c r="W195"/>
      <c r="X195"/>
      <c r="Y195"/>
    </row>
    <row r="196" spans="1:25" x14ac:dyDescent="0.2">
      <c r="A196"/>
      <c r="B196"/>
      <c r="C196"/>
      <c r="D196"/>
      <c r="E196"/>
      <c r="F196"/>
      <c r="G196"/>
      <c r="H196"/>
      <c r="I196"/>
      <c r="J196"/>
      <c r="K196"/>
      <c r="S196"/>
      <c r="T196"/>
      <c r="U196"/>
      <c r="W196"/>
      <c r="X196"/>
      <c r="Y196"/>
    </row>
    <row r="197" spans="1:25" x14ac:dyDescent="0.2">
      <c r="A197"/>
      <c r="B197"/>
      <c r="C197"/>
      <c r="D197"/>
      <c r="E197"/>
      <c r="F197"/>
      <c r="G197"/>
      <c r="H197"/>
      <c r="I197"/>
      <c r="J197"/>
      <c r="K197"/>
      <c r="S197"/>
      <c r="T197"/>
      <c r="U197"/>
      <c r="W197"/>
      <c r="X197"/>
      <c r="Y197"/>
    </row>
    <row r="198" spans="1:25" x14ac:dyDescent="0.2">
      <c r="A198"/>
      <c r="B198"/>
      <c r="C198"/>
      <c r="D198"/>
      <c r="E198"/>
      <c r="F198"/>
      <c r="G198"/>
      <c r="H198"/>
      <c r="I198"/>
      <c r="J198"/>
      <c r="K198"/>
      <c r="S198"/>
      <c r="T198"/>
      <c r="U198"/>
      <c r="W198"/>
      <c r="X198"/>
      <c r="Y198"/>
    </row>
    <row r="199" spans="1:25" x14ac:dyDescent="0.2">
      <c r="A199"/>
      <c r="B199"/>
      <c r="C199"/>
      <c r="D199"/>
      <c r="E199"/>
      <c r="F199"/>
      <c r="G199"/>
      <c r="H199"/>
      <c r="I199"/>
      <c r="J199"/>
      <c r="K199"/>
      <c r="S199"/>
      <c r="T199"/>
      <c r="U199"/>
      <c r="W199"/>
      <c r="X199"/>
      <c r="Y199"/>
    </row>
    <row r="200" spans="1:25" x14ac:dyDescent="0.2">
      <c r="A200"/>
      <c r="B200"/>
      <c r="C200"/>
      <c r="D200"/>
      <c r="E200"/>
      <c r="F200"/>
      <c r="G200"/>
      <c r="H200"/>
      <c r="I200"/>
      <c r="J200"/>
      <c r="K200"/>
      <c r="S200"/>
      <c r="T200"/>
      <c r="U200"/>
      <c r="W200"/>
      <c r="X200"/>
      <c r="Y200"/>
    </row>
    <row r="201" spans="1:25" x14ac:dyDescent="0.2">
      <c r="A201"/>
      <c r="B201"/>
      <c r="C201"/>
      <c r="D201"/>
      <c r="E201"/>
      <c r="F201"/>
      <c r="G201"/>
      <c r="H201"/>
      <c r="I201"/>
      <c r="J201"/>
      <c r="K201"/>
      <c r="S201"/>
      <c r="T201"/>
      <c r="U201"/>
      <c r="W201"/>
      <c r="X201"/>
      <c r="Y201"/>
    </row>
    <row r="202" spans="1:25" x14ac:dyDescent="0.2">
      <c r="A202"/>
      <c r="B202"/>
      <c r="C202"/>
      <c r="D202"/>
      <c r="E202"/>
      <c r="F202"/>
      <c r="G202"/>
      <c r="H202"/>
      <c r="I202"/>
      <c r="J202"/>
      <c r="K202"/>
      <c r="S202"/>
      <c r="T202"/>
      <c r="U202"/>
      <c r="W202"/>
      <c r="X202"/>
      <c r="Y202"/>
    </row>
    <row r="203" spans="1:25" x14ac:dyDescent="0.2">
      <c r="A203"/>
      <c r="B203"/>
      <c r="C203"/>
      <c r="D203"/>
      <c r="E203"/>
      <c r="F203"/>
      <c r="G203"/>
      <c r="H203"/>
      <c r="I203"/>
      <c r="J203"/>
      <c r="K203"/>
      <c r="S203"/>
      <c r="T203"/>
      <c r="U203"/>
      <c r="W203"/>
      <c r="X203"/>
      <c r="Y203"/>
    </row>
    <row r="204" spans="1:25" x14ac:dyDescent="0.2">
      <c r="A204"/>
      <c r="B204"/>
      <c r="C204"/>
      <c r="D204"/>
      <c r="E204"/>
      <c r="F204"/>
      <c r="G204"/>
      <c r="H204"/>
      <c r="I204"/>
      <c r="J204"/>
      <c r="K204"/>
      <c r="S204"/>
      <c r="T204"/>
      <c r="U204"/>
      <c r="W204"/>
      <c r="X204"/>
      <c r="Y204"/>
    </row>
    <row r="205" spans="1:25" x14ac:dyDescent="0.2">
      <c r="A205"/>
      <c r="B205"/>
      <c r="C205"/>
      <c r="D205"/>
      <c r="E205"/>
      <c r="F205"/>
      <c r="G205"/>
      <c r="H205"/>
      <c r="I205"/>
      <c r="J205"/>
      <c r="K205"/>
      <c r="S205"/>
      <c r="T205"/>
      <c r="U205"/>
      <c r="W205"/>
      <c r="X205"/>
      <c r="Y205"/>
    </row>
    <row r="206" spans="1:25" x14ac:dyDescent="0.2">
      <c r="A206"/>
      <c r="B206"/>
      <c r="C206"/>
      <c r="D206"/>
      <c r="E206"/>
      <c r="F206"/>
      <c r="G206"/>
      <c r="H206"/>
      <c r="I206"/>
      <c r="J206"/>
      <c r="K206"/>
      <c r="S206"/>
      <c r="T206"/>
      <c r="U206"/>
      <c r="W206"/>
      <c r="X206"/>
      <c r="Y206"/>
    </row>
    <row r="207" spans="1:25" x14ac:dyDescent="0.2">
      <c r="A207"/>
      <c r="B207"/>
      <c r="C207"/>
      <c r="D207"/>
      <c r="E207"/>
      <c r="F207"/>
      <c r="G207"/>
      <c r="H207"/>
      <c r="I207"/>
      <c r="J207"/>
      <c r="K207"/>
      <c r="S207"/>
      <c r="T207"/>
      <c r="U207"/>
      <c r="W207"/>
      <c r="X207"/>
      <c r="Y207"/>
    </row>
    <row r="208" spans="1:25" x14ac:dyDescent="0.2">
      <c r="A208"/>
      <c r="B208"/>
      <c r="C208"/>
      <c r="D208"/>
      <c r="E208"/>
      <c r="F208"/>
      <c r="G208"/>
      <c r="H208"/>
      <c r="I208"/>
      <c r="J208"/>
      <c r="K208"/>
      <c r="S208"/>
      <c r="T208"/>
      <c r="U208"/>
      <c r="W208"/>
      <c r="X208"/>
      <c r="Y208"/>
    </row>
    <row r="209" spans="1:25" x14ac:dyDescent="0.2">
      <c r="A209"/>
      <c r="B209"/>
      <c r="C209"/>
      <c r="D209"/>
      <c r="E209"/>
      <c r="F209"/>
      <c r="G209"/>
      <c r="H209"/>
      <c r="I209"/>
      <c r="J209"/>
      <c r="K209"/>
      <c r="S209"/>
      <c r="T209"/>
      <c r="U209"/>
      <c r="W209"/>
      <c r="X209"/>
      <c r="Y209"/>
    </row>
    <row r="210" spans="1:25" x14ac:dyDescent="0.2">
      <c r="A210"/>
      <c r="B210"/>
      <c r="C210"/>
      <c r="D210"/>
      <c r="E210"/>
      <c r="F210"/>
      <c r="G210"/>
      <c r="H210"/>
      <c r="I210"/>
      <c r="J210"/>
      <c r="K210"/>
      <c r="S210"/>
      <c r="T210"/>
      <c r="U210"/>
      <c r="W210"/>
      <c r="X210"/>
      <c r="Y210"/>
    </row>
    <row r="211" spans="1:25" x14ac:dyDescent="0.2">
      <c r="A211"/>
      <c r="B211"/>
      <c r="C211"/>
      <c r="D211"/>
      <c r="E211"/>
      <c r="F211"/>
      <c r="G211"/>
      <c r="H211"/>
      <c r="I211"/>
      <c r="J211"/>
      <c r="K211"/>
      <c r="S211"/>
      <c r="T211"/>
      <c r="U211"/>
      <c r="W211"/>
      <c r="X211"/>
      <c r="Y211"/>
    </row>
    <row r="212" spans="1:25" x14ac:dyDescent="0.2">
      <c r="A212"/>
      <c r="B212"/>
      <c r="C212"/>
      <c r="D212"/>
      <c r="E212"/>
      <c r="F212"/>
      <c r="G212"/>
      <c r="H212"/>
      <c r="I212"/>
      <c r="J212"/>
      <c r="K212"/>
      <c r="S212"/>
      <c r="T212"/>
      <c r="U212"/>
      <c r="W212"/>
      <c r="X212"/>
      <c r="Y212"/>
    </row>
    <row r="213" spans="1:25" x14ac:dyDescent="0.2">
      <c r="A213"/>
      <c r="B213"/>
      <c r="C213"/>
      <c r="D213"/>
      <c r="E213"/>
      <c r="F213"/>
      <c r="G213"/>
      <c r="H213"/>
      <c r="I213"/>
      <c r="J213"/>
      <c r="K213"/>
      <c r="S213"/>
      <c r="T213"/>
      <c r="U213"/>
      <c r="W213"/>
      <c r="X213"/>
      <c r="Y213"/>
    </row>
    <row r="214" spans="1:25" x14ac:dyDescent="0.2">
      <c r="A214"/>
      <c r="B214"/>
      <c r="C214"/>
      <c r="D214"/>
      <c r="E214"/>
      <c r="F214"/>
      <c r="G214"/>
      <c r="H214"/>
      <c r="I214"/>
      <c r="J214"/>
      <c r="K214"/>
      <c r="S214"/>
      <c r="T214"/>
      <c r="U214"/>
      <c r="W214"/>
      <c r="X214"/>
      <c r="Y214"/>
    </row>
    <row r="215" spans="1:25" x14ac:dyDescent="0.2">
      <c r="A215"/>
      <c r="B215"/>
      <c r="C215"/>
      <c r="D215"/>
      <c r="E215"/>
      <c r="F215"/>
      <c r="G215"/>
      <c r="H215"/>
      <c r="I215"/>
      <c r="J215"/>
      <c r="K215"/>
      <c r="S215"/>
      <c r="T215"/>
      <c r="U215"/>
      <c r="W215"/>
      <c r="X215"/>
      <c r="Y215"/>
    </row>
    <row r="216" spans="1:25" x14ac:dyDescent="0.2">
      <c r="A216"/>
      <c r="B216"/>
      <c r="C216"/>
      <c r="D216"/>
      <c r="E216"/>
      <c r="F216"/>
      <c r="G216"/>
      <c r="H216"/>
      <c r="I216"/>
      <c r="J216"/>
      <c r="K216"/>
      <c r="S216"/>
      <c r="T216"/>
      <c r="U216"/>
      <c r="W216"/>
      <c r="X216"/>
      <c r="Y216"/>
    </row>
    <row r="217" spans="1:25" x14ac:dyDescent="0.2">
      <c r="A217"/>
      <c r="B217"/>
      <c r="C217"/>
      <c r="D217"/>
      <c r="E217"/>
      <c r="F217"/>
      <c r="G217"/>
      <c r="H217"/>
      <c r="I217"/>
      <c r="J217"/>
      <c r="K217"/>
      <c r="S217"/>
      <c r="T217"/>
      <c r="U217"/>
      <c r="W217"/>
      <c r="X217"/>
      <c r="Y217"/>
    </row>
    <row r="218" spans="1:25" x14ac:dyDescent="0.2">
      <c r="A218"/>
      <c r="B218"/>
      <c r="C218"/>
      <c r="D218"/>
      <c r="E218"/>
      <c r="F218"/>
      <c r="G218"/>
      <c r="H218"/>
      <c r="I218"/>
      <c r="J218"/>
      <c r="K218"/>
      <c r="S218"/>
      <c r="T218"/>
      <c r="U218"/>
      <c r="W218"/>
      <c r="X218"/>
      <c r="Y218"/>
    </row>
    <row r="219" spans="1:25" x14ac:dyDescent="0.2">
      <c r="A219"/>
      <c r="B219"/>
      <c r="C219"/>
      <c r="D219"/>
      <c r="E219"/>
      <c r="F219"/>
      <c r="G219"/>
      <c r="H219"/>
      <c r="I219"/>
      <c r="J219"/>
      <c r="K219"/>
      <c r="S219"/>
      <c r="T219"/>
      <c r="U219"/>
      <c r="W219"/>
      <c r="X219"/>
      <c r="Y219"/>
    </row>
    <row r="220" spans="1:25" x14ac:dyDescent="0.2">
      <c r="A220"/>
      <c r="B220"/>
      <c r="C220"/>
      <c r="D220"/>
      <c r="E220"/>
      <c r="F220"/>
      <c r="G220"/>
      <c r="H220"/>
      <c r="I220"/>
      <c r="J220"/>
      <c r="K220"/>
      <c r="S220"/>
      <c r="T220"/>
      <c r="U220"/>
      <c r="W220"/>
      <c r="X220"/>
      <c r="Y220"/>
    </row>
    <row r="221" spans="1:25" x14ac:dyDescent="0.2">
      <c r="A221"/>
      <c r="B221"/>
      <c r="C221"/>
      <c r="D221"/>
      <c r="E221"/>
      <c r="F221"/>
      <c r="G221"/>
      <c r="H221"/>
      <c r="I221"/>
      <c r="J221"/>
      <c r="K221"/>
      <c r="S221"/>
      <c r="T221"/>
      <c r="U221"/>
      <c r="W221"/>
      <c r="X221"/>
      <c r="Y221"/>
    </row>
    <row r="222" spans="1:25" x14ac:dyDescent="0.2">
      <c r="A222"/>
      <c r="B222"/>
      <c r="C222"/>
      <c r="D222"/>
      <c r="E222"/>
      <c r="F222"/>
      <c r="G222"/>
      <c r="H222"/>
      <c r="I222"/>
      <c r="J222"/>
      <c r="K222"/>
      <c r="S222"/>
      <c r="T222"/>
      <c r="U222"/>
      <c r="W222"/>
      <c r="X222"/>
      <c r="Y222"/>
    </row>
    <row r="223" spans="1:25" x14ac:dyDescent="0.2">
      <c r="A223"/>
      <c r="B223"/>
      <c r="C223"/>
      <c r="D223"/>
      <c r="E223"/>
      <c r="F223"/>
      <c r="G223"/>
      <c r="H223"/>
      <c r="I223"/>
      <c r="J223"/>
      <c r="K223"/>
      <c r="S223"/>
      <c r="T223"/>
      <c r="U223"/>
      <c r="W223"/>
      <c r="X223"/>
      <c r="Y223"/>
    </row>
    <row r="224" spans="1:25" x14ac:dyDescent="0.2">
      <c r="A224"/>
      <c r="B224"/>
      <c r="C224"/>
      <c r="D224"/>
      <c r="E224"/>
      <c r="F224"/>
      <c r="G224"/>
      <c r="H224"/>
      <c r="I224"/>
      <c r="J224"/>
      <c r="K224"/>
      <c r="S224"/>
      <c r="T224"/>
      <c r="U224"/>
      <c r="W224"/>
      <c r="X224"/>
      <c r="Y224"/>
    </row>
    <row r="225" spans="1:25" x14ac:dyDescent="0.2">
      <c r="A225"/>
      <c r="B225"/>
      <c r="C225"/>
      <c r="D225"/>
      <c r="E225"/>
      <c r="F225"/>
      <c r="G225"/>
      <c r="H225"/>
      <c r="I225"/>
      <c r="J225"/>
      <c r="K225"/>
      <c r="S225"/>
      <c r="T225"/>
      <c r="U225"/>
      <c r="W225"/>
      <c r="X225"/>
      <c r="Y225"/>
    </row>
    <row r="226" spans="1:25" x14ac:dyDescent="0.2">
      <c r="A226"/>
      <c r="B226"/>
      <c r="C226"/>
      <c r="D226"/>
      <c r="E226"/>
      <c r="F226"/>
      <c r="G226"/>
      <c r="H226"/>
      <c r="I226"/>
      <c r="J226"/>
      <c r="K226"/>
      <c r="S226"/>
      <c r="T226"/>
      <c r="U226"/>
      <c r="W226"/>
      <c r="X226"/>
      <c r="Y226"/>
    </row>
    <row r="227" spans="1:25" x14ac:dyDescent="0.2">
      <c r="A227"/>
      <c r="B227"/>
      <c r="C227"/>
      <c r="D227"/>
      <c r="E227"/>
      <c r="F227"/>
      <c r="G227"/>
      <c r="H227"/>
      <c r="I227"/>
      <c r="J227"/>
      <c r="K227"/>
      <c r="S227"/>
      <c r="T227"/>
      <c r="U227"/>
      <c r="W227"/>
      <c r="X227"/>
      <c r="Y227"/>
    </row>
    <row r="228" spans="1:25" x14ac:dyDescent="0.2">
      <c r="A228"/>
      <c r="B228"/>
      <c r="C228"/>
      <c r="D228"/>
      <c r="E228"/>
      <c r="F228"/>
      <c r="G228"/>
      <c r="H228"/>
      <c r="I228"/>
      <c r="J228"/>
      <c r="K228"/>
      <c r="S228"/>
      <c r="T228"/>
      <c r="U228"/>
      <c r="W228"/>
      <c r="X228"/>
      <c r="Y228"/>
    </row>
    <row r="229" spans="1:25" x14ac:dyDescent="0.2">
      <c r="A229"/>
      <c r="B229"/>
      <c r="C229"/>
      <c r="D229"/>
      <c r="E229"/>
      <c r="F229"/>
      <c r="G229"/>
      <c r="H229"/>
      <c r="I229"/>
      <c r="J229"/>
      <c r="K229"/>
      <c r="S229"/>
      <c r="T229"/>
      <c r="U229"/>
      <c r="W229"/>
      <c r="X229"/>
      <c r="Y229"/>
    </row>
    <row r="230" spans="1:25" x14ac:dyDescent="0.2">
      <c r="A230"/>
      <c r="B230"/>
      <c r="C230"/>
      <c r="D230"/>
      <c r="E230"/>
      <c r="F230"/>
      <c r="G230"/>
      <c r="H230"/>
      <c r="I230"/>
      <c r="J230"/>
      <c r="K230"/>
      <c r="S230"/>
      <c r="T230"/>
      <c r="U230"/>
      <c r="W230"/>
      <c r="X230"/>
      <c r="Y230"/>
    </row>
    <row r="231" spans="1:25" x14ac:dyDescent="0.2">
      <c r="A231"/>
      <c r="B231"/>
      <c r="C231"/>
      <c r="D231"/>
      <c r="E231"/>
      <c r="F231"/>
      <c r="G231"/>
      <c r="H231"/>
      <c r="I231"/>
      <c r="J231"/>
      <c r="K231"/>
      <c r="S231"/>
      <c r="T231"/>
      <c r="U231"/>
      <c r="W231"/>
      <c r="X231"/>
      <c r="Y231"/>
    </row>
    <row r="232" spans="1:25" x14ac:dyDescent="0.2">
      <c r="A232"/>
      <c r="B232"/>
      <c r="C232"/>
      <c r="D232"/>
      <c r="E232"/>
      <c r="F232"/>
      <c r="G232"/>
      <c r="H232"/>
      <c r="I232"/>
      <c r="J232"/>
      <c r="K232"/>
      <c r="S232"/>
      <c r="T232"/>
      <c r="U232"/>
      <c r="W232"/>
      <c r="X232"/>
      <c r="Y232"/>
    </row>
    <row r="233" spans="1:25" x14ac:dyDescent="0.2">
      <c r="A233"/>
      <c r="B233"/>
      <c r="C233"/>
      <c r="D233"/>
      <c r="E233"/>
      <c r="F233"/>
      <c r="G233"/>
      <c r="H233"/>
      <c r="I233"/>
      <c r="J233"/>
      <c r="K233"/>
      <c r="S233"/>
      <c r="T233"/>
      <c r="U233"/>
      <c r="W233"/>
      <c r="X233"/>
      <c r="Y233"/>
    </row>
    <row r="234" spans="1:25" x14ac:dyDescent="0.2">
      <c r="A234"/>
      <c r="B234"/>
      <c r="C234"/>
      <c r="D234"/>
      <c r="E234"/>
      <c r="F234"/>
      <c r="G234"/>
      <c r="H234"/>
      <c r="I234"/>
      <c r="J234"/>
      <c r="K234"/>
      <c r="S234"/>
      <c r="T234"/>
      <c r="U234"/>
      <c r="W234"/>
      <c r="X234"/>
      <c r="Y234"/>
    </row>
    <row r="235" spans="1:25" x14ac:dyDescent="0.2">
      <c r="A235"/>
      <c r="B235"/>
      <c r="C235"/>
      <c r="D235"/>
      <c r="E235"/>
      <c r="F235"/>
      <c r="G235"/>
      <c r="H235"/>
      <c r="I235"/>
      <c r="J235"/>
      <c r="K235"/>
      <c r="S235"/>
      <c r="T235"/>
      <c r="U235"/>
      <c r="W235"/>
      <c r="X235"/>
      <c r="Y235"/>
    </row>
    <row r="236" spans="1:25" x14ac:dyDescent="0.2">
      <c r="A236"/>
      <c r="B236"/>
      <c r="C236"/>
      <c r="D236"/>
      <c r="E236"/>
      <c r="F236"/>
      <c r="G236"/>
      <c r="H236"/>
      <c r="I236"/>
      <c r="J236"/>
      <c r="K236"/>
      <c r="S236"/>
      <c r="T236"/>
      <c r="U236"/>
      <c r="W236"/>
      <c r="X236"/>
      <c r="Y236"/>
    </row>
    <row r="237" spans="1:25" x14ac:dyDescent="0.2">
      <c r="A237"/>
      <c r="B237"/>
      <c r="C237"/>
      <c r="D237"/>
      <c r="E237"/>
      <c r="F237"/>
      <c r="G237"/>
      <c r="H237"/>
      <c r="I237"/>
      <c r="J237"/>
      <c r="K237"/>
      <c r="S237"/>
      <c r="T237"/>
      <c r="U237"/>
      <c r="W237"/>
      <c r="X237"/>
      <c r="Y237"/>
    </row>
    <row r="238" spans="1:25" x14ac:dyDescent="0.2">
      <c r="A238"/>
      <c r="B238"/>
      <c r="C238"/>
      <c r="D238"/>
      <c r="E238"/>
      <c r="F238"/>
      <c r="G238"/>
      <c r="H238"/>
      <c r="I238"/>
      <c r="J238"/>
      <c r="K238"/>
      <c r="S238"/>
      <c r="T238"/>
      <c r="U238"/>
      <c r="W238"/>
      <c r="X238"/>
      <c r="Y238"/>
    </row>
    <row r="239" spans="1:25" x14ac:dyDescent="0.2">
      <c r="A239"/>
      <c r="B239"/>
      <c r="C239"/>
      <c r="D239"/>
      <c r="E239"/>
      <c r="F239"/>
      <c r="G239"/>
      <c r="H239"/>
      <c r="I239"/>
      <c r="J239"/>
      <c r="K239"/>
      <c r="S239"/>
      <c r="T239"/>
      <c r="U239"/>
      <c r="W239"/>
      <c r="X239"/>
      <c r="Y239"/>
    </row>
    <row r="240" spans="1:25" x14ac:dyDescent="0.2">
      <c r="A240"/>
      <c r="B240"/>
      <c r="C240"/>
      <c r="D240"/>
      <c r="E240"/>
      <c r="F240"/>
      <c r="G240"/>
      <c r="H240"/>
      <c r="I240"/>
      <c r="J240"/>
      <c r="K240"/>
      <c r="S240"/>
      <c r="T240"/>
      <c r="U240"/>
      <c r="W240"/>
      <c r="X240"/>
      <c r="Y240"/>
    </row>
    <row r="241" spans="1:25" x14ac:dyDescent="0.2">
      <c r="A241"/>
      <c r="B241"/>
      <c r="C241"/>
      <c r="D241"/>
      <c r="E241"/>
      <c r="F241"/>
      <c r="G241"/>
      <c r="H241"/>
      <c r="I241"/>
      <c r="J241"/>
      <c r="K241"/>
      <c r="S241"/>
      <c r="T241"/>
      <c r="U241"/>
      <c r="W241"/>
      <c r="X241"/>
      <c r="Y241"/>
    </row>
    <row r="242" spans="1:25" x14ac:dyDescent="0.2">
      <c r="A242"/>
      <c r="B242"/>
      <c r="C242"/>
      <c r="D242"/>
      <c r="E242"/>
      <c r="F242"/>
      <c r="G242"/>
      <c r="H242"/>
      <c r="I242"/>
      <c r="J242"/>
      <c r="K242"/>
      <c r="S242"/>
      <c r="T242"/>
      <c r="U242"/>
      <c r="W242"/>
      <c r="X242"/>
      <c r="Y242"/>
    </row>
    <row r="243" spans="1:25" x14ac:dyDescent="0.2">
      <c r="A243"/>
      <c r="B243"/>
      <c r="C243"/>
      <c r="D243"/>
      <c r="E243"/>
      <c r="F243"/>
      <c r="G243"/>
      <c r="H243"/>
      <c r="I243"/>
      <c r="J243"/>
      <c r="K243"/>
      <c r="S243"/>
      <c r="T243"/>
      <c r="U243"/>
      <c r="W243"/>
      <c r="X243"/>
      <c r="Y243"/>
    </row>
    <row r="244" spans="1:25" x14ac:dyDescent="0.2">
      <c r="A244"/>
      <c r="B244"/>
      <c r="C244"/>
      <c r="D244"/>
      <c r="E244"/>
      <c r="F244"/>
      <c r="G244"/>
      <c r="H244"/>
      <c r="I244"/>
      <c r="J244"/>
      <c r="K244"/>
      <c r="S244"/>
      <c r="T244"/>
      <c r="U244"/>
      <c r="W244"/>
      <c r="X244"/>
      <c r="Y244"/>
    </row>
    <row r="245" spans="1:25" x14ac:dyDescent="0.2">
      <c r="A245"/>
      <c r="B245"/>
      <c r="C245"/>
      <c r="D245"/>
      <c r="E245"/>
      <c r="F245"/>
      <c r="G245"/>
      <c r="H245"/>
      <c r="I245"/>
      <c r="J245"/>
      <c r="K245"/>
      <c r="S245"/>
      <c r="T245"/>
      <c r="U245"/>
      <c r="W245"/>
      <c r="X245"/>
      <c r="Y245"/>
    </row>
    <row r="246" spans="1:25" x14ac:dyDescent="0.2">
      <c r="A246"/>
      <c r="B246"/>
      <c r="C246"/>
      <c r="D246"/>
      <c r="E246"/>
      <c r="F246"/>
      <c r="G246"/>
      <c r="H246"/>
      <c r="I246"/>
      <c r="J246"/>
      <c r="K246"/>
      <c r="S246"/>
      <c r="T246"/>
      <c r="U246"/>
      <c r="W246"/>
      <c r="X246"/>
      <c r="Y246"/>
    </row>
    <row r="247" spans="1:25" x14ac:dyDescent="0.2">
      <c r="A247"/>
      <c r="B247"/>
      <c r="C247"/>
      <c r="D247"/>
      <c r="E247"/>
      <c r="F247"/>
      <c r="G247"/>
      <c r="H247"/>
      <c r="I247"/>
      <c r="J247"/>
      <c r="K247"/>
      <c r="S247"/>
      <c r="T247"/>
      <c r="U247"/>
      <c r="W247"/>
      <c r="X247"/>
      <c r="Y247"/>
    </row>
    <row r="248" spans="1:25" x14ac:dyDescent="0.2">
      <c r="A248"/>
      <c r="B248"/>
      <c r="C248"/>
      <c r="D248"/>
      <c r="E248"/>
      <c r="F248"/>
      <c r="G248"/>
      <c r="H248"/>
      <c r="I248"/>
      <c r="J248"/>
      <c r="K248"/>
      <c r="S248"/>
      <c r="T248"/>
      <c r="U248"/>
      <c r="W248"/>
      <c r="X248"/>
      <c r="Y248"/>
    </row>
    <row r="249" spans="1:25" x14ac:dyDescent="0.2">
      <c r="A249"/>
      <c r="B249"/>
      <c r="C249"/>
      <c r="D249"/>
      <c r="E249"/>
      <c r="F249"/>
      <c r="G249"/>
      <c r="H249"/>
      <c r="I249"/>
      <c r="J249"/>
      <c r="K249"/>
      <c r="S249"/>
      <c r="T249"/>
      <c r="U249"/>
      <c r="W249"/>
      <c r="X249"/>
      <c r="Y249"/>
    </row>
    <row r="250" spans="1:25" x14ac:dyDescent="0.2">
      <c r="A250"/>
      <c r="B250"/>
      <c r="C250"/>
      <c r="D250"/>
      <c r="E250"/>
      <c r="F250"/>
      <c r="G250"/>
      <c r="H250"/>
      <c r="I250"/>
      <c r="J250"/>
      <c r="K250"/>
      <c r="S250"/>
      <c r="T250"/>
      <c r="U250"/>
      <c r="W250"/>
      <c r="X250"/>
      <c r="Y250"/>
    </row>
    <row r="251" spans="1:25" x14ac:dyDescent="0.2">
      <c r="A251"/>
      <c r="B251"/>
      <c r="C251"/>
      <c r="D251"/>
      <c r="E251"/>
      <c r="F251"/>
      <c r="G251"/>
      <c r="H251"/>
      <c r="I251"/>
      <c r="J251"/>
      <c r="K251"/>
      <c r="S251"/>
      <c r="T251"/>
      <c r="U251"/>
      <c r="W251"/>
      <c r="X251"/>
      <c r="Y251"/>
    </row>
    <row r="252" spans="1:25" x14ac:dyDescent="0.2">
      <c r="A252"/>
      <c r="B252"/>
      <c r="C252"/>
      <c r="D252"/>
      <c r="E252"/>
      <c r="F252"/>
      <c r="G252"/>
      <c r="H252"/>
      <c r="I252"/>
      <c r="J252"/>
      <c r="K252"/>
      <c r="S252"/>
      <c r="T252"/>
      <c r="U252"/>
      <c r="W252"/>
      <c r="X252"/>
      <c r="Y252"/>
    </row>
    <row r="253" spans="1:25" x14ac:dyDescent="0.2">
      <c r="A253"/>
      <c r="B253"/>
      <c r="C253"/>
      <c r="D253"/>
      <c r="E253"/>
      <c r="F253"/>
      <c r="G253"/>
      <c r="H253"/>
      <c r="I253"/>
      <c r="J253"/>
      <c r="K253"/>
      <c r="S253"/>
      <c r="T253"/>
      <c r="U253"/>
      <c r="W253"/>
      <c r="X253"/>
      <c r="Y253"/>
    </row>
    <row r="254" spans="1:25" x14ac:dyDescent="0.2">
      <c r="A254"/>
      <c r="B254"/>
      <c r="C254"/>
      <c r="D254"/>
      <c r="E254"/>
      <c r="F254"/>
      <c r="G254"/>
      <c r="H254"/>
      <c r="I254"/>
      <c r="J254"/>
      <c r="K254"/>
      <c r="S254"/>
      <c r="T254"/>
      <c r="U254"/>
      <c r="W254"/>
      <c r="X254"/>
      <c r="Y254"/>
    </row>
    <row r="255" spans="1:25" x14ac:dyDescent="0.2">
      <c r="A255"/>
      <c r="B255"/>
      <c r="C255"/>
      <c r="D255"/>
      <c r="E255"/>
      <c r="F255"/>
      <c r="G255"/>
      <c r="H255"/>
      <c r="I255"/>
      <c r="J255"/>
      <c r="K255"/>
      <c r="S255"/>
      <c r="T255"/>
      <c r="U255"/>
      <c r="W255"/>
      <c r="X255"/>
      <c r="Y255"/>
    </row>
    <row r="256" spans="1:25" x14ac:dyDescent="0.2">
      <c r="A256"/>
      <c r="B256"/>
      <c r="C256"/>
      <c r="D256"/>
      <c r="E256"/>
      <c r="F256"/>
      <c r="G256"/>
      <c r="H256"/>
      <c r="I256"/>
      <c r="J256"/>
      <c r="K256"/>
      <c r="S256"/>
      <c r="T256"/>
      <c r="U256"/>
      <c r="W256"/>
      <c r="X256"/>
      <c r="Y256"/>
    </row>
    <row r="257" spans="1:25" x14ac:dyDescent="0.2">
      <c r="A257"/>
      <c r="B257"/>
      <c r="C257"/>
      <c r="D257"/>
      <c r="E257"/>
      <c r="F257"/>
      <c r="G257"/>
      <c r="H257"/>
      <c r="I257"/>
      <c r="J257"/>
      <c r="K257"/>
      <c r="S257"/>
      <c r="T257"/>
      <c r="U257"/>
      <c r="W257"/>
      <c r="X257"/>
      <c r="Y257"/>
    </row>
    <row r="258" spans="1:25" x14ac:dyDescent="0.2">
      <c r="A258"/>
      <c r="B258"/>
      <c r="C258"/>
      <c r="D258"/>
      <c r="E258"/>
      <c r="F258"/>
      <c r="G258"/>
      <c r="H258"/>
      <c r="I258"/>
      <c r="J258"/>
      <c r="K258"/>
      <c r="S258"/>
      <c r="T258"/>
      <c r="U258"/>
      <c r="W258"/>
      <c r="X258"/>
      <c r="Y258"/>
    </row>
    <row r="259" spans="1:25" x14ac:dyDescent="0.2">
      <c r="A259"/>
      <c r="B259"/>
      <c r="C259"/>
      <c r="D259"/>
      <c r="E259"/>
      <c r="F259"/>
      <c r="G259"/>
      <c r="H259"/>
      <c r="I259"/>
      <c r="J259"/>
      <c r="K259"/>
      <c r="S259"/>
      <c r="T259"/>
      <c r="U259"/>
      <c r="W259"/>
      <c r="X259"/>
      <c r="Y259"/>
    </row>
    <row r="260" spans="1:25" x14ac:dyDescent="0.2">
      <c r="A260"/>
      <c r="B260"/>
      <c r="C260"/>
      <c r="D260"/>
      <c r="E260"/>
      <c r="F260"/>
      <c r="G260"/>
      <c r="H260"/>
      <c r="I260"/>
      <c r="J260"/>
      <c r="K260"/>
      <c r="S260"/>
      <c r="T260"/>
      <c r="U260"/>
      <c r="W260"/>
      <c r="X260"/>
      <c r="Y260"/>
    </row>
    <row r="261" spans="1:25" x14ac:dyDescent="0.2">
      <c r="A261"/>
      <c r="B261"/>
      <c r="C261"/>
      <c r="D261"/>
      <c r="E261"/>
      <c r="F261"/>
      <c r="G261"/>
      <c r="H261"/>
      <c r="I261"/>
      <c r="J261"/>
      <c r="K261"/>
      <c r="S261"/>
      <c r="T261"/>
      <c r="U261"/>
      <c r="W261"/>
      <c r="X261"/>
      <c r="Y261"/>
    </row>
    <row r="262" spans="1:25" x14ac:dyDescent="0.2">
      <c r="A262"/>
      <c r="B262"/>
      <c r="C262"/>
      <c r="D262"/>
      <c r="E262"/>
      <c r="F262"/>
      <c r="G262"/>
      <c r="H262"/>
      <c r="I262"/>
      <c r="J262"/>
      <c r="K262"/>
      <c r="S262"/>
      <c r="T262"/>
      <c r="U262"/>
      <c r="W262"/>
      <c r="X262"/>
      <c r="Y262"/>
    </row>
    <row r="263" spans="1:25" x14ac:dyDescent="0.2">
      <c r="A263"/>
      <c r="B263"/>
      <c r="C263"/>
      <c r="D263"/>
      <c r="E263"/>
      <c r="F263"/>
      <c r="G263"/>
      <c r="H263"/>
      <c r="I263"/>
      <c r="J263"/>
      <c r="K263"/>
      <c r="S263"/>
      <c r="T263"/>
      <c r="U263"/>
      <c r="W263"/>
      <c r="X263"/>
      <c r="Y263"/>
    </row>
    <row r="264" spans="1:25" x14ac:dyDescent="0.2">
      <c r="A264"/>
      <c r="B264"/>
      <c r="C264"/>
      <c r="D264"/>
      <c r="E264"/>
      <c r="F264"/>
      <c r="G264"/>
      <c r="H264"/>
      <c r="I264"/>
      <c r="J264"/>
      <c r="K264"/>
      <c r="S264"/>
      <c r="T264"/>
      <c r="U264"/>
      <c r="W264"/>
      <c r="X264"/>
      <c r="Y264"/>
    </row>
    <row r="265" spans="1:25" x14ac:dyDescent="0.2">
      <c r="A265"/>
      <c r="B265"/>
      <c r="C265"/>
      <c r="D265"/>
      <c r="E265"/>
      <c r="F265"/>
      <c r="G265"/>
      <c r="H265"/>
      <c r="I265"/>
      <c r="J265"/>
      <c r="K265"/>
      <c r="S265"/>
      <c r="T265"/>
      <c r="U265"/>
      <c r="W265"/>
      <c r="X265"/>
      <c r="Y265"/>
    </row>
    <row r="266" spans="1:25" x14ac:dyDescent="0.2">
      <c r="A266"/>
      <c r="B266"/>
      <c r="C266"/>
      <c r="D266"/>
      <c r="E266"/>
      <c r="F266"/>
      <c r="G266"/>
      <c r="H266"/>
      <c r="I266"/>
      <c r="J266"/>
      <c r="K266"/>
      <c r="S266"/>
      <c r="T266"/>
      <c r="U266"/>
      <c r="W266"/>
      <c r="X266"/>
      <c r="Y266"/>
    </row>
    <row r="267" spans="1:25" x14ac:dyDescent="0.2">
      <c r="A267"/>
      <c r="B267"/>
      <c r="C267"/>
      <c r="D267"/>
      <c r="E267"/>
      <c r="F267"/>
      <c r="G267"/>
      <c r="H267"/>
      <c r="I267"/>
      <c r="J267"/>
      <c r="K267"/>
      <c r="S267"/>
      <c r="T267"/>
      <c r="U267"/>
      <c r="W267"/>
      <c r="X267"/>
      <c r="Y267"/>
    </row>
    <row r="268" spans="1:25" x14ac:dyDescent="0.2">
      <c r="A268"/>
      <c r="B268"/>
      <c r="C268"/>
      <c r="D268"/>
      <c r="E268"/>
      <c r="F268"/>
      <c r="G268"/>
      <c r="H268"/>
      <c r="I268"/>
      <c r="J268"/>
      <c r="K268"/>
      <c r="S268"/>
      <c r="T268"/>
      <c r="U268"/>
      <c r="W268"/>
      <c r="X268"/>
      <c r="Y268"/>
    </row>
    <row r="269" spans="1:25" x14ac:dyDescent="0.2">
      <c r="A269"/>
      <c r="B269"/>
      <c r="C269"/>
      <c r="D269"/>
      <c r="E269"/>
      <c r="F269"/>
      <c r="G269"/>
      <c r="H269"/>
      <c r="I269"/>
      <c r="J269"/>
      <c r="K269"/>
      <c r="S269"/>
      <c r="T269"/>
      <c r="U269"/>
      <c r="W269"/>
      <c r="X269"/>
      <c r="Y269"/>
    </row>
    <row r="270" spans="1:25" x14ac:dyDescent="0.2">
      <c r="A270"/>
      <c r="B270"/>
      <c r="C270"/>
      <c r="D270"/>
      <c r="E270"/>
      <c r="F270"/>
      <c r="G270"/>
      <c r="H270"/>
      <c r="I270"/>
      <c r="J270"/>
      <c r="K270"/>
      <c r="S270"/>
      <c r="T270"/>
      <c r="U270"/>
      <c r="W270"/>
      <c r="X270"/>
      <c r="Y270"/>
    </row>
    <row r="271" spans="1:25" x14ac:dyDescent="0.2">
      <c r="A271"/>
      <c r="B271"/>
      <c r="C271"/>
      <c r="D271"/>
      <c r="E271"/>
      <c r="F271"/>
      <c r="G271"/>
      <c r="H271"/>
      <c r="I271"/>
      <c r="J271"/>
      <c r="K271"/>
      <c r="S271"/>
      <c r="T271"/>
      <c r="U271"/>
      <c r="W271"/>
      <c r="X271"/>
      <c r="Y271"/>
    </row>
    <row r="272" spans="1:25" x14ac:dyDescent="0.2">
      <c r="A272"/>
      <c r="B272"/>
      <c r="C272"/>
      <c r="D272"/>
      <c r="E272"/>
      <c r="F272"/>
      <c r="G272"/>
      <c r="H272"/>
      <c r="I272"/>
      <c r="J272"/>
      <c r="K272"/>
      <c r="S272"/>
      <c r="T272"/>
      <c r="U272"/>
      <c r="W272"/>
      <c r="X272"/>
      <c r="Y272"/>
    </row>
    <row r="273" spans="1:25" x14ac:dyDescent="0.2">
      <c r="A273"/>
      <c r="B273"/>
      <c r="C273"/>
      <c r="D273"/>
      <c r="E273"/>
      <c r="F273"/>
      <c r="G273"/>
      <c r="H273"/>
      <c r="I273"/>
      <c r="J273"/>
      <c r="K273"/>
      <c r="S273"/>
      <c r="T273"/>
      <c r="U273"/>
      <c r="W273"/>
      <c r="X273"/>
      <c r="Y273"/>
    </row>
    <row r="274" spans="1:25" x14ac:dyDescent="0.2">
      <c r="A274"/>
      <c r="B274"/>
      <c r="C274"/>
      <c r="D274"/>
      <c r="E274"/>
      <c r="F274"/>
      <c r="G274"/>
      <c r="H274"/>
      <c r="I274"/>
      <c r="J274"/>
      <c r="K274"/>
      <c r="S274"/>
      <c r="T274"/>
      <c r="U274"/>
      <c r="W274"/>
      <c r="X274"/>
      <c r="Y274"/>
    </row>
    <row r="275" spans="1:25" x14ac:dyDescent="0.2">
      <c r="A275"/>
      <c r="B275"/>
      <c r="C275"/>
      <c r="D275"/>
      <c r="E275"/>
      <c r="F275"/>
      <c r="G275"/>
      <c r="H275"/>
      <c r="I275"/>
      <c r="J275"/>
      <c r="K275"/>
      <c r="S275"/>
      <c r="T275"/>
      <c r="U275"/>
      <c r="W275"/>
      <c r="X275"/>
      <c r="Y275"/>
    </row>
    <row r="276" spans="1:25" x14ac:dyDescent="0.2">
      <c r="A276"/>
      <c r="B276"/>
      <c r="C276"/>
      <c r="D276"/>
      <c r="E276"/>
      <c r="F276"/>
      <c r="G276"/>
      <c r="H276"/>
      <c r="I276"/>
      <c r="J276"/>
      <c r="K276"/>
      <c r="S276"/>
      <c r="T276"/>
      <c r="U276"/>
      <c r="W276"/>
      <c r="X276"/>
      <c r="Y276"/>
    </row>
    <row r="277" spans="1:25" x14ac:dyDescent="0.2">
      <c r="A277"/>
      <c r="B277"/>
      <c r="C277"/>
      <c r="D277"/>
      <c r="E277"/>
      <c r="F277"/>
      <c r="G277"/>
      <c r="H277"/>
      <c r="I277"/>
      <c r="S277"/>
      <c r="T277"/>
      <c r="U277"/>
      <c r="W277"/>
      <c r="X277"/>
      <c r="Y277"/>
    </row>
    <row r="278" spans="1:25" x14ac:dyDescent="0.2">
      <c r="A278"/>
      <c r="B278"/>
      <c r="C278"/>
      <c r="D278"/>
      <c r="E278"/>
      <c r="F278"/>
      <c r="G278"/>
      <c r="H278"/>
      <c r="I278"/>
      <c r="S278"/>
      <c r="T278"/>
      <c r="U278"/>
      <c r="W278"/>
      <c r="X278"/>
      <c r="Y278"/>
    </row>
    <row r="279" spans="1:25" x14ac:dyDescent="0.2">
      <c r="A279"/>
      <c r="B279"/>
      <c r="C279"/>
      <c r="D279"/>
      <c r="E279"/>
      <c r="F279"/>
      <c r="G279"/>
      <c r="H279"/>
      <c r="I279"/>
      <c r="S279"/>
      <c r="T279"/>
      <c r="U279"/>
      <c r="W279"/>
      <c r="X279"/>
      <c r="Y279"/>
    </row>
    <row r="280" spans="1:25" x14ac:dyDescent="0.2">
      <c r="A280"/>
      <c r="B280"/>
      <c r="C280"/>
      <c r="D280"/>
      <c r="E280"/>
      <c r="F280"/>
      <c r="G280"/>
      <c r="H280"/>
      <c r="I280"/>
      <c r="S280"/>
      <c r="T280"/>
      <c r="U280"/>
      <c r="W280"/>
      <c r="X280"/>
      <c r="Y280"/>
    </row>
    <row r="281" spans="1:25" x14ac:dyDescent="0.2">
      <c r="A281"/>
      <c r="B281"/>
      <c r="C281"/>
      <c r="D281"/>
      <c r="E281"/>
      <c r="F281"/>
      <c r="G281"/>
      <c r="H281"/>
      <c r="I281"/>
      <c r="S281"/>
      <c r="T281"/>
      <c r="U281"/>
      <c r="W281"/>
      <c r="X281"/>
      <c r="Y281"/>
    </row>
    <row r="282" spans="1:25" x14ac:dyDescent="0.2">
      <c r="A282"/>
      <c r="B282"/>
      <c r="C282"/>
      <c r="D282"/>
      <c r="E282"/>
      <c r="F282"/>
      <c r="G282"/>
      <c r="H282"/>
      <c r="I282"/>
      <c r="S282"/>
      <c r="T282"/>
      <c r="U282"/>
      <c r="W282"/>
      <c r="X282"/>
      <c r="Y282"/>
    </row>
    <row r="283" spans="1:25" x14ac:dyDescent="0.2">
      <c r="A283"/>
      <c r="B283"/>
      <c r="C283"/>
      <c r="D283"/>
      <c r="E283"/>
      <c r="F283"/>
      <c r="G283"/>
      <c r="H283"/>
      <c r="I283"/>
      <c r="S283"/>
      <c r="T283"/>
      <c r="U283"/>
      <c r="W283"/>
      <c r="X283"/>
      <c r="Y283"/>
    </row>
    <row r="284" spans="1:25" x14ac:dyDescent="0.2">
      <c r="A284"/>
      <c r="B284"/>
      <c r="C284"/>
      <c r="D284"/>
      <c r="E284"/>
      <c r="F284"/>
      <c r="G284"/>
      <c r="H284"/>
      <c r="I284"/>
      <c r="S284"/>
      <c r="T284"/>
      <c r="U284"/>
      <c r="W284"/>
      <c r="X284"/>
      <c r="Y284"/>
    </row>
    <row r="285" spans="1:25" x14ac:dyDescent="0.2">
      <c r="A285"/>
      <c r="B285"/>
      <c r="C285"/>
      <c r="D285"/>
      <c r="E285"/>
      <c r="F285"/>
      <c r="G285"/>
      <c r="H285"/>
      <c r="I285"/>
      <c r="S285"/>
      <c r="T285"/>
      <c r="U285"/>
      <c r="W285"/>
      <c r="X285"/>
      <c r="Y285"/>
    </row>
    <row r="286" spans="1:25" x14ac:dyDescent="0.2">
      <c r="A286"/>
      <c r="B286"/>
      <c r="C286"/>
      <c r="D286"/>
      <c r="E286"/>
      <c r="F286"/>
      <c r="G286"/>
      <c r="H286"/>
      <c r="I286"/>
      <c r="S286"/>
      <c r="T286"/>
      <c r="U286"/>
      <c r="W286"/>
      <c r="X286"/>
      <c r="Y286"/>
    </row>
    <row r="287" spans="1:25" x14ac:dyDescent="0.2">
      <c r="A287"/>
      <c r="B287"/>
      <c r="C287"/>
      <c r="D287"/>
      <c r="E287"/>
      <c r="F287"/>
      <c r="G287"/>
      <c r="H287"/>
      <c r="I287"/>
      <c r="S287"/>
      <c r="T287"/>
      <c r="U287"/>
      <c r="W287"/>
      <c r="X287"/>
      <c r="Y287"/>
    </row>
    <row r="288" spans="1:25" x14ac:dyDescent="0.2">
      <c r="A288"/>
      <c r="B288"/>
      <c r="C288"/>
      <c r="D288"/>
      <c r="E288"/>
      <c r="F288"/>
      <c r="G288"/>
      <c r="H288"/>
      <c r="I288"/>
      <c r="S288"/>
      <c r="T288"/>
      <c r="U288"/>
      <c r="W288"/>
      <c r="X288"/>
      <c r="Y288"/>
    </row>
    <row r="289" spans="1:25" x14ac:dyDescent="0.2">
      <c r="A289"/>
      <c r="B289"/>
      <c r="C289"/>
      <c r="D289"/>
      <c r="E289"/>
      <c r="F289"/>
      <c r="G289"/>
      <c r="H289"/>
      <c r="I289"/>
      <c r="S289"/>
      <c r="T289"/>
      <c r="U289"/>
      <c r="W289"/>
      <c r="X289"/>
      <c r="Y289"/>
    </row>
    <row r="290" spans="1:25" x14ac:dyDescent="0.2">
      <c r="A290"/>
      <c r="B290"/>
      <c r="C290"/>
      <c r="D290"/>
      <c r="E290"/>
      <c r="F290"/>
      <c r="G290"/>
      <c r="H290"/>
      <c r="I290"/>
      <c r="S290"/>
      <c r="T290"/>
      <c r="U290"/>
      <c r="W290"/>
      <c r="X290"/>
      <c r="Y290"/>
    </row>
    <row r="291" spans="1:25" x14ac:dyDescent="0.2">
      <c r="A291"/>
      <c r="B291"/>
      <c r="C291"/>
      <c r="D291"/>
      <c r="E291"/>
      <c r="F291"/>
      <c r="G291"/>
      <c r="H291"/>
      <c r="I291"/>
      <c r="S291"/>
      <c r="T291"/>
      <c r="U291"/>
      <c r="W291"/>
      <c r="X291"/>
      <c r="Y291"/>
    </row>
    <row r="292" spans="1:25" x14ac:dyDescent="0.2">
      <c r="A292"/>
      <c r="B292"/>
      <c r="C292"/>
      <c r="D292"/>
      <c r="E292"/>
      <c r="F292"/>
      <c r="G292"/>
      <c r="H292"/>
      <c r="I292"/>
      <c r="S292"/>
      <c r="T292"/>
      <c r="U292"/>
      <c r="W292"/>
      <c r="X292"/>
      <c r="Y292"/>
    </row>
    <row r="293" spans="1:25" x14ac:dyDescent="0.2">
      <c r="A293"/>
      <c r="B293"/>
      <c r="C293"/>
      <c r="D293"/>
      <c r="E293"/>
      <c r="F293"/>
      <c r="G293"/>
      <c r="H293"/>
      <c r="I293"/>
      <c r="S293"/>
      <c r="T293"/>
      <c r="U293"/>
      <c r="W293"/>
      <c r="X293"/>
      <c r="Y293"/>
    </row>
    <row r="294" spans="1:25" x14ac:dyDescent="0.2">
      <c r="A294"/>
      <c r="B294"/>
      <c r="C294"/>
      <c r="D294"/>
      <c r="E294"/>
      <c r="F294"/>
      <c r="G294"/>
      <c r="H294"/>
      <c r="I294"/>
      <c r="S294"/>
      <c r="T294"/>
      <c r="U294"/>
      <c r="W294"/>
      <c r="X294"/>
      <c r="Y294"/>
    </row>
    <row r="295" spans="1:25" x14ac:dyDescent="0.2">
      <c r="A295"/>
      <c r="B295"/>
      <c r="C295"/>
      <c r="D295"/>
      <c r="E295"/>
      <c r="F295"/>
      <c r="G295"/>
      <c r="H295"/>
      <c r="I295"/>
      <c r="S295"/>
      <c r="T295"/>
      <c r="U295"/>
      <c r="W295"/>
      <c r="X295"/>
      <c r="Y295"/>
    </row>
    <row r="296" spans="1:25" x14ac:dyDescent="0.2">
      <c r="A296"/>
      <c r="B296"/>
      <c r="C296"/>
      <c r="D296"/>
      <c r="E296"/>
      <c r="F296"/>
      <c r="G296"/>
      <c r="H296"/>
      <c r="I296"/>
      <c r="S296"/>
      <c r="T296"/>
      <c r="U296"/>
      <c r="W296"/>
      <c r="X296"/>
      <c r="Y296"/>
    </row>
    <row r="297" spans="1:25" x14ac:dyDescent="0.2">
      <c r="A297"/>
      <c r="B297"/>
      <c r="C297"/>
      <c r="D297"/>
      <c r="E297"/>
      <c r="F297"/>
      <c r="G297"/>
      <c r="H297"/>
      <c r="I297"/>
      <c r="S297"/>
      <c r="T297"/>
      <c r="U297"/>
      <c r="W297"/>
      <c r="X297"/>
      <c r="Y297"/>
    </row>
    <row r="298" spans="1:25" x14ac:dyDescent="0.2">
      <c r="A298"/>
      <c r="B298"/>
      <c r="C298"/>
      <c r="D298"/>
      <c r="E298"/>
      <c r="F298"/>
      <c r="G298"/>
      <c r="H298"/>
      <c r="I298"/>
      <c r="S298"/>
      <c r="T298"/>
      <c r="U298"/>
      <c r="W298"/>
      <c r="X298"/>
      <c r="Y298"/>
    </row>
    <row r="299" spans="1:25" x14ac:dyDescent="0.2">
      <c r="A299"/>
      <c r="B299"/>
      <c r="C299"/>
      <c r="D299"/>
      <c r="E299"/>
      <c r="F299"/>
      <c r="G299"/>
      <c r="H299"/>
      <c r="I299"/>
      <c r="S299"/>
      <c r="T299"/>
      <c r="U299"/>
      <c r="W299"/>
      <c r="X299"/>
      <c r="Y299"/>
    </row>
    <row r="300" spans="1:25" x14ac:dyDescent="0.2">
      <c r="A300"/>
      <c r="B300"/>
      <c r="C300"/>
      <c r="D300"/>
      <c r="E300"/>
      <c r="F300"/>
      <c r="G300"/>
      <c r="H300"/>
      <c r="I300"/>
      <c r="S300"/>
      <c r="T300"/>
      <c r="U300"/>
      <c r="W300"/>
      <c r="X300"/>
      <c r="Y300"/>
    </row>
    <row r="301" spans="1:25" x14ac:dyDescent="0.2">
      <c r="A301"/>
      <c r="B301"/>
      <c r="C301"/>
      <c r="D301"/>
      <c r="E301"/>
      <c r="F301"/>
      <c r="G301"/>
      <c r="H301"/>
      <c r="I301"/>
      <c r="S301"/>
      <c r="T301"/>
      <c r="U301"/>
      <c r="W301"/>
      <c r="X301"/>
      <c r="Y301"/>
    </row>
    <row r="302" spans="1:25" x14ac:dyDescent="0.2">
      <c r="A302"/>
      <c r="B302"/>
      <c r="C302"/>
      <c r="D302"/>
      <c r="E302"/>
      <c r="F302"/>
      <c r="G302"/>
      <c r="H302"/>
      <c r="I302"/>
      <c r="S302"/>
      <c r="T302"/>
      <c r="U302"/>
      <c r="W302"/>
      <c r="X302"/>
      <c r="Y302"/>
    </row>
    <row r="303" spans="1:25" x14ac:dyDescent="0.2">
      <c r="A303"/>
      <c r="B303"/>
      <c r="C303"/>
      <c r="D303"/>
      <c r="E303"/>
      <c r="F303"/>
      <c r="G303"/>
      <c r="H303"/>
      <c r="I303"/>
      <c r="S303"/>
      <c r="T303"/>
      <c r="U303"/>
      <c r="W303"/>
      <c r="X303"/>
      <c r="Y303"/>
    </row>
    <row r="304" spans="1:25" x14ac:dyDescent="0.2">
      <c r="A304"/>
      <c r="B304"/>
      <c r="C304"/>
      <c r="D304"/>
      <c r="E304"/>
      <c r="F304"/>
      <c r="G304"/>
      <c r="H304"/>
      <c r="I304"/>
      <c r="S304"/>
      <c r="T304"/>
      <c r="U304"/>
      <c r="W304"/>
      <c r="X304"/>
      <c r="Y304"/>
    </row>
    <row r="305" spans="1:25" x14ac:dyDescent="0.2">
      <c r="A305"/>
      <c r="B305"/>
      <c r="C305"/>
      <c r="D305"/>
      <c r="E305"/>
      <c r="F305"/>
      <c r="G305"/>
      <c r="H305"/>
      <c r="I305"/>
      <c r="S305"/>
      <c r="T305"/>
      <c r="U305"/>
      <c r="W305"/>
      <c r="X305"/>
      <c r="Y305"/>
    </row>
    <row r="306" spans="1:25" x14ac:dyDescent="0.2">
      <c r="A306"/>
      <c r="B306"/>
      <c r="C306"/>
      <c r="D306"/>
      <c r="E306"/>
      <c r="F306"/>
      <c r="G306"/>
      <c r="H306"/>
      <c r="I306"/>
      <c r="S306"/>
      <c r="T306"/>
      <c r="U306"/>
      <c r="W306"/>
      <c r="X306"/>
      <c r="Y306"/>
    </row>
    <row r="307" spans="1:25" x14ac:dyDescent="0.2">
      <c r="A307"/>
      <c r="B307"/>
      <c r="C307"/>
      <c r="D307"/>
      <c r="E307"/>
      <c r="F307"/>
      <c r="G307"/>
      <c r="H307"/>
      <c r="I307"/>
      <c r="S307"/>
      <c r="T307"/>
      <c r="U307"/>
      <c r="W307"/>
      <c r="X307"/>
      <c r="Y307"/>
    </row>
    <row r="308" spans="1:25" x14ac:dyDescent="0.2">
      <c r="A308"/>
      <c r="B308"/>
      <c r="C308"/>
      <c r="D308"/>
      <c r="E308"/>
      <c r="F308"/>
      <c r="G308"/>
      <c r="H308"/>
      <c r="I308"/>
      <c r="S308"/>
      <c r="T308"/>
      <c r="U308"/>
      <c r="W308"/>
      <c r="X308"/>
      <c r="Y308"/>
    </row>
    <row r="309" spans="1:25" x14ac:dyDescent="0.2">
      <c r="A309"/>
      <c r="B309"/>
      <c r="C309"/>
      <c r="D309"/>
      <c r="E309"/>
      <c r="F309"/>
      <c r="G309"/>
      <c r="H309"/>
      <c r="I309"/>
      <c r="S309"/>
      <c r="T309"/>
      <c r="U309"/>
      <c r="W309"/>
      <c r="X309"/>
      <c r="Y309"/>
    </row>
    <row r="310" spans="1:25" x14ac:dyDescent="0.2">
      <c r="A310"/>
      <c r="B310"/>
      <c r="C310"/>
      <c r="D310"/>
      <c r="E310"/>
      <c r="F310"/>
      <c r="G310"/>
      <c r="H310"/>
      <c r="I310"/>
      <c r="S310"/>
      <c r="T310"/>
      <c r="U310"/>
      <c r="W310"/>
      <c r="X310"/>
      <c r="Y310"/>
    </row>
    <row r="311" spans="1:25" x14ac:dyDescent="0.2">
      <c r="A311"/>
      <c r="B311"/>
      <c r="C311"/>
      <c r="D311"/>
      <c r="E311"/>
      <c r="F311"/>
      <c r="G311"/>
      <c r="H311"/>
      <c r="I311"/>
      <c r="S311"/>
      <c r="T311"/>
      <c r="U311"/>
      <c r="W311"/>
      <c r="X311"/>
      <c r="Y311"/>
    </row>
    <row r="312" spans="1:25" x14ac:dyDescent="0.2">
      <c r="A312"/>
      <c r="B312"/>
      <c r="C312"/>
      <c r="D312"/>
      <c r="E312"/>
      <c r="F312"/>
      <c r="G312"/>
      <c r="H312"/>
      <c r="I312"/>
      <c r="S312"/>
      <c r="T312"/>
      <c r="U312"/>
      <c r="W312"/>
      <c r="X312"/>
      <c r="Y312"/>
    </row>
    <row r="313" spans="1:25" x14ac:dyDescent="0.2">
      <c r="A313"/>
      <c r="B313"/>
      <c r="C313"/>
      <c r="D313"/>
      <c r="E313"/>
      <c r="F313"/>
      <c r="G313"/>
      <c r="H313"/>
      <c r="I313"/>
      <c r="S313"/>
      <c r="T313"/>
      <c r="U313"/>
      <c r="W313"/>
      <c r="X313"/>
      <c r="Y313"/>
    </row>
    <row r="314" spans="1:25" x14ac:dyDescent="0.2">
      <c r="A314"/>
      <c r="B314"/>
      <c r="C314"/>
      <c r="D314"/>
      <c r="E314"/>
      <c r="F314"/>
      <c r="G314"/>
      <c r="H314"/>
      <c r="I314"/>
      <c r="S314"/>
      <c r="T314"/>
      <c r="U314"/>
      <c r="W314"/>
      <c r="X314"/>
      <c r="Y314"/>
    </row>
    <row r="315" spans="1:25" x14ac:dyDescent="0.2">
      <c r="A315"/>
      <c r="B315"/>
      <c r="C315"/>
      <c r="D315"/>
      <c r="E315"/>
      <c r="F315"/>
      <c r="G315"/>
      <c r="H315"/>
      <c r="I315"/>
      <c r="S315"/>
      <c r="T315"/>
      <c r="U315"/>
      <c r="W315"/>
      <c r="X315"/>
      <c r="Y315"/>
    </row>
    <row r="316" spans="1:25" x14ac:dyDescent="0.2">
      <c r="A316"/>
      <c r="B316"/>
      <c r="C316"/>
      <c r="D316"/>
      <c r="E316"/>
      <c r="F316"/>
      <c r="G316"/>
      <c r="H316"/>
      <c r="I316"/>
      <c r="S316"/>
      <c r="T316"/>
      <c r="U316"/>
      <c r="W316"/>
      <c r="X316"/>
      <c r="Y316"/>
    </row>
    <row r="317" spans="1:25" x14ac:dyDescent="0.2">
      <c r="A317"/>
      <c r="B317"/>
      <c r="C317"/>
      <c r="D317"/>
      <c r="E317"/>
      <c r="F317"/>
      <c r="G317"/>
      <c r="H317"/>
      <c r="I317"/>
      <c r="S317"/>
      <c r="T317"/>
      <c r="U317"/>
      <c r="W317"/>
      <c r="X317"/>
      <c r="Y317"/>
    </row>
    <row r="318" spans="1:25" x14ac:dyDescent="0.2">
      <c r="A318"/>
      <c r="B318"/>
      <c r="C318"/>
      <c r="D318"/>
      <c r="E318"/>
      <c r="F318"/>
      <c r="G318"/>
      <c r="H318"/>
      <c r="I318"/>
      <c r="S318"/>
      <c r="T318"/>
      <c r="U318"/>
      <c r="W318"/>
      <c r="X318"/>
      <c r="Y318"/>
    </row>
    <row r="319" spans="1:25" x14ac:dyDescent="0.2">
      <c r="A319"/>
      <c r="B319"/>
      <c r="C319"/>
      <c r="D319"/>
      <c r="E319"/>
      <c r="F319"/>
      <c r="G319"/>
      <c r="H319"/>
      <c r="I319"/>
      <c r="S319"/>
      <c r="T319"/>
      <c r="U319"/>
      <c r="W319"/>
      <c r="X319"/>
      <c r="Y319"/>
    </row>
    <row r="320" spans="1:25" x14ac:dyDescent="0.2">
      <c r="A320"/>
      <c r="B320"/>
      <c r="C320"/>
      <c r="D320"/>
      <c r="E320"/>
      <c r="F320"/>
      <c r="G320"/>
      <c r="H320"/>
      <c r="I320"/>
      <c r="S320"/>
      <c r="T320"/>
      <c r="U320"/>
      <c r="W320"/>
      <c r="X320"/>
      <c r="Y320"/>
    </row>
    <row r="321" spans="1:25" x14ac:dyDescent="0.2">
      <c r="A321"/>
      <c r="B321"/>
      <c r="C321"/>
      <c r="D321"/>
      <c r="E321"/>
      <c r="F321"/>
      <c r="G321"/>
      <c r="H321"/>
      <c r="I321"/>
      <c r="S321"/>
      <c r="T321"/>
      <c r="U321"/>
      <c r="W321"/>
      <c r="X321"/>
      <c r="Y321"/>
    </row>
    <row r="322" spans="1:25" x14ac:dyDescent="0.2">
      <c r="A322"/>
      <c r="B322"/>
      <c r="C322"/>
      <c r="D322"/>
      <c r="E322"/>
      <c r="F322"/>
      <c r="G322"/>
      <c r="H322"/>
      <c r="I322"/>
      <c r="S322"/>
      <c r="T322"/>
      <c r="U322"/>
      <c r="W322"/>
      <c r="X322"/>
      <c r="Y322"/>
    </row>
    <row r="323" spans="1:25" x14ac:dyDescent="0.2">
      <c r="A323"/>
      <c r="B323"/>
      <c r="C323"/>
      <c r="D323"/>
      <c r="E323"/>
      <c r="F323"/>
      <c r="G323"/>
      <c r="H323"/>
      <c r="I323"/>
      <c r="S323"/>
      <c r="T323"/>
      <c r="U323"/>
      <c r="W323"/>
      <c r="X323"/>
      <c r="Y323"/>
    </row>
    <row r="324" spans="1:25" x14ac:dyDescent="0.2">
      <c r="A324"/>
      <c r="B324"/>
      <c r="C324"/>
      <c r="D324"/>
      <c r="E324"/>
      <c r="F324"/>
      <c r="G324"/>
      <c r="H324"/>
      <c r="I324"/>
      <c r="S324"/>
      <c r="T324"/>
      <c r="U324"/>
      <c r="W324"/>
      <c r="X324"/>
      <c r="Y324"/>
    </row>
    <row r="325" spans="1:25" x14ac:dyDescent="0.2">
      <c r="A325"/>
      <c r="B325"/>
      <c r="C325"/>
      <c r="D325"/>
      <c r="E325"/>
      <c r="F325"/>
      <c r="G325"/>
      <c r="H325"/>
      <c r="I325"/>
      <c r="S325"/>
      <c r="T325"/>
      <c r="U325"/>
      <c r="W325"/>
      <c r="X325"/>
      <c r="Y325"/>
    </row>
    <row r="326" spans="1:25" x14ac:dyDescent="0.2">
      <c r="A326"/>
      <c r="B326"/>
      <c r="C326"/>
      <c r="D326"/>
      <c r="E326"/>
      <c r="F326"/>
      <c r="G326"/>
      <c r="H326"/>
      <c r="I326"/>
      <c r="S326"/>
      <c r="T326"/>
      <c r="U326"/>
      <c r="W326"/>
      <c r="X326"/>
      <c r="Y326"/>
    </row>
    <row r="327" spans="1:25" x14ac:dyDescent="0.2">
      <c r="A327"/>
      <c r="B327"/>
      <c r="C327"/>
      <c r="D327"/>
      <c r="E327"/>
      <c r="F327"/>
      <c r="G327"/>
      <c r="H327"/>
      <c r="I327"/>
      <c r="S327"/>
      <c r="T327"/>
      <c r="U327"/>
      <c r="W327"/>
      <c r="X327"/>
      <c r="Y327"/>
    </row>
    <row r="328" spans="1:25" x14ac:dyDescent="0.2">
      <c r="A328"/>
      <c r="B328"/>
      <c r="C328"/>
      <c r="D328"/>
      <c r="E328"/>
      <c r="F328"/>
      <c r="G328"/>
      <c r="H328"/>
      <c r="I328"/>
      <c r="S328"/>
      <c r="T328"/>
      <c r="U328"/>
      <c r="W328"/>
      <c r="X328"/>
      <c r="Y328"/>
    </row>
    <row r="329" spans="1:25" x14ac:dyDescent="0.2">
      <c r="A329"/>
      <c r="B329"/>
      <c r="C329"/>
      <c r="D329"/>
      <c r="E329"/>
      <c r="F329"/>
      <c r="G329"/>
      <c r="H329"/>
      <c r="I329"/>
      <c r="S329"/>
      <c r="T329"/>
      <c r="U329"/>
      <c r="W329"/>
      <c r="X329"/>
      <c r="Y329"/>
    </row>
    <row r="330" spans="1:25" x14ac:dyDescent="0.2">
      <c r="A330"/>
      <c r="B330"/>
      <c r="C330"/>
      <c r="D330"/>
      <c r="E330"/>
      <c r="F330"/>
      <c r="G330"/>
      <c r="H330"/>
      <c r="I330"/>
      <c r="S330"/>
      <c r="T330"/>
      <c r="U330"/>
      <c r="W330"/>
      <c r="X330"/>
      <c r="Y330"/>
    </row>
    <row r="331" spans="1:25" x14ac:dyDescent="0.2">
      <c r="A331"/>
      <c r="B331"/>
      <c r="C331"/>
      <c r="D331"/>
      <c r="E331"/>
      <c r="F331"/>
      <c r="G331"/>
      <c r="H331"/>
      <c r="I331"/>
      <c r="S331"/>
      <c r="T331"/>
      <c r="U331"/>
      <c r="W331"/>
      <c r="X331"/>
      <c r="Y331"/>
    </row>
    <row r="332" spans="1:25" x14ac:dyDescent="0.2">
      <c r="A332"/>
      <c r="B332"/>
      <c r="C332"/>
      <c r="D332"/>
      <c r="E332"/>
      <c r="F332"/>
      <c r="G332"/>
      <c r="H332"/>
      <c r="I332"/>
      <c r="S332"/>
      <c r="T332"/>
      <c r="U332"/>
      <c r="W332"/>
      <c r="X332"/>
      <c r="Y332"/>
    </row>
    <row r="333" spans="1:25" x14ac:dyDescent="0.2">
      <c r="A333"/>
      <c r="B333"/>
      <c r="C333"/>
      <c r="D333"/>
      <c r="E333"/>
      <c r="F333"/>
      <c r="G333"/>
      <c r="H333"/>
      <c r="I333"/>
      <c r="S333"/>
      <c r="T333"/>
      <c r="U333"/>
      <c r="W333"/>
      <c r="X333"/>
      <c r="Y333"/>
    </row>
    <row r="334" spans="1:25" x14ac:dyDescent="0.2">
      <c r="A334"/>
      <c r="B334"/>
      <c r="C334"/>
      <c r="D334"/>
      <c r="E334"/>
      <c r="F334"/>
      <c r="G334"/>
      <c r="H334"/>
      <c r="I334"/>
      <c r="S334"/>
      <c r="T334"/>
      <c r="U334"/>
      <c r="W334"/>
      <c r="X334"/>
      <c r="Y334"/>
    </row>
    <row r="335" spans="1:25" x14ac:dyDescent="0.2">
      <c r="A335"/>
      <c r="B335"/>
      <c r="C335"/>
      <c r="D335"/>
      <c r="E335"/>
      <c r="F335"/>
      <c r="G335"/>
      <c r="H335"/>
      <c r="I335"/>
      <c r="S335"/>
      <c r="T335"/>
      <c r="U335"/>
      <c r="W335"/>
      <c r="X335"/>
      <c r="Y335"/>
    </row>
    <row r="336" spans="1:25" x14ac:dyDescent="0.2">
      <c r="A336"/>
      <c r="B336"/>
      <c r="C336"/>
      <c r="D336"/>
      <c r="E336"/>
      <c r="F336"/>
      <c r="G336"/>
      <c r="H336"/>
      <c r="I336"/>
      <c r="S336"/>
      <c r="T336"/>
      <c r="U336"/>
      <c r="W336"/>
      <c r="X336"/>
      <c r="Y336"/>
    </row>
    <row r="337" spans="1:25" x14ac:dyDescent="0.2">
      <c r="A337"/>
      <c r="B337"/>
      <c r="C337"/>
      <c r="D337"/>
      <c r="E337"/>
      <c r="F337"/>
      <c r="G337"/>
      <c r="H337"/>
      <c r="I337"/>
      <c r="S337"/>
      <c r="T337"/>
      <c r="U337"/>
      <c r="W337"/>
      <c r="X337"/>
      <c r="Y337"/>
    </row>
    <row r="338" spans="1:25" x14ac:dyDescent="0.2">
      <c r="A338"/>
      <c r="B338"/>
      <c r="C338"/>
      <c r="D338"/>
      <c r="E338"/>
      <c r="F338"/>
      <c r="G338"/>
      <c r="H338"/>
      <c r="I338"/>
      <c r="S338"/>
      <c r="T338"/>
      <c r="U338"/>
      <c r="W338"/>
      <c r="X338"/>
      <c r="Y338"/>
    </row>
    <row r="339" spans="1:25" x14ac:dyDescent="0.2">
      <c r="A339"/>
      <c r="B339"/>
      <c r="C339"/>
      <c r="D339"/>
      <c r="E339"/>
      <c r="F339"/>
      <c r="G339"/>
      <c r="H339"/>
      <c r="I339"/>
      <c r="S339"/>
      <c r="T339"/>
      <c r="U339"/>
      <c r="W339"/>
      <c r="X339"/>
      <c r="Y339"/>
    </row>
    <row r="340" spans="1:25" x14ac:dyDescent="0.2">
      <c r="A340"/>
      <c r="B340"/>
      <c r="C340"/>
      <c r="D340"/>
      <c r="E340"/>
      <c r="F340"/>
      <c r="G340"/>
      <c r="H340"/>
      <c r="I340"/>
      <c r="S340"/>
      <c r="T340"/>
      <c r="U340"/>
      <c r="W340"/>
      <c r="X340"/>
      <c r="Y340"/>
    </row>
    <row r="341" spans="1:25" x14ac:dyDescent="0.2">
      <c r="A341"/>
      <c r="B341"/>
      <c r="C341"/>
      <c r="D341"/>
      <c r="E341"/>
      <c r="F341"/>
      <c r="G341"/>
      <c r="H341"/>
      <c r="I341"/>
      <c r="S341"/>
      <c r="T341"/>
      <c r="U341"/>
      <c r="W341"/>
      <c r="X341"/>
      <c r="Y341"/>
    </row>
    <row r="342" spans="1:25" x14ac:dyDescent="0.2">
      <c r="A342"/>
      <c r="B342"/>
      <c r="C342"/>
      <c r="D342"/>
      <c r="E342"/>
      <c r="F342"/>
      <c r="G342"/>
      <c r="H342"/>
      <c r="I342"/>
      <c r="S342"/>
      <c r="T342"/>
      <c r="U342"/>
      <c r="W342"/>
      <c r="X342"/>
      <c r="Y342"/>
    </row>
    <row r="343" spans="1:25" x14ac:dyDescent="0.2">
      <c r="A343"/>
      <c r="B343"/>
      <c r="C343"/>
      <c r="D343"/>
      <c r="E343"/>
      <c r="F343"/>
      <c r="G343"/>
      <c r="H343"/>
      <c r="I343"/>
      <c r="S343"/>
      <c r="T343"/>
      <c r="U343"/>
      <c r="W343"/>
      <c r="X343"/>
      <c r="Y343"/>
    </row>
    <row r="344" spans="1:25" x14ac:dyDescent="0.2">
      <c r="A344"/>
      <c r="B344"/>
      <c r="C344"/>
      <c r="D344"/>
      <c r="E344"/>
      <c r="F344"/>
      <c r="G344"/>
      <c r="H344"/>
      <c r="I344"/>
      <c r="S344"/>
      <c r="T344"/>
      <c r="U344"/>
      <c r="W344"/>
      <c r="X344"/>
      <c r="Y344"/>
    </row>
    <row r="345" spans="1:25" x14ac:dyDescent="0.2">
      <c r="A345"/>
      <c r="B345"/>
      <c r="C345"/>
      <c r="D345"/>
      <c r="E345"/>
      <c r="F345"/>
      <c r="G345"/>
      <c r="H345"/>
      <c r="I345"/>
      <c r="S345"/>
      <c r="T345"/>
      <c r="U345"/>
      <c r="W345"/>
      <c r="X345"/>
      <c r="Y345"/>
    </row>
    <row r="346" spans="1:25" x14ac:dyDescent="0.2">
      <c r="A346"/>
      <c r="B346"/>
      <c r="C346"/>
      <c r="D346"/>
      <c r="E346"/>
      <c r="F346"/>
      <c r="G346"/>
      <c r="H346"/>
      <c r="I346"/>
      <c r="S346"/>
      <c r="T346"/>
      <c r="U346"/>
      <c r="W346"/>
      <c r="X346"/>
      <c r="Y346"/>
    </row>
    <row r="347" spans="1:25" x14ac:dyDescent="0.2">
      <c r="A347"/>
      <c r="B347"/>
      <c r="C347"/>
      <c r="D347"/>
      <c r="E347"/>
      <c r="F347"/>
      <c r="G347"/>
      <c r="H347"/>
      <c r="I347"/>
      <c r="S347"/>
      <c r="T347"/>
      <c r="U347"/>
      <c r="W347"/>
      <c r="X347"/>
      <c r="Y347"/>
    </row>
    <row r="348" spans="1:25" x14ac:dyDescent="0.2">
      <c r="A348"/>
      <c r="B348"/>
      <c r="C348"/>
      <c r="D348"/>
      <c r="E348"/>
      <c r="F348"/>
      <c r="G348"/>
      <c r="H348"/>
      <c r="I348"/>
      <c r="S348"/>
      <c r="T348"/>
      <c r="U348"/>
      <c r="W348"/>
      <c r="X348"/>
      <c r="Y348"/>
    </row>
    <row r="349" spans="1:25" x14ac:dyDescent="0.2">
      <c r="A349"/>
      <c r="B349"/>
      <c r="C349"/>
      <c r="D349"/>
      <c r="E349"/>
      <c r="F349"/>
      <c r="G349"/>
      <c r="H349"/>
      <c r="I349"/>
      <c r="S349"/>
      <c r="T349"/>
      <c r="U349"/>
      <c r="W349"/>
      <c r="X349"/>
      <c r="Y349"/>
    </row>
    <row r="350" spans="1:25" x14ac:dyDescent="0.2">
      <c r="A350"/>
      <c r="B350"/>
      <c r="C350"/>
      <c r="D350"/>
      <c r="E350"/>
      <c r="F350"/>
      <c r="G350"/>
      <c r="H350"/>
      <c r="I350"/>
      <c r="S350"/>
      <c r="T350"/>
      <c r="U350"/>
      <c r="W350"/>
      <c r="X350"/>
      <c r="Y350"/>
    </row>
    <row r="351" spans="1:25" x14ac:dyDescent="0.2">
      <c r="A351"/>
      <c r="B351"/>
      <c r="C351"/>
      <c r="D351"/>
      <c r="E351"/>
      <c r="F351"/>
      <c r="G351"/>
      <c r="H351"/>
      <c r="I351"/>
      <c r="S351"/>
      <c r="T351"/>
      <c r="U351"/>
      <c r="W351"/>
      <c r="X351"/>
      <c r="Y351"/>
    </row>
    <row r="352" spans="1:25" x14ac:dyDescent="0.2">
      <c r="A352"/>
      <c r="B352"/>
      <c r="C352"/>
      <c r="D352"/>
      <c r="E352"/>
      <c r="F352"/>
      <c r="G352"/>
      <c r="H352"/>
      <c r="I352"/>
      <c r="S352"/>
      <c r="T352"/>
      <c r="U352"/>
      <c r="W352"/>
      <c r="X352"/>
      <c r="Y352"/>
    </row>
    <row r="353" spans="1:25" x14ac:dyDescent="0.2">
      <c r="A353"/>
      <c r="B353"/>
      <c r="C353"/>
      <c r="D353"/>
      <c r="E353"/>
      <c r="F353"/>
      <c r="G353"/>
      <c r="H353"/>
      <c r="I353"/>
      <c r="S353"/>
      <c r="T353"/>
      <c r="U353"/>
      <c r="W353"/>
      <c r="X353"/>
      <c r="Y353"/>
    </row>
    <row r="354" spans="1:25" x14ac:dyDescent="0.2">
      <c r="A354"/>
      <c r="B354"/>
      <c r="C354"/>
      <c r="D354"/>
      <c r="E354"/>
      <c r="F354"/>
      <c r="G354"/>
      <c r="H354"/>
      <c r="I354"/>
      <c r="S354"/>
      <c r="T354"/>
      <c r="U354"/>
      <c r="W354"/>
      <c r="X354"/>
      <c r="Y354"/>
    </row>
    <row r="355" spans="1:25" x14ac:dyDescent="0.2">
      <c r="A355"/>
      <c r="B355"/>
      <c r="C355"/>
      <c r="D355"/>
      <c r="E355"/>
      <c r="F355"/>
      <c r="G355"/>
      <c r="H355"/>
      <c r="I355"/>
      <c r="S355"/>
      <c r="T355"/>
      <c r="U355"/>
      <c r="W355"/>
      <c r="X355"/>
      <c r="Y355"/>
    </row>
    <row r="356" spans="1:25" x14ac:dyDescent="0.2">
      <c r="A356"/>
      <c r="B356"/>
      <c r="C356"/>
      <c r="D356"/>
      <c r="E356"/>
      <c r="F356"/>
      <c r="G356"/>
      <c r="H356"/>
      <c r="I356"/>
      <c r="S356"/>
      <c r="T356"/>
      <c r="U356"/>
      <c r="W356"/>
      <c r="X356"/>
      <c r="Y356"/>
    </row>
    <row r="357" spans="1:25" x14ac:dyDescent="0.2">
      <c r="A357"/>
      <c r="B357"/>
      <c r="C357"/>
      <c r="D357"/>
      <c r="E357"/>
      <c r="F357"/>
      <c r="G357"/>
      <c r="H357"/>
      <c r="I357"/>
      <c r="S357"/>
      <c r="T357"/>
      <c r="U357"/>
      <c r="W357"/>
      <c r="X357"/>
      <c r="Y357"/>
    </row>
    <row r="358" spans="1:25" x14ac:dyDescent="0.2">
      <c r="A358"/>
      <c r="B358"/>
      <c r="C358"/>
      <c r="D358"/>
      <c r="E358"/>
      <c r="F358"/>
      <c r="G358"/>
      <c r="H358"/>
      <c r="I358"/>
      <c r="S358"/>
      <c r="T358"/>
      <c r="U358"/>
      <c r="W358"/>
      <c r="X358"/>
      <c r="Y358"/>
    </row>
    <row r="359" spans="1:25" x14ac:dyDescent="0.2">
      <c r="A359"/>
      <c r="B359"/>
      <c r="C359"/>
      <c r="D359"/>
      <c r="E359"/>
      <c r="F359"/>
      <c r="G359"/>
      <c r="H359"/>
      <c r="I359"/>
      <c r="S359"/>
      <c r="T359"/>
      <c r="U359"/>
      <c r="W359"/>
      <c r="X359"/>
      <c r="Y359"/>
    </row>
    <row r="360" spans="1:25" x14ac:dyDescent="0.2">
      <c r="A360"/>
      <c r="B360"/>
      <c r="C360"/>
      <c r="D360"/>
      <c r="E360"/>
      <c r="F360"/>
      <c r="G360"/>
      <c r="H360"/>
      <c r="I360"/>
      <c r="S360"/>
      <c r="T360"/>
      <c r="U360"/>
      <c r="W360"/>
      <c r="X360"/>
      <c r="Y360"/>
    </row>
    <row r="361" spans="1:25" x14ac:dyDescent="0.2">
      <c r="A361"/>
      <c r="B361"/>
      <c r="C361"/>
      <c r="D361"/>
      <c r="E361"/>
      <c r="F361"/>
      <c r="G361"/>
      <c r="H361"/>
      <c r="I361"/>
      <c r="S361"/>
      <c r="T361"/>
      <c r="U361"/>
      <c r="W361"/>
      <c r="X361"/>
      <c r="Y361"/>
    </row>
    <row r="362" spans="1:25" x14ac:dyDescent="0.2">
      <c r="A362"/>
      <c r="B362"/>
      <c r="C362"/>
      <c r="D362"/>
      <c r="E362"/>
      <c r="F362"/>
      <c r="G362"/>
      <c r="H362"/>
      <c r="I362"/>
      <c r="S362"/>
      <c r="T362"/>
      <c r="U362"/>
      <c r="W362"/>
      <c r="X362"/>
      <c r="Y362"/>
    </row>
    <row r="363" spans="1:25" x14ac:dyDescent="0.2">
      <c r="A363"/>
      <c r="B363"/>
      <c r="C363"/>
      <c r="D363"/>
      <c r="E363"/>
      <c r="F363"/>
      <c r="G363"/>
      <c r="H363"/>
      <c r="I363"/>
      <c r="S363"/>
      <c r="T363"/>
      <c r="U363"/>
      <c r="W363"/>
      <c r="X363"/>
      <c r="Y363"/>
    </row>
    <row r="364" spans="1:25" x14ac:dyDescent="0.2">
      <c r="A364"/>
      <c r="B364"/>
      <c r="C364"/>
      <c r="D364"/>
      <c r="E364"/>
      <c r="F364"/>
      <c r="G364"/>
      <c r="H364"/>
      <c r="I364"/>
      <c r="S364"/>
      <c r="T364"/>
      <c r="U364"/>
      <c r="W364"/>
      <c r="X364"/>
      <c r="Y364"/>
    </row>
    <row r="365" spans="1:25" x14ac:dyDescent="0.2">
      <c r="A365"/>
      <c r="B365"/>
      <c r="C365"/>
      <c r="D365"/>
      <c r="E365"/>
      <c r="F365"/>
      <c r="G365"/>
      <c r="H365"/>
      <c r="I365"/>
      <c r="S365"/>
      <c r="T365"/>
      <c r="U365"/>
      <c r="W365"/>
      <c r="X365"/>
      <c r="Y365"/>
    </row>
    <row r="366" spans="1:25" x14ac:dyDescent="0.2">
      <c r="A366"/>
      <c r="B366"/>
      <c r="C366"/>
      <c r="D366"/>
      <c r="E366"/>
      <c r="F366"/>
      <c r="G366"/>
      <c r="H366"/>
      <c r="I366"/>
      <c r="S366"/>
      <c r="T366"/>
      <c r="U366"/>
      <c r="W366"/>
      <c r="X366"/>
      <c r="Y366"/>
    </row>
    <row r="367" spans="1:25" x14ac:dyDescent="0.2">
      <c r="A367"/>
      <c r="B367"/>
      <c r="C367"/>
      <c r="D367"/>
      <c r="E367"/>
      <c r="F367"/>
      <c r="G367"/>
      <c r="H367"/>
      <c r="I367"/>
      <c r="S367"/>
      <c r="T367"/>
      <c r="U367"/>
      <c r="W367"/>
      <c r="X367"/>
      <c r="Y367"/>
    </row>
    <row r="368" spans="1:25" x14ac:dyDescent="0.2">
      <c r="A368"/>
      <c r="B368"/>
      <c r="C368"/>
      <c r="D368"/>
      <c r="E368"/>
      <c r="F368"/>
      <c r="G368"/>
      <c r="H368"/>
      <c r="I368"/>
      <c r="S368"/>
      <c r="T368"/>
      <c r="U368"/>
      <c r="W368"/>
      <c r="X368"/>
      <c r="Y368"/>
    </row>
    <row r="369" spans="1:25" x14ac:dyDescent="0.2">
      <c r="A369"/>
      <c r="B369"/>
      <c r="C369"/>
      <c r="D369"/>
      <c r="E369"/>
      <c r="F369"/>
      <c r="G369"/>
      <c r="H369"/>
      <c r="I369"/>
      <c r="S369"/>
      <c r="T369"/>
      <c r="U369"/>
      <c r="W369"/>
      <c r="X369"/>
      <c r="Y369"/>
    </row>
    <row r="370" spans="1:25" x14ac:dyDescent="0.2">
      <c r="A370"/>
      <c r="B370"/>
      <c r="C370"/>
      <c r="D370"/>
      <c r="E370"/>
      <c r="F370"/>
      <c r="G370"/>
      <c r="H370"/>
      <c r="I370"/>
      <c r="S370"/>
      <c r="T370"/>
      <c r="U370"/>
      <c r="W370"/>
      <c r="X370"/>
      <c r="Y370"/>
    </row>
    <row r="371" spans="1:25" x14ac:dyDescent="0.2">
      <c r="A371"/>
      <c r="B371"/>
      <c r="C371"/>
      <c r="D371"/>
      <c r="E371"/>
      <c r="F371"/>
      <c r="G371"/>
      <c r="H371"/>
      <c r="I371"/>
      <c r="S371"/>
      <c r="T371"/>
      <c r="U371"/>
      <c r="W371"/>
      <c r="X371"/>
      <c r="Y371"/>
    </row>
    <row r="372" spans="1:25" x14ac:dyDescent="0.2">
      <c r="A372"/>
      <c r="B372"/>
      <c r="C372"/>
      <c r="D372"/>
      <c r="E372"/>
      <c r="F372"/>
      <c r="G372"/>
      <c r="H372"/>
      <c r="I372"/>
      <c r="S372"/>
      <c r="T372"/>
      <c r="U372"/>
      <c r="W372"/>
      <c r="X372"/>
      <c r="Y372"/>
    </row>
    <row r="373" spans="1:25" x14ac:dyDescent="0.2">
      <c r="A373"/>
      <c r="B373"/>
      <c r="C373"/>
      <c r="D373"/>
      <c r="E373"/>
      <c r="F373"/>
      <c r="G373"/>
      <c r="H373"/>
      <c r="I373"/>
      <c r="S373"/>
      <c r="T373"/>
      <c r="U373"/>
      <c r="W373"/>
      <c r="X373"/>
      <c r="Y373"/>
    </row>
    <row r="374" spans="1:25" x14ac:dyDescent="0.2">
      <c r="A374"/>
      <c r="B374"/>
      <c r="C374"/>
      <c r="D374"/>
      <c r="E374"/>
      <c r="F374"/>
      <c r="G374"/>
      <c r="H374"/>
      <c r="I374"/>
      <c r="S374"/>
      <c r="T374"/>
      <c r="U374"/>
      <c r="W374"/>
      <c r="X374"/>
      <c r="Y374"/>
    </row>
    <row r="375" spans="1:25" x14ac:dyDescent="0.2">
      <c r="A375"/>
      <c r="B375"/>
      <c r="C375"/>
      <c r="D375"/>
      <c r="E375"/>
      <c r="F375"/>
      <c r="G375"/>
      <c r="H375"/>
      <c r="I375"/>
      <c r="S375"/>
      <c r="T375"/>
      <c r="U375"/>
      <c r="W375"/>
      <c r="X375"/>
      <c r="Y375"/>
    </row>
    <row r="376" spans="1:25" x14ac:dyDescent="0.2">
      <c r="A376"/>
      <c r="B376"/>
      <c r="C376"/>
      <c r="D376"/>
      <c r="E376"/>
      <c r="F376"/>
      <c r="G376"/>
      <c r="H376"/>
      <c r="I376"/>
      <c r="S376"/>
      <c r="T376"/>
      <c r="U376"/>
      <c r="W376"/>
      <c r="X376"/>
      <c r="Y376"/>
    </row>
    <row r="377" spans="1:25" x14ac:dyDescent="0.2">
      <c r="A377"/>
      <c r="B377"/>
      <c r="C377"/>
      <c r="D377"/>
      <c r="E377"/>
      <c r="F377"/>
      <c r="G377"/>
      <c r="H377"/>
      <c r="I377"/>
      <c r="S377"/>
      <c r="T377"/>
      <c r="U377"/>
      <c r="W377"/>
      <c r="X377"/>
      <c r="Y377"/>
    </row>
    <row r="378" spans="1:25" x14ac:dyDescent="0.2">
      <c r="A378"/>
      <c r="B378"/>
      <c r="C378"/>
      <c r="D378"/>
      <c r="E378"/>
      <c r="F378"/>
      <c r="G378"/>
      <c r="H378"/>
      <c r="I378"/>
      <c r="S378"/>
      <c r="T378"/>
      <c r="U378"/>
      <c r="W378"/>
      <c r="X378"/>
      <c r="Y378"/>
    </row>
    <row r="379" spans="1:25" x14ac:dyDescent="0.2">
      <c r="A379"/>
      <c r="B379"/>
      <c r="C379"/>
      <c r="D379"/>
      <c r="E379"/>
      <c r="F379"/>
      <c r="G379"/>
      <c r="H379"/>
      <c r="I379"/>
      <c r="S379"/>
      <c r="T379"/>
      <c r="U379"/>
      <c r="W379"/>
      <c r="X379"/>
      <c r="Y379"/>
    </row>
    <row r="380" spans="1:25" x14ac:dyDescent="0.2">
      <c r="A380"/>
      <c r="B380"/>
      <c r="C380"/>
      <c r="D380"/>
      <c r="E380"/>
      <c r="F380"/>
      <c r="G380"/>
      <c r="H380"/>
      <c r="I380"/>
      <c r="S380"/>
      <c r="T380"/>
      <c r="U380"/>
      <c r="W380"/>
      <c r="X380"/>
      <c r="Y380"/>
    </row>
    <row r="381" spans="1:25" x14ac:dyDescent="0.2">
      <c r="A381"/>
      <c r="B381"/>
      <c r="C381"/>
      <c r="D381"/>
      <c r="E381"/>
      <c r="F381"/>
      <c r="G381"/>
      <c r="H381"/>
      <c r="I381"/>
      <c r="S381"/>
      <c r="T381"/>
      <c r="U381"/>
      <c r="W381"/>
      <c r="X381"/>
      <c r="Y381"/>
    </row>
    <row r="382" spans="1:25" x14ac:dyDescent="0.2">
      <c r="A382"/>
      <c r="B382"/>
      <c r="C382"/>
      <c r="D382"/>
      <c r="E382"/>
      <c r="F382"/>
      <c r="G382"/>
      <c r="H382"/>
      <c r="I382"/>
      <c r="S382"/>
      <c r="T382"/>
      <c r="U382"/>
      <c r="W382"/>
      <c r="X382"/>
      <c r="Y382"/>
    </row>
    <row r="383" spans="1:25" x14ac:dyDescent="0.2">
      <c r="A383"/>
      <c r="B383"/>
      <c r="C383"/>
      <c r="D383"/>
      <c r="E383"/>
      <c r="F383"/>
      <c r="G383"/>
      <c r="H383"/>
      <c r="I383"/>
      <c r="S383"/>
      <c r="T383"/>
      <c r="U383"/>
      <c r="W383"/>
      <c r="X383"/>
      <c r="Y383"/>
    </row>
    <row r="384" spans="1:25" x14ac:dyDescent="0.2">
      <c r="A384"/>
      <c r="B384"/>
      <c r="C384"/>
      <c r="D384"/>
      <c r="E384"/>
      <c r="F384"/>
      <c r="G384"/>
      <c r="H384"/>
      <c r="I384"/>
      <c r="S384"/>
      <c r="T384"/>
      <c r="U384"/>
      <c r="W384"/>
      <c r="X384"/>
      <c r="Y384"/>
    </row>
    <row r="385" spans="1:25" x14ac:dyDescent="0.2">
      <c r="A385"/>
      <c r="B385"/>
      <c r="C385"/>
      <c r="D385"/>
      <c r="E385"/>
      <c r="F385"/>
      <c r="G385"/>
      <c r="H385"/>
      <c r="I385"/>
      <c r="S385"/>
      <c r="T385"/>
      <c r="U385"/>
      <c r="W385"/>
      <c r="X385"/>
      <c r="Y385"/>
    </row>
    <row r="386" spans="1:25" x14ac:dyDescent="0.2">
      <c r="A386"/>
      <c r="B386"/>
      <c r="C386"/>
      <c r="D386"/>
      <c r="E386"/>
      <c r="F386"/>
      <c r="G386"/>
      <c r="H386"/>
      <c r="I386"/>
      <c r="S386"/>
      <c r="T386"/>
      <c r="U386"/>
      <c r="W386"/>
      <c r="X386"/>
      <c r="Y386"/>
    </row>
    <row r="387" spans="1:25" x14ac:dyDescent="0.2">
      <c r="A387"/>
      <c r="B387"/>
      <c r="C387"/>
      <c r="D387"/>
      <c r="E387"/>
      <c r="F387"/>
      <c r="G387"/>
      <c r="H387"/>
      <c r="I387"/>
      <c r="S387"/>
      <c r="T387"/>
      <c r="U387"/>
      <c r="W387"/>
      <c r="X387"/>
      <c r="Y387"/>
    </row>
    <row r="388" spans="1:25" x14ac:dyDescent="0.2">
      <c r="A388"/>
      <c r="B388"/>
      <c r="C388"/>
      <c r="D388"/>
      <c r="E388"/>
      <c r="F388"/>
      <c r="G388"/>
      <c r="H388"/>
      <c r="I388"/>
      <c r="S388"/>
      <c r="T388"/>
      <c r="U388"/>
      <c r="W388"/>
      <c r="X388"/>
      <c r="Y388"/>
    </row>
    <row r="389" spans="1:25" x14ac:dyDescent="0.2">
      <c r="A389"/>
      <c r="B389"/>
      <c r="C389"/>
      <c r="D389"/>
      <c r="E389"/>
      <c r="F389"/>
      <c r="G389"/>
      <c r="H389"/>
      <c r="I389"/>
      <c r="S389"/>
      <c r="T389"/>
      <c r="U389"/>
      <c r="W389"/>
      <c r="X389"/>
      <c r="Y389"/>
    </row>
    <row r="390" spans="1:25" x14ac:dyDescent="0.2">
      <c r="A390"/>
      <c r="B390"/>
      <c r="C390"/>
      <c r="D390"/>
      <c r="E390"/>
      <c r="F390"/>
      <c r="G390"/>
      <c r="H390"/>
      <c r="I390"/>
      <c r="S390"/>
      <c r="T390"/>
      <c r="U390"/>
      <c r="W390"/>
      <c r="X390"/>
      <c r="Y390"/>
    </row>
    <row r="391" spans="1:25" x14ac:dyDescent="0.2">
      <c r="A391"/>
      <c r="B391"/>
      <c r="C391"/>
      <c r="D391"/>
      <c r="E391"/>
      <c r="F391"/>
      <c r="G391"/>
      <c r="H391"/>
      <c r="I391"/>
      <c r="S391"/>
      <c r="T391"/>
      <c r="U391"/>
      <c r="W391"/>
      <c r="X391"/>
      <c r="Y391"/>
    </row>
    <row r="392" spans="1:25" x14ac:dyDescent="0.2">
      <c r="A392"/>
      <c r="B392"/>
      <c r="C392"/>
      <c r="D392"/>
      <c r="E392"/>
      <c r="F392"/>
      <c r="G392"/>
      <c r="H392"/>
      <c r="I392"/>
      <c r="S392"/>
      <c r="T392"/>
      <c r="U392"/>
      <c r="W392"/>
      <c r="X392"/>
      <c r="Y392"/>
    </row>
    <row r="393" spans="1:25" x14ac:dyDescent="0.2">
      <c r="A393"/>
      <c r="B393"/>
      <c r="C393"/>
      <c r="D393"/>
      <c r="E393"/>
      <c r="F393"/>
      <c r="G393"/>
      <c r="H393"/>
      <c r="I393"/>
      <c r="S393"/>
      <c r="T393"/>
      <c r="U393"/>
      <c r="W393"/>
      <c r="X393"/>
      <c r="Y393"/>
    </row>
    <row r="394" spans="1:25" x14ac:dyDescent="0.2">
      <c r="A394"/>
      <c r="B394"/>
      <c r="C394"/>
      <c r="D394"/>
      <c r="E394"/>
      <c r="F394"/>
      <c r="G394"/>
      <c r="H394"/>
      <c r="I394"/>
      <c r="S394"/>
      <c r="T394"/>
      <c r="U394"/>
      <c r="W394"/>
      <c r="X394"/>
      <c r="Y394"/>
    </row>
    <row r="395" spans="1:25" x14ac:dyDescent="0.2">
      <c r="A395"/>
      <c r="B395"/>
      <c r="C395"/>
      <c r="D395"/>
      <c r="E395"/>
      <c r="F395"/>
      <c r="G395"/>
      <c r="H395"/>
      <c r="I395"/>
      <c r="S395"/>
      <c r="T395"/>
      <c r="U395"/>
      <c r="W395"/>
      <c r="X395"/>
      <c r="Y395"/>
    </row>
    <row r="396" spans="1:25" x14ac:dyDescent="0.2">
      <c r="A396"/>
      <c r="B396"/>
      <c r="C396"/>
      <c r="D396"/>
      <c r="E396"/>
      <c r="F396"/>
      <c r="G396"/>
      <c r="H396"/>
      <c r="I396"/>
      <c r="S396"/>
      <c r="T396"/>
      <c r="U396"/>
      <c r="W396"/>
      <c r="X396"/>
      <c r="Y396"/>
    </row>
    <row r="397" spans="1:25" x14ac:dyDescent="0.2">
      <c r="A397"/>
      <c r="B397"/>
      <c r="C397"/>
      <c r="D397"/>
      <c r="E397"/>
      <c r="F397"/>
      <c r="G397"/>
      <c r="H397"/>
      <c r="I397"/>
      <c r="S397"/>
      <c r="T397"/>
      <c r="U397"/>
      <c r="W397"/>
      <c r="X397"/>
      <c r="Y397"/>
    </row>
    <row r="398" spans="1:25" x14ac:dyDescent="0.2">
      <c r="A398"/>
      <c r="B398"/>
      <c r="C398"/>
      <c r="D398"/>
      <c r="E398"/>
      <c r="F398"/>
      <c r="G398"/>
      <c r="H398"/>
      <c r="I398"/>
      <c r="S398"/>
      <c r="T398"/>
      <c r="U398"/>
      <c r="W398"/>
      <c r="X398"/>
      <c r="Y398"/>
    </row>
    <row r="399" spans="1:25" x14ac:dyDescent="0.2">
      <c r="A399"/>
      <c r="B399"/>
      <c r="C399"/>
      <c r="D399"/>
      <c r="E399"/>
      <c r="F399"/>
      <c r="G399"/>
      <c r="H399"/>
      <c r="I399"/>
      <c r="S399"/>
      <c r="T399"/>
      <c r="U399"/>
      <c r="W399"/>
      <c r="X399"/>
      <c r="Y399"/>
    </row>
    <row r="400" spans="1:25" x14ac:dyDescent="0.2">
      <c r="A400"/>
      <c r="B400"/>
      <c r="C400"/>
      <c r="D400"/>
      <c r="E400"/>
      <c r="F400"/>
      <c r="G400"/>
      <c r="H400"/>
      <c r="I400"/>
      <c r="S400"/>
      <c r="T400"/>
      <c r="U400"/>
      <c r="W400"/>
      <c r="X400"/>
      <c r="Y400"/>
    </row>
    <row r="401" spans="1:25" x14ac:dyDescent="0.2">
      <c r="A401"/>
      <c r="B401"/>
      <c r="C401"/>
      <c r="D401"/>
      <c r="E401"/>
      <c r="F401"/>
      <c r="G401"/>
      <c r="H401"/>
      <c r="I401"/>
      <c r="S401"/>
      <c r="T401"/>
      <c r="U401"/>
      <c r="W401"/>
      <c r="X401"/>
      <c r="Y401"/>
    </row>
    <row r="402" spans="1:25" x14ac:dyDescent="0.2">
      <c r="A402"/>
      <c r="B402"/>
      <c r="C402"/>
      <c r="D402"/>
      <c r="E402"/>
      <c r="F402"/>
      <c r="G402"/>
      <c r="H402"/>
      <c r="I402"/>
      <c r="S402"/>
      <c r="T402"/>
      <c r="U402"/>
      <c r="W402"/>
      <c r="X402"/>
      <c r="Y402"/>
    </row>
    <row r="403" spans="1:25" x14ac:dyDescent="0.2">
      <c r="A403"/>
      <c r="B403"/>
      <c r="C403"/>
      <c r="D403"/>
      <c r="E403"/>
      <c r="F403"/>
      <c r="G403"/>
      <c r="H403"/>
      <c r="I403"/>
      <c r="S403"/>
      <c r="T403"/>
      <c r="U403"/>
      <c r="W403"/>
      <c r="X403"/>
      <c r="Y403"/>
    </row>
    <row r="404" spans="1:25" x14ac:dyDescent="0.2">
      <c r="A404"/>
      <c r="B404"/>
      <c r="C404"/>
      <c r="D404"/>
      <c r="E404"/>
      <c r="F404"/>
      <c r="G404"/>
      <c r="H404"/>
      <c r="I404"/>
      <c r="S404"/>
      <c r="T404"/>
      <c r="U404"/>
      <c r="W404"/>
      <c r="X404"/>
      <c r="Y404"/>
    </row>
    <row r="405" spans="1:25" x14ac:dyDescent="0.2">
      <c r="A405"/>
      <c r="B405"/>
      <c r="C405"/>
      <c r="D405"/>
      <c r="E405"/>
      <c r="F405"/>
      <c r="G405"/>
      <c r="H405"/>
      <c r="I405"/>
      <c r="S405"/>
      <c r="T405"/>
      <c r="U405"/>
      <c r="W405"/>
      <c r="X405"/>
      <c r="Y405"/>
    </row>
    <row r="406" spans="1:25" x14ac:dyDescent="0.2">
      <c r="A406"/>
      <c r="B406"/>
      <c r="C406"/>
      <c r="D406"/>
      <c r="E406"/>
      <c r="F406"/>
      <c r="G406"/>
      <c r="H406"/>
      <c r="I406"/>
      <c r="S406"/>
      <c r="T406"/>
      <c r="U406"/>
      <c r="W406"/>
      <c r="X406"/>
      <c r="Y406"/>
    </row>
    <row r="407" spans="1:25" x14ac:dyDescent="0.2">
      <c r="A407"/>
      <c r="B407"/>
      <c r="C407"/>
      <c r="D407"/>
      <c r="E407"/>
      <c r="F407"/>
      <c r="G407"/>
      <c r="H407"/>
      <c r="I407"/>
      <c r="S407"/>
      <c r="T407"/>
      <c r="U407"/>
      <c r="W407"/>
      <c r="X407"/>
      <c r="Y407"/>
    </row>
    <row r="408" spans="1:25" x14ac:dyDescent="0.2">
      <c r="A408"/>
      <c r="B408"/>
      <c r="C408"/>
      <c r="D408"/>
      <c r="E408"/>
      <c r="F408"/>
      <c r="G408"/>
      <c r="H408"/>
      <c r="I408"/>
      <c r="S408"/>
      <c r="T408"/>
      <c r="U408"/>
      <c r="W408"/>
      <c r="X408"/>
      <c r="Y408"/>
    </row>
    <row r="409" spans="1:25" x14ac:dyDescent="0.2">
      <c r="A409"/>
      <c r="B409"/>
      <c r="C409"/>
      <c r="D409"/>
      <c r="E409"/>
      <c r="F409"/>
      <c r="G409"/>
      <c r="H409"/>
      <c r="I409"/>
      <c r="S409"/>
      <c r="T409"/>
      <c r="U409"/>
      <c r="W409"/>
      <c r="X409"/>
      <c r="Y409"/>
    </row>
    <row r="410" spans="1:25" x14ac:dyDescent="0.2">
      <c r="A410"/>
      <c r="B410"/>
      <c r="C410"/>
      <c r="D410"/>
      <c r="E410"/>
      <c r="F410"/>
      <c r="G410"/>
      <c r="H410"/>
      <c r="I410"/>
      <c r="S410"/>
      <c r="T410"/>
      <c r="U410"/>
      <c r="W410"/>
      <c r="X410"/>
      <c r="Y410"/>
    </row>
    <row r="411" spans="1:25" x14ac:dyDescent="0.2">
      <c r="A411"/>
      <c r="B411"/>
      <c r="C411"/>
      <c r="D411"/>
      <c r="E411"/>
      <c r="F411"/>
      <c r="G411"/>
      <c r="H411"/>
      <c r="I411"/>
      <c r="S411"/>
      <c r="T411"/>
      <c r="U411"/>
      <c r="W411"/>
      <c r="X411"/>
      <c r="Y411"/>
    </row>
    <row r="412" spans="1:25" x14ac:dyDescent="0.2">
      <c r="A412"/>
      <c r="B412"/>
      <c r="C412"/>
      <c r="D412"/>
      <c r="E412"/>
      <c r="F412"/>
      <c r="G412"/>
      <c r="H412"/>
      <c r="I412"/>
      <c r="S412"/>
      <c r="T412"/>
      <c r="U412"/>
      <c r="W412"/>
      <c r="X412"/>
      <c r="Y412"/>
    </row>
    <row r="413" spans="1:25" x14ac:dyDescent="0.2">
      <c r="A413"/>
      <c r="B413"/>
      <c r="C413"/>
      <c r="D413"/>
      <c r="E413"/>
      <c r="F413"/>
      <c r="G413"/>
      <c r="H413"/>
      <c r="I413"/>
      <c r="S413"/>
      <c r="T413"/>
      <c r="U413"/>
      <c r="W413"/>
      <c r="X413"/>
      <c r="Y413"/>
    </row>
    <row r="414" spans="1:25" x14ac:dyDescent="0.2">
      <c r="A414"/>
      <c r="B414"/>
      <c r="C414"/>
      <c r="D414"/>
      <c r="E414"/>
      <c r="F414"/>
      <c r="G414"/>
      <c r="H414"/>
      <c r="I414"/>
      <c r="S414"/>
      <c r="T414"/>
      <c r="U414"/>
      <c r="W414"/>
      <c r="X414"/>
      <c r="Y414"/>
    </row>
    <row r="415" spans="1:25" x14ac:dyDescent="0.2">
      <c r="A415"/>
      <c r="B415"/>
      <c r="C415"/>
      <c r="D415"/>
      <c r="E415"/>
      <c r="F415"/>
      <c r="G415"/>
      <c r="H415"/>
      <c r="I415"/>
      <c r="S415"/>
      <c r="T415"/>
      <c r="U415"/>
      <c r="W415"/>
      <c r="X415"/>
      <c r="Y415"/>
    </row>
    <row r="416" spans="1:25" x14ac:dyDescent="0.2">
      <c r="A416"/>
      <c r="B416"/>
      <c r="C416"/>
      <c r="D416"/>
      <c r="E416"/>
      <c r="F416"/>
      <c r="G416"/>
      <c r="H416"/>
      <c r="I416"/>
      <c r="S416"/>
      <c r="T416"/>
      <c r="U416"/>
      <c r="W416"/>
      <c r="X416"/>
      <c r="Y416"/>
    </row>
    <row r="417" spans="1:25" x14ac:dyDescent="0.2">
      <c r="A417"/>
      <c r="B417"/>
      <c r="C417"/>
      <c r="D417"/>
      <c r="E417"/>
      <c r="F417"/>
      <c r="G417"/>
      <c r="H417"/>
      <c r="I417"/>
      <c r="S417"/>
      <c r="T417"/>
      <c r="U417"/>
      <c r="W417"/>
      <c r="X417"/>
      <c r="Y417"/>
    </row>
    <row r="418" spans="1:25" x14ac:dyDescent="0.2">
      <c r="A418"/>
      <c r="B418"/>
      <c r="C418"/>
      <c r="D418"/>
      <c r="E418"/>
      <c r="F418"/>
      <c r="G418"/>
      <c r="H418"/>
      <c r="I418"/>
      <c r="S418"/>
      <c r="T418"/>
      <c r="U418"/>
      <c r="W418"/>
      <c r="X418"/>
      <c r="Y418"/>
    </row>
    <row r="419" spans="1:25" x14ac:dyDescent="0.2">
      <c r="A419"/>
      <c r="B419"/>
      <c r="C419"/>
      <c r="D419"/>
      <c r="E419"/>
      <c r="F419"/>
      <c r="G419"/>
      <c r="H419"/>
      <c r="I419"/>
      <c r="S419"/>
      <c r="T419"/>
      <c r="U419"/>
      <c r="W419"/>
      <c r="X419"/>
      <c r="Y419"/>
    </row>
    <row r="420" spans="1:25" x14ac:dyDescent="0.2">
      <c r="A420"/>
      <c r="B420"/>
      <c r="C420"/>
      <c r="D420"/>
      <c r="E420"/>
      <c r="F420"/>
      <c r="G420"/>
      <c r="H420"/>
      <c r="I420"/>
      <c r="S420"/>
      <c r="T420"/>
      <c r="U420"/>
      <c r="W420"/>
      <c r="X420"/>
      <c r="Y420"/>
    </row>
    <row r="421" spans="1:25" x14ac:dyDescent="0.2">
      <c r="A421"/>
      <c r="B421"/>
      <c r="C421"/>
      <c r="D421"/>
      <c r="E421"/>
      <c r="F421"/>
      <c r="G421"/>
      <c r="H421"/>
      <c r="I421"/>
      <c r="S421"/>
      <c r="T421"/>
      <c r="U421"/>
      <c r="W421"/>
      <c r="X421"/>
      <c r="Y421"/>
    </row>
    <row r="422" spans="1:25" x14ac:dyDescent="0.2">
      <c r="A422"/>
      <c r="B422"/>
      <c r="C422"/>
      <c r="D422"/>
      <c r="E422"/>
      <c r="F422"/>
      <c r="G422"/>
      <c r="H422"/>
      <c r="I422"/>
      <c r="S422"/>
      <c r="T422"/>
      <c r="U422"/>
      <c r="W422"/>
      <c r="X422"/>
      <c r="Y422"/>
    </row>
    <row r="423" spans="1:25" x14ac:dyDescent="0.2">
      <c r="A423"/>
      <c r="B423"/>
      <c r="C423"/>
      <c r="D423"/>
      <c r="E423"/>
      <c r="F423"/>
      <c r="G423"/>
      <c r="H423"/>
      <c r="I423"/>
      <c r="S423"/>
      <c r="T423"/>
      <c r="U423"/>
      <c r="W423"/>
      <c r="X423"/>
      <c r="Y423"/>
    </row>
    <row r="424" spans="1:25" x14ac:dyDescent="0.2">
      <c r="A424"/>
      <c r="B424"/>
      <c r="C424"/>
      <c r="D424"/>
      <c r="E424"/>
      <c r="F424"/>
      <c r="G424"/>
      <c r="H424"/>
      <c r="I424"/>
      <c r="S424"/>
      <c r="T424"/>
      <c r="U424"/>
      <c r="W424"/>
      <c r="X424"/>
      <c r="Y424"/>
    </row>
    <row r="425" spans="1:25" x14ac:dyDescent="0.2">
      <c r="A425"/>
      <c r="B425"/>
      <c r="C425"/>
      <c r="D425"/>
      <c r="E425"/>
      <c r="F425"/>
      <c r="G425"/>
      <c r="H425"/>
      <c r="I425"/>
      <c r="S425"/>
      <c r="T425"/>
      <c r="U425"/>
      <c r="W425"/>
      <c r="X425"/>
      <c r="Y425"/>
    </row>
    <row r="426" spans="1:25" x14ac:dyDescent="0.2">
      <c r="A426"/>
      <c r="B426"/>
      <c r="C426"/>
      <c r="D426"/>
      <c r="E426"/>
      <c r="F426"/>
      <c r="G426"/>
      <c r="H426"/>
      <c r="I426"/>
      <c r="S426"/>
      <c r="T426"/>
      <c r="U426"/>
      <c r="W426"/>
      <c r="X426"/>
      <c r="Y426"/>
    </row>
    <row r="427" spans="1:25" x14ac:dyDescent="0.2">
      <c r="A427"/>
      <c r="B427"/>
      <c r="C427"/>
      <c r="D427"/>
      <c r="E427"/>
      <c r="F427"/>
      <c r="G427"/>
      <c r="H427"/>
      <c r="I427"/>
      <c r="S427"/>
      <c r="T427"/>
      <c r="U427"/>
      <c r="W427"/>
      <c r="X427"/>
      <c r="Y427"/>
    </row>
    <row r="428" spans="1:25" x14ac:dyDescent="0.2">
      <c r="A428"/>
      <c r="B428"/>
      <c r="C428"/>
      <c r="D428"/>
      <c r="E428"/>
      <c r="F428"/>
      <c r="G428"/>
      <c r="H428"/>
      <c r="I428"/>
      <c r="S428"/>
      <c r="T428"/>
      <c r="U428"/>
      <c r="W428"/>
      <c r="X428"/>
      <c r="Y428"/>
    </row>
    <row r="429" spans="1:25" x14ac:dyDescent="0.2">
      <c r="A429"/>
      <c r="B429"/>
      <c r="C429"/>
      <c r="D429"/>
      <c r="E429"/>
      <c r="F429"/>
      <c r="G429"/>
      <c r="H429"/>
      <c r="I429"/>
      <c r="S429"/>
      <c r="T429"/>
      <c r="U429"/>
      <c r="W429"/>
      <c r="X429"/>
      <c r="Y429"/>
    </row>
    <row r="430" spans="1:25" x14ac:dyDescent="0.2">
      <c r="A430"/>
      <c r="B430"/>
      <c r="C430"/>
      <c r="D430"/>
      <c r="E430"/>
      <c r="F430"/>
      <c r="G430"/>
      <c r="H430"/>
      <c r="I430"/>
      <c r="S430"/>
      <c r="T430"/>
      <c r="U430"/>
      <c r="W430"/>
      <c r="X430"/>
      <c r="Y430"/>
    </row>
    <row r="431" spans="1:25" x14ac:dyDescent="0.2">
      <c r="A431"/>
      <c r="B431"/>
      <c r="C431"/>
      <c r="D431"/>
      <c r="E431"/>
      <c r="F431"/>
      <c r="G431"/>
      <c r="H431"/>
      <c r="I431"/>
      <c r="S431"/>
      <c r="T431"/>
      <c r="U431"/>
      <c r="W431"/>
      <c r="X431"/>
      <c r="Y431"/>
    </row>
    <row r="432" spans="1:25" x14ac:dyDescent="0.2">
      <c r="A432"/>
      <c r="B432"/>
      <c r="C432"/>
      <c r="D432"/>
      <c r="E432"/>
      <c r="F432"/>
      <c r="G432"/>
      <c r="H432"/>
      <c r="I432"/>
      <c r="S432"/>
      <c r="T432"/>
      <c r="U432"/>
      <c r="W432"/>
      <c r="X432"/>
      <c r="Y432"/>
    </row>
    <row r="433" spans="1:25" x14ac:dyDescent="0.2">
      <c r="A433"/>
      <c r="B433"/>
      <c r="C433"/>
      <c r="D433"/>
      <c r="E433"/>
      <c r="F433"/>
      <c r="G433"/>
      <c r="H433"/>
      <c r="I433"/>
      <c r="S433"/>
      <c r="T433"/>
      <c r="U433"/>
      <c r="W433"/>
      <c r="X433"/>
      <c r="Y433"/>
    </row>
    <row r="434" spans="1:25" x14ac:dyDescent="0.2">
      <c r="A434"/>
      <c r="B434"/>
      <c r="C434"/>
      <c r="D434"/>
      <c r="E434"/>
      <c r="F434"/>
      <c r="G434"/>
      <c r="H434"/>
      <c r="I434"/>
      <c r="S434"/>
      <c r="T434"/>
      <c r="U434"/>
      <c r="W434"/>
      <c r="X434"/>
      <c r="Y434"/>
    </row>
    <row r="435" spans="1:25" x14ac:dyDescent="0.2">
      <c r="A435"/>
      <c r="B435"/>
      <c r="C435"/>
      <c r="D435"/>
      <c r="E435"/>
      <c r="F435"/>
      <c r="G435"/>
      <c r="H435"/>
      <c r="I435"/>
      <c r="S435"/>
      <c r="T435"/>
      <c r="U435"/>
      <c r="W435"/>
      <c r="X435"/>
      <c r="Y435"/>
    </row>
    <row r="436" spans="1:25" x14ac:dyDescent="0.2">
      <c r="A436"/>
      <c r="B436"/>
      <c r="C436"/>
      <c r="D436"/>
      <c r="E436"/>
      <c r="F436"/>
      <c r="G436"/>
      <c r="H436"/>
      <c r="I436"/>
      <c r="S436"/>
      <c r="T436"/>
      <c r="U436"/>
      <c r="W436"/>
      <c r="X436"/>
      <c r="Y436"/>
    </row>
    <row r="437" spans="1:25" x14ac:dyDescent="0.2">
      <c r="A437"/>
      <c r="B437"/>
      <c r="C437"/>
      <c r="D437"/>
      <c r="E437"/>
      <c r="F437"/>
      <c r="G437"/>
      <c r="H437"/>
      <c r="I437"/>
      <c r="S437"/>
      <c r="T437"/>
      <c r="U437"/>
      <c r="W437"/>
      <c r="X437"/>
      <c r="Y437"/>
    </row>
    <row r="438" spans="1:25" x14ac:dyDescent="0.2">
      <c r="A438"/>
      <c r="B438"/>
      <c r="C438"/>
      <c r="D438"/>
      <c r="E438"/>
      <c r="F438"/>
      <c r="G438"/>
      <c r="H438"/>
      <c r="I438"/>
      <c r="S438"/>
      <c r="T438"/>
      <c r="U438"/>
      <c r="W438"/>
      <c r="X438"/>
      <c r="Y438"/>
    </row>
    <row r="439" spans="1:25" x14ac:dyDescent="0.2">
      <c r="A439"/>
      <c r="B439"/>
      <c r="C439"/>
      <c r="D439"/>
      <c r="E439"/>
      <c r="F439"/>
      <c r="G439"/>
      <c r="H439"/>
      <c r="I439"/>
      <c r="S439"/>
      <c r="T439"/>
      <c r="U439"/>
      <c r="W439"/>
      <c r="X439"/>
      <c r="Y439"/>
    </row>
    <row r="440" spans="1:25" x14ac:dyDescent="0.2">
      <c r="A440"/>
      <c r="B440"/>
      <c r="C440"/>
      <c r="D440"/>
      <c r="E440"/>
      <c r="F440"/>
      <c r="G440"/>
      <c r="H440"/>
      <c r="I440"/>
      <c r="S440"/>
      <c r="T440"/>
      <c r="U440"/>
      <c r="W440"/>
      <c r="X440"/>
      <c r="Y440"/>
    </row>
    <row r="441" spans="1:25" x14ac:dyDescent="0.2">
      <c r="A441"/>
      <c r="B441"/>
      <c r="C441"/>
      <c r="D441"/>
      <c r="E441"/>
      <c r="F441"/>
      <c r="G441"/>
      <c r="H441"/>
      <c r="I441"/>
      <c r="S441"/>
      <c r="T441"/>
      <c r="U441"/>
      <c r="W441"/>
      <c r="X441"/>
      <c r="Y441"/>
    </row>
    <row r="442" spans="1:25" x14ac:dyDescent="0.2">
      <c r="A442"/>
      <c r="B442"/>
      <c r="C442"/>
      <c r="D442"/>
      <c r="E442"/>
      <c r="F442"/>
      <c r="G442"/>
      <c r="H442"/>
      <c r="I442"/>
      <c r="S442"/>
      <c r="T442"/>
      <c r="U442"/>
      <c r="W442"/>
      <c r="X442"/>
      <c r="Y442"/>
    </row>
    <row r="443" spans="1:25" x14ac:dyDescent="0.2">
      <c r="A443"/>
      <c r="B443"/>
      <c r="C443"/>
      <c r="D443"/>
      <c r="E443"/>
      <c r="F443"/>
      <c r="G443"/>
      <c r="H443"/>
      <c r="I443"/>
      <c r="S443"/>
      <c r="T443"/>
      <c r="U443"/>
      <c r="W443"/>
      <c r="X443"/>
      <c r="Y443"/>
    </row>
    <row r="444" spans="1:25" x14ac:dyDescent="0.2">
      <c r="A444"/>
      <c r="B444"/>
      <c r="C444"/>
      <c r="D444"/>
      <c r="E444"/>
      <c r="F444"/>
      <c r="G444"/>
      <c r="H444"/>
      <c r="I444"/>
      <c r="S444"/>
      <c r="T444"/>
      <c r="U444"/>
      <c r="W444"/>
      <c r="X444"/>
      <c r="Y444"/>
    </row>
    <row r="445" spans="1:25" x14ac:dyDescent="0.2">
      <c r="A445"/>
      <c r="B445"/>
      <c r="C445"/>
      <c r="D445"/>
      <c r="E445"/>
      <c r="F445"/>
      <c r="G445"/>
      <c r="H445"/>
      <c r="I445"/>
      <c r="S445"/>
      <c r="T445"/>
      <c r="U445"/>
      <c r="W445"/>
      <c r="X445"/>
      <c r="Y445"/>
    </row>
    <row r="446" spans="1:25" x14ac:dyDescent="0.2">
      <c r="A446"/>
      <c r="B446"/>
      <c r="C446"/>
      <c r="D446"/>
      <c r="E446"/>
      <c r="F446"/>
      <c r="G446"/>
      <c r="H446"/>
      <c r="I446"/>
      <c r="S446"/>
      <c r="T446"/>
      <c r="U446"/>
      <c r="W446"/>
      <c r="X446"/>
      <c r="Y446"/>
    </row>
    <row r="447" spans="1:25" x14ac:dyDescent="0.2">
      <c r="A447"/>
      <c r="B447"/>
      <c r="C447"/>
      <c r="D447"/>
      <c r="E447"/>
      <c r="F447"/>
      <c r="G447"/>
      <c r="H447"/>
      <c r="I447"/>
      <c r="S447"/>
      <c r="T447"/>
      <c r="U447"/>
      <c r="W447"/>
      <c r="X447"/>
      <c r="Y447"/>
    </row>
    <row r="448" spans="1:25" x14ac:dyDescent="0.2">
      <c r="A448"/>
      <c r="B448"/>
      <c r="C448"/>
      <c r="D448"/>
      <c r="E448"/>
      <c r="F448"/>
      <c r="G448"/>
      <c r="H448"/>
      <c r="I448"/>
      <c r="S448"/>
      <c r="T448"/>
      <c r="U448"/>
      <c r="W448"/>
      <c r="X448"/>
      <c r="Y448"/>
    </row>
    <row r="449" spans="1:25" x14ac:dyDescent="0.2">
      <c r="A449"/>
      <c r="B449"/>
      <c r="C449"/>
      <c r="D449"/>
      <c r="E449"/>
      <c r="F449"/>
      <c r="G449"/>
      <c r="H449"/>
      <c r="I449"/>
      <c r="S449"/>
      <c r="T449"/>
      <c r="U449"/>
      <c r="W449"/>
      <c r="X449"/>
      <c r="Y449"/>
    </row>
    <row r="450" spans="1:25" x14ac:dyDescent="0.2">
      <c r="A450"/>
      <c r="B450"/>
      <c r="C450"/>
      <c r="D450"/>
      <c r="E450"/>
      <c r="F450"/>
      <c r="G450"/>
      <c r="H450"/>
      <c r="I450"/>
      <c r="S450"/>
      <c r="T450"/>
      <c r="U450"/>
      <c r="W450"/>
      <c r="X450"/>
      <c r="Y450"/>
    </row>
    <row r="451" spans="1:25" x14ac:dyDescent="0.2">
      <c r="A451"/>
      <c r="B451"/>
      <c r="C451"/>
      <c r="D451"/>
      <c r="E451"/>
      <c r="F451"/>
      <c r="G451"/>
      <c r="H451"/>
      <c r="I451"/>
      <c r="S451"/>
      <c r="T451"/>
      <c r="U451"/>
      <c r="W451"/>
      <c r="X451"/>
      <c r="Y451"/>
    </row>
    <row r="452" spans="1:25" x14ac:dyDescent="0.2">
      <c r="S452"/>
      <c r="T452"/>
      <c r="U452"/>
      <c r="W452"/>
      <c r="X452"/>
      <c r="Y452"/>
    </row>
  </sheetData>
  <conditionalFormatting pivot="1" sqref="E42 E38 E45">
    <cfRule type="iconSet" priority="11">
      <iconSet>
        <cfvo type="percent" val="0"/>
        <cfvo type="num" val="-8.9999999999999993E-3" gte="0"/>
        <cfvo type="num" val="8.9999999999999993E-3" gte="0"/>
      </iconSet>
    </cfRule>
  </conditionalFormatting>
  <conditionalFormatting pivot="1" sqref="E43 E41">
    <cfRule type="iconSet" priority="10">
      <iconSet>
        <cfvo type="percent" val="0"/>
        <cfvo type="num" val="-8.9999999999999993E-3" gte="0"/>
        <cfvo type="num" val="8.9999999999999993E-3" gte="0"/>
      </iconSet>
    </cfRule>
  </conditionalFormatting>
  <conditionalFormatting pivot="1" sqref="E39:E40 E46:E47 E37 E44">
    <cfRule type="iconSet" priority="12">
      <iconSet>
        <cfvo type="percent" val="0"/>
        <cfvo type="num" val="-8.9999999999999993E-3" gte="0"/>
        <cfvo type="num" val="8.9999999999999993E-3" gte="0"/>
      </iconSet>
    </cfRule>
  </conditionalFormatting>
  <conditionalFormatting pivot="1" sqref="C42 C38 C45">
    <cfRule type="iconSet" priority="8">
      <iconSet>
        <cfvo type="percent" val="0"/>
        <cfvo type="num" val="-8.9999999999999993E-3" gte="0"/>
        <cfvo type="num" val="8.9999999999999993E-3" gte="0"/>
      </iconSet>
    </cfRule>
  </conditionalFormatting>
  <conditionalFormatting pivot="1" sqref="C43 C41">
    <cfRule type="iconSet" priority="7">
      <iconSet>
        <cfvo type="percent" val="0"/>
        <cfvo type="num" val="-8.9999999999999993E-3" gte="0"/>
        <cfvo type="num" val="8.9999999999999993E-3" gte="0"/>
      </iconSet>
    </cfRule>
  </conditionalFormatting>
  <conditionalFormatting pivot="1" sqref="C39:C40 C46:C47 C37 C44">
    <cfRule type="iconSet" priority="9">
      <iconSet>
        <cfvo type="percent" val="0"/>
        <cfvo type="num" val="-8.9999999999999993E-3" gte="0"/>
        <cfvo type="num" val="8.9999999999999993E-3" gte="0"/>
      </iconSet>
    </cfRule>
  </conditionalFormatting>
  <conditionalFormatting pivot="1">
    <cfRule type="iconSet" priority="5">
      <iconSet>
        <cfvo type="percent" val="0"/>
        <cfvo type="num" val="-8.9999999999999993E-3" gte="0"/>
        <cfvo type="num" val="8.9999999999999993E-3" gte="0"/>
      </iconSet>
    </cfRule>
  </conditionalFormatting>
  <conditionalFormatting pivot="1">
    <cfRule type="iconSet" priority="4">
      <iconSet>
        <cfvo type="percent" val="0"/>
        <cfvo type="num" val="-8.9999999999999993E-3" gte="0"/>
        <cfvo type="num" val="8.9999999999999993E-3" gte="0"/>
      </iconSet>
    </cfRule>
  </conditionalFormatting>
  <conditionalFormatting pivot="1">
    <cfRule type="iconSet" priority="6">
      <iconSet>
        <cfvo type="percent" val="0"/>
        <cfvo type="num" val="-8.9999999999999993E-3" gte="0"/>
        <cfvo type="num" val="8.9999999999999993E-3" gte="0"/>
      </iconSet>
    </cfRule>
  </conditionalFormatting>
  <conditionalFormatting pivot="1">
    <cfRule type="iconSet" priority="2">
      <iconSet>
        <cfvo type="percent" val="0"/>
        <cfvo type="num" val="-8.9999999999999993E-3" gte="0"/>
        <cfvo type="num" val="8.9999999999999993E-3" gte="0"/>
      </iconSet>
    </cfRule>
  </conditionalFormatting>
  <conditionalFormatting pivot="1">
    <cfRule type="iconSet" priority="1">
      <iconSet>
        <cfvo type="percent" val="0"/>
        <cfvo type="num" val="-8.9999999999999993E-3" gte="0"/>
        <cfvo type="num" val="8.9999999999999993E-3" gte="0"/>
      </iconSet>
    </cfRule>
  </conditionalFormatting>
  <conditionalFormatting pivot="1">
    <cfRule type="iconSet" priority="3">
      <iconSet>
        <cfvo type="percent" val="0"/>
        <cfvo type="num" val="-8.9999999999999993E-3" gte="0"/>
        <cfvo type="num" val="8.9999999999999993E-3" gte="0"/>
      </iconSet>
    </cfRule>
  </conditionalFormatting>
  <pageMargins left="0.7" right="0.7" top="0.75" bottom="0.75" header="0.3" footer="0.3"/>
  <pageSetup orientation="portrait" horizontalDpi="4294967295" verticalDpi="4294967295" r:id="rId4"/>
  <drawing r:id="rId5"/>
  <extLst>
    <ext xmlns:x14="http://schemas.microsoft.com/office/spreadsheetml/2009/9/main" uri="{A8765BA9-456A-4dab-B4F3-ACF838C121DE}">
      <x14:slicerList>
        <x14:slicer r:id="rId6"/>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P420"/>
  <sheetViews>
    <sheetView topLeftCell="A4" workbookViewId="0">
      <selection activeCell="H19" sqref="H19"/>
    </sheetView>
  </sheetViews>
  <sheetFormatPr baseColWidth="10" defaultRowHeight="12.75" x14ac:dyDescent="0.2"/>
  <cols>
    <col min="1" max="1" width="7.5703125" customWidth="1"/>
    <col min="2" max="2" width="10.42578125" bestFit="1" customWidth="1"/>
    <col min="3" max="15" width="13.140625" bestFit="1" customWidth="1"/>
    <col min="16" max="16" width="11.140625" bestFit="1" customWidth="1"/>
  </cols>
  <sheetData>
    <row r="3" spans="1:16" x14ac:dyDescent="0.2">
      <c r="A3" s="51" t="s">
        <v>37</v>
      </c>
      <c r="C3" s="51" t="s">
        <v>5</v>
      </c>
    </row>
    <row r="4" spans="1:16" s="54" customFormat="1" ht="58.5" customHeight="1" x14ac:dyDescent="0.2">
      <c r="A4" s="53" t="s">
        <v>2</v>
      </c>
      <c r="B4" s="53" t="s">
        <v>3</v>
      </c>
      <c r="C4" s="54" t="s">
        <v>36</v>
      </c>
      <c r="D4" s="54" t="s">
        <v>35</v>
      </c>
      <c r="E4" s="54" t="s">
        <v>163</v>
      </c>
      <c r="F4" s="54" t="s">
        <v>41</v>
      </c>
      <c r="G4" s="54" t="s">
        <v>46</v>
      </c>
      <c r="H4" s="54" t="s">
        <v>40</v>
      </c>
      <c r="I4" s="54" t="s">
        <v>81</v>
      </c>
      <c r="J4" s="54" t="s">
        <v>6</v>
      </c>
      <c r="K4" s="54" t="s">
        <v>7</v>
      </c>
      <c r="L4" s="54" t="s">
        <v>48</v>
      </c>
      <c r="M4" s="54" t="s">
        <v>8</v>
      </c>
      <c r="N4" s="54" t="s">
        <v>10</v>
      </c>
      <c r="O4" s="54" t="s">
        <v>9</v>
      </c>
      <c r="P4" s="54" t="s">
        <v>22</v>
      </c>
    </row>
    <row r="5" spans="1:16" x14ac:dyDescent="0.2">
      <c r="A5">
        <v>1994</v>
      </c>
      <c r="B5" t="s">
        <v>4</v>
      </c>
      <c r="C5" s="52"/>
      <c r="D5" s="52"/>
      <c r="E5" s="52"/>
      <c r="F5" s="52">
        <v>190169</v>
      </c>
      <c r="G5" s="52"/>
      <c r="H5" s="52">
        <v>63435</v>
      </c>
      <c r="I5" s="52">
        <v>254739</v>
      </c>
      <c r="J5" s="52">
        <v>198321</v>
      </c>
      <c r="K5" s="52">
        <v>155828</v>
      </c>
      <c r="L5" s="52"/>
      <c r="M5" s="52"/>
      <c r="N5" s="52"/>
      <c r="O5" s="52"/>
      <c r="P5" s="52">
        <v>862492</v>
      </c>
    </row>
    <row r="6" spans="1:16" x14ac:dyDescent="0.2">
      <c r="A6">
        <v>1994</v>
      </c>
      <c r="B6" t="s">
        <v>11</v>
      </c>
      <c r="C6" s="52"/>
      <c r="D6" s="52"/>
      <c r="E6" s="52"/>
      <c r="F6" s="52">
        <v>148502</v>
      </c>
      <c r="G6" s="52"/>
      <c r="H6" s="52">
        <v>68817</v>
      </c>
      <c r="I6" s="52">
        <v>225661</v>
      </c>
      <c r="J6" s="52">
        <v>192042</v>
      </c>
      <c r="K6" s="52">
        <v>187628</v>
      </c>
      <c r="L6" s="52"/>
      <c r="M6" s="52"/>
      <c r="N6" s="52"/>
      <c r="O6" s="52"/>
      <c r="P6" s="52">
        <v>822650</v>
      </c>
    </row>
    <row r="7" spans="1:16" x14ac:dyDescent="0.2">
      <c r="A7">
        <v>1994</v>
      </c>
      <c r="B7" t="s">
        <v>12</v>
      </c>
      <c r="C7" s="52"/>
      <c r="D7" s="52"/>
      <c r="E7" s="52"/>
      <c r="F7" s="52">
        <v>221712</v>
      </c>
      <c r="G7" s="52"/>
      <c r="H7" s="52">
        <v>90392</v>
      </c>
      <c r="I7" s="52">
        <v>186146</v>
      </c>
      <c r="J7" s="52">
        <v>203083</v>
      </c>
      <c r="K7" s="52">
        <v>262904</v>
      </c>
      <c r="L7" s="52"/>
      <c r="M7" s="52"/>
      <c r="N7" s="52"/>
      <c r="O7" s="52"/>
      <c r="P7" s="52">
        <v>964237</v>
      </c>
    </row>
    <row r="8" spans="1:16" x14ac:dyDescent="0.2">
      <c r="A8">
        <v>1994</v>
      </c>
      <c r="B8" t="s">
        <v>13</v>
      </c>
      <c r="C8" s="52"/>
      <c r="D8" s="52"/>
      <c r="E8" s="52"/>
      <c r="F8" s="52">
        <v>234472</v>
      </c>
      <c r="G8" s="52"/>
      <c r="H8" s="52">
        <v>94370</v>
      </c>
      <c r="I8" s="52">
        <v>256363</v>
      </c>
      <c r="J8" s="52">
        <v>175962</v>
      </c>
      <c r="K8" s="52">
        <v>277226</v>
      </c>
      <c r="L8" s="52"/>
      <c r="M8" s="52"/>
      <c r="N8" s="52"/>
      <c r="O8" s="52"/>
      <c r="P8" s="52">
        <v>1038393</v>
      </c>
    </row>
    <row r="9" spans="1:16" x14ac:dyDescent="0.2">
      <c r="A9">
        <v>1994</v>
      </c>
      <c r="B9" t="s">
        <v>14</v>
      </c>
      <c r="C9" s="52"/>
      <c r="D9" s="52"/>
      <c r="E9" s="52"/>
      <c r="F9" s="52">
        <v>240673</v>
      </c>
      <c r="G9" s="52"/>
      <c r="H9" s="52">
        <v>108114</v>
      </c>
      <c r="I9" s="52">
        <v>276020</v>
      </c>
      <c r="J9" s="52">
        <v>171275</v>
      </c>
      <c r="K9" s="52">
        <v>362061</v>
      </c>
      <c r="L9" s="52"/>
      <c r="M9" s="52"/>
      <c r="N9" s="52"/>
      <c r="O9" s="52"/>
      <c r="P9" s="52">
        <v>1158143</v>
      </c>
    </row>
    <row r="10" spans="1:16" x14ac:dyDescent="0.2">
      <c r="A10">
        <v>1994</v>
      </c>
      <c r="B10" t="s">
        <v>15</v>
      </c>
      <c r="C10" s="52"/>
      <c r="D10" s="52"/>
      <c r="E10" s="52"/>
      <c r="F10" s="52">
        <v>226859</v>
      </c>
      <c r="G10" s="52"/>
      <c r="H10" s="52">
        <v>87072</v>
      </c>
      <c r="I10" s="52">
        <v>290365</v>
      </c>
      <c r="J10" s="52">
        <v>172445</v>
      </c>
      <c r="K10" s="52">
        <v>406560</v>
      </c>
      <c r="L10" s="52"/>
      <c r="M10" s="52"/>
      <c r="N10" s="52"/>
      <c r="O10" s="52"/>
      <c r="P10" s="52">
        <v>1183301</v>
      </c>
    </row>
    <row r="11" spans="1:16" x14ac:dyDescent="0.2">
      <c r="A11">
        <v>1994</v>
      </c>
      <c r="B11" t="s">
        <v>16</v>
      </c>
      <c r="C11" s="52"/>
      <c r="D11" s="52"/>
      <c r="E11" s="52"/>
      <c r="F11" s="52">
        <v>197785</v>
      </c>
      <c r="G11" s="52"/>
      <c r="H11" s="52">
        <v>112610</v>
      </c>
      <c r="I11" s="52">
        <v>209658</v>
      </c>
      <c r="J11" s="52">
        <v>201183</v>
      </c>
      <c r="K11" s="52">
        <v>363707</v>
      </c>
      <c r="L11" s="52"/>
      <c r="M11" s="52"/>
      <c r="N11" s="52"/>
      <c r="O11" s="52"/>
      <c r="P11" s="52">
        <v>1084943</v>
      </c>
    </row>
    <row r="12" spans="1:16" x14ac:dyDescent="0.2">
      <c r="A12">
        <v>1994</v>
      </c>
      <c r="B12" t="s">
        <v>28</v>
      </c>
      <c r="C12" s="52"/>
      <c r="D12" s="52"/>
      <c r="E12" s="52"/>
      <c r="F12" s="52">
        <v>175868</v>
      </c>
      <c r="G12" s="52"/>
      <c r="H12" s="52">
        <v>114322</v>
      </c>
      <c r="I12" s="52">
        <v>149884</v>
      </c>
      <c r="J12" s="52">
        <v>217850</v>
      </c>
      <c r="K12" s="52">
        <v>357248</v>
      </c>
      <c r="L12" s="52"/>
      <c r="M12" s="52"/>
      <c r="N12" s="52"/>
      <c r="O12" s="52"/>
      <c r="P12" s="52">
        <v>1015172</v>
      </c>
    </row>
    <row r="13" spans="1:16" x14ac:dyDescent="0.2">
      <c r="A13">
        <v>1994</v>
      </c>
      <c r="B13" t="s">
        <v>29</v>
      </c>
      <c r="C13" s="52"/>
      <c r="D13" s="52"/>
      <c r="E13" s="52"/>
      <c r="F13" s="52">
        <v>172234</v>
      </c>
      <c r="G13" s="52"/>
      <c r="H13" s="52">
        <v>108355</v>
      </c>
      <c r="I13" s="52">
        <v>153354</v>
      </c>
      <c r="J13" s="52">
        <v>230014</v>
      </c>
      <c r="K13" s="52">
        <v>327348</v>
      </c>
      <c r="L13" s="52"/>
      <c r="M13" s="52"/>
      <c r="N13" s="52"/>
      <c r="O13" s="52"/>
      <c r="P13" s="52">
        <v>991305</v>
      </c>
    </row>
    <row r="14" spans="1:16" x14ac:dyDescent="0.2">
      <c r="A14">
        <v>1994</v>
      </c>
      <c r="B14" t="s">
        <v>30</v>
      </c>
      <c r="C14" s="52"/>
      <c r="D14" s="52"/>
      <c r="E14" s="52"/>
      <c r="F14" s="52">
        <v>172177</v>
      </c>
      <c r="G14" s="52"/>
      <c r="H14" s="52">
        <v>106822</v>
      </c>
      <c r="I14" s="52">
        <v>132727</v>
      </c>
      <c r="J14" s="52">
        <v>221320</v>
      </c>
      <c r="K14" s="52">
        <v>306504</v>
      </c>
      <c r="L14" s="52"/>
      <c r="M14" s="52"/>
      <c r="N14" s="52"/>
      <c r="O14" s="52"/>
      <c r="P14" s="52">
        <v>939550</v>
      </c>
    </row>
    <row r="15" spans="1:16" x14ac:dyDescent="0.2">
      <c r="A15">
        <v>1994</v>
      </c>
      <c r="B15" t="s">
        <v>31</v>
      </c>
      <c r="C15" s="52"/>
      <c r="D15" s="52"/>
      <c r="E15" s="52"/>
      <c r="F15" s="52">
        <v>189297</v>
      </c>
      <c r="G15" s="52"/>
      <c r="H15" s="52">
        <v>112186</v>
      </c>
      <c r="I15" s="52">
        <v>102126</v>
      </c>
      <c r="J15" s="52">
        <v>248358</v>
      </c>
      <c r="K15" s="52">
        <v>256817</v>
      </c>
      <c r="L15" s="52"/>
      <c r="M15" s="52"/>
      <c r="N15" s="52"/>
      <c r="O15" s="52"/>
      <c r="P15" s="52">
        <v>908784</v>
      </c>
    </row>
    <row r="16" spans="1:16" x14ac:dyDescent="0.2">
      <c r="A16">
        <v>1994</v>
      </c>
      <c r="B16" t="s">
        <v>32</v>
      </c>
      <c r="C16" s="52"/>
      <c r="D16" s="52"/>
      <c r="E16" s="52"/>
      <c r="F16" s="52">
        <v>269981</v>
      </c>
      <c r="G16" s="52"/>
      <c r="H16" s="52">
        <v>101340</v>
      </c>
      <c r="I16" s="52">
        <v>242440</v>
      </c>
      <c r="J16" s="52">
        <v>241153</v>
      </c>
      <c r="K16" s="52">
        <v>211808</v>
      </c>
      <c r="L16" s="52"/>
      <c r="M16" s="52"/>
      <c r="N16" s="52"/>
      <c r="O16" s="52"/>
      <c r="P16" s="52">
        <v>1066722</v>
      </c>
    </row>
    <row r="17" spans="1:16" x14ac:dyDescent="0.2">
      <c r="A17" t="s">
        <v>82</v>
      </c>
      <c r="C17" s="52"/>
      <c r="D17" s="52"/>
      <c r="E17" s="52"/>
      <c r="F17" s="52">
        <v>2439729</v>
      </c>
      <c r="G17" s="52"/>
      <c r="H17" s="52">
        <v>1167835</v>
      </c>
      <c r="I17" s="52">
        <v>2479483</v>
      </c>
      <c r="J17" s="52">
        <v>2473006</v>
      </c>
      <c r="K17" s="52">
        <v>3475639</v>
      </c>
      <c r="L17" s="52"/>
      <c r="M17" s="52"/>
      <c r="N17" s="52"/>
      <c r="O17" s="52"/>
      <c r="P17" s="52">
        <v>12035692</v>
      </c>
    </row>
    <row r="18" spans="1:16" x14ac:dyDescent="0.2">
      <c r="A18">
        <v>1995</v>
      </c>
      <c r="B18" t="s">
        <v>4</v>
      </c>
      <c r="C18" s="52"/>
      <c r="D18" s="52"/>
      <c r="E18" s="52"/>
      <c r="F18" s="52">
        <v>199904</v>
      </c>
      <c r="G18" s="52">
        <v>94442</v>
      </c>
      <c r="H18" s="52">
        <v>97845</v>
      </c>
      <c r="I18" s="52">
        <v>242303</v>
      </c>
      <c r="J18" s="52">
        <v>277287</v>
      </c>
      <c r="K18" s="52">
        <v>252129</v>
      </c>
      <c r="L18" s="52"/>
      <c r="M18" s="52"/>
      <c r="N18" s="52"/>
      <c r="O18" s="52"/>
      <c r="P18" s="52">
        <v>1163910</v>
      </c>
    </row>
    <row r="19" spans="1:16" x14ac:dyDescent="0.2">
      <c r="A19">
        <v>1995</v>
      </c>
      <c r="B19" t="s">
        <v>11</v>
      </c>
      <c r="C19" s="52"/>
      <c r="D19" s="52"/>
      <c r="E19" s="52"/>
      <c r="F19" s="52">
        <v>192448</v>
      </c>
      <c r="G19" s="52">
        <v>87079</v>
      </c>
      <c r="H19" s="52">
        <v>101494</v>
      </c>
      <c r="I19" s="52">
        <v>238118</v>
      </c>
      <c r="J19" s="52">
        <v>253126</v>
      </c>
      <c r="K19" s="52">
        <v>211471</v>
      </c>
      <c r="L19" s="52"/>
      <c r="M19" s="52"/>
      <c r="N19" s="52"/>
      <c r="O19" s="52"/>
      <c r="P19" s="52">
        <v>1083736</v>
      </c>
    </row>
    <row r="20" spans="1:16" x14ac:dyDescent="0.2">
      <c r="A20">
        <v>1995</v>
      </c>
      <c r="B20" t="s">
        <v>12</v>
      </c>
      <c r="C20" s="52"/>
      <c r="D20" s="52"/>
      <c r="E20" s="52"/>
      <c r="F20" s="52">
        <v>229881</v>
      </c>
      <c r="G20" s="52">
        <v>91311</v>
      </c>
      <c r="H20" s="52">
        <v>104040</v>
      </c>
      <c r="I20" s="52">
        <v>360678</v>
      </c>
      <c r="J20" s="52">
        <v>303812</v>
      </c>
      <c r="K20" s="52">
        <v>301821</v>
      </c>
      <c r="L20" s="52"/>
      <c r="M20" s="52"/>
      <c r="N20" s="52"/>
      <c r="O20" s="52"/>
      <c r="P20" s="52">
        <v>1391543</v>
      </c>
    </row>
    <row r="21" spans="1:16" x14ac:dyDescent="0.2">
      <c r="A21">
        <v>1995</v>
      </c>
      <c r="B21" t="s">
        <v>13</v>
      </c>
      <c r="C21" s="52"/>
      <c r="D21" s="52"/>
      <c r="E21" s="52"/>
      <c r="F21" s="52">
        <v>267537</v>
      </c>
      <c r="G21" s="52">
        <v>81983</v>
      </c>
      <c r="H21" s="52">
        <v>96343</v>
      </c>
      <c r="I21" s="52">
        <v>310510</v>
      </c>
      <c r="J21" s="52">
        <v>241540</v>
      </c>
      <c r="K21" s="52">
        <v>286185</v>
      </c>
      <c r="L21" s="52"/>
      <c r="M21" s="52"/>
      <c r="N21" s="52"/>
      <c r="O21" s="52"/>
      <c r="P21" s="52">
        <v>1284098</v>
      </c>
    </row>
    <row r="22" spans="1:16" x14ac:dyDescent="0.2">
      <c r="A22">
        <v>1995</v>
      </c>
      <c r="B22" t="s">
        <v>14</v>
      </c>
      <c r="C22" s="52"/>
      <c r="D22" s="52"/>
      <c r="E22" s="52"/>
      <c r="F22" s="52">
        <v>249510</v>
      </c>
      <c r="G22" s="52">
        <v>138674</v>
      </c>
      <c r="H22" s="52">
        <v>117602</v>
      </c>
      <c r="I22" s="52">
        <v>327446</v>
      </c>
      <c r="J22" s="52">
        <v>295686</v>
      </c>
      <c r="K22" s="52">
        <v>390871</v>
      </c>
      <c r="L22" s="52"/>
      <c r="M22" s="52"/>
      <c r="N22" s="52"/>
      <c r="O22" s="52"/>
      <c r="P22" s="52">
        <v>1519789</v>
      </c>
    </row>
    <row r="23" spans="1:16" x14ac:dyDescent="0.2">
      <c r="A23">
        <v>1995</v>
      </c>
      <c r="B23" t="s">
        <v>15</v>
      </c>
      <c r="C23" s="52"/>
      <c r="D23" s="52"/>
      <c r="E23" s="52"/>
      <c r="F23" s="52">
        <v>240627</v>
      </c>
      <c r="G23" s="52">
        <v>140122</v>
      </c>
      <c r="H23" s="52">
        <v>114946</v>
      </c>
      <c r="I23" s="52">
        <v>297638</v>
      </c>
      <c r="J23" s="52">
        <v>288984</v>
      </c>
      <c r="K23" s="52">
        <v>351273</v>
      </c>
      <c r="L23" s="52"/>
      <c r="M23" s="52"/>
      <c r="N23" s="52"/>
      <c r="O23" s="52"/>
      <c r="P23" s="52">
        <v>1433590</v>
      </c>
    </row>
    <row r="24" spans="1:16" x14ac:dyDescent="0.2">
      <c r="A24">
        <v>1995</v>
      </c>
      <c r="B24" t="s">
        <v>16</v>
      </c>
      <c r="C24" s="52"/>
      <c r="D24" s="52"/>
      <c r="E24" s="52"/>
      <c r="F24" s="52">
        <v>237316</v>
      </c>
      <c r="G24" s="52">
        <v>146034</v>
      </c>
      <c r="H24" s="52">
        <v>119404</v>
      </c>
      <c r="I24" s="52">
        <v>260051</v>
      </c>
      <c r="J24" s="52">
        <v>281935</v>
      </c>
      <c r="K24" s="52">
        <v>329151</v>
      </c>
      <c r="L24" s="52"/>
      <c r="M24" s="52"/>
      <c r="N24" s="52"/>
      <c r="O24" s="52"/>
      <c r="P24" s="52">
        <v>1373891</v>
      </c>
    </row>
    <row r="25" spans="1:16" x14ac:dyDescent="0.2">
      <c r="A25">
        <v>1995</v>
      </c>
      <c r="B25" t="s">
        <v>28</v>
      </c>
      <c r="C25" s="52"/>
      <c r="D25" s="52"/>
      <c r="E25" s="52"/>
      <c r="F25" s="52">
        <v>197212</v>
      </c>
      <c r="G25" s="52">
        <v>127450</v>
      </c>
      <c r="H25" s="52">
        <v>107062</v>
      </c>
      <c r="I25" s="52">
        <v>157162</v>
      </c>
      <c r="J25" s="52">
        <v>272562</v>
      </c>
      <c r="K25" s="52">
        <v>307430</v>
      </c>
      <c r="L25" s="52"/>
      <c r="M25" s="52"/>
      <c r="N25" s="52"/>
      <c r="O25" s="52"/>
      <c r="P25" s="52">
        <v>1168878</v>
      </c>
    </row>
    <row r="26" spans="1:16" x14ac:dyDescent="0.2">
      <c r="A26">
        <v>1995</v>
      </c>
      <c r="B26" t="s">
        <v>29</v>
      </c>
      <c r="C26" s="52"/>
      <c r="D26" s="52"/>
      <c r="E26" s="52"/>
      <c r="F26" s="52">
        <v>251352</v>
      </c>
      <c r="G26" s="52">
        <v>112457</v>
      </c>
      <c r="H26" s="52">
        <v>108792</v>
      </c>
      <c r="I26" s="52">
        <v>142114</v>
      </c>
      <c r="J26" s="52">
        <v>286700</v>
      </c>
      <c r="K26" s="52">
        <v>288329</v>
      </c>
      <c r="L26" s="52"/>
      <c r="M26" s="52"/>
      <c r="N26" s="52"/>
      <c r="O26" s="52"/>
      <c r="P26" s="52">
        <v>1189744</v>
      </c>
    </row>
    <row r="27" spans="1:16" x14ac:dyDescent="0.2">
      <c r="A27">
        <v>1995</v>
      </c>
      <c r="B27" t="s">
        <v>30</v>
      </c>
      <c r="C27" s="52"/>
      <c r="D27" s="52"/>
      <c r="E27" s="52"/>
      <c r="F27" s="52">
        <v>253477</v>
      </c>
      <c r="G27" s="52">
        <v>108003</v>
      </c>
      <c r="H27" s="52">
        <v>95173</v>
      </c>
      <c r="I27" s="52">
        <v>163731</v>
      </c>
      <c r="J27" s="52">
        <v>254067</v>
      </c>
      <c r="K27" s="52">
        <v>318094</v>
      </c>
      <c r="L27" s="52"/>
      <c r="M27" s="52"/>
      <c r="N27" s="52"/>
      <c r="O27" s="52"/>
      <c r="P27" s="52">
        <v>1192545</v>
      </c>
    </row>
    <row r="28" spans="1:16" x14ac:dyDescent="0.2">
      <c r="A28">
        <v>1995</v>
      </c>
      <c r="B28" t="s">
        <v>31</v>
      </c>
      <c r="C28" s="52"/>
      <c r="D28" s="52"/>
      <c r="E28" s="52"/>
      <c r="F28" s="52">
        <v>257710</v>
      </c>
      <c r="G28" s="52">
        <v>122413</v>
      </c>
      <c r="H28" s="52">
        <v>90452</v>
      </c>
      <c r="I28" s="52">
        <v>132634</v>
      </c>
      <c r="J28" s="52">
        <v>258658</v>
      </c>
      <c r="K28" s="52">
        <v>255546</v>
      </c>
      <c r="L28" s="52"/>
      <c r="M28" s="52"/>
      <c r="N28" s="52"/>
      <c r="O28" s="52"/>
      <c r="P28" s="52">
        <v>1117413</v>
      </c>
    </row>
    <row r="29" spans="1:16" x14ac:dyDescent="0.2">
      <c r="A29">
        <v>1995</v>
      </c>
      <c r="B29" t="s">
        <v>32</v>
      </c>
      <c r="C29" s="52"/>
      <c r="D29" s="52"/>
      <c r="E29" s="52"/>
      <c r="F29" s="52">
        <v>275037</v>
      </c>
      <c r="G29" s="52">
        <v>107596</v>
      </c>
      <c r="H29" s="52">
        <v>68415</v>
      </c>
      <c r="I29" s="52">
        <v>277347</v>
      </c>
      <c r="J29" s="52">
        <v>303834</v>
      </c>
      <c r="K29" s="52">
        <v>241099</v>
      </c>
      <c r="L29" s="52"/>
      <c r="M29" s="52"/>
      <c r="N29" s="52"/>
      <c r="O29" s="52"/>
      <c r="P29" s="52">
        <v>1273328</v>
      </c>
    </row>
    <row r="30" spans="1:16" x14ac:dyDescent="0.2">
      <c r="A30" t="s">
        <v>83</v>
      </c>
      <c r="C30" s="52"/>
      <c r="D30" s="52"/>
      <c r="E30" s="52"/>
      <c r="F30" s="52">
        <v>2852011</v>
      </c>
      <c r="G30" s="52">
        <v>1357564</v>
      </c>
      <c r="H30" s="52">
        <v>1221568</v>
      </c>
      <c r="I30" s="52">
        <v>2909732</v>
      </c>
      <c r="J30" s="52">
        <v>3318191</v>
      </c>
      <c r="K30" s="52">
        <v>3533399</v>
      </c>
      <c r="L30" s="52"/>
      <c r="M30" s="52"/>
      <c r="N30" s="52"/>
      <c r="O30" s="52"/>
      <c r="P30" s="52">
        <v>15192465</v>
      </c>
    </row>
    <row r="31" spans="1:16" x14ac:dyDescent="0.2">
      <c r="A31">
        <v>1996</v>
      </c>
      <c r="B31" t="s">
        <v>4</v>
      </c>
      <c r="C31" s="52"/>
      <c r="D31" s="52"/>
      <c r="E31" s="52"/>
      <c r="F31" s="52">
        <v>246091.78</v>
      </c>
      <c r="G31" s="52">
        <v>97253</v>
      </c>
      <c r="H31" s="52">
        <v>61580</v>
      </c>
      <c r="I31" s="52">
        <v>191653</v>
      </c>
      <c r="J31" s="52">
        <v>358627</v>
      </c>
      <c r="K31" s="52">
        <v>197109</v>
      </c>
      <c r="L31" s="52"/>
      <c r="M31" s="52"/>
      <c r="N31" s="52"/>
      <c r="O31" s="52"/>
      <c r="P31" s="52">
        <v>1152313.78</v>
      </c>
    </row>
    <row r="32" spans="1:16" x14ac:dyDescent="0.2">
      <c r="A32">
        <v>1996</v>
      </c>
      <c r="B32" t="s">
        <v>11</v>
      </c>
      <c r="C32" s="52"/>
      <c r="D32" s="52"/>
      <c r="E32" s="52"/>
      <c r="F32" s="52">
        <v>199523</v>
      </c>
      <c r="G32" s="52">
        <v>95714</v>
      </c>
      <c r="H32" s="52">
        <v>56301</v>
      </c>
      <c r="I32" s="52">
        <v>150677</v>
      </c>
      <c r="J32" s="52">
        <v>362400</v>
      </c>
      <c r="K32" s="52">
        <v>163047</v>
      </c>
      <c r="L32" s="52"/>
      <c r="M32" s="52"/>
      <c r="N32" s="52"/>
      <c r="O32" s="52"/>
      <c r="P32" s="52">
        <v>1027662</v>
      </c>
    </row>
    <row r="33" spans="1:16" x14ac:dyDescent="0.2">
      <c r="A33">
        <v>1996</v>
      </c>
      <c r="B33" t="s">
        <v>12</v>
      </c>
      <c r="C33" s="52"/>
      <c r="D33" s="52"/>
      <c r="E33" s="52"/>
      <c r="F33" s="52">
        <v>250324.77</v>
      </c>
      <c r="G33" s="52">
        <v>114563</v>
      </c>
      <c r="H33" s="52">
        <v>70877.429999999993</v>
      </c>
      <c r="I33" s="52">
        <v>301937</v>
      </c>
      <c r="J33" s="52">
        <v>376520</v>
      </c>
      <c r="K33" s="52">
        <v>230892</v>
      </c>
      <c r="L33" s="52"/>
      <c r="M33" s="52"/>
      <c r="N33" s="52"/>
      <c r="O33" s="52"/>
      <c r="P33" s="52">
        <v>1345114.2</v>
      </c>
    </row>
    <row r="34" spans="1:16" x14ac:dyDescent="0.2">
      <c r="A34">
        <v>1996</v>
      </c>
      <c r="B34" t="s">
        <v>13</v>
      </c>
      <c r="C34" s="52"/>
      <c r="D34" s="52"/>
      <c r="E34" s="52"/>
      <c r="F34" s="52">
        <v>264029.03000000003</v>
      </c>
      <c r="G34" s="52">
        <v>109426</v>
      </c>
      <c r="H34" s="52">
        <v>111085</v>
      </c>
      <c r="I34" s="52">
        <v>301830</v>
      </c>
      <c r="J34" s="52">
        <v>377089</v>
      </c>
      <c r="K34" s="52">
        <v>344022</v>
      </c>
      <c r="L34" s="52"/>
      <c r="M34" s="52"/>
      <c r="N34" s="52"/>
      <c r="O34" s="52"/>
      <c r="P34" s="52">
        <v>1507481.03</v>
      </c>
    </row>
    <row r="35" spans="1:16" x14ac:dyDescent="0.2">
      <c r="A35">
        <v>1996</v>
      </c>
      <c r="B35" t="s">
        <v>14</v>
      </c>
      <c r="C35" s="52"/>
      <c r="D35" s="52"/>
      <c r="E35" s="52"/>
      <c r="F35" s="52">
        <v>304791</v>
      </c>
      <c r="G35" s="52">
        <v>139383</v>
      </c>
      <c r="H35" s="52">
        <v>135001</v>
      </c>
      <c r="I35" s="52">
        <v>306815</v>
      </c>
      <c r="J35" s="52">
        <v>359877</v>
      </c>
      <c r="K35" s="52">
        <v>454449</v>
      </c>
      <c r="L35" s="52"/>
      <c r="M35" s="52"/>
      <c r="N35" s="52"/>
      <c r="O35" s="52"/>
      <c r="P35" s="52">
        <v>1700316</v>
      </c>
    </row>
    <row r="36" spans="1:16" x14ac:dyDescent="0.2">
      <c r="A36">
        <v>1996</v>
      </c>
      <c r="B36" t="s">
        <v>15</v>
      </c>
      <c r="C36" s="52"/>
      <c r="D36" s="52"/>
      <c r="E36" s="52"/>
      <c r="F36" s="52">
        <v>255196</v>
      </c>
      <c r="G36" s="52">
        <v>153406</v>
      </c>
      <c r="H36" s="52">
        <v>108388</v>
      </c>
      <c r="I36" s="52">
        <v>241621</v>
      </c>
      <c r="J36" s="52">
        <v>336682</v>
      </c>
      <c r="K36" s="52">
        <v>438901</v>
      </c>
      <c r="L36" s="52"/>
      <c r="M36" s="52"/>
      <c r="N36" s="52"/>
      <c r="O36" s="52"/>
      <c r="P36" s="52">
        <v>1534194</v>
      </c>
    </row>
    <row r="37" spans="1:16" x14ac:dyDescent="0.2">
      <c r="A37">
        <v>1996</v>
      </c>
      <c r="B37" t="s">
        <v>16</v>
      </c>
      <c r="C37" s="52"/>
      <c r="D37" s="52"/>
      <c r="E37" s="52"/>
      <c r="F37" s="52">
        <v>259321.47</v>
      </c>
      <c r="G37" s="52">
        <v>171545</v>
      </c>
      <c r="H37" s="52">
        <v>97250.35</v>
      </c>
      <c r="I37" s="52">
        <v>254090</v>
      </c>
      <c r="J37" s="52">
        <v>331775</v>
      </c>
      <c r="K37" s="52">
        <v>445572</v>
      </c>
      <c r="L37" s="52"/>
      <c r="M37" s="52"/>
      <c r="N37" s="52"/>
      <c r="O37" s="52"/>
      <c r="P37" s="52">
        <v>1559553.82</v>
      </c>
    </row>
    <row r="38" spans="1:16" x14ac:dyDescent="0.2">
      <c r="A38">
        <v>1996</v>
      </c>
      <c r="B38" t="s">
        <v>28</v>
      </c>
      <c r="C38" s="52"/>
      <c r="D38" s="52"/>
      <c r="E38" s="52"/>
      <c r="F38" s="52">
        <v>293024</v>
      </c>
      <c r="G38" s="52">
        <v>152196</v>
      </c>
      <c r="H38" s="52">
        <v>103476</v>
      </c>
      <c r="I38" s="52">
        <v>230363</v>
      </c>
      <c r="J38" s="52">
        <v>311437</v>
      </c>
      <c r="K38" s="52">
        <v>439049</v>
      </c>
      <c r="L38" s="52"/>
      <c r="M38" s="52"/>
      <c r="N38" s="52"/>
      <c r="O38" s="52"/>
      <c r="P38" s="52">
        <v>1529545</v>
      </c>
    </row>
    <row r="39" spans="1:16" x14ac:dyDescent="0.2">
      <c r="A39">
        <v>1996</v>
      </c>
      <c r="B39" t="s">
        <v>29</v>
      </c>
      <c r="C39" s="52"/>
      <c r="D39" s="52"/>
      <c r="E39" s="52"/>
      <c r="F39" s="52">
        <v>256313.82</v>
      </c>
      <c r="G39" s="52">
        <v>140015</v>
      </c>
      <c r="H39" s="52">
        <v>105650.39</v>
      </c>
      <c r="I39" s="52">
        <v>221945</v>
      </c>
      <c r="J39" s="52">
        <v>326138</v>
      </c>
      <c r="K39" s="52">
        <v>402286</v>
      </c>
      <c r="L39" s="52"/>
      <c r="M39" s="52"/>
      <c r="N39" s="52"/>
      <c r="O39" s="52"/>
      <c r="P39" s="52">
        <v>1452348.2100000002</v>
      </c>
    </row>
    <row r="40" spans="1:16" x14ac:dyDescent="0.2">
      <c r="A40">
        <v>1996</v>
      </c>
      <c r="B40" t="s">
        <v>30</v>
      </c>
      <c r="C40" s="52"/>
      <c r="D40" s="52"/>
      <c r="E40" s="52"/>
      <c r="F40" s="52">
        <v>279964.07</v>
      </c>
      <c r="G40" s="52">
        <v>140912</v>
      </c>
      <c r="H40" s="52">
        <v>82966.09</v>
      </c>
      <c r="I40" s="52">
        <v>223762</v>
      </c>
      <c r="J40" s="52">
        <v>337812</v>
      </c>
      <c r="K40" s="52">
        <v>358262</v>
      </c>
      <c r="L40" s="52"/>
      <c r="M40" s="52"/>
      <c r="N40" s="52"/>
      <c r="O40" s="52"/>
      <c r="P40" s="52">
        <v>1423678.16</v>
      </c>
    </row>
    <row r="41" spans="1:16" x14ac:dyDescent="0.2">
      <c r="A41">
        <v>1996</v>
      </c>
      <c r="B41" t="s">
        <v>31</v>
      </c>
      <c r="C41" s="52"/>
      <c r="D41" s="52"/>
      <c r="E41" s="52"/>
      <c r="F41" s="52">
        <v>258042.97</v>
      </c>
      <c r="G41" s="52">
        <v>132240</v>
      </c>
      <c r="H41" s="52">
        <v>90827</v>
      </c>
      <c r="I41" s="52">
        <v>170538</v>
      </c>
      <c r="J41" s="52">
        <v>340823</v>
      </c>
      <c r="K41" s="52">
        <v>324444</v>
      </c>
      <c r="L41" s="52"/>
      <c r="M41" s="52"/>
      <c r="N41" s="52"/>
      <c r="O41" s="52"/>
      <c r="P41" s="52">
        <v>1316914.97</v>
      </c>
    </row>
    <row r="42" spans="1:16" x14ac:dyDescent="0.2">
      <c r="A42">
        <v>1996</v>
      </c>
      <c r="B42" t="s">
        <v>32</v>
      </c>
      <c r="C42" s="52"/>
      <c r="D42" s="52"/>
      <c r="E42" s="52"/>
      <c r="F42" s="52">
        <v>305819.03000000003</v>
      </c>
      <c r="G42" s="52">
        <v>117847</v>
      </c>
      <c r="H42" s="52">
        <v>71545</v>
      </c>
      <c r="I42" s="52">
        <v>307297</v>
      </c>
      <c r="J42" s="52">
        <v>351281</v>
      </c>
      <c r="K42" s="52">
        <v>310554</v>
      </c>
      <c r="L42" s="52"/>
      <c r="M42" s="52"/>
      <c r="N42" s="52"/>
      <c r="O42" s="52"/>
      <c r="P42" s="52">
        <v>1464343.03</v>
      </c>
    </row>
    <row r="43" spans="1:16" x14ac:dyDescent="0.2">
      <c r="A43" t="s">
        <v>84</v>
      </c>
      <c r="C43" s="52"/>
      <c r="D43" s="52"/>
      <c r="E43" s="52"/>
      <c r="F43" s="52">
        <v>3172440.9400000004</v>
      </c>
      <c r="G43" s="52">
        <v>1564500</v>
      </c>
      <c r="H43" s="52">
        <v>1094947.2599999998</v>
      </c>
      <c r="I43" s="52">
        <v>2902528</v>
      </c>
      <c r="J43" s="52">
        <v>4170461</v>
      </c>
      <c r="K43" s="52">
        <v>4108587</v>
      </c>
      <c r="L43" s="52"/>
      <c r="M43" s="52"/>
      <c r="N43" s="52"/>
      <c r="O43" s="52"/>
      <c r="P43" s="52">
        <v>17013464.200000003</v>
      </c>
    </row>
    <row r="44" spans="1:16" x14ac:dyDescent="0.2">
      <c r="A44">
        <v>1997</v>
      </c>
      <c r="B44" t="s">
        <v>4</v>
      </c>
      <c r="C44" s="52"/>
      <c r="D44" s="52"/>
      <c r="E44" s="52"/>
      <c r="F44" s="52">
        <v>286968</v>
      </c>
      <c r="G44" s="52">
        <v>122031</v>
      </c>
      <c r="H44" s="52">
        <v>78440</v>
      </c>
      <c r="I44" s="52">
        <v>342679</v>
      </c>
      <c r="J44" s="52">
        <v>375951</v>
      </c>
      <c r="K44" s="52">
        <v>313203</v>
      </c>
      <c r="L44" s="52"/>
      <c r="M44" s="52"/>
      <c r="N44" s="52"/>
      <c r="O44" s="52"/>
      <c r="P44" s="52">
        <v>1519272</v>
      </c>
    </row>
    <row r="45" spans="1:16" x14ac:dyDescent="0.2">
      <c r="A45">
        <v>1997</v>
      </c>
      <c r="B45" t="s">
        <v>11</v>
      </c>
      <c r="C45" s="52"/>
      <c r="D45" s="52"/>
      <c r="E45" s="52"/>
      <c r="F45" s="52">
        <v>275734</v>
      </c>
      <c r="G45" s="52">
        <v>96355</v>
      </c>
      <c r="H45" s="52">
        <v>64421</v>
      </c>
      <c r="I45" s="52">
        <v>288248</v>
      </c>
      <c r="J45" s="52">
        <v>335500</v>
      </c>
      <c r="K45" s="52">
        <v>277916</v>
      </c>
      <c r="L45" s="52"/>
      <c r="M45" s="52"/>
      <c r="N45" s="52"/>
      <c r="O45" s="52"/>
      <c r="P45" s="52">
        <v>1338174</v>
      </c>
    </row>
    <row r="46" spans="1:16" x14ac:dyDescent="0.2">
      <c r="A46">
        <v>1997</v>
      </c>
      <c r="B46" t="s">
        <v>12</v>
      </c>
      <c r="C46" s="52"/>
      <c r="D46" s="52"/>
      <c r="E46" s="52"/>
      <c r="F46" s="52">
        <v>328742</v>
      </c>
      <c r="G46" s="52">
        <v>117031</v>
      </c>
      <c r="H46" s="52">
        <v>81491</v>
      </c>
      <c r="I46" s="52">
        <v>361812</v>
      </c>
      <c r="J46" s="52">
        <v>389900</v>
      </c>
      <c r="K46" s="52">
        <v>422802</v>
      </c>
      <c r="L46" s="52"/>
      <c r="M46" s="52"/>
      <c r="N46" s="52"/>
      <c r="O46" s="52"/>
      <c r="P46" s="52">
        <v>1701778</v>
      </c>
    </row>
    <row r="47" spans="1:16" x14ac:dyDescent="0.2">
      <c r="A47">
        <v>1997</v>
      </c>
      <c r="B47" t="s">
        <v>13</v>
      </c>
      <c r="C47" s="52"/>
      <c r="D47" s="52"/>
      <c r="E47" s="52"/>
      <c r="F47" s="52">
        <v>330285</v>
      </c>
      <c r="G47" s="52">
        <v>134046</v>
      </c>
      <c r="H47" s="52">
        <v>100406</v>
      </c>
      <c r="I47" s="52">
        <v>363922</v>
      </c>
      <c r="J47" s="52">
        <v>385700</v>
      </c>
      <c r="K47" s="52">
        <v>433692</v>
      </c>
      <c r="L47" s="52"/>
      <c r="M47" s="52"/>
      <c r="N47" s="52"/>
      <c r="O47" s="52"/>
      <c r="P47" s="52">
        <v>1748051</v>
      </c>
    </row>
    <row r="48" spans="1:16" x14ac:dyDescent="0.2">
      <c r="A48">
        <v>1997</v>
      </c>
      <c r="B48" t="s">
        <v>14</v>
      </c>
      <c r="C48" s="52"/>
      <c r="D48" s="52"/>
      <c r="E48" s="52"/>
      <c r="F48" s="52">
        <v>334057</v>
      </c>
      <c r="G48" s="52">
        <v>170419</v>
      </c>
      <c r="H48" s="52">
        <v>109050</v>
      </c>
      <c r="I48" s="52">
        <v>364233</v>
      </c>
      <c r="J48" s="52">
        <v>379800</v>
      </c>
      <c r="K48" s="52">
        <v>537901</v>
      </c>
      <c r="L48" s="52"/>
      <c r="M48" s="52"/>
      <c r="N48" s="52"/>
      <c r="O48" s="52"/>
      <c r="P48" s="52">
        <v>1895460</v>
      </c>
    </row>
    <row r="49" spans="1:16" x14ac:dyDescent="0.2">
      <c r="A49">
        <v>1997</v>
      </c>
      <c r="B49" t="s">
        <v>15</v>
      </c>
      <c r="C49" s="52"/>
      <c r="D49" s="52"/>
      <c r="E49" s="52"/>
      <c r="F49" s="52">
        <v>303852</v>
      </c>
      <c r="G49" s="52">
        <v>162793</v>
      </c>
      <c r="H49" s="52">
        <v>94047</v>
      </c>
      <c r="I49" s="52">
        <v>235731</v>
      </c>
      <c r="J49" s="52">
        <v>278700</v>
      </c>
      <c r="K49" s="52">
        <v>465902</v>
      </c>
      <c r="L49" s="52"/>
      <c r="M49" s="52"/>
      <c r="N49" s="52"/>
      <c r="O49" s="52"/>
      <c r="P49" s="52">
        <v>1541025</v>
      </c>
    </row>
    <row r="50" spans="1:16" x14ac:dyDescent="0.2">
      <c r="A50">
        <v>1997</v>
      </c>
      <c r="B50" t="s">
        <v>16</v>
      </c>
      <c r="C50" s="52"/>
      <c r="D50" s="52"/>
      <c r="E50" s="52"/>
      <c r="F50" s="52">
        <v>314494</v>
      </c>
      <c r="G50" s="52">
        <v>154058</v>
      </c>
      <c r="H50" s="52">
        <v>112906</v>
      </c>
      <c r="I50" s="52">
        <v>298824</v>
      </c>
      <c r="J50" s="52">
        <v>348200</v>
      </c>
      <c r="K50" s="52">
        <v>467253</v>
      </c>
      <c r="L50" s="52"/>
      <c r="M50" s="52"/>
      <c r="N50" s="52"/>
      <c r="O50" s="52"/>
      <c r="P50" s="52">
        <v>1695735</v>
      </c>
    </row>
    <row r="51" spans="1:16" x14ac:dyDescent="0.2">
      <c r="A51">
        <v>1997</v>
      </c>
      <c r="B51" t="s">
        <v>28</v>
      </c>
      <c r="C51" s="52"/>
      <c r="D51" s="52"/>
      <c r="E51" s="52"/>
      <c r="F51" s="52">
        <v>284671</v>
      </c>
      <c r="G51" s="52">
        <v>152478</v>
      </c>
      <c r="H51" s="52">
        <v>108070</v>
      </c>
      <c r="I51" s="52">
        <v>225274</v>
      </c>
      <c r="J51" s="52">
        <v>402500</v>
      </c>
      <c r="K51" s="52">
        <v>447688</v>
      </c>
      <c r="L51" s="52"/>
      <c r="M51" s="52"/>
      <c r="N51" s="52"/>
      <c r="O51" s="52"/>
      <c r="P51" s="52">
        <v>1620681</v>
      </c>
    </row>
    <row r="52" spans="1:16" x14ac:dyDescent="0.2">
      <c r="A52">
        <v>1997</v>
      </c>
      <c r="B52" t="s">
        <v>29</v>
      </c>
      <c r="C52" s="52"/>
      <c r="D52" s="52"/>
      <c r="E52" s="52"/>
      <c r="F52" s="52">
        <v>280433</v>
      </c>
      <c r="G52" s="52">
        <v>153646</v>
      </c>
      <c r="H52" s="52">
        <v>96214</v>
      </c>
      <c r="I52" s="52">
        <v>211472</v>
      </c>
      <c r="J52" s="52">
        <v>395200</v>
      </c>
      <c r="K52" s="52">
        <v>431360</v>
      </c>
      <c r="L52" s="52"/>
      <c r="M52" s="52"/>
      <c r="N52" s="52"/>
      <c r="O52" s="52"/>
      <c r="P52" s="52">
        <v>1568325</v>
      </c>
    </row>
    <row r="53" spans="1:16" x14ac:dyDescent="0.2">
      <c r="A53">
        <v>1997</v>
      </c>
      <c r="B53" t="s">
        <v>30</v>
      </c>
      <c r="C53" s="52"/>
      <c r="D53" s="52"/>
      <c r="E53" s="52"/>
      <c r="F53" s="52">
        <v>300437</v>
      </c>
      <c r="G53" s="52">
        <v>146348</v>
      </c>
      <c r="H53" s="52">
        <v>77080</v>
      </c>
      <c r="I53" s="52">
        <v>207571</v>
      </c>
      <c r="J53" s="52">
        <v>434900</v>
      </c>
      <c r="K53" s="52">
        <v>419401</v>
      </c>
      <c r="L53" s="52"/>
      <c r="M53" s="52"/>
      <c r="N53" s="52"/>
      <c r="O53" s="52"/>
      <c r="P53" s="52">
        <v>1585737</v>
      </c>
    </row>
    <row r="54" spans="1:16" x14ac:dyDescent="0.2">
      <c r="A54">
        <v>1997</v>
      </c>
      <c r="B54" t="s">
        <v>31</v>
      </c>
      <c r="C54" s="52"/>
      <c r="D54" s="52"/>
      <c r="E54" s="52"/>
      <c r="F54" s="52">
        <v>256754</v>
      </c>
      <c r="G54" s="52">
        <v>133043</v>
      </c>
      <c r="H54" s="52">
        <v>63272</v>
      </c>
      <c r="I54" s="52">
        <v>165157</v>
      </c>
      <c r="J54" s="52">
        <v>389100</v>
      </c>
      <c r="K54" s="52">
        <v>324243</v>
      </c>
      <c r="L54" s="52"/>
      <c r="M54" s="52"/>
      <c r="N54" s="52"/>
      <c r="O54" s="52"/>
      <c r="P54" s="52">
        <v>1331569</v>
      </c>
    </row>
    <row r="55" spans="1:16" x14ac:dyDescent="0.2">
      <c r="A55">
        <v>1997</v>
      </c>
      <c r="B55" t="s">
        <v>32</v>
      </c>
      <c r="C55" s="52"/>
      <c r="D55" s="52"/>
      <c r="E55" s="52"/>
      <c r="F55" s="52">
        <v>309135</v>
      </c>
      <c r="G55" s="52">
        <v>111142</v>
      </c>
      <c r="H55" s="52">
        <v>54510</v>
      </c>
      <c r="I55" s="52">
        <v>174295</v>
      </c>
      <c r="J55" s="52">
        <v>394200</v>
      </c>
      <c r="K55" s="52">
        <v>318666</v>
      </c>
      <c r="L55" s="52"/>
      <c r="M55" s="52"/>
      <c r="N55" s="52"/>
      <c r="O55" s="52"/>
      <c r="P55" s="52">
        <v>1361948</v>
      </c>
    </row>
    <row r="56" spans="1:16" x14ac:dyDescent="0.2">
      <c r="A56" t="s">
        <v>85</v>
      </c>
      <c r="C56" s="52"/>
      <c r="D56" s="52"/>
      <c r="E56" s="52"/>
      <c r="F56" s="52">
        <v>3605562</v>
      </c>
      <c r="G56" s="52">
        <v>1653390</v>
      </c>
      <c r="H56" s="52">
        <v>1039907</v>
      </c>
      <c r="I56" s="52">
        <v>3239218</v>
      </c>
      <c r="J56" s="52">
        <v>4509651</v>
      </c>
      <c r="K56" s="52">
        <v>4860027</v>
      </c>
      <c r="L56" s="52"/>
      <c r="M56" s="52"/>
      <c r="N56" s="52"/>
      <c r="O56" s="52"/>
      <c r="P56" s="52">
        <v>18907755</v>
      </c>
    </row>
    <row r="57" spans="1:16" x14ac:dyDescent="0.2">
      <c r="A57">
        <v>1998</v>
      </c>
      <c r="B57" t="s">
        <v>4</v>
      </c>
      <c r="C57" s="52"/>
      <c r="D57" s="52"/>
      <c r="E57" s="52"/>
      <c r="F57" s="52">
        <v>294358</v>
      </c>
      <c r="G57" s="52">
        <v>111740</v>
      </c>
      <c r="H57" s="52">
        <v>40919</v>
      </c>
      <c r="I57" s="52">
        <v>288105</v>
      </c>
      <c r="J57" s="52">
        <v>347000</v>
      </c>
      <c r="K57" s="52">
        <v>280433</v>
      </c>
      <c r="L57" s="52"/>
      <c r="M57" s="52"/>
      <c r="N57" s="52"/>
      <c r="O57" s="52"/>
      <c r="P57" s="52">
        <v>1362555</v>
      </c>
    </row>
    <row r="58" spans="1:16" x14ac:dyDescent="0.2">
      <c r="A58">
        <v>1998</v>
      </c>
      <c r="B58" t="s">
        <v>11</v>
      </c>
      <c r="C58" s="52"/>
      <c r="D58" s="52"/>
      <c r="E58" s="52"/>
      <c r="F58" s="52">
        <v>250504</v>
      </c>
      <c r="G58" s="52">
        <v>81463</v>
      </c>
      <c r="H58" s="52">
        <v>42982</v>
      </c>
      <c r="I58" s="52">
        <v>236568</v>
      </c>
      <c r="J58" s="52">
        <v>349900</v>
      </c>
      <c r="K58" s="52">
        <v>169138</v>
      </c>
      <c r="L58" s="52"/>
      <c r="M58" s="52"/>
      <c r="N58" s="52"/>
      <c r="O58" s="52"/>
      <c r="P58" s="52">
        <v>1130555</v>
      </c>
    </row>
    <row r="59" spans="1:16" x14ac:dyDescent="0.2">
      <c r="A59">
        <v>1998</v>
      </c>
      <c r="B59" t="s">
        <v>12</v>
      </c>
      <c r="C59" s="52"/>
      <c r="D59" s="52"/>
      <c r="E59" s="52"/>
      <c r="F59" s="52">
        <v>350786</v>
      </c>
      <c r="G59" s="52">
        <v>113089</v>
      </c>
      <c r="H59" s="52">
        <v>76670</v>
      </c>
      <c r="I59" s="52">
        <v>322389</v>
      </c>
      <c r="J59" s="52">
        <v>402900</v>
      </c>
      <c r="K59" s="52">
        <v>368310</v>
      </c>
      <c r="L59" s="52"/>
      <c r="M59" s="52"/>
      <c r="N59" s="52"/>
      <c r="O59" s="52"/>
      <c r="P59" s="52">
        <v>1634144</v>
      </c>
    </row>
    <row r="60" spans="1:16" x14ac:dyDescent="0.2">
      <c r="A60">
        <v>1998</v>
      </c>
      <c r="B60" t="s">
        <v>13</v>
      </c>
      <c r="C60" s="52"/>
      <c r="D60" s="52"/>
      <c r="E60" s="52"/>
      <c r="F60" s="52">
        <v>335466</v>
      </c>
      <c r="G60" s="52">
        <v>140143</v>
      </c>
      <c r="H60" s="52">
        <v>79358</v>
      </c>
      <c r="I60" s="52">
        <v>372713</v>
      </c>
      <c r="J60" s="52">
        <v>384700</v>
      </c>
      <c r="K60" s="52">
        <v>458092</v>
      </c>
      <c r="L60" s="52"/>
      <c r="M60" s="52"/>
      <c r="N60" s="52"/>
      <c r="O60" s="52"/>
      <c r="P60" s="52">
        <v>1770472</v>
      </c>
    </row>
    <row r="61" spans="1:16" x14ac:dyDescent="0.2">
      <c r="A61">
        <v>1998</v>
      </c>
      <c r="B61" t="s">
        <v>14</v>
      </c>
      <c r="C61" s="52"/>
      <c r="D61" s="52"/>
      <c r="E61" s="52"/>
      <c r="F61" s="52">
        <v>260425</v>
      </c>
      <c r="G61" s="52">
        <v>171483</v>
      </c>
      <c r="H61" s="52">
        <v>78410</v>
      </c>
      <c r="I61" s="52">
        <v>332768</v>
      </c>
      <c r="J61" s="52">
        <v>367700</v>
      </c>
      <c r="K61" s="52">
        <v>547514</v>
      </c>
      <c r="L61" s="52"/>
      <c r="M61" s="52"/>
      <c r="N61" s="52"/>
      <c r="O61" s="52"/>
      <c r="P61" s="52">
        <v>1758300</v>
      </c>
    </row>
    <row r="62" spans="1:16" x14ac:dyDescent="0.2">
      <c r="A62">
        <v>1998</v>
      </c>
      <c r="B62" t="s">
        <v>15</v>
      </c>
      <c r="C62" s="52"/>
      <c r="D62" s="52"/>
      <c r="E62" s="52"/>
      <c r="F62" s="52">
        <v>198402</v>
      </c>
      <c r="G62" s="52">
        <v>176883</v>
      </c>
      <c r="H62" s="52">
        <v>97188</v>
      </c>
      <c r="I62" s="52">
        <v>331140</v>
      </c>
      <c r="J62" s="52">
        <v>357800</v>
      </c>
      <c r="K62" s="52">
        <v>522460</v>
      </c>
      <c r="L62" s="52"/>
      <c r="M62" s="52"/>
      <c r="N62" s="52"/>
      <c r="O62" s="52"/>
      <c r="P62" s="52">
        <v>1683873</v>
      </c>
    </row>
    <row r="63" spans="1:16" x14ac:dyDescent="0.2">
      <c r="A63">
        <v>1998</v>
      </c>
      <c r="B63" t="s">
        <v>16</v>
      </c>
      <c r="C63" s="52"/>
      <c r="D63" s="52"/>
      <c r="E63" s="52"/>
      <c r="F63" s="52">
        <v>230920</v>
      </c>
      <c r="G63" s="52">
        <v>181796</v>
      </c>
      <c r="H63" s="52">
        <v>111148</v>
      </c>
      <c r="I63" s="52">
        <v>311259</v>
      </c>
      <c r="J63" s="52">
        <v>364500</v>
      </c>
      <c r="K63" s="52">
        <v>573434</v>
      </c>
      <c r="L63" s="52"/>
      <c r="M63" s="52"/>
      <c r="N63" s="52"/>
      <c r="O63" s="52"/>
      <c r="P63" s="52">
        <v>1773057</v>
      </c>
    </row>
    <row r="64" spans="1:16" x14ac:dyDescent="0.2">
      <c r="A64">
        <v>1998</v>
      </c>
      <c r="B64" t="s">
        <v>28</v>
      </c>
      <c r="C64" s="52"/>
      <c r="D64" s="52"/>
      <c r="E64" s="52"/>
      <c r="F64" s="52">
        <v>271110</v>
      </c>
      <c r="G64" s="52">
        <v>174336</v>
      </c>
      <c r="H64" s="52">
        <v>95505</v>
      </c>
      <c r="I64" s="52">
        <v>314917</v>
      </c>
      <c r="J64" s="52">
        <v>342000</v>
      </c>
      <c r="K64" s="52">
        <v>580574</v>
      </c>
      <c r="L64" s="52"/>
      <c r="M64" s="52"/>
      <c r="N64" s="52"/>
      <c r="O64" s="52"/>
      <c r="P64" s="52">
        <v>1778442</v>
      </c>
    </row>
    <row r="65" spans="1:16" x14ac:dyDescent="0.2">
      <c r="A65">
        <v>1998</v>
      </c>
      <c r="B65" t="s">
        <v>29</v>
      </c>
      <c r="C65" s="52"/>
      <c r="D65" s="52"/>
      <c r="E65" s="52"/>
      <c r="F65" s="52">
        <v>257351</v>
      </c>
      <c r="G65" s="52">
        <v>175822</v>
      </c>
      <c r="H65" s="52">
        <v>88858</v>
      </c>
      <c r="I65" s="52">
        <v>240881</v>
      </c>
      <c r="J65" s="52">
        <v>338600</v>
      </c>
      <c r="K65" s="52">
        <v>546148</v>
      </c>
      <c r="L65" s="52"/>
      <c r="M65" s="52"/>
      <c r="N65" s="52"/>
      <c r="O65" s="52"/>
      <c r="P65" s="52">
        <v>1647660</v>
      </c>
    </row>
    <row r="66" spans="1:16" x14ac:dyDescent="0.2">
      <c r="A66">
        <v>1998</v>
      </c>
      <c r="B66" t="s">
        <v>30</v>
      </c>
      <c r="C66" s="52"/>
      <c r="D66" s="52"/>
      <c r="E66" s="52"/>
      <c r="F66" s="52">
        <v>293176</v>
      </c>
      <c r="G66" s="52">
        <v>165133</v>
      </c>
      <c r="H66" s="52">
        <v>87747</v>
      </c>
      <c r="I66" s="52">
        <v>252095</v>
      </c>
      <c r="J66" s="52">
        <v>289600</v>
      </c>
      <c r="K66" s="52">
        <v>507725</v>
      </c>
      <c r="L66" s="52"/>
      <c r="M66" s="52"/>
      <c r="N66" s="52"/>
      <c r="O66" s="52"/>
      <c r="P66" s="52">
        <v>1595476</v>
      </c>
    </row>
    <row r="67" spans="1:16" x14ac:dyDescent="0.2">
      <c r="A67">
        <v>1998</v>
      </c>
      <c r="B67" t="s">
        <v>31</v>
      </c>
      <c r="C67" s="52"/>
      <c r="D67" s="52"/>
      <c r="E67" s="52"/>
      <c r="F67" s="52">
        <v>268209</v>
      </c>
      <c r="G67" s="52">
        <v>136268</v>
      </c>
      <c r="H67" s="52">
        <v>67227</v>
      </c>
      <c r="I67" s="52">
        <v>160646</v>
      </c>
      <c r="J67" s="52">
        <v>275200</v>
      </c>
      <c r="K67" s="52">
        <v>475954</v>
      </c>
      <c r="L67" s="52"/>
      <c r="M67" s="52"/>
      <c r="N67" s="52"/>
      <c r="O67" s="52"/>
      <c r="P67" s="52">
        <v>1383504</v>
      </c>
    </row>
    <row r="68" spans="1:16" x14ac:dyDescent="0.2">
      <c r="A68">
        <v>1998</v>
      </c>
      <c r="B68" t="s">
        <v>32</v>
      </c>
      <c r="C68" s="52"/>
      <c r="D68" s="52"/>
      <c r="E68" s="52"/>
      <c r="F68" s="52">
        <v>276808</v>
      </c>
      <c r="G68" s="52">
        <v>116082</v>
      </c>
      <c r="H68" s="52">
        <v>57980</v>
      </c>
      <c r="I68" s="52">
        <v>118287</v>
      </c>
      <c r="J68" s="52">
        <v>301700</v>
      </c>
      <c r="K68" s="52">
        <v>439582</v>
      </c>
      <c r="L68" s="52"/>
      <c r="M68" s="52"/>
      <c r="N68" s="52"/>
      <c r="O68" s="52"/>
      <c r="P68" s="52">
        <v>1310439</v>
      </c>
    </row>
    <row r="69" spans="1:16" x14ac:dyDescent="0.2">
      <c r="A69" t="s">
        <v>86</v>
      </c>
      <c r="C69" s="52"/>
      <c r="D69" s="52"/>
      <c r="E69" s="52"/>
      <c r="F69" s="52">
        <v>3287515</v>
      </c>
      <c r="G69" s="52">
        <v>1744238</v>
      </c>
      <c r="H69" s="52">
        <v>923992</v>
      </c>
      <c r="I69" s="52">
        <v>3281768</v>
      </c>
      <c r="J69" s="52">
        <v>4121600</v>
      </c>
      <c r="K69" s="52">
        <v>5469364</v>
      </c>
      <c r="L69" s="52"/>
      <c r="M69" s="52"/>
      <c r="N69" s="52"/>
      <c r="O69" s="52"/>
      <c r="P69" s="52">
        <v>18828477</v>
      </c>
    </row>
    <row r="70" spans="1:16" x14ac:dyDescent="0.2">
      <c r="A70">
        <v>1999</v>
      </c>
      <c r="B70" t="s">
        <v>4</v>
      </c>
      <c r="C70" s="52"/>
      <c r="D70" s="52"/>
      <c r="E70" s="52"/>
      <c r="F70" s="52">
        <v>248171</v>
      </c>
      <c r="G70" s="52">
        <v>100364</v>
      </c>
      <c r="H70" s="52">
        <v>54425</v>
      </c>
      <c r="I70" s="52">
        <v>73515</v>
      </c>
      <c r="J70" s="52">
        <v>307000</v>
      </c>
      <c r="K70" s="52">
        <v>369509</v>
      </c>
      <c r="L70" s="52"/>
      <c r="M70" s="52"/>
      <c r="N70" s="52"/>
      <c r="O70" s="52"/>
      <c r="P70" s="52">
        <v>1152984</v>
      </c>
    </row>
    <row r="71" spans="1:16" x14ac:dyDescent="0.2">
      <c r="A71">
        <v>1999</v>
      </c>
      <c r="B71" t="s">
        <v>11</v>
      </c>
      <c r="C71" s="52"/>
      <c r="D71" s="52"/>
      <c r="E71" s="52"/>
      <c r="F71" s="52">
        <v>241760</v>
      </c>
      <c r="G71" s="52">
        <v>83592</v>
      </c>
      <c r="H71" s="52">
        <v>47723</v>
      </c>
      <c r="I71" s="52">
        <v>100921</v>
      </c>
      <c r="J71" s="52">
        <v>305600</v>
      </c>
      <c r="K71" s="52">
        <v>332361</v>
      </c>
      <c r="L71" s="52"/>
      <c r="M71" s="52"/>
      <c r="N71" s="52"/>
      <c r="O71" s="52"/>
      <c r="P71" s="52">
        <v>1111957</v>
      </c>
    </row>
    <row r="72" spans="1:16" x14ac:dyDescent="0.2">
      <c r="A72">
        <v>1999</v>
      </c>
      <c r="B72" t="s">
        <v>12</v>
      </c>
      <c r="C72" s="52"/>
      <c r="D72" s="52"/>
      <c r="E72" s="52"/>
      <c r="F72" s="52">
        <v>319707</v>
      </c>
      <c r="G72" s="52">
        <v>113159</v>
      </c>
      <c r="H72" s="52">
        <v>65087</v>
      </c>
      <c r="I72" s="52">
        <v>207954</v>
      </c>
      <c r="J72" s="52">
        <v>361700</v>
      </c>
      <c r="K72" s="52">
        <v>325128</v>
      </c>
      <c r="L72" s="52"/>
      <c r="M72" s="52"/>
      <c r="N72" s="52"/>
      <c r="O72" s="52"/>
      <c r="P72" s="52">
        <v>1392735</v>
      </c>
    </row>
    <row r="73" spans="1:16" x14ac:dyDescent="0.2">
      <c r="A73">
        <v>1999</v>
      </c>
      <c r="B73" t="s">
        <v>13</v>
      </c>
      <c r="C73" s="52"/>
      <c r="D73" s="52"/>
      <c r="E73" s="52"/>
      <c r="F73" s="52">
        <v>309517</v>
      </c>
      <c r="G73" s="52">
        <v>105060</v>
      </c>
      <c r="H73" s="52">
        <v>79896</v>
      </c>
      <c r="I73" s="52">
        <v>291364</v>
      </c>
      <c r="J73" s="52">
        <v>362900</v>
      </c>
      <c r="K73" s="52">
        <v>493773</v>
      </c>
      <c r="L73" s="52"/>
      <c r="M73" s="52"/>
      <c r="N73" s="52"/>
      <c r="O73" s="52"/>
      <c r="P73" s="52">
        <v>1642510</v>
      </c>
    </row>
    <row r="74" spans="1:16" x14ac:dyDescent="0.2">
      <c r="A74">
        <v>1999</v>
      </c>
      <c r="B74" t="s">
        <v>14</v>
      </c>
      <c r="C74" s="52"/>
      <c r="D74" s="52"/>
      <c r="E74" s="52"/>
      <c r="F74" s="52">
        <v>287180</v>
      </c>
      <c r="G74" s="52">
        <v>135287</v>
      </c>
      <c r="H74" s="52">
        <v>105179</v>
      </c>
      <c r="I74" s="52">
        <v>297749</v>
      </c>
      <c r="J74" s="52">
        <v>362600</v>
      </c>
      <c r="K74" s="52">
        <v>569390</v>
      </c>
      <c r="L74" s="52"/>
      <c r="M74" s="52"/>
      <c r="N74" s="52"/>
      <c r="O74" s="52"/>
      <c r="P74" s="52">
        <v>1757385</v>
      </c>
    </row>
    <row r="75" spans="1:16" x14ac:dyDescent="0.2">
      <c r="A75">
        <v>1999</v>
      </c>
      <c r="B75" t="s">
        <v>15</v>
      </c>
      <c r="C75" s="52"/>
      <c r="D75" s="52"/>
      <c r="E75" s="52"/>
      <c r="F75" s="52">
        <v>300225</v>
      </c>
      <c r="G75" s="52">
        <v>136014</v>
      </c>
      <c r="H75" s="52">
        <v>114502</v>
      </c>
      <c r="I75" s="52">
        <v>277226</v>
      </c>
      <c r="J75" s="52">
        <v>368200</v>
      </c>
      <c r="K75" s="52">
        <v>537578</v>
      </c>
      <c r="L75" s="52"/>
      <c r="M75" s="52"/>
      <c r="N75" s="52"/>
      <c r="O75" s="52"/>
      <c r="P75" s="52">
        <v>1733745</v>
      </c>
    </row>
    <row r="76" spans="1:16" x14ac:dyDescent="0.2">
      <c r="A76">
        <v>1999</v>
      </c>
      <c r="B76" t="s">
        <v>16</v>
      </c>
      <c r="C76" s="52"/>
      <c r="D76" s="52"/>
      <c r="E76" s="52"/>
      <c r="F76" s="52">
        <v>270803</v>
      </c>
      <c r="G76" s="52">
        <v>125478</v>
      </c>
      <c r="H76" s="52">
        <v>76715</v>
      </c>
      <c r="I76" s="52">
        <v>261000.09</v>
      </c>
      <c r="J76" s="52">
        <v>358600</v>
      </c>
      <c r="K76" s="52">
        <v>543810</v>
      </c>
      <c r="L76" s="52"/>
      <c r="M76" s="52"/>
      <c r="N76" s="52"/>
      <c r="O76" s="52"/>
      <c r="P76" s="52">
        <v>1636406.0899999999</v>
      </c>
    </row>
    <row r="77" spans="1:16" x14ac:dyDescent="0.2">
      <c r="A77">
        <v>1999</v>
      </c>
      <c r="B77" t="s">
        <v>28</v>
      </c>
      <c r="C77" s="52"/>
      <c r="D77" s="52"/>
      <c r="E77" s="52"/>
      <c r="F77" s="52">
        <v>250624</v>
      </c>
      <c r="G77" s="52">
        <v>131729</v>
      </c>
      <c r="H77" s="52">
        <v>76947</v>
      </c>
      <c r="I77" s="52">
        <v>213747</v>
      </c>
      <c r="J77" s="52">
        <v>333600</v>
      </c>
      <c r="K77" s="52">
        <v>561045</v>
      </c>
      <c r="L77" s="52"/>
      <c r="M77" s="52"/>
      <c r="N77" s="52"/>
      <c r="O77" s="52"/>
      <c r="P77" s="52">
        <v>1567692</v>
      </c>
    </row>
    <row r="78" spans="1:16" x14ac:dyDescent="0.2">
      <c r="A78">
        <v>1999</v>
      </c>
      <c r="B78" t="s">
        <v>29</v>
      </c>
      <c r="C78" s="52"/>
      <c r="D78" s="52"/>
      <c r="E78" s="52"/>
      <c r="F78" s="52">
        <v>260072</v>
      </c>
      <c r="G78" s="52">
        <v>128469</v>
      </c>
      <c r="H78" s="52">
        <v>88086</v>
      </c>
      <c r="I78" s="52">
        <v>246270</v>
      </c>
      <c r="J78" s="52">
        <v>376300</v>
      </c>
      <c r="K78" s="52">
        <v>532976</v>
      </c>
      <c r="L78" s="52"/>
      <c r="M78" s="52"/>
      <c r="N78" s="52"/>
      <c r="O78" s="52"/>
      <c r="P78" s="52">
        <v>1632173</v>
      </c>
    </row>
    <row r="79" spans="1:16" x14ac:dyDescent="0.2">
      <c r="A79">
        <v>1999</v>
      </c>
      <c r="B79" t="s">
        <v>30</v>
      </c>
      <c r="C79" s="52"/>
      <c r="D79" s="52"/>
      <c r="E79" s="52"/>
      <c r="F79" s="52">
        <v>256768</v>
      </c>
      <c r="G79" s="52">
        <v>101235</v>
      </c>
      <c r="H79" s="52">
        <v>82219</v>
      </c>
      <c r="I79" s="52">
        <v>214650</v>
      </c>
      <c r="J79" s="52">
        <v>364200</v>
      </c>
      <c r="K79" s="52">
        <v>460164</v>
      </c>
      <c r="L79" s="52"/>
      <c r="M79" s="52"/>
      <c r="N79" s="52"/>
      <c r="O79" s="52"/>
      <c r="P79" s="52">
        <v>1479236</v>
      </c>
    </row>
    <row r="80" spans="1:16" x14ac:dyDescent="0.2">
      <c r="A80">
        <v>1999</v>
      </c>
      <c r="B80" t="s">
        <v>31</v>
      </c>
      <c r="C80" s="52"/>
      <c r="D80" s="52"/>
      <c r="E80" s="52"/>
      <c r="F80" s="52">
        <v>153846</v>
      </c>
      <c r="G80" s="52">
        <v>94788</v>
      </c>
      <c r="H80" s="52">
        <v>74779</v>
      </c>
      <c r="I80" s="52">
        <v>153893</v>
      </c>
      <c r="J80" s="52">
        <v>321300</v>
      </c>
      <c r="K80" s="52">
        <v>400009</v>
      </c>
      <c r="L80" s="52"/>
      <c r="M80" s="52"/>
      <c r="N80" s="52"/>
      <c r="O80" s="52"/>
      <c r="P80" s="52">
        <v>1198615</v>
      </c>
    </row>
    <row r="81" spans="1:16" x14ac:dyDescent="0.2">
      <c r="A81">
        <v>1999</v>
      </c>
      <c r="B81" t="s">
        <v>32</v>
      </c>
      <c r="C81" s="52"/>
      <c r="D81" s="52"/>
      <c r="E81" s="52">
        <v>83499</v>
      </c>
      <c r="F81" s="52">
        <v>249350</v>
      </c>
      <c r="G81" s="52"/>
      <c r="H81" s="52">
        <v>87714</v>
      </c>
      <c r="I81" s="52">
        <v>147315</v>
      </c>
      <c r="J81" s="52">
        <v>243700</v>
      </c>
      <c r="K81" s="52">
        <v>370340</v>
      </c>
      <c r="L81" s="52"/>
      <c r="M81" s="52"/>
      <c r="N81" s="52"/>
      <c r="O81" s="52"/>
      <c r="P81" s="52">
        <v>1181918</v>
      </c>
    </row>
    <row r="82" spans="1:16" x14ac:dyDescent="0.2">
      <c r="A82" t="s">
        <v>87</v>
      </c>
      <c r="C82" s="52"/>
      <c r="D82" s="52"/>
      <c r="E82" s="52">
        <v>83499</v>
      </c>
      <c r="F82" s="52">
        <v>3148023</v>
      </c>
      <c r="G82" s="52">
        <v>1255175</v>
      </c>
      <c r="H82" s="52">
        <v>953272</v>
      </c>
      <c r="I82" s="52">
        <v>2485604.09</v>
      </c>
      <c r="J82" s="52">
        <v>4065700</v>
      </c>
      <c r="K82" s="52">
        <v>5496083</v>
      </c>
      <c r="L82" s="52"/>
      <c r="M82" s="52"/>
      <c r="N82" s="52"/>
      <c r="O82" s="52"/>
      <c r="P82" s="52">
        <v>17487356.09</v>
      </c>
    </row>
    <row r="83" spans="1:16" x14ac:dyDescent="0.2">
      <c r="A83">
        <v>2000</v>
      </c>
      <c r="B83" t="s">
        <v>4</v>
      </c>
      <c r="C83" s="52"/>
      <c r="D83" s="52"/>
      <c r="E83" s="52">
        <v>80178</v>
      </c>
      <c r="F83" s="52">
        <v>253602</v>
      </c>
      <c r="G83" s="52"/>
      <c r="H83" s="52">
        <v>86416</v>
      </c>
      <c r="I83" s="52">
        <v>105522</v>
      </c>
      <c r="J83" s="52">
        <v>256400</v>
      </c>
      <c r="K83" s="52">
        <v>288006</v>
      </c>
      <c r="L83" s="52"/>
      <c r="M83" s="52"/>
      <c r="N83" s="52"/>
      <c r="O83" s="52"/>
      <c r="P83" s="52">
        <v>1070124</v>
      </c>
    </row>
    <row r="84" spans="1:16" x14ac:dyDescent="0.2">
      <c r="A84">
        <v>2000</v>
      </c>
      <c r="B84" t="s">
        <v>11</v>
      </c>
      <c r="C84" s="52"/>
      <c r="D84" s="52"/>
      <c r="E84" s="52">
        <v>59691</v>
      </c>
      <c r="F84" s="52">
        <v>259241</v>
      </c>
      <c r="G84" s="52"/>
      <c r="H84" s="52">
        <v>90316</v>
      </c>
      <c r="I84" s="52">
        <v>109030</v>
      </c>
      <c r="J84" s="52">
        <v>285700</v>
      </c>
      <c r="K84" s="52">
        <v>258422</v>
      </c>
      <c r="L84" s="52"/>
      <c r="M84" s="52"/>
      <c r="N84" s="52"/>
      <c r="O84" s="52"/>
      <c r="P84" s="52">
        <v>1062400</v>
      </c>
    </row>
    <row r="85" spans="1:16" x14ac:dyDescent="0.2">
      <c r="A85">
        <v>2000</v>
      </c>
      <c r="B85" t="s">
        <v>12</v>
      </c>
      <c r="C85" s="52"/>
      <c r="D85" s="52"/>
      <c r="E85" s="52">
        <v>62179</v>
      </c>
      <c r="F85" s="52">
        <v>289430</v>
      </c>
      <c r="G85" s="52"/>
      <c r="H85" s="52">
        <v>97231</v>
      </c>
      <c r="I85" s="52">
        <v>190175</v>
      </c>
      <c r="J85" s="52">
        <v>298400</v>
      </c>
      <c r="K85" s="52">
        <v>376774</v>
      </c>
      <c r="L85" s="52"/>
      <c r="M85" s="52"/>
      <c r="N85" s="52"/>
      <c r="O85" s="52"/>
      <c r="P85" s="52">
        <v>1314189</v>
      </c>
    </row>
    <row r="86" spans="1:16" x14ac:dyDescent="0.2">
      <c r="A86">
        <v>2000</v>
      </c>
      <c r="B86" t="s">
        <v>13</v>
      </c>
      <c r="C86" s="52"/>
      <c r="D86" s="52"/>
      <c r="E86" s="52">
        <v>103199</v>
      </c>
      <c r="F86" s="52">
        <v>274209</v>
      </c>
      <c r="G86" s="52"/>
      <c r="H86" s="52">
        <v>100729</v>
      </c>
      <c r="I86" s="52">
        <v>286760</v>
      </c>
      <c r="J86" s="52">
        <v>273000</v>
      </c>
      <c r="K86" s="52">
        <v>444364</v>
      </c>
      <c r="L86" s="52"/>
      <c r="M86" s="52"/>
      <c r="N86" s="52"/>
      <c r="O86" s="52"/>
      <c r="P86" s="52">
        <v>1482261</v>
      </c>
    </row>
    <row r="87" spans="1:16" x14ac:dyDescent="0.2">
      <c r="A87">
        <v>2000</v>
      </c>
      <c r="B87" t="s">
        <v>14</v>
      </c>
      <c r="C87" s="52"/>
      <c r="D87" s="52"/>
      <c r="E87" s="52">
        <v>144635</v>
      </c>
      <c r="F87" s="52">
        <v>280090</v>
      </c>
      <c r="G87" s="52"/>
      <c r="H87" s="52">
        <v>86210</v>
      </c>
      <c r="I87" s="52">
        <v>209724</v>
      </c>
      <c r="J87" s="52">
        <v>218700</v>
      </c>
      <c r="K87" s="52">
        <v>539346</v>
      </c>
      <c r="L87" s="52"/>
      <c r="M87" s="52"/>
      <c r="N87" s="52"/>
      <c r="O87" s="52"/>
      <c r="P87" s="52">
        <v>1478705</v>
      </c>
    </row>
    <row r="88" spans="1:16" x14ac:dyDescent="0.2">
      <c r="A88">
        <v>2000</v>
      </c>
      <c r="B88" t="s">
        <v>15</v>
      </c>
      <c r="C88" s="52"/>
      <c r="D88" s="52"/>
      <c r="E88" s="52">
        <v>150101</v>
      </c>
      <c r="F88" s="52">
        <v>227054</v>
      </c>
      <c r="G88" s="52"/>
      <c r="H88" s="52">
        <v>80206</v>
      </c>
      <c r="I88" s="52">
        <v>250059</v>
      </c>
      <c r="J88" s="52">
        <v>241100</v>
      </c>
      <c r="K88" s="52">
        <v>520115</v>
      </c>
      <c r="L88" s="52"/>
      <c r="M88" s="52"/>
      <c r="N88" s="52"/>
      <c r="O88" s="52"/>
      <c r="P88" s="52">
        <v>1468635</v>
      </c>
    </row>
    <row r="89" spans="1:16" x14ac:dyDescent="0.2">
      <c r="A89">
        <v>2000</v>
      </c>
      <c r="B89" t="s">
        <v>16</v>
      </c>
      <c r="C89" s="52"/>
      <c r="D89" s="52"/>
      <c r="E89" s="52">
        <v>150436</v>
      </c>
      <c r="F89" s="52">
        <v>181389</v>
      </c>
      <c r="G89" s="52"/>
      <c r="H89" s="52">
        <v>80798</v>
      </c>
      <c r="I89" s="52">
        <v>242008</v>
      </c>
      <c r="J89" s="52">
        <v>229400</v>
      </c>
      <c r="K89" s="52">
        <v>522277</v>
      </c>
      <c r="L89" s="52"/>
      <c r="M89" s="52"/>
      <c r="N89" s="52"/>
      <c r="O89" s="52"/>
      <c r="P89" s="52">
        <v>1406308</v>
      </c>
    </row>
    <row r="90" spans="1:16" x14ac:dyDescent="0.2">
      <c r="A90">
        <v>2000</v>
      </c>
      <c r="B90" t="s">
        <v>28</v>
      </c>
      <c r="C90" s="52"/>
      <c r="D90" s="52"/>
      <c r="E90" s="52">
        <v>140726</v>
      </c>
      <c r="F90" s="52">
        <v>210463</v>
      </c>
      <c r="G90" s="52"/>
      <c r="H90" s="52">
        <v>87073</v>
      </c>
      <c r="I90" s="52">
        <v>201669</v>
      </c>
      <c r="J90" s="52">
        <v>235800</v>
      </c>
      <c r="K90" s="52">
        <v>559716</v>
      </c>
      <c r="L90" s="52"/>
      <c r="M90" s="52"/>
      <c r="N90" s="52"/>
      <c r="O90" s="52"/>
      <c r="P90" s="52">
        <v>1435447</v>
      </c>
    </row>
    <row r="91" spans="1:16" x14ac:dyDescent="0.2">
      <c r="A91">
        <v>2000</v>
      </c>
      <c r="B91" t="s">
        <v>29</v>
      </c>
      <c r="C91" s="52"/>
      <c r="D91" s="52"/>
      <c r="E91" s="52">
        <v>141405</v>
      </c>
      <c r="F91" s="52">
        <v>213794</v>
      </c>
      <c r="G91" s="52"/>
      <c r="H91" s="52">
        <v>69904</v>
      </c>
      <c r="I91" s="52">
        <v>220437</v>
      </c>
      <c r="J91" s="52">
        <v>229500</v>
      </c>
      <c r="K91" s="52">
        <v>526007</v>
      </c>
      <c r="L91" s="52"/>
      <c r="M91" s="52"/>
      <c r="N91" s="52"/>
      <c r="O91" s="52"/>
      <c r="P91" s="52">
        <v>1401047</v>
      </c>
    </row>
    <row r="92" spans="1:16" x14ac:dyDescent="0.2">
      <c r="A92">
        <v>2000</v>
      </c>
      <c r="B92" t="s">
        <v>30</v>
      </c>
      <c r="C92" s="52"/>
      <c r="D92" s="52"/>
      <c r="E92" s="52">
        <v>124655</v>
      </c>
      <c r="F92" s="52">
        <v>234559</v>
      </c>
      <c r="G92" s="52"/>
      <c r="H92" s="52">
        <v>74244</v>
      </c>
      <c r="I92" s="52">
        <v>186209</v>
      </c>
      <c r="J92" s="52">
        <v>261300</v>
      </c>
      <c r="K92" s="52">
        <v>512475</v>
      </c>
      <c r="L92" s="52"/>
      <c r="M92" s="52"/>
      <c r="N92" s="52"/>
      <c r="O92" s="52"/>
      <c r="P92" s="52">
        <v>1393442</v>
      </c>
    </row>
    <row r="93" spans="1:16" x14ac:dyDescent="0.2">
      <c r="A93">
        <v>2000</v>
      </c>
      <c r="B93" t="s">
        <v>31</v>
      </c>
      <c r="C93" s="52"/>
      <c r="D93" s="52"/>
      <c r="E93" s="52">
        <v>113574</v>
      </c>
      <c r="F93" s="52">
        <v>237367</v>
      </c>
      <c r="G93" s="52"/>
      <c r="H93" s="52">
        <v>72585</v>
      </c>
      <c r="I93" s="52">
        <v>146180</v>
      </c>
      <c r="J93" s="52">
        <v>274900</v>
      </c>
      <c r="K93" s="52">
        <v>478906</v>
      </c>
      <c r="L93" s="52"/>
      <c r="M93" s="52"/>
      <c r="N93" s="52"/>
      <c r="O93" s="52"/>
      <c r="P93" s="52">
        <v>1323512</v>
      </c>
    </row>
    <row r="94" spans="1:16" x14ac:dyDescent="0.2">
      <c r="A94">
        <v>2000</v>
      </c>
      <c r="B94" t="s">
        <v>32</v>
      </c>
      <c r="C94" s="52"/>
      <c r="D94" s="52"/>
      <c r="E94" s="52">
        <v>106736</v>
      </c>
      <c r="F94" s="52">
        <v>266973</v>
      </c>
      <c r="G94" s="52"/>
      <c r="H94" s="52">
        <v>74754</v>
      </c>
      <c r="I94" s="52">
        <v>210980</v>
      </c>
      <c r="J94" s="52">
        <v>275200</v>
      </c>
      <c r="K94" s="52">
        <v>494201</v>
      </c>
      <c r="L94" s="52"/>
      <c r="M94" s="52"/>
      <c r="N94" s="52"/>
      <c r="O94" s="52"/>
      <c r="P94" s="52">
        <v>1428844</v>
      </c>
    </row>
    <row r="95" spans="1:16" x14ac:dyDescent="0.2">
      <c r="A95" t="s">
        <v>88</v>
      </c>
      <c r="C95" s="52"/>
      <c r="D95" s="52"/>
      <c r="E95" s="52">
        <v>1377515</v>
      </c>
      <c r="F95" s="52">
        <v>2928171</v>
      </c>
      <c r="G95" s="52"/>
      <c r="H95" s="52">
        <v>1000466</v>
      </c>
      <c r="I95" s="52">
        <v>2358753</v>
      </c>
      <c r="J95" s="52">
        <v>3079400</v>
      </c>
      <c r="K95" s="52">
        <v>5520609</v>
      </c>
      <c r="L95" s="52"/>
      <c r="M95" s="52"/>
      <c r="N95" s="52"/>
      <c r="O95" s="52"/>
      <c r="P95" s="52">
        <v>16264914</v>
      </c>
    </row>
    <row r="96" spans="1:16" x14ac:dyDescent="0.2">
      <c r="A96">
        <v>2001</v>
      </c>
      <c r="B96" t="s">
        <v>4</v>
      </c>
      <c r="C96" s="52"/>
      <c r="D96" s="52"/>
      <c r="E96" s="52">
        <v>95415</v>
      </c>
      <c r="F96" s="52">
        <v>253012</v>
      </c>
      <c r="G96" s="52"/>
      <c r="H96" s="52">
        <v>61265</v>
      </c>
      <c r="I96" s="52">
        <v>248409</v>
      </c>
      <c r="J96" s="52">
        <v>259300</v>
      </c>
      <c r="K96" s="52">
        <v>392723</v>
      </c>
      <c r="L96" s="52"/>
      <c r="M96" s="52"/>
      <c r="N96" s="52"/>
      <c r="O96" s="52"/>
      <c r="P96" s="52">
        <v>1310124</v>
      </c>
    </row>
    <row r="97" spans="1:16" x14ac:dyDescent="0.2">
      <c r="A97">
        <v>2001</v>
      </c>
      <c r="B97" t="s">
        <v>11</v>
      </c>
      <c r="C97" s="52"/>
      <c r="D97" s="52"/>
      <c r="E97" s="52">
        <v>60771</v>
      </c>
      <c r="F97" s="52">
        <v>228828</v>
      </c>
      <c r="G97" s="52"/>
      <c r="H97" s="52">
        <v>39371</v>
      </c>
      <c r="I97" s="52">
        <v>106072</v>
      </c>
      <c r="J97" s="52">
        <v>259800</v>
      </c>
      <c r="K97" s="52">
        <v>223504</v>
      </c>
      <c r="L97" s="52"/>
      <c r="M97" s="52"/>
      <c r="N97" s="52"/>
      <c r="O97" s="52"/>
      <c r="P97" s="52">
        <v>918346</v>
      </c>
    </row>
    <row r="98" spans="1:16" x14ac:dyDescent="0.2">
      <c r="A98">
        <v>2001</v>
      </c>
      <c r="B98" t="s">
        <v>12</v>
      </c>
      <c r="C98" s="52"/>
      <c r="D98" s="52"/>
      <c r="E98" s="52">
        <v>75944</v>
      </c>
      <c r="F98" s="52">
        <v>295050</v>
      </c>
      <c r="G98" s="52"/>
      <c r="H98" s="52">
        <v>52012</v>
      </c>
      <c r="I98" s="52">
        <v>148880</v>
      </c>
      <c r="J98" s="52">
        <v>306200</v>
      </c>
      <c r="K98" s="52">
        <v>347227</v>
      </c>
      <c r="L98" s="52"/>
      <c r="M98" s="52"/>
      <c r="N98" s="52"/>
      <c r="O98" s="52"/>
      <c r="P98" s="52">
        <v>1225313</v>
      </c>
    </row>
    <row r="99" spans="1:16" x14ac:dyDescent="0.2">
      <c r="A99">
        <v>2001</v>
      </c>
      <c r="B99" t="s">
        <v>13</v>
      </c>
      <c r="C99" s="52"/>
      <c r="D99" s="52"/>
      <c r="E99" s="52">
        <v>102571</v>
      </c>
      <c r="F99" s="52">
        <v>277003</v>
      </c>
      <c r="G99" s="52"/>
      <c r="H99" s="52">
        <v>70133</v>
      </c>
      <c r="I99" s="52">
        <v>246995</v>
      </c>
      <c r="J99" s="52">
        <v>303300</v>
      </c>
      <c r="K99" s="52">
        <v>591313</v>
      </c>
      <c r="L99" s="52"/>
      <c r="M99" s="52"/>
      <c r="N99" s="52"/>
      <c r="O99" s="52"/>
      <c r="P99" s="52">
        <v>1591315</v>
      </c>
    </row>
    <row r="100" spans="1:16" x14ac:dyDescent="0.2">
      <c r="A100">
        <v>2001</v>
      </c>
      <c r="B100" t="s">
        <v>14</v>
      </c>
      <c r="C100" s="52"/>
      <c r="D100" s="52"/>
      <c r="E100" s="52">
        <v>106493</v>
      </c>
      <c r="F100" s="52">
        <v>290871</v>
      </c>
      <c r="G100" s="52"/>
      <c r="H100" s="52">
        <v>79477</v>
      </c>
      <c r="I100" s="52">
        <v>272794</v>
      </c>
      <c r="J100" s="52">
        <v>307910</v>
      </c>
      <c r="K100" s="52">
        <v>643618</v>
      </c>
      <c r="L100" s="52"/>
      <c r="M100" s="52"/>
      <c r="N100" s="52"/>
      <c r="O100" s="52"/>
      <c r="P100" s="52">
        <v>1701163</v>
      </c>
    </row>
    <row r="101" spans="1:16" x14ac:dyDescent="0.2">
      <c r="A101">
        <v>2001</v>
      </c>
      <c r="B101" t="s">
        <v>15</v>
      </c>
      <c r="C101" s="52"/>
      <c r="D101" s="52"/>
      <c r="E101" s="52">
        <v>110363</v>
      </c>
      <c r="F101" s="52">
        <v>241871</v>
      </c>
      <c r="G101" s="52"/>
      <c r="H101" s="52">
        <v>80314</v>
      </c>
      <c r="I101" s="52">
        <v>220900</v>
      </c>
      <c r="J101" s="52">
        <v>300600</v>
      </c>
      <c r="K101" s="52">
        <v>600771</v>
      </c>
      <c r="L101" s="52"/>
      <c r="M101" s="52"/>
      <c r="N101" s="52"/>
      <c r="O101" s="52"/>
      <c r="P101" s="52">
        <v>1554819</v>
      </c>
    </row>
    <row r="102" spans="1:16" x14ac:dyDescent="0.2">
      <c r="A102">
        <v>2001</v>
      </c>
      <c r="B102" t="s">
        <v>16</v>
      </c>
      <c r="C102" s="52"/>
      <c r="D102" s="52"/>
      <c r="E102" s="52">
        <v>106244</v>
      </c>
      <c r="F102" s="52">
        <v>222440</v>
      </c>
      <c r="G102" s="52"/>
      <c r="H102" s="52">
        <v>60711</v>
      </c>
      <c r="I102" s="52">
        <v>235210</v>
      </c>
      <c r="J102" s="52">
        <v>361800</v>
      </c>
      <c r="K102" s="52">
        <v>632561</v>
      </c>
      <c r="L102" s="52"/>
      <c r="M102" s="52"/>
      <c r="N102" s="52"/>
      <c r="O102" s="52"/>
      <c r="P102" s="52">
        <v>1618966</v>
      </c>
    </row>
    <row r="103" spans="1:16" x14ac:dyDescent="0.2">
      <c r="A103">
        <v>2001</v>
      </c>
      <c r="B103" t="s">
        <v>28</v>
      </c>
      <c r="C103" s="52"/>
      <c r="D103" s="52">
        <v>53049</v>
      </c>
      <c r="E103" s="52">
        <v>110046</v>
      </c>
      <c r="F103" s="52">
        <v>255452</v>
      </c>
      <c r="G103" s="52"/>
      <c r="H103" s="52"/>
      <c r="I103" s="52">
        <v>252439</v>
      </c>
      <c r="J103" s="52">
        <v>340800</v>
      </c>
      <c r="K103" s="52">
        <v>658360</v>
      </c>
      <c r="L103" s="52"/>
      <c r="M103" s="52"/>
      <c r="N103" s="52"/>
      <c r="O103" s="52"/>
      <c r="P103" s="52">
        <v>1670146</v>
      </c>
    </row>
    <row r="104" spans="1:16" x14ac:dyDescent="0.2">
      <c r="A104">
        <v>2001</v>
      </c>
      <c r="B104" t="s">
        <v>29</v>
      </c>
      <c r="C104" s="52"/>
      <c r="D104" s="52">
        <v>38872</v>
      </c>
      <c r="E104" s="52">
        <v>100649</v>
      </c>
      <c r="F104" s="52">
        <v>196791</v>
      </c>
      <c r="G104" s="52"/>
      <c r="H104" s="52"/>
      <c r="I104" s="52">
        <v>184894</v>
      </c>
      <c r="J104" s="52">
        <v>346100</v>
      </c>
      <c r="K104" s="52">
        <v>548302</v>
      </c>
      <c r="L104" s="52"/>
      <c r="M104" s="52"/>
      <c r="N104" s="52"/>
      <c r="O104" s="52"/>
      <c r="P104" s="52">
        <v>1415608</v>
      </c>
    </row>
    <row r="105" spans="1:16" x14ac:dyDescent="0.2">
      <c r="A105">
        <v>2001</v>
      </c>
      <c r="B105" t="s">
        <v>30</v>
      </c>
      <c r="C105" s="52">
        <v>207063</v>
      </c>
      <c r="D105" s="52">
        <v>47999</v>
      </c>
      <c r="E105" s="52">
        <v>94139</v>
      </c>
      <c r="F105" s="52"/>
      <c r="G105" s="52"/>
      <c r="H105" s="52"/>
      <c r="I105" s="52">
        <v>151035</v>
      </c>
      <c r="J105" s="52">
        <v>300000</v>
      </c>
      <c r="K105" s="52">
        <v>539320</v>
      </c>
      <c r="L105" s="52"/>
      <c r="M105" s="52"/>
      <c r="N105" s="52"/>
      <c r="O105" s="52"/>
      <c r="P105" s="52">
        <v>1339556</v>
      </c>
    </row>
    <row r="106" spans="1:16" x14ac:dyDescent="0.2">
      <c r="A106">
        <v>2001</v>
      </c>
      <c r="B106" t="s">
        <v>31</v>
      </c>
      <c r="C106" s="52">
        <v>191403</v>
      </c>
      <c r="D106" s="52">
        <v>43834</v>
      </c>
      <c r="E106" s="52">
        <v>104434</v>
      </c>
      <c r="F106" s="52"/>
      <c r="G106" s="52"/>
      <c r="H106" s="52"/>
      <c r="I106" s="52">
        <v>178256</v>
      </c>
      <c r="J106" s="52">
        <v>330400</v>
      </c>
      <c r="K106" s="52">
        <v>512475</v>
      </c>
      <c r="L106" s="52"/>
      <c r="M106" s="52"/>
      <c r="N106" s="52"/>
      <c r="O106" s="52"/>
      <c r="P106" s="52">
        <v>1360802</v>
      </c>
    </row>
    <row r="107" spans="1:16" x14ac:dyDescent="0.2">
      <c r="A107">
        <v>2001</v>
      </c>
      <c r="B107" t="s">
        <v>32</v>
      </c>
      <c r="C107" s="52">
        <v>195005</v>
      </c>
      <c r="D107" s="52">
        <v>30274</v>
      </c>
      <c r="E107" s="52">
        <v>71425</v>
      </c>
      <c r="F107" s="52"/>
      <c r="G107" s="52"/>
      <c r="H107" s="52"/>
      <c r="I107" s="52">
        <v>162620</v>
      </c>
      <c r="J107" s="52">
        <v>293500</v>
      </c>
      <c r="K107" s="52">
        <v>497002</v>
      </c>
      <c r="L107" s="52"/>
      <c r="M107" s="52"/>
      <c r="N107" s="52"/>
      <c r="O107" s="52"/>
      <c r="P107" s="52">
        <v>1249826</v>
      </c>
    </row>
    <row r="108" spans="1:16" x14ac:dyDescent="0.2">
      <c r="A108" t="s">
        <v>89</v>
      </c>
      <c r="C108" s="52">
        <v>593471</v>
      </c>
      <c r="D108" s="52">
        <v>214028</v>
      </c>
      <c r="E108" s="52">
        <v>1138494</v>
      </c>
      <c r="F108" s="52">
        <v>2261318</v>
      </c>
      <c r="G108" s="52"/>
      <c r="H108" s="52">
        <v>443283</v>
      </c>
      <c r="I108" s="52">
        <v>2408504</v>
      </c>
      <c r="J108" s="52">
        <v>3709710</v>
      </c>
      <c r="K108" s="52">
        <v>6187176</v>
      </c>
      <c r="L108" s="52"/>
      <c r="M108" s="52"/>
      <c r="N108" s="52"/>
      <c r="O108" s="52"/>
      <c r="P108" s="52">
        <v>16955984</v>
      </c>
    </row>
    <row r="109" spans="1:16" x14ac:dyDescent="0.2">
      <c r="A109">
        <v>2002</v>
      </c>
      <c r="B109" t="s">
        <v>4</v>
      </c>
      <c r="C109" s="52">
        <v>192648</v>
      </c>
      <c r="D109" s="52">
        <v>45031</v>
      </c>
      <c r="E109" s="52">
        <v>72324</v>
      </c>
      <c r="F109" s="52"/>
      <c r="G109" s="52"/>
      <c r="H109" s="52"/>
      <c r="I109" s="52">
        <v>147821</v>
      </c>
      <c r="J109" s="52">
        <v>201400</v>
      </c>
      <c r="K109" s="52">
        <v>451449</v>
      </c>
      <c r="L109" s="52"/>
      <c r="M109" s="52"/>
      <c r="N109" s="52"/>
      <c r="O109" s="52"/>
      <c r="P109" s="52">
        <v>1110673</v>
      </c>
    </row>
    <row r="110" spans="1:16" x14ac:dyDescent="0.2">
      <c r="A110">
        <v>2002</v>
      </c>
      <c r="B110" t="s">
        <v>11</v>
      </c>
      <c r="C110" s="52">
        <v>166961</v>
      </c>
      <c r="D110" s="52">
        <v>36534</v>
      </c>
      <c r="E110" s="52">
        <v>45098</v>
      </c>
      <c r="F110" s="52"/>
      <c r="G110" s="52"/>
      <c r="H110" s="52"/>
      <c r="I110" s="52">
        <v>117161</v>
      </c>
      <c r="J110" s="52">
        <v>189200</v>
      </c>
      <c r="K110" s="52">
        <v>385147</v>
      </c>
      <c r="L110" s="52"/>
      <c r="M110" s="52"/>
      <c r="N110" s="52"/>
      <c r="O110" s="52"/>
      <c r="P110" s="52">
        <v>940101</v>
      </c>
    </row>
    <row r="111" spans="1:16" x14ac:dyDescent="0.2">
      <c r="A111">
        <v>2002</v>
      </c>
      <c r="B111" t="s">
        <v>12</v>
      </c>
      <c r="C111" s="52">
        <v>284435</v>
      </c>
      <c r="D111" s="52">
        <v>40482</v>
      </c>
      <c r="E111" s="52">
        <v>42836</v>
      </c>
      <c r="F111" s="52"/>
      <c r="G111" s="52"/>
      <c r="H111" s="52"/>
      <c r="I111" s="52">
        <v>169525</v>
      </c>
      <c r="J111" s="52">
        <v>207870</v>
      </c>
      <c r="K111" s="52">
        <v>459645</v>
      </c>
      <c r="L111" s="52"/>
      <c r="M111" s="52"/>
      <c r="N111" s="52"/>
      <c r="O111" s="52"/>
      <c r="P111" s="52">
        <v>1204793</v>
      </c>
    </row>
    <row r="112" spans="1:16" x14ac:dyDescent="0.2">
      <c r="A112">
        <v>2002</v>
      </c>
      <c r="B112" t="s">
        <v>13</v>
      </c>
      <c r="C112" s="52">
        <v>282660</v>
      </c>
      <c r="D112" s="52">
        <v>44291</v>
      </c>
      <c r="E112" s="52">
        <v>64063</v>
      </c>
      <c r="F112" s="52"/>
      <c r="G112" s="52"/>
      <c r="H112" s="52"/>
      <c r="I112" s="52">
        <v>219566</v>
      </c>
      <c r="J112" s="52">
        <v>220100</v>
      </c>
      <c r="K112" s="52">
        <v>555457</v>
      </c>
      <c r="L112" s="52"/>
      <c r="M112" s="52"/>
      <c r="N112" s="52"/>
      <c r="O112" s="52"/>
      <c r="P112" s="52">
        <v>1386137</v>
      </c>
    </row>
    <row r="113" spans="1:16" x14ac:dyDescent="0.2">
      <c r="A113">
        <v>2002</v>
      </c>
      <c r="B113" t="s">
        <v>14</v>
      </c>
      <c r="C113" s="52">
        <v>312045</v>
      </c>
      <c r="D113" s="52">
        <v>57559</v>
      </c>
      <c r="E113" s="52">
        <v>75022</v>
      </c>
      <c r="F113" s="52"/>
      <c r="G113" s="52"/>
      <c r="H113" s="52"/>
      <c r="I113" s="52">
        <v>326486</v>
      </c>
      <c r="J113" s="52">
        <v>249520</v>
      </c>
      <c r="K113" s="52">
        <v>747912</v>
      </c>
      <c r="L113" s="52"/>
      <c r="M113" s="52"/>
      <c r="N113" s="52"/>
      <c r="O113" s="52"/>
      <c r="P113" s="52">
        <v>1768544</v>
      </c>
    </row>
    <row r="114" spans="1:16" x14ac:dyDescent="0.2">
      <c r="A114">
        <v>2002</v>
      </c>
      <c r="B114" t="s">
        <v>15</v>
      </c>
      <c r="C114" s="52">
        <v>265081</v>
      </c>
      <c r="D114" s="52">
        <v>56867</v>
      </c>
      <c r="E114" s="52">
        <v>80080</v>
      </c>
      <c r="F114" s="52"/>
      <c r="G114" s="52"/>
      <c r="H114" s="52"/>
      <c r="I114" s="52">
        <v>273168</v>
      </c>
      <c r="J114" s="52">
        <v>254400</v>
      </c>
      <c r="K114" s="52">
        <v>716390</v>
      </c>
      <c r="L114" s="52"/>
      <c r="M114" s="52"/>
      <c r="N114" s="52"/>
      <c r="O114" s="52"/>
      <c r="P114" s="52">
        <v>1645986</v>
      </c>
    </row>
    <row r="115" spans="1:16" x14ac:dyDescent="0.2">
      <c r="A115">
        <v>2002</v>
      </c>
      <c r="B115" t="s">
        <v>16</v>
      </c>
      <c r="C115" s="52">
        <v>294645</v>
      </c>
      <c r="D115" s="52">
        <v>68778</v>
      </c>
      <c r="E115" s="52">
        <v>62775</v>
      </c>
      <c r="F115" s="52"/>
      <c r="G115" s="52"/>
      <c r="H115" s="52"/>
      <c r="I115" s="52">
        <v>225895</v>
      </c>
      <c r="J115" s="52">
        <v>288300</v>
      </c>
      <c r="K115" s="52">
        <v>753455</v>
      </c>
      <c r="L115" s="52"/>
      <c r="M115" s="52"/>
      <c r="N115" s="52"/>
      <c r="O115" s="52"/>
      <c r="P115" s="52">
        <v>1693848</v>
      </c>
    </row>
    <row r="116" spans="1:16" x14ac:dyDescent="0.2">
      <c r="A116">
        <v>2002</v>
      </c>
      <c r="B116" t="s">
        <v>28</v>
      </c>
      <c r="C116" s="52">
        <v>257323</v>
      </c>
      <c r="D116" s="52">
        <v>71411</v>
      </c>
      <c r="E116" s="52">
        <v>71566</v>
      </c>
      <c r="F116" s="52"/>
      <c r="G116" s="52"/>
      <c r="H116" s="52"/>
      <c r="I116" s="52">
        <v>154714</v>
      </c>
      <c r="J116" s="52">
        <v>294120</v>
      </c>
      <c r="K116" s="52">
        <v>675964</v>
      </c>
      <c r="L116" s="52"/>
      <c r="M116" s="52"/>
      <c r="N116" s="52"/>
      <c r="O116" s="52"/>
      <c r="P116" s="52">
        <v>1525098</v>
      </c>
    </row>
    <row r="117" spans="1:16" x14ac:dyDescent="0.2">
      <c r="A117">
        <v>2002</v>
      </c>
      <c r="B117" t="s">
        <v>29</v>
      </c>
      <c r="C117" s="52">
        <v>247253</v>
      </c>
      <c r="D117" s="52">
        <v>61210</v>
      </c>
      <c r="E117" s="52">
        <v>80630</v>
      </c>
      <c r="F117" s="52"/>
      <c r="G117" s="52"/>
      <c r="H117" s="52"/>
      <c r="I117" s="52">
        <v>198261</v>
      </c>
      <c r="J117" s="52">
        <v>329200</v>
      </c>
      <c r="K117" s="52">
        <v>671651</v>
      </c>
      <c r="L117" s="52"/>
      <c r="M117" s="52"/>
      <c r="N117" s="52"/>
      <c r="O117" s="52"/>
      <c r="P117" s="52">
        <v>1588205</v>
      </c>
    </row>
    <row r="118" spans="1:16" x14ac:dyDescent="0.2">
      <c r="A118">
        <v>2002</v>
      </c>
      <c r="B118" t="s">
        <v>30</v>
      </c>
      <c r="C118" s="52">
        <v>238960</v>
      </c>
      <c r="D118" s="52">
        <v>62012</v>
      </c>
      <c r="E118" s="52">
        <v>70291</v>
      </c>
      <c r="F118" s="52"/>
      <c r="G118" s="52"/>
      <c r="H118" s="52"/>
      <c r="I118" s="52">
        <v>202135</v>
      </c>
      <c r="J118" s="52">
        <v>334150</v>
      </c>
      <c r="K118" s="52">
        <v>694663</v>
      </c>
      <c r="L118" s="52"/>
      <c r="M118" s="52"/>
      <c r="N118" s="52"/>
      <c r="O118" s="52"/>
      <c r="P118" s="52">
        <v>1602211</v>
      </c>
    </row>
    <row r="119" spans="1:16" x14ac:dyDescent="0.2">
      <c r="A119">
        <v>2002</v>
      </c>
      <c r="B119" t="s">
        <v>31</v>
      </c>
      <c r="C119" s="52">
        <v>245846</v>
      </c>
      <c r="D119" s="52">
        <v>71689</v>
      </c>
      <c r="E119" s="52">
        <v>76029</v>
      </c>
      <c r="F119" s="52"/>
      <c r="G119" s="52"/>
      <c r="H119" s="52"/>
      <c r="I119" s="52">
        <v>201036</v>
      </c>
      <c r="J119" s="52">
        <v>348700</v>
      </c>
      <c r="K119" s="52">
        <v>609818</v>
      </c>
      <c r="L119" s="52"/>
      <c r="M119" s="52"/>
      <c r="N119" s="52"/>
      <c r="O119" s="52"/>
      <c r="P119" s="52">
        <v>1553118</v>
      </c>
    </row>
    <row r="120" spans="1:16" x14ac:dyDescent="0.2">
      <c r="A120">
        <v>2002</v>
      </c>
      <c r="B120" t="s">
        <v>32</v>
      </c>
      <c r="C120" s="52">
        <v>242628</v>
      </c>
      <c r="D120" s="52">
        <v>59029</v>
      </c>
      <c r="E120" s="52">
        <v>66800</v>
      </c>
      <c r="F120" s="52"/>
      <c r="G120" s="52"/>
      <c r="H120" s="52"/>
      <c r="I120" s="52">
        <v>192215</v>
      </c>
      <c r="J120" s="52">
        <v>334001</v>
      </c>
      <c r="K120" s="52">
        <v>555351</v>
      </c>
      <c r="L120" s="52"/>
      <c r="M120" s="52"/>
      <c r="N120" s="52"/>
      <c r="O120" s="52"/>
      <c r="P120" s="52">
        <v>1450024</v>
      </c>
    </row>
    <row r="121" spans="1:16" x14ac:dyDescent="0.2">
      <c r="A121" t="s">
        <v>90</v>
      </c>
      <c r="C121" s="52">
        <v>3030485</v>
      </c>
      <c r="D121" s="52">
        <v>674893</v>
      </c>
      <c r="E121" s="52">
        <v>807514</v>
      </c>
      <c r="F121" s="52"/>
      <c r="G121" s="52"/>
      <c r="H121" s="52"/>
      <c r="I121" s="52">
        <v>2427983</v>
      </c>
      <c r="J121" s="52">
        <v>3250961</v>
      </c>
      <c r="K121" s="52">
        <v>7276902</v>
      </c>
      <c r="L121" s="52"/>
      <c r="M121" s="52"/>
      <c r="N121" s="52"/>
      <c r="O121" s="52"/>
      <c r="P121" s="52">
        <v>17468738</v>
      </c>
    </row>
    <row r="122" spans="1:16" x14ac:dyDescent="0.2">
      <c r="A122">
        <v>2003</v>
      </c>
      <c r="B122" t="s">
        <v>4</v>
      </c>
      <c r="C122" s="52">
        <v>259699</v>
      </c>
      <c r="D122" s="52">
        <v>67760</v>
      </c>
      <c r="E122" s="52">
        <v>53757</v>
      </c>
      <c r="F122" s="52"/>
      <c r="G122" s="52"/>
      <c r="H122" s="52"/>
      <c r="I122" s="52">
        <v>191598</v>
      </c>
      <c r="J122" s="52">
        <v>294000</v>
      </c>
      <c r="K122" s="52">
        <v>480753</v>
      </c>
      <c r="L122" s="52"/>
      <c r="M122" s="52"/>
      <c r="N122" s="52"/>
      <c r="O122" s="52"/>
      <c r="P122" s="52">
        <v>1347567</v>
      </c>
    </row>
    <row r="123" spans="1:16" x14ac:dyDescent="0.2">
      <c r="A123">
        <v>2003</v>
      </c>
      <c r="B123" t="s">
        <v>11</v>
      </c>
      <c r="C123" s="52">
        <v>222665</v>
      </c>
      <c r="D123" s="52">
        <v>60056</v>
      </c>
      <c r="E123" s="52">
        <v>38279</v>
      </c>
      <c r="F123" s="52"/>
      <c r="G123" s="52"/>
      <c r="H123" s="52"/>
      <c r="I123" s="52">
        <v>160564</v>
      </c>
      <c r="J123" s="52">
        <v>321480</v>
      </c>
      <c r="K123" s="52">
        <v>552892</v>
      </c>
      <c r="L123" s="52"/>
      <c r="M123" s="52"/>
      <c r="N123" s="52"/>
      <c r="O123" s="52"/>
      <c r="P123" s="52">
        <v>1355936</v>
      </c>
    </row>
    <row r="124" spans="1:16" x14ac:dyDescent="0.2">
      <c r="A124">
        <v>2003</v>
      </c>
      <c r="B124" t="s">
        <v>12</v>
      </c>
      <c r="C124" s="52">
        <v>238295</v>
      </c>
      <c r="D124" s="52">
        <v>78204</v>
      </c>
      <c r="E124" s="52">
        <v>43851</v>
      </c>
      <c r="F124" s="52"/>
      <c r="G124" s="52"/>
      <c r="H124" s="52"/>
      <c r="I124" s="52">
        <v>231727</v>
      </c>
      <c r="J124" s="52">
        <v>343350</v>
      </c>
      <c r="K124" s="52">
        <v>598497</v>
      </c>
      <c r="L124" s="52"/>
      <c r="M124" s="52"/>
      <c r="N124" s="52"/>
      <c r="O124" s="52"/>
      <c r="P124" s="52">
        <v>1533924</v>
      </c>
    </row>
    <row r="125" spans="1:16" x14ac:dyDescent="0.2">
      <c r="A125">
        <v>2003</v>
      </c>
      <c r="B125" t="s">
        <v>13</v>
      </c>
      <c r="C125" s="52">
        <v>265236</v>
      </c>
      <c r="D125" s="52">
        <v>108632</v>
      </c>
      <c r="E125" s="52">
        <v>80783</v>
      </c>
      <c r="F125" s="52"/>
      <c r="G125" s="52"/>
      <c r="H125" s="52"/>
      <c r="I125" s="52">
        <v>263993</v>
      </c>
      <c r="J125" s="52">
        <v>356220</v>
      </c>
      <c r="K125" s="52">
        <v>678458</v>
      </c>
      <c r="L125" s="52"/>
      <c r="M125" s="52"/>
      <c r="N125" s="52"/>
      <c r="O125" s="52"/>
      <c r="P125" s="52">
        <v>1753322</v>
      </c>
    </row>
    <row r="126" spans="1:16" x14ac:dyDescent="0.2">
      <c r="A126">
        <v>2003</v>
      </c>
      <c r="B126" t="s">
        <v>14</v>
      </c>
      <c r="C126" s="52">
        <v>292833</v>
      </c>
      <c r="D126" s="52">
        <v>117383</v>
      </c>
      <c r="E126" s="52">
        <v>82801</v>
      </c>
      <c r="F126" s="52"/>
      <c r="G126" s="52"/>
      <c r="H126" s="52"/>
      <c r="I126" s="52">
        <v>310282</v>
      </c>
      <c r="J126" s="52">
        <v>378080</v>
      </c>
      <c r="K126" s="52">
        <v>774302</v>
      </c>
      <c r="L126" s="52"/>
      <c r="M126" s="52"/>
      <c r="N126" s="52"/>
      <c r="O126" s="52"/>
      <c r="P126" s="52">
        <v>1955681</v>
      </c>
    </row>
    <row r="127" spans="1:16" x14ac:dyDescent="0.2">
      <c r="A127">
        <v>2003</v>
      </c>
      <c r="B127" t="s">
        <v>15</v>
      </c>
      <c r="C127" s="52">
        <v>286969</v>
      </c>
      <c r="D127" s="52">
        <v>105490</v>
      </c>
      <c r="E127" s="52">
        <v>80167</v>
      </c>
      <c r="F127" s="52"/>
      <c r="G127" s="52"/>
      <c r="H127" s="52"/>
      <c r="I127" s="52">
        <v>295496</v>
      </c>
      <c r="J127" s="52">
        <v>362650</v>
      </c>
      <c r="K127" s="52">
        <v>806528</v>
      </c>
      <c r="L127" s="52"/>
      <c r="M127" s="52"/>
      <c r="N127" s="52"/>
      <c r="O127" s="52"/>
      <c r="P127" s="52">
        <v>1937300</v>
      </c>
    </row>
    <row r="128" spans="1:16" x14ac:dyDescent="0.2">
      <c r="A128">
        <v>2003</v>
      </c>
      <c r="B128" t="s">
        <v>16</v>
      </c>
      <c r="C128" s="52">
        <v>298626</v>
      </c>
      <c r="D128" s="52">
        <v>120820</v>
      </c>
      <c r="E128" s="52">
        <v>91582</v>
      </c>
      <c r="F128" s="52"/>
      <c r="G128" s="52"/>
      <c r="H128" s="52"/>
      <c r="I128" s="52">
        <v>247626</v>
      </c>
      <c r="J128" s="52">
        <v>386000</v>
      </c>
      <c r="K128" s="52">
        <v>802066</v>
      </c>
      <c r="L128" s="52"/>
      <c r="M128" s="52"/>
      <c r="N128" s="52"/>
      <c r="O128" s="52"/>
      <c r="P128" s="52">
        <v>1946720</v>
      </c>
    </row>
    <row r="129" spans="1:16" x14ac:dyDescent="0.2">
      <c r="A129">
        <v>2003</v>
      </c>
      <c r="B129" t="s">
        <v>28</v>
      </c>
      <c r="C129" s="52">
        <v>279635</v>
      </c>
      <c r="D129" s="52">
        <v>121511</v>
      </c>
      <c r="E129" s="52">
        <v>101542</v>
      </c>
      <c r="F129" s="52"/>
      <c r="G129" s="52"/>
      <c r="H129" s="52"/>
      <c r="I129" s="52">
        <v>260305</v>
      </c>
      <c r="J129" s="52">
        <v>370240</v>
      </c>
      <c r="K129" s="52">
        <v>726855</v>
      </c>
      <c r="L129" s="52"/>
      <c r="M129" s="52"/>
      <c r="N129" s="52"/>
      <c r="O129" s="52"/>
      <c r="P129" s="52">
        <v>1860088</v>
      </c>
    </row>
    <row r="130" spans="1:16" x14ac:dyDescent="0.2">
      <c r="A130">
        <v>2003</v>
      </c>
      <c r="B130" t="s">
        <v>29</v>
      </c>
      <c r="C130" s="52">
        <v>293959</v>
      </c>
      <c r="D130" s="52">
        <v>114512</v>
      </c>
      <c r="E130" s="52">
        <v>100283</v>
      </c>
      <c r="F130" s="52"/>
      <c r="G130" s="52"/>
      <c r="H130" s="52"/>
      <c r="I130" s="52">
        <v>227745</v>
      </c>
      <c r="J130" s="52">
        <v>390090</v>
      </c>
      <c r="K130" s="52">
        <v>742627</v>
      </c>
      <c r="L130" s="52"/>
      <c r="M130" s="52"/>
      <c r="N130" s="52"/>
      <c r="O130" s="52"/>
      <c r="P130" s="52">
        <v>1869216</v>
      </c>
    </row>
    <row r="131" spans="1:16" x14ac:dyDescent="0.2">
      <c r="A131">
        <v>2003</v>
      </c>
      <c r="B131" t="s">
        <v>30</v>
      </c>
      <c r="C131" s="52">
        <v>278079</v>
      </c>
      <c r="D131" s="52">
        <v>113886</v>
      </c>
      <c r="E131" s="52">
        <v>90718</v>
      </c>
      <c r="F131" s="52"/>
      <c r="G131" s="52"/>
      <c r="H131" s="52"/>
      <c r="I131" s="52">
        <v>195828</v>
      </c>
      <c r="J131" s="52">
        <v>435790</v>
      </c>
      <c r="K131" s="52">
        <v>754400</v>
      </c>
      <c r="L131" s="52"/>
      <c r="M131" s="52"/>
      <c r="N131" s="52"/>
      <c r="O131" s="52"/>
      <c r="P131" s="52">
        <v>1868701</v>
      </c>
    </row>
    <row r="132" spans="1:16" x14ac:dyDescent="0.2">
      <c r="A132">
        <v>2003</v>
      </c>
      <c r="B132" t="s">
        <v>31</v>
      </c>
      <c r="C132" s="52">
        <v>230054</v>
      </c>
      <c r="D132" s="52">
        <v>119026</v>
      </c>
      <c r="E132" s="52">
        <v>80866</v>
      </c>
      <c r="F132" s="52"/>
      <c r="G132" s="52"/>
      <c r="H132" s="52"/>
      <c r="I132" s="52">
        <v>221464</v>
      </c>
      <c r="J132" s="52">
        <v>383210</v>
      </c>
      <c r="K132" s="52">
        <v>620104</v>
      </c>
      <c r="L132" s="52"/>
      <c r="M132" s="52"/>
      <c r="N132" s="52"/>
      <c r="O132" s="52"/>
      <c r="P132" s="52">
        <v>1654724</v>
      </c>
    </row>
    <row r="133" spans="1:16" x14ac:dyDescent="0.2">
      <c r="A133">
        <v>2003</v>
      </c>
      <c r="B133" t="s">
        <v>32</v>
      </c>
      <c r="C133" s="52">
        <v>251604</v>
      </c>
      <c r="D133" s="52">
        <v>96823</v>
      </c>
      <c r="E133" s="52">
        <v>71079</v>
      </c>
      <c r="F133" s="52"/>
      <c r="G133" s="52"/>
      <c r="H133" s="52"/>
      <c r="I133" s="52">
        <v>217927</v>
      </c>
      <c r="J133" s="52">
        <v>341690</v>
      </c>
      <c r="K133" s="52">
        <v>544290</v>
      </c>
      <c r="L133" s="52"/>
      <c r="M133" s="52"/>
      <c r="N133" s="52"/>
      <c r="O133" s="52"/>
      <c r="P133" s="52">
        <v>1523413</v>
      </c>
    </row>
    <row r="134" spans="1:16" x14ac:dyDescent="0.2">
      <c r="A134" t="s">
        <v>91</v>
      </c>
      <c r="C134" s="52">
        <v>3197654</v>
      </c>
      <c r="D134" s="52">
        <v>1224103</v>
      </c>
      <c r="E134" s="52">
        <v>915708</v>
      </c>
      <c r="F134" s="52"/>
      <c r="G134" s="52"/>
      <c r="H134" s="52"/>
      <c r="I134" s="52">
        <v>2824555</v>
      </c>
      <c r="J134" s="52">
        <v>4362800</v>
      </c>
      <c r="K134" s="52">
        <v>8081772</v>
      </c>
      <c r="L134" s="52"/>
      <c r="M134" s="52"/>
      <c r="N134" s="52"/>
      <c r="O134" s="52"/>
      <c r="P134" s="52">
        <v>20606592</v>
      </c>
    </row>
    <row r="135" spans="1:16" x14ac:dyDescent="0.2">
      <c r="A135">
        <v>2004</v>
      </c>
      <c r="B135" t="s">
        <v>4</v>
      </c>
      <c r="C135" s="52">
        <v>261074</v>
      </c>
      <c r="D135" s="52">
        <v>97418</v>
      </c>
      <c r="E135" s="52">
        <v>60378</v>
      </c>
      <c r="F135" s="52"/>
      <c r="G135" s="52"/>
      <c r="H135" s="52"/>
      <c r="I135" s="52">
        <v>91271</v>
      </c>
      <c r="J135" s="52">
        <v>381500</v>
      </c>
      <c r="K135" s="52">
        <v>654197</v>
      </c>
      <c r="L135" s="52"/>
      <c r="M135" s="52"/>
      <c r="N135" s="52"/>
      <c r="O135" s="52"/>
      <c r="P135" s="52">
        <v>1545838</v>
      </c>
    </row>
    <row r="136" spans="1:16" x14ac:dyDescent="0.2">
      <c r="A136">
        <v>2004</v>
      </c>
      <c r="B136" t="s">
        <v>11</v>
      </c>
      <c r="C136" s="52">
        <v>277815</v>
      </c>
      <c r="D136" s="52">
        <v>107353</v>
      </c>
      <c r="E136" s="52">
        <v>34380</v>
      </c>
      <c r="F136" s="52"/>
      <c r="G136" s="52"/>
      <c r="H136" s="52"/>
      <c r="I136" s="52">
        <v>108791</v>
      </c>
      <c r="J136" s="52">
        <v>342180</v>
      </c>
      <c r="K136" s="52">
        <v>504758</v>
      </c>
      <c r="L136" s="52"/>
      <c r="M136" s="52"/>
      <c r="N136" s="52"/>
      <c r="O136" s="52"/>
      <c r="P136" s="52">
        <v>1375277</v>
      </c>
    </row>
    <row r="137" spans="1:16" x14ac:dyDescent="0.2">
      <c r="A137">
        <v>2004</v>
      </c>
      <c r="B137" t="s">
        <v>12</v>
      </c>
      <c r="C137" s="52">
        <v>293654</v>
      </c>
      <c r="D137" s="52">
        <v>129457</v>
      </c>
      <c r="E137" s="52">
        <v>50752</v>
      </c>
      <c r="F137" s="52"/>
      <c r="G137" s="52"/>
      <c r="H137" s="52"/>
      <c r="I137" s="52">
        <v>218038</v>
      </c>
      <c r="J137" s="52">
        <v>398920</v>
      </c>
      <c r="K137" s="52">
        <v>604337</v>
      </c>
      <c r="L137" s="52"/>
      <c r="M137" s="52"/>
      <c r="N137" s="52"/>
      <c r="O137" s="52"/>
      <c r="P137" s="52">
        <v>1695158</v>
      </c>
    </row>
    <row r="138" spans="1:16" x14ac:dyDescent="0.2">
      <c r="A138">
        <v>2004</v>
      </c>
      <c r="B138" t="s">
        <v>13</v>
      </c>
      <c r="C138" s="52">
        <v>310479</v>
      </c>
      <c r="D138" s="52">
        <v>104715</v>
      </c>
      <c r="E138" s="52">
        <v>68310</v>
      </c>
      <c r="F138" s="52"/>
      <c r="G138" s="52"/>
      <c r="H138" s="52"/>
      <c r="I138" s="52">
        <v>333335</v>
      </c>
      <c r="J138" s="52">
        <v>385990</v>
      </c>
      <c r="K138" s="52">
        <v>664982</v>
      </c>
      <c r="L138" s="52"/>
      <c r="M138" s="52"/>
      <c r="N138" s="52"/>
      <c r="O138" s="52"/>
      <c r="P138" s="52">
        <v>1867811</v>
      </c>
    </row>
    <row r="139" spans="1:16" x14ac:dyDescent="0.2">
      <c r="A139">
        <v>2004</v>
      </c>
      <c r="B139" t="s">
        <v>14</v>
      </c>
      <c r="C139" s="52">
        <v>253164</v>
      </c>
      <c r="D139" s="52">
        <v>105988</v>
      </c>
      <c r="E139" s="52">
        <v>100517</v>
      </c>
      <c r="F139" s="52"/>
      <c r="G139" s="52"/>
      <c r="H139" s="52"/>
      <c r="I139" s="52">
        <v>328596</v>
      </c>
      <c r="J139" s="52">
        <v>402740</v>
      </c>
      <c r="K139" s="52">
        <v>766780</v>
      </c>
      <c r="L139" s="52"/>
      <c r="M139" s="52"/>
      <c r="N139" s="52"/>
      <c r="O139" s="52"/>
      <c r="P139" s="52">
        <v>1957785</v>
      </c>
    </row>
    <row r="140" spans="1:16" x14ac:dyDescent="0.2">
      <c r="A140">
        <v>2004</v>
      </c>
      <c r="B140" t="s">
        <v>15</v>
      </c>
      <c r="C140" s="52">
        <v>264949</v>
      </c>
      <c r="D140" s="52">
        <v>84762</v>
      </c>
      <c r="E140" s="52">
        <v>80606</v>
      </c>
      <c r="F140" s="52"/>
      <c r="G140" s="52"/>
      <c r="H140" s="52"/>
      <c r="I140" s="52">
        <v>249510</v>
      </c>
      <c r="J140" s="52">
        <v>394850</v>
      </c>
      <c r="K140" s="52">
        <v>801089</v>
      </c>
      <c r="L140" s="52"/>
      <c r="M140" s="52"/>
      <c r="N140" s="52"/>
      <c r="O140" s="52"/>
      <c r="P140" s="52">
        <v>1875766</v>
      </c>
    </row>
    <row r="141" spans="1:16" x14ac:dyDescent="0.2">
      <c r="A141">
        <v>2004</v>
      </c>
      <c r="B141" t="s">
        <v>16</v>
      </c>
      <c r="C141" s="52">
        <v>288670</v>
      </c>
      <c r="D141" s="52">
        <v>125729</v>
      </c>
      <c r="E141" s="52">
        <v>84376</v>
      </c>
      <c r="F141" s="52"/>
      <c r="G141" s="52"/>
      <c r="H141" s="52"/>
      <c r="I141" s="52">
        <v>272559</v>
      </c>
      <c r="J141" s="52">
        <v>425650</v>
      </c>
      <c r="K141" s="52">
        <v>809280</v>
      </c>
      <c r="L141" s="52"/>
      <c r="M141" s="52"/>
      <c r="N141" s="52"/>
      <c r="O141" s="52"/>
      <c r="P141" s="52">
        <v>2006264</v>
      </c>
    </row>
    <row r="142" spans="1:16" x14ac:dyDescent="0.2">
      <c r="A142">
        <v>2004</v>
      </c>
      <c r="B142" t="s">
        <v>28</v>
      </c>
      <c r="C142" s="52">
        <v>272408</v>
      </c>
      <c r="D142" s="52">
        <v>134319</v>
      </c>
      <c r="E142" s="52">
        <v>71778</v>
      </c>
      <c r="F142" s="52"/>
      <c r="G142" s="52"/>
      <c r="H142" s="52"/>
      <c r="I142" s="52">
        <v>285198</v>
      </c>
      <c r="J142" s="52">
        <v>380100</v>
      </c>
      <c r="K142" s="52">
        <v>682637</v>
      </c>
      <c r="L142" s="52"/>
      <c r="M142" s="52"/>
      <c r="N142" s="52"/>
      <c r="O142" s="52"/>
      <c r="P142" s="52">
        <v>1826440</v>
      </c>
    </row>
    <row r="143" spans="1:16" x14ac:dyDescent="0.2">
      <c r="A143">
        <v>2004</v>
      </c>
      <c r="B143" t="s">
        <v>29</v>
      </c>
      <c r="C143" s="52">
        <v>304797</v>
      </c>
      <c r="D143" s="52">
        <v>132966</v>
      </c>
      <c r="E143" s="52">
        <v>76143</v>
      </c>
      <c r="F143" s="52"/>
      <c r="G143" s="52"/>
      <c r="H143" s="52"/>
      <c r="I143" s="52">
        <v>280497</v>
      </c>
      <c r="J143" s="52">
        <v>421920</v>
      </c>
      <c r="K143" s="52">
        <v>729365</v>
      </c>
      <c r="L143" s="52"/>
      <c r="M143" s="52"/>
      <c r="N143" s="52"/>
      <c r="O143" s="52"/>
      <c r="P143" s="52">
        <v>1945688</v>
      </c>
    </row>
    <row r="144" spans="1:16" x14ac:dyDescent="0.2">
      <c r="A144">
        <v>2004</v>
      </c>
      <c r="B144" t="s">
        <v>30</v>
      </c>
      <c r="C144" s="52">
        <v>311756</v>
      </c>
      <c r="D144" s="52">
        <v>127502</v>
      </c>
      <c r="E144" s="52">
        <v>75169</v>
      </c>
      <c r="F144" s="52"/>
      <c r="G144" s="52"/>
      <c r="H144" s="52"/>
      <c r="I144" s="52">
        <v>296346</v>
      </c>
      <c r="J144" s="52">
        <v>443670</v>
      </c>
      <c r="K144" s="52">
        <v>771649</v>
      </c>
      <c r="L144" s="52"/>
      <c r="M144" s="52"/>
      <c r="N144" s="52"/>
      <c r="O144" s="52"/>
      <c r="P144" s="52">
        <v>2026092</v>
      </c>
    </row>
    <row r="145" spans="1:16" x14ac:dyDescent="0.2">
      <c r="A145">
        <v>2004</v>
      </c>
      <c r="B145" t="s">
        <v>31</v>
      </c>
      <c r="C145" s="52">
        <v>285441</v>
      </c>
      <c r="D145" s="52">
        <v>118939</v>
      </c>
      <c r="E145" s="52">
        <v>77026</v>
      </c>
      <c r="F145" s="52"/>
      <c r="G145" s="52"/>
      <c r="H145" s="52"/>
      <c r="I145" s="52">
        <v>261725</v>
      </c>
      <c r="J145" s="52">
        <v>434410</v>
      </c>
      <c r="K145" s="52">
        <v>681990</v>
      </c>
      <c r="L145" s="52"/>
      <c r="M145" s="52"/>
      <c r="N145" s="52"/>
      <c r="O145" s="52"/>
      <c r="P145" s="52">
        <v>1859531</v>
      </c>
    </row>
    <row r="146" spans="1:16" x14ac:dyDescent="0.2">
      <c r="A146">
        <v>2004</v>
      </c>
      <c r="B146" t="s">
        <v>32</v>
      </c>
      <c r="C146" s="52">
        <v>284853</v>
      </c>
      <c r="D146" s="52">
        <v>96660</v>
      </c>
      <c r="E146" s="52">
        <v>46649</v>
      </c>
      <c r="F146" s="52"/>
      <c r="G146" s="52"/>
      <c r="H146" s="52"/>
      <c r="I146" s="52">
        <v>234349</v>
      </c>
      <c r="J146" s="52">
        <v>400000</v>
      </c>
      <c r="K146" s="52">
        <v>675101</v>
      </c>
      <c r="L146" s="52"/>
      <c r="M146" s="52"/>
      <c r="N146" s="52"/>
      <c r="O146" s="52"/>
      <c r="P146" s="52">
        <v>1737612</v>
      </c>
    </row>
    <row r="147" spans="1:16" x14ac:dyDescent="0.2">
      <c r="A147" t="s">
        <v>92</v>
      </c>
      <c r="C147" s="52">
        <v>3409060</v>
      </c>
      <c r="D147" s="52">
        <v>1365808</v>
      </c>
      <c r="E147" s="52">
        <v>826084</v>
      </c>
      <c r="F147" s="52"/>
      <c r="G147" s="52"/>
      <c r="H147" s="52"/>
      <c r="I147" s="52">
        <v>2960215</v>
      </c>
      <c r="J147" s="52">
        <v>4811930</v>
      </c>
      <c r="K147" s="52">
        <v>8346165</v>
      </c>
      <c r="L147" s="52"/>
      <c r="M147" s="52"/>
      <c r="N147" s="52"/>
      <c r="O147" s="52"/>
      <c r="P147" s="52">
        <v>21719262</v>
      </c>
    </row>
    <row r="148" spans="1:16" x14ac:dyDescent="0.2">
      <c r="A148">
        <v>2005</v>
      </c>
      <c r="B148" t="s">
        <v>4</v>
      </c>
      <c r="C148" s="52">
        <v>277113</v>
      </c>
      <c r="D148" s="52">
        <v>106429</v>
      </c>
      <c r="E148" s="52">
        <v>57310</v>
      </c>
      <c r="F148" s="52"/>
      <c r="G148" s="52"/>
      <c r="H148" s="52"/>
      <c r="I148" s="52">
        <v>285308</v>
      </c>
      <c r="J148" s="52">
        <v>398410</v>
      </c>
      <c r="K148" s="52">
        <v>685218</v>
      </c>
      <c r="L148" s="52"/>
      <c r="M148" s="52"/>
      <c r="N148" s="52"/>
      <c r="O148" s="52"/>
      <c r="P148" s="52">
        <v>1809788</v>
      </c>
    </row>
    <row r="149" spans="1:16" x14ac:dyDescent="0.2">
      <c r="A149">
        <v>2005</v>
      </c>
      <c r="B149" t="s">
        <v>11</v>
      </c>
      <c r="C149" s="52">
        <v>244336</v>
      </c>
      <c r="D149" s="52">
        <v>112890</v>
      </c>
      <c r="E149" s="52">
        <v>37429</v>
      </c>
      <c r="F149" s="52"/>
      <c r="G149" s="52"/>
      <c r="H149" s="52"/>
      <c r="I149" s="52">
        <v>232170</v>
      </c>
      <c r="J149" s="52">
        <v>378600</v>
      </c>
      <c r="K149" s="52">
        <v>608024</v>
      </c>
      <c r="L149" s="52"/>
      <c r="M149" s="52"/>
      <c r="N149" s="52"/>
      <c r="O149" s="52"/>
      <c r="P149" s="52">
        <v>1613449</v>
      </c>
    </row>
    <row r="150" spans="1:16" x14ac:dyDescent="0.2">
      <c r="A150">
        <v>2005</v>
      </c>
      <c r="B150" t="s">
        <v>12</v>
      </c>
      <c r="C150" s="52">
        <v>325568</v>
      </c>
      <c r="D150" s="52">
        <v>123949</v>
      </c>
      <c r="E150" s="52">
        <v>43338</v>
      </c>
      <c r="F150" s="52"/>
      <c r="G150" s="52"/>
      <c r="H150" s="52"/>
      <c r="I150" s="52">
        <v>272572</v>
      </c>
      <c r="J150" s="52">
        <v>392700</v>
      </c>
      <c r="K150" s="52">
        <v>738797</v>
      </c>
      <c r="L150" s="52"/>
      <c r="M150" s="52"/>
      <c r="N150" s="52"/>
      <c r="O150" s="52"/>
      <c r="P150" s="52">
        <v>1896924</v>
      </c>
    </row>
    <row r="151" spans="1:16" x14ac:dyDescent="0.2">
      <c r="A151">
        <v>2005</v>
      </c>
      <c r="B151" t="s">
        <v>13</v>
      </c>
      <c r="C151" s="52">
        <v>287281</v>
      </c>
      <c r="D151" s="52">
        <v>118263</v>
      </c>
      <c r="E151" s="52">
        <v>81339</v>
      </c>
      <c r="F151" s="52"/>
      <c r="G151" s="52"/>
      <c r="H151" s="52"/>
      <c r="I151" s="52">
        <v>379745</v>
      </c>
      <c r="J151" s="52">
        <v>403390</v>
      </c>
      <c r="K151" s="52">
        <v>814346</v>
      </c>
      <c r="L151" s="52"/>
      <c r="M151" s="52"/>
      <c r="N151" s="52"/>
      <c r="O151" s="52"/>
      <c r="P151" s="52">
        <v>2084364</v>
      </c>
    </row>
    <row r="152" spans="1:16" x14ac:dyDescent="0.2">
      <c r="A152">
        <v>2005</v>
      </c>
      <c r="B152" t="s">
        <v>14</v>
      </c>
      <c r="C152" s="52">
        <v>313738</v>
      </c>
      <c r="D152" s="52">
        <v>123039</v>
      </c>
      <c r="E152" s="52">
        <v>84538</v>
      </c>
      <c r="F152" s="52"/>
      <c r="G152" s="52"/>
      <c r="H152" s="52"/>
      <c r="I152" s="52">
        <v>388656</v>
      </c>
      <c r="J152" s="52">
        <v>449170</v>
      </c>
      <c r="K152" s="52">
        <v>865147</v>
      </c>
      <c r="L152" s="52"/>
      <c r="M152" s="52"/>
      <c r="N152" s="52"/>
      <c r="O152" s="52"/>
      <c r="P152" s="52">
        <v>2224288</v>
      </c>
    </row>
    <row r="153" spans="1:16" x14ac:dyDescent="0.2">
      <c r="A153">
        <v>2005</v>
      </c>
      <c r="B153" t="s">
        <v>15</v>
      </c>
      <c r="C153" s="52">
        <v>321355</v>
      </c>
      <c r="D153" s="52">
        <v>108068</v>
      </c>
      <c r="E153" s="52">
        <v>77041</v>
      </c>
      <c r="F153" s="52"/>
      <c r="G153" s="52"/>
      <c r="H153" s="52"/>
      <c r="I153" s="52">
        <v>252694</v>
      </c>
      <c r="J153" s="52">
        <v>416820</v>
      </c>
      <c r="K153" s="52">
        <v>850778</v>
      </c>
      <c r="L153" s="52"/>
      <c r="M153" s="52"/>
      <c r="N153" s="52"/>
      <c r="O153" s="52"/>
      <c r="P153" s="52">
        <v>2026756</v>
      </c>
    </row>
    <row r="154" spans="1:16" x14ac:dyDescent="0.2">
      <c r="A154">
        <v>2005</v>
      </c>
      <c r="B154" t="s">
        <v>16</v>
      </c>
      <c r="C154" s="52">
        <v>291695</v>
      </c>
      <c r="D154" s="52">
        <v>120223</v>
      </c>
      <c r="E154" s="52">
        <v>70634</v>
      </c>
      <c r="F154" s="52"/>
      <c r="G154" s="52"/>
      <c r="H154" s="52"/>
      <c r="I154" s="52">
        <v>277808</v>
      </c>
      <c r="J154" s="52">
        <v>413800</v>
      </c>
      <c r="K154" s="52">
        <v>792797</v>
      </c>
      <c r="L154" s="52"/>
      <c r="M154" s="52"/>
      <c r="N154" s="52"/>
      <c r="O154" s="52"/>
      <c r="P154" s="52">
        <v>1966957</v>
      </c>
    </row>
    <row r="155" spans="1:16" x14ac:dyDescent="0.2">
      <c r="A155">
        <v>2005</v>
      </c>
      <c r="B155" t="s">
        <v>28</v>
      </c>
      <c r="C155" s="52">
        <v>303452</v>
      </c>
      <c r="D155" s="52">
        <v>115019</v>
      </c>
      <c r="E155" s="52">
        <v>70066</v>
      </c>
      <c r="F155" s="52"/>
      <c r="G155" s="52"/>
      <c r="H155" s="52"/>
      <c r="I155" s="52">
        <v>345725</v>
      </c>
      <c r="J155" s="52">
        <v>444130</v>
      </c>
      <c r="K155" s="52">
        <v>788819</v>
      </c>
      <c r="L155" s="52"/>
      <c r="M155" s="52"/>
      <c r="N155" s="52"/>
      <c r="O155" s="52"/>
      <c r="P155" s="52">
        <v>2067211</v>
      </c>
    </row>
    <row r="156" spans="1:16" x14ac:dyDescent="0.2">
      <c r="A156">
        <v>2005</v>
      </c>
      <c r="B156" t="s">
        <v>29</v>
      </c>
      <c r="C156" s="52">
        <v>299095</v>
      </c>
      <c r="D156" s="52">
        <v>123100</v>
      </c>
      <c r="E156" s="52">
        <v>80422</v>
      </c>
      <c r="F156" s="52"/>
      <c r="G156" s="52"/>
      <c r="H156" s="52"/>
      <c r="I156" s="52">
        <v>315791</v>
      </c>
      <c r="J156" s="52">
        <v>436020</v>
      </c>
      <c r="K156" s="52">
        <v>808567</v>
      </c>
      <c r="L156" s="52"/>
      <c r="M156" s="52"/>
      <c r="N156" s="52"/>
      <c r="O156" s="52"/>
      <c r="P156" s="52">
        <v>2062995</v>
      </c>
    </row>
    <row r="157" spans="1:16" x14ac:dyDescent="0.2">
      <c r="A157">
        <v>2005</v>
      </c>
      <c r="B157" t="s">
        <v>30</v>
      </c>
      <c r="C157" s="52">
        <v>285656</v>
      </c>
      <c r="D157" s="52">
        <v>121015</v>
      </c>
      <c r="E157" s="52">
        <v>57053</v>
      </c>
      <c r="F157" s="52"/>
      <c r="G157" s="52"/>
      <c r="H157" s="52"/>
      <c r="I157" s="52">
        <v>326242</v>
      </c>
      <c r="J157" s="52">
        <v>475829.53899999999</v>
      </c>
      <c r="K157" s="52">
        <v>722795</v>
      </c>
      <c r="L157" s="52"/>
      <c r="M157" s="52"/>
      <c r="N157" s="52"/>
      <c r="O157" s="52"/>
      <c r="P157" s="52">
        <v>1988590.5389999999</v>
      </c>
    </row>
    <row r="158" spans="1:16" x14ac:dyDescent="0.2">
      <c r="A158">
        <v>2005</v>
      </c>
      <c r="B158" t="s">
        <v>31</v>
      </c>
      <c r="C158" s="52">
        <v>292101</v>
      </c>
      <c r="D158" s="52">
        <v>99885</v>
      </c>
      <c r="E158" s="52">
        <v>60550</v>
      </c>
      <c r="F158" s="52"/>
      <c r="G158" s="52"/>
      <c r="H158" s="52"/>
      <c r="I158" s="52">
        <v>305749</v>
      </c>
      <c r="J158" s="52">
        <v>463350</v>
      </c>
      <c r="K158" s="52">
        <v>642441</v>
      </c>
      <c r="L158" s="52"/>
      <c r="M158" s="52"/>
      <c r="N158" s="52"/>
      <c r="O158" s="52"/>
      <c r="P158" s="52">
        <v>1864076</v>
      </c>
    </row>
    <row r="159" spans="1:16" x14ac:dyDescent="0.2">
      <c r="A159">
        <v>2005</v>
      </c>
      <c r="B159" t="s">
        <v>32</v>
      </c>
      <c r="C159" s="52">
        <v>295169</v>
      </c>
      <c r="D159" s="52">
        <v>115476</v>
      </c>
      <c r="E159" s="52">
        <v>52717</v>
      </c>
      <c r="F159" s="52"/>
      <c r="G159" s="52"/>
      <c r="H159" s="52"/>
      <c r="I159" s="52">
        <v>205877</v>
      </c>
      <c r="J159" s="52">
        <v>439760</v>
      </c>
      <c r="K159" s="52">
        <v>726318</v>
      </c>
      <c r="L159" s="52"/>
      <c r="M159" s="52"/>
      <c r="N159" s="52"/>
      <c r="O159" s="52"/>
      <c r="P159" s="52">
        <v>1835317</v>
      </c>
    </row>
    <row r="160" spans="1:16" x14ac:dyDescent="0.2">
      <c r="A160" t="s">
        <v>93</v>
      </c>
      <c r="C160" s="52">
        <v>3536559</v>
      </c>
      <c r="D160" s="52">
        <v>1387356</v>
      </c>
      <c r="E160" s="52">
        <v>772437</v>
      </c>
      <c r="F160" s="52"/>
      <c r="G160" s="52"/>
      <c r="H160" s="52"/>
      <c r="I160" s="52">
        <v>3588337</v>
      </c>
      <c r="J160" s="52">
        <v>5111979.5389999999</v>
      </c>
      <c r="K160" s="52">
        <v>9044047</v>
      </c>
      <c r="L160" s="52"/>
      <c r="M160" s="52"/>
      <c r="N160" s="52"/>
      <c r="O160" s="52"/>
      <c r="P160" s="52">
        <v>23440715.539000001</v>
      </c>
    </row>
    <row r="161" spans="1:16" x14ac:dyDescent="0.2">
      <c r="A161">
        <v>2006</v>
      </c>
      <c r="B161" t="s">
        <v>4</v>
      </c>
      <c r="C161" s="52">
        <v>297207</v>
      </c>
      <c r="D161" s="52">
        <v>112561</v>
      </c>
      <c r="E161" s="52">
        <v>42545</v>
      </c>
      <c r="F161" s="52"/>
      <c r="G161" s="52"/>
      <c r="H161" s="52"/>
      <c r="I161" s="52">
        <v>166945</v>
      </c>
      <c r="J161" s="52">
        <v>426260</v>
      </c>
      <c r="K161" s="52">
        <v>675165</v>
      </c>
      <c r="L161" s="52"/>
      <c r="M161" s="52"/>
      <c r="N161" s="52"/>
      <c r="O161" s="52"/>
      <c r="P161" s="52">
        <v>1720683</v>
      </c>
    </row>
    <row r="162" spans="1:16" x14ac:dyDescent="0.2">
      <c r="A162">
        <v>2006</v>
      </c>
      <c r="B162" t="s">
        <v>11</v>
      </c>
      <c r="C162" s="52">
        <v>287827</v>
      </c>
      <c r="D162" s="52">
        <v>103772</v>
      </c>
      <c r="E162" s="52">
        <v>27970</v>
      </c>
      <c r="F162" s="52"/>
      <c r="G162" s="52"/>
      <c r="H162" s="52"/>
      <c r="I162" s="52">
        <v>143122</v>
      </c>
      <c r="J162" s="52">
        <v>404060</v>
      </c>
      <c r="K162" s="52">
        <v>578481</v>
      </c>
      <c r="L162" s="52"/>
      <c r="M162" s="52"/>
      <c r="N162" s="52"/>
      <c r="O162" s="52"/>
      <c r="P162" s="52">
        <v>1545232</v>
      </c>
    </row>
    <row r="163" spans="1:16" x14ac:dyDescent="0.2">
      <c r="A163">
        <v>2006</v>
      </c>
      <c r="B163" t="s">
        <v>12</v>
      </c>
      <c r="C163" s="52">
        <v>310916</v>
      </c>
      <c r="D163" s="52">
        <v>124488</v>
      </c>
      <c r="E163" s="52">
        <v>17943</v>
      </c>
      <c r="F163" s="52"/>
      <c r="G163" s="52"/>
      <c r="H163" s="52"/>
      <c r="I163" s="52">
        <v>267468</v>
      </c>
      <c r="J163" s="52">
        <v>442730</v>
      </c>
      <c r="K163" s="52">
        <v>673929</v>
      </c>
      <c r="L163" s="52"/>
      <c r="M163" s="52"/>
      <c r="N163" s="52"/>
      <c r="O163" s="52"/>
      <c r="P163" s="52">
        <v>1837474</v>
      </c>
    </row>
    <row r="164" spans="1:16" x14ac:dyDescent="0.2">
      <c r="A164">
        <v>2006</v>
      </c>
      <c r="B164" t="s">
        <v>13</v>
      </c>
      <c r="C164" s="52">
        <v>319294</v>
      </c>
      <c r="D164" s="52">
        <v>106741</v>
      </c>
      <c r="E164" s="52">
        <v>23190</v>
      </c>
      <c r="F164" s="52"/>
      <c r="G164" s="52"/>
      <c r="H164" s="52"/>
      <c r="I164" s="52">
        <v>376806</v>
      </c>
      <c r="J164" s="52">
        <v>439090</v>
      </c>
      <c r="K164" s="52">
        <v>745752</v>
      </c>
      <c r="L164" s="52"/>
      <c r="M164" s="52"/>
      <c r="N164" s="52"/>
      <c r="O164" s="52"/>
      <c r="P164" s="52">
        <v>2010873</v>
      </c>
    </row>
    <row r="165" spans="1:16" x14ac:dyDescent="0.2">
      <c r="A165">
        <v>2006</v>
      </c>
      <c r="B165" t="s">
        <v>14</v>
      </c>
      <c r="C165" s="52">
        <v>351392</v>
      </c>
      <c r="D165" s="52">
        <v>127289</v>
      </c>
      <c r="E165" s="52">
        <v>40833</v>
      </c>
      <c r="F165" s="52"/>
      <c r="G165" s="52"/>
      <c r="H165" s="52"/>
      <c r="I165" s="52">
        <v>359425</v>
      </c>
      <c r="J165" s="52">
        <v>501000</v>
      </c>
      <c r="K165" s="52">
        <v>888260</v>
      </c>
      <c r="L165" s="52"/>
      <c r="M165" s="52"/>
      <c r="N165" s="52"/>
      <c r="O165" s="52"/>
      <c r="P165" s="52">
        <v>2268199</v>
      </c>
    </row>
    <row r="166" spans="1:16" x14ac:dyDescent="0.2">
      <c r="A166">
        <v>2006</v>
      </c>
      <c r="B166" t="s">
        <v>15</v>
      </c>
      <c r="C166" s="52">
        <v>365333</v>
      </c>
      <c r="D166" s="52">
        <v>140082</v>
      </c>
      <c r="E166" s="52">
        <v>56660</v>
      </c>
      <c r="F166" s="52"/>
      <c r="G166" s="52"/>
      <c r="H166" s="52"/>
      <c r="I166" s="52">
        <v>286563</v>
      </c>
      <c r="J166" s="52">
        <v>416820</v>
      </c>
      <c r="K166" s="52">
        <v>809940</v>
      </c>
      <c r="L166" s="52"/>
      <c r="M166" s="52"/>
      <c r="N166" s="52"/>
      <c r="O166" s="52"/>
      <c r="P166" s="52">
        <v>2075398</v>
      </c>
    </row>
    <row r="167" spans="1:16" x14ac:dyDescent="0.2">
      <c r="A167">
        <v>2006</v>
      </c>
      <c r="B167" t="s">
        <v>16</v>
      </c>
      <c r="C167" s="52">
        <v>391250</v>
      </c>
      <c r="D167" s="52">
        <v>140416</v>
      </c>
      <c r="E167" s="52">
        <v>45544</v>
      </c>
      <c r="F167" s="52"/>
      <c r="G167" s="52"/>
      <c r="H167" s="52"/>
      <c r="I167" s="52">
        <v>325222</v>
      </c>
      <c r="J167" s="52">
        <v>489180</v>
      </c>
      <c r="K167" s="52">
        <v>806432</v>
      </c>
      <c r="L167" s="52"/>
      <c r="M167" s="52"/>
      <c r="N167" s="52"/>
      <c r="O167" s="52"/>
      <c r="P167" s="52">
        <v>2198044</v>
      </c>
    </row>
    <row r="168" spans="1:16" x14ac:dyDescent="0.2">
      <c r="A168">
        <v>2006</v>
      </c>
      <c r="B168" t="s">
        <v>28</v>
      </c>
      <c r="C168" s="52">
        <v>371265</v>
      </c>
      <c r="D168" s="52">
        <v>144968</v>
      </c>
      <c r="E168" s="52">
        <v>60249</v>
      </c>
      <c r="F168" s="52"/>
      <c r="G168" s="52"/>
      <c r="H168" s="52"/>
      <c r="I168" s="52">
        <v>346734</v>
      </c>
      <c r="J168" s="52">
        <v>495430</v>
      </c>
      <c r="K168" s="52">
        <v>812140</v>
      </c>
      <c r="L168" s="52"/>
      <c r="M168" s="52"/>
      <c r="N168" s="52"/>
      <c r="O168" s="52"/>
      <c r="P168" s="52">
        <v>2230786</v>
      </c>
    </row>
    <row r="169" spans="1:16" x14ac:dyDescent="0.2">
      <c r="A169">
        <v>2006</v>
      </c>
      <c r="B169" t="s">
        <v>29</v>
      </c>
      <c r="C169" s="52">
        <v>368101</v>
      </c>
      <c r="D169" s="52">
        <v>147941</v>
      </c>
      <c r="E169" s="52">
        <v>65426</v>
      </c>
      <c r="F169" s="52"/>
      <c r="G169" s="52"/>
      <c r="H169" s="52"/>
      <c r="I169" s="52">
        <v>349306</v>
      </c>
      <c r="J169" s="52">
        <v>480870</v>
      </c>
      <c r="K169" s="52">
        <v>801339</v>
      </c>
      <c r="L169" s="52"/>
      <c r="M169" s="52"/>
      <c r="N169" s="52"/>
      <c r="O169" s="52"/>
      <c r="P169" s="52">
        <v>2212983</v>
      </c>
    </row>
    <row r="170" spans="1:16" x14ac:dyDescent="0.2">
      <c r="A170">
        <v>2006</v>
      </c>
      <c r="B170" t="s">
        <v>30</v>
      </c>
      <c r="C170" s="52">
        <v>365794</v>
      </c>
      <c r="D170" s="52">
        <v>125199</v>
      </c>
      <c r="E170" s="52">
        <v>59906</v>
      </c>
      <c r="F170" s="52"/>
      <c r="G170" s="52"/>
      <c r="H170" s="52"/>
      <c r="I170" s="52">
        <v>274549</v>
      </c>
      <c r="J170" s="52">
        <v>487040</v>
      </c>
      <c r="K170" s="52">
        <v>606465</v>
      </c>
      <c r="L170" s="52"/>
      <c r="M170" s="52"/>
      <c r="N170" s="52"/>
      <c r="O170" s="52"/>
      <c r="P170" s="52">
        <v>1918953</v>
      </c>
    </row>
    <row r="171" spans="1:16" x14ac:dyDescent="0.2">
      <c r="A171">
        <v>2006</v>
      </c>
      <c r="B171" t="s">
        <v>31</v>
      </c>
      <c r="C171" s="52">
        <v>376667</v>
      </c>
      <c r="D171" s="52">
        <v>121152</v>
      </c>
      <c r="E171" s="52">
        <v>56003</v>
      </c>
      <c r="F171" s="52"/>
      <c r="G171" s="52"/>
      <c r="H171" s="52"/>
      <c r="I171" s="52">
        <v>257319</v>
      </c>
      <c r="J171" s="52">
        <v>493940</v>
      </c>
      <c r="K171" s="52">
        <v>633719</v>
      </c>
      <c r="L171" s="52"/>
      <c r="M171" s="52"/>
      <c r="N171" s="52"/>
      <c r="O171" s="52"/>
      <c r="P171" s="52">
        <v>1938800</v>
      </c>
    </row>
    <row r="172" spans="1:16" x14ac:dyDescent="0.2">
      <c r="A172">
        <v>2006</v>
      </c>
      <c r="B172" t="s">
        <v>32</v>
      </c>
      <c r="C172" s="52">
        <v>387816</v>
      </c>
      <c r="D172" s="52">
        <v>124522</v>
      </c>
      <c r="E172" s="52">
        <v>55684</v>
      </c>
      <c r="F172" s="52"/>
      <c r="G172" s="52"/>
      <c r="H172" s="52"/>
      <c r="I172" s="52">
        <v>292000</v>
      </c>
      <c r="J172" s="52">
        <v>459040</v>
      </c>
      <c r="K172" s="52">
        <v>640492</v>
      </c>
      <c r="L172" s="52"/>
      <c r="M172" s="52"/>
      <c r="N172" s="52"/>
      <c r="O172" s="52"/>
      <c r="P172" s="52">
        <v>1959554</v>
      </c>
    </row>
    <row r="173" spans="1:16" x14ac:dyDescent="0.2">
      <c r="A173" t="s">
        <v>94</v>
      </c>
      <c r="C173" s="52">
        <v>4192862</v>
      </c>
      <c r="D173" s="52">
        <v>1519131</v>
      </c>
      <c r="E173" s="52">
        <v>551953</v>
      </c>
      <c r="F173" s="52"/>
      <c r="G173" s="52"/>
      <c r="H173" s="52"/>
      <c r="I173" s="52">
        <v>3445459</v>
      </c>
      <c r="J173" s="52">
        <v>5535460</v>
      </c>
      <c r="K173" s="52">
        <v>8672114</v>
      </c>
      <c r="L173" s="52"/>
      <c r="M173" s="52"/>
      <c r="N173" s="52"/>
      <c r="O173" s="52"/>
      <c r="P173" s="52">
        <v>23916979</v>
      </c>
    </row>
    <row r="174" spans="1:16" x14ac:dyDescent="0.2">
      <c r="A174">
        <v>2007</v>
      </c>
      <c r="B174" t="s">
        <v>4</v>
      </c>
      <c r="C174" s="52">
        <v>366005</v>
      </c>
      <c r="D174" s="52">
        <v>106082</v>
      </c>
      <c r="E174" s="52">
        <v>60029</v>
      </c>
      <c r="F174" s="52"/>
      <c r="G174" s="52"/>
      <c r="H174" s="52"/>
      <c r="I174" s="52">
        <v>251760</v>
      </c>
      <c r="J174" s="52">
        <v>447420</v>
      </c>
      <c r="K174" s="52">
        <v>588217</v>
      </c>
      <c r="L174" s="52"/>
      <c r="M174" s="52"/>
      <c r="N174" s="52"/>
      <c r="O174" s="52"/>
      <c r="P174" s="52">
        <v>1819513</v>
      </c>
    </row>
    <row r="175" spans="1:16" x14ac:dyDescent="0.2">
      <c r="A175">
        <v>2007</v>
      </c>
      <c r="B175" t="s">
        <v>11</v>
      </c>
      <c r="C175" s="52">
        <v>309826</v>
      </c>
      <c r="D175" s="52">
        <v>101405</v>
      </c>
      <c r="E175" s="52">
        <v>36213</v>
      </c>
      <c r="F175" s="52"/>
      <c r="G175" s="52"/>
      <c r="H175" s="52"/>
      <c r="I175" s="52">
        <v>189010</v>
      </c>
      <c r="J175" s="52">
        <v>434040</v>
      </c>
      <c r="K175" s="52">
        <v>442749</v>
      </c>
      <c r="L175" s="52"/>
      <c r="M175" s="52"/>
      <c r="N175" s="52"/>
      <c r="O175" s="52"/>
      <c r="P175" s="52">
        <v>1513243</v>
      </c>
    </row>
    <row r="176" spans="1:16" x14ac:dyDescent="0.2">
      <c r="A176">
        <v>2007</v>
      </c>
      <c r="B176" t="s">
        <v>12</v>
      </c>
      <c r="C176" s="52">
        <v>379550</v>
      </c>
      <c r="D176" s="52">
        <v>98365</v>
      </c>
      <c r="E176" s="52">
        <v>23817</v>
      </c>
      <c r="F176" s="52"/>
      <c r="G176" s="52"/>
      <c r="H176" s="52"/>
      <c r="I176" s="52">
        <v>306210</v>
      </c>
      <c r="J176" s="52">
        <v>483100</v>
      </c>
      <c r="K176" s="52">
        <v>542778</v>
      </c>
      <c r="L176" s="52"/>
      <c r="M176" s="52"/>
      <c r="N176" s="52"/>
      <c r="O176" s="52"/>
      <c r="P176" s="52">
        <v>1833820</v>
      </c>
    </row>
    <row r="177" spans="1:16" x14ac:dyDescent="0.2">
      <c r="A177">
        <v>2007</v>
      </c>
      <c r="B177" t="s">
        <v>13</v>
      </c>
      <c r="C177" s="52">
        <v>418189</v>
      </c>
      <c r="D177" s="52">
        <v>90845</v>
      </c>
      <c r="E177" s="52">
        <v>50025</v>
      </c>
      <c r="F177" s="52"/>
      <c r="G177" s="52"/>
      <c r="H177" s="52"/>
      <c r="I177" s="52">
        <v>439630</v>
      </c>
      <c r="J177" s="52">
        <v>409700</v>
      </c>
      <c r="K177" s="52">
        <v>554097</v>
      </c>
      <c r="L177" s="52"/>
      <c r="M177" s="52"/>
      <c r="N177" s="52"/>
      <c r="O177" s="52"/>
      <c r="P177" s="52">
        <v>1962486</v>
      </c>
    </row>
    <row r="178" spans="1:16" x14ac:dyDescent="0.2">
      <c r="A178">
        <v>2007</v>
      </c>
      <c r="B178" t="s">
        <v>14</v>
      </c>
      <c r="C178" s="52">
        <v>367150</v>
      </c>
      <c r="D178" s="52">
        <v>97931</v>
      </c>
      <c r="E178" s="52">
        <v>70349</v>
      </c>
      <c r="F178" s="52"/>
      <c r="G178" s="52"/>
      <c r="H178" s="52"/>
      <c r="I178" s="52">
        <v>423160</v>
      </c>
      <c r="J178" s="52">
        <v>466150</v>
      </c>
      <c r="K178" s="52">
        <v>841232</v>
      </c>
      <c r="L178" s="52"/>
      <c r="M178" s="52"/>
      <c r="N178" s="52"/>
      <c r="O178" s="52"/>
      <c r="P178" s="52">
        <v>2265972</v>
      </c>
    </row>
    <row r="179" spans="1:16" x14ac:dyDescent="0.2">
      <c r="A179">
        <v>2007</v>
      </c>
      <c r="B179" t="s">
        <v>15</v>
      </c>
      <c r="C179" s="52">
        <v>374163</v>
      </c>
      <c r="D179" s="52">
        <v>143320</v>
      </c>
      <c r="E179" s="52">
        <v>73046</v>
      </c>
      <c r="F179" s="52"/>
      <c r="G179" s="52"/>
      <c r="H179" s="52"/>
      <c r="I179" s="52">
        <v>352420</v>
      </c>
      <c r="J179" s="52">
        <v>475020</v>
      </c>
      <c r="K179" s="52">
        <v>837218</v>
      </c>
      <c r="L179" s="52"/>
      <c r="M179" s="52"/>
      <c r="N179" s="52"/>
      <c r="O179" s="52"/>
      <c r="P179" s="52">
        <v>2255187</v>
      </c>
    </row>
    <row r="180" spans="1:16" x14ac:dyDescent="0.2">
      <c r="A180">
        <v>2007</v>
      </c>
      <c r="B180" t="s">
        <v>16</v>
      </c>
      <c r="C180" s="52">
        <v>385759</v>
      </c>
      <c r="D180" s="52">
        <v>145639</v>
      </c>
      <c r="E180" s="52">
        <v>72897</v>
      </c>
      <c r="F180" s="52"/>
      <c r="G180" s="52"/>
      <c r="H180" s="52"/>
      <c r="I180" s="52">
        <v>371100</v>
      </c>
      <c r="J180" s="52">
        <v>477130</v>
      </c>
      <c r="K180" s="52">
        <v>755060</v>
      </c>
      <c r="L180" s="52"/>
      <c r="M180" s="52"/>
      <c r="N180" s="52"/>
      <c r="O180" s="52"/>
      <c r="P180" s="52">
        <v>2207585</v>
      </c>
    </row>
    <row r="181" spans="1:16" x14ac:dyDescent="0.2">
      <c r="A181">
        <v>2007</v>
      </c>
      <c r="B181" t="s">
        <v>28</v>
      </c>
      <c r="C181" s="52">
        <v>398430</v>
      </c>
      <c r="D181" s="52">
        <v>148306</v>
      </c>
      <c r="E181" s="52">
        <v>74151</v>
      </c>
      <c r="F181" s="52"/>
      <c r="G181" s="52"/>
      <c r="H181" s="52"/>
      <c r="I181" s="52">
        <v>357810</v>
      </c>
      <c r="J181" s="52">
        <v>483380</v>
      </c>
      <c r="K181" s="52">
        <v>778737</v>
      </c>
      <c r="L181" s="52"/>
      <c r="M181" s="52"/>
      <c r="N181" s="52"/>
      <c r="O181" s="52"/>
      <c r="P181" s="52">
        <v>2240814</v>
      </c>
    </row>
    <row r="182" spans="1:16" x14ac:dyDescent="0.2">
      <c r="A182">
        <v>2007</v>
      </c>
      <c r="B182" t="s">
        <v>29</v>
      </c>
      <c r="C182" s="52">
        <v>364517</v>
      </c>
      <c r="D182" s="52">
        <v>160488</v>
      </c>
      <c r="E182" s="52">
        <v>75371</v>
      </c>
      <c r="F182" s="52"/>
      <c r="G182" s="52"/>
      <c r="H182" s="52"/>
      <c r="I182" s="52">
        <v>375190</v>
      </c>
      <c r="J182" s="52">
        <v>445510</v>
      </c>
      <c r="K182" s="52">
        <v>816130</v>
      </c>
      <c r="L182" s="52"/>
      <c r="M182" s="52"/>
      <c r="N182" s="52"/>
      <c r="O182" s="52"/>
      <c r="P182" s="52">
        <v>2237206</v>
      </c>
    </row>
    <row r="183" spans="1:16" x14ac:dyDescent="0.2">
      <c r="A183">
        <v>2007</v>
      </c>
      <c r="B183" t="s">
        <v>30</v>
      </c>
      <c r="C183" s="52">
        <v>358071</v>
      </c>
      <c r="D183" s="52">
        <v>159124</v>
      </c>
      <c r="E183" s="52">
        <v>80184</v>
      </c>
      <c r="F183" s="52"/>
      <c r="G183" s="52"/>
      <c r="H183" s="52"/>
      <c r="I183" s="52">
        <v>370990</v>
      </c>
      <c r="J183" s="52">
        <v>452980</v>
      </c>
      <c r="K183" s="52">
        <v>841044</v>
      </c>
      <c r="L183" s="52"/>
      <c r="M183" s="52"/>
      <c r="N183" s="52"/>
      <c r="O183" s="52"/>
      <c r="P183" s="52">
        <v>2262393</v>
      </c>
    </row>
    <row r="184" spans="1:16" x14ac:dyDescent="0.2">
      <c r="A184">
        <v>2007</v>
      </c>
      <c r="B184" t="s">
        <v>31</v>
      </c>
      <c r="C184" s="52">
        <v>337582</v>
      </c>
      <c r="D184" s="52">
        <v>164022</v>
      </c>
      <c r="E184" s="52">
        <v>68367</v>
      </c>
      <c r="F184" s="52"/>
      <c r="G184" s="52"/>
      <c r="H184" s="52"/>
      <c r="I184" s="52">
        <v>359330</v>
      </c>
      <c r="J184" s="52">
        <v>496310</v>
      </c>
      <c r="K184" s="52">
        <v>833885</v>
      </c>
      <c r="L184" s="52"/>
      <c r="M184" s="52"/>
      <c r="N184" s="52"/>
      <c r="O184" s="52"/>
      <c r="P184" s="52">
        <v>2259496</v>
      </c>
    </row>
    <row r="185" spans="1:16" x14ac:dyDescent="0.2">
      <c r="A185">
        <v>2007</v>
      </c>
      <c r="B185" t="s">
        <v>32</v>
      </c>
      <c r="C185" s="52">
        <v>305073</v>
      </c>
      <c r="D185" s="52">
        <v>155959</v>
      </c>
      <c r="E185" s="52">
        <v>72662</v>
      </c>
      <c r="F185" s="52"/>
      <c r="G185" s="52"/>
      <c r="H185" s="52"/>
      <c r="I185" s="52">
        <v>323710</v>
      </c>
      <c r="J185" s="52">
        <v>448240</v>
      </c>
      <c r="K185" s="52">
        <v>763482</v>
      </c>
      <c r="L185" s="52"/>
      <c r="M185" s="52"/>
      <c r="N185" s="52"/>
      <c r="O185" s="52"/>
      <c r="P185" s="52">
        <v>2069126</v>
      </c>
    </row>
    <row r="186" spans="1:16" x14ac:dyDescent="0.2">
      <c r="A186" t="s">
        <v>95</v>
      </c>
      <c r="C186" s="52">
        <v>4364315</v>
      </c>
      <c r="D186" s="52">
        <v>1571486</v>
      </c>
      <c r="E186" s="52">
        <v>757111</v>
      </c>
      <c r="F186" s="52"/>
      <c r="G186" s="52"/>
      <c r="H186" s="52"/>
      <c r="I186" s="52">
        <v>4120320</v>
      </c>
      <c r="J186" s="52">
        <v>5518980</v>
      </c>
      <c r="K186" s="52">
        <v>8594629</v>
      </c>
      <c r="L186" s="52"/>
      <c r="M186" s="52"/>
      <c r="N186" s="52"/>
      <c r="O186" s="52"/>
      <c r="P186" s="52">
        <v>24926841</v>
      </c>
    </row>
    <row r="187" spans="1:16" x14ac:dyDescent="0.2">
      <c r="A187">
        <v>2008</v>
      </c>
      <c r="B187" t="s">
        <v>4</v>
      </c>
      <c r="C187" s="52">
        <v>355866</v>
      </c>
      <c r="D187" s="52">
        <v>103873</v>
      </c>
      <c r="E187" s="52">
        <v>69755</v>
      </c>
      <c r="F187" s="52"/>
      <c r="G187" s="52"/>
      <c r="H187" s="52"/>
      <c r="I187" s="52">
        <v>350880</v>
      </c>
      <c r="J187" s="52">
        <v>413200</v>
      </c>
      <c r="K187" s="52">
        <v>736990</v>
      </c>
      <c r="L187" s="52">
        <v>18440</v>
      </c>
      <c r="M187" s="52"/>
      <c r="N187" s="52"/>
      <c r="O187" s="52"/>
      <c r="P187" s="52">
        <v>2049004</v>
      </c>
    </row>
    <row r="188" spans="1:16" x14ac:dyDescent="0.2">
      <c r="A188">
        <v>2008</v>
      </c>
      <c r="B188" t="s">
        <v>11</v>
      </c>
      <c r="C188" s="52">
        <v>333715</v>
      </c>
      <c r="D188" s="52">
        <v>96644</v>
      </c>
      <c r="E188" s="52">
        <v>57024</v>
      </c>
      <c r="F188" s="52"/>
      <c r="G188" s="52"/>
      <c r="H188" s="52"/>
      <c r="I188" s="52">
        <v>331690</v>
      </c>
      <c r="J188" s="52">
        <v>431410</v>
      </c>
      <c r="K188" s="52">
        <v>590199</v>
      </c>
      <c r="L188" s="52">
        <v>10160</v>
      </c>
      <c r="M188" s="52"/>
      <c r="N188" s="52"/>
      <c r="O188" s="52"/>
      <c r="P188" s="52">
        <v>1850842</v>
      </c>
    </row>
    <row r="189" spans="1:16" x14ac:dyDescent="0.2">
      <c r="A189">
        <v>2008</v>
      </c>
      <c r="B189" t="s">
        <v>12</v>
      </c>
      <c r="C189" s="52">
        <v>262632</v>
      </c>
      <c r="D189" s="52">
        <v>93056</v>
      </c>
      <c r="E189" s="52">
        <v>36817</v>
      </c>
      <c r="F189" s="52"/>
      <c r="G189" s="52"/>
      <c r="H189" s="52"/>
      <c r="I189" s="52">
        <v>168210</v>
      </c>
      <c r="J189" s="52">
        <v>416840</v>
      </c>
      <c r="K189" s="52">
        <v>458948</v>
      </c>
      <c r="L189" s="52">
        <v>6560</v>
      </c>
      <c r="M189" s="52"/>
      <c r="N189" s="52"/>
      <c r="O189" s="52"/>
      <c r="P189" s="52">
        <v>1443063</v>
      </c>
    </row>
    <row r="190" spans="1:16" x14ac:dyDescent="0.2">
      <c r="A190">
        <v>2008</v>
      </c>
      <c r="B190" t="s">
        <v>13</v>
      </c>
      <c r="C190" s="52">
        <v>369416</v>
      </c>
      <c r="D190" s="52">
        <v>99658</v>
      </c>
      <c r="E190" s="52">
        <v>82351</v>
      </c>
      <c r="F190" s="52"/>
      <c r="G190" s="52"/>
      <c r="H190" s="52"/>
      <c r="I190" s="52">
        <v>388970</v>
      </c>
      <c r="J190" s="52">
        <v>496520</v>
      </c>
      <c r="K190" s="52">
        <v>712056</v>
      </c>
      <c r="L190" s="52">
        <v>8800</v>
      </c>
      <c r="M190" s="52"/>
      <c r="N190" s="52"/>
      <c r="O190" s="52"/>
      <c r="P190" s="52">
        <v>2157771</v>
      </c>
    </row>
    <row r="191" spans="1:16" x14ac:dyDescent="0.2">
      <c r="A191">
        <v>2008</v>
      </c>
      <c r="B191" t="s">
        <v>14</v>
      </c>
      <c r="C191" s="52">
        <v>277987</v>
      </c>
      <c r="D191" s="52">
        <v>99736</v>
      </c>
      <c r="E191" s="52">
        <v>57745</v>
      </c>
      <c r="F191" s="52"/>
      <c r="G191" s="52"/>
      <c r="H191" s="52"/>
      <c r="I191" s="52">
        <v>238900</v>
      </c>
      <c r="J191" s="52">
        <v>504710</v>
      </c>
      <c r="K191" s="52">
        <v>500819</v>
      </c>
      <c r="L191" s="52">
        <v>12280</v>
      </c>
      <c r="M191" s="52"/>
      <c r="N191" s="52"/>
      <c r="O191" s="52"/>
      <c r="P191" s="52">
        <v>1692177</v>
      </c>
    </row>
    <row r="192" spans="1:16" x14ac:dyDescent="0.2">
      <c r="A192">
        <v>2008</v>
      </c>
      <c r="B192" t="s">
        <v>15</v>
      </c>
      <c r="C192" s="52">
        <v>206851</v>
      </c>
      <c r="D192" s="52">
        <v>94455</v>
      </c>
      <c r="E192" s="52">
        <v>39414</v>
      </c>
      <c r="F192" s="52"/>
      <c r="G192" s="52"/>
      <c r="H192" s="52"/>
      <c r="I192" s="52">
        <v>211530</v>
      </c>
      <c r="J192" s="52">
        <v>463680</v>
      </c>
      <c r="K192" s="52">
        <v>398315</v>
      </c>
      <c r="L192" s="52">
        <v>15040</v>
      </c>
      <c r="M192" s="52"/>
      <c r="N192" s="52"/>
      <c r="O192" s="52"/>
      <c r="P192" s="52">
        <v>1429285</v>
      </c>
    </row>
    <row r="193" spans="1:16" x14ac:dyDescent="0.2">
      <c r="A193">
        <v>2008</v>
      </c>
      <c r="B193" t="s">
        <v>16</v>
      </c>
      <c r="C193" s="52">
        <v>385491</v>
      </c>
      <c r="D193" s="52">
        <v>117138</v>
      </c>
      <c r="E193" s="52">
        <v>102527</v>
      </c>
      <c r="F193" s="52"/>
      <c r="G193" s="52"/>
      <c r="H193" s="52"/>
      <c r="I193" s="52">
        <v>457880</v>
      </c>
      <c r="J193" s="52">
        <v>497170</v>
      </c>
      <c r="K193" s="52">
        <v>903145</v>
      </c>
      <c r="L193" s="52">
        <v>12600</v>
      </c>
      <c r="M193" s="52"/>
      <c r="N193" s="52"/>
      <c r="O193" s="52"/>
      <c r="P193" s="52">
        <v>2475951</v>
      </c>
    </row>
    <row r="194" spans="1:16" x14ac:dyDescent="0.2">
      <c r="A194">
        <v>2008</v>
      </c>
      <c r="B194" t="s">
        <v>28</v>
      </c>
      <c r="C194" s="52">
        <v>373531</v>
      </c>
      <c r="D194" s="52">
        <v>100328</v>
      </c>
      <c r="E194" s="52">
        <v>102748</v>
      </c>
      <c r="F194" s="52"/>
      <c r="G194" s="52"/>
      <c r="H194" s="52"/>
      <c r="I194" s="52">
        <v>421200</v>
      </c>
      <c r="J194" s="52">
        <v>486130</v>
      </c>
      <c r="K194" s="52">
        <v>823993</v>
      </c>
      <c r="L194" s="52">
        <v>23300</v>
      </c>
      <c r="M194" s="52"/>
      <c r="N194" s="52"/>
      <c r="O194" s="52"/>
      <c r="P194" s="52">
        <v>2331230</v>
      </c>
    </row>
    <row r="195" spans="1:16" x14ac:dyDescent="0.2">
      <c r="A195">
        <v>2008</v>
      </c>
      <c r="B195" t="s">
        <v>29</v>
      </c>
      <c r="C195" s="52">
        <v>365482</v>
      </c>
      <c r="D195" s="52">
        <v>86053</v>
      </c>
      <c r="E195" s="52">
        <v>101892</v>
      </c>
      <c r="F195" s="52"/>
      <c r="G195" s="52"/>
      <c r="H195" s="52"/>
      <c r="I195" s="52">
        <v>335940</v>
      </c>
      <c r="J195" s="52">
        <v>476070</v>
      </c>
      <c r="K195" s="52">
        <v>903200</v>
      </c>
      <c r="L195" s="52">
        <v>16520</v>
      </c>
      <c r="M195" s="52"/>
      <c r="N195" s="52"/>
      <c r="O195" s="52"/>
      <c r="P195" s="52">
        <v>2285157</v>
      </c>
    </row>
    <row r="196" spans="1:16" x14ac:dyDescent="0.2">
      <c r="A196">
        <v>2008</v>
      </c>
      <c r="B196" t="s">
        <v>30</v>
      </c>
      <c r="C196" s="52">
        <v>304752</v>
      </c>
      <c r="D196" s="52">
        <v>133367</v>
      </c>
      <c r="E196" s="52">
        <v>97417</v>
      </c>
      <c r="F196" s="52"/>
      <c r="G196" s="52"/>
      <c r="H196" s="52"/>
      <c r="I196" s="52">
        <v>328270</v>
      </c>
      <c r="J196" s="52">
        <v>477320</v>
      </c>
      <c r="K196" s="52">
        <v>882256</v>
      </c>
      <c r="L196" s="52">
        <v>24040</v>
      </c>
      <c r="M196" s="52"/>
      <c r="N196" s="52"/>
      <c r="O196" s="52"/>
      <c r="P196" s="52">
        <v>2247422</v>
      </c>
    </row>
    <row r="197" spans="1:16" x14ac:dyDescent="0.2">
      <c r="A197">
        <v>2008</v>
      </c>
      <c r="B197" t="s">
        <v>31</v>
      </c>
      <c r="C197" s="52">
        <v>293541</v>
      </c>
      <c r="D197" s="52">
        <v>104068</v>
      </c>
      <c r="E197" s="52">
        <v>84671</v>
      </c>
      <c r="F197" s="52"/>
      <c r="G197" s="52"/>
      <c r="H197" s="52"/>
      <c r="I197" s="52">
        <v>292590</v>
      </c>
      <c r="J197" s="52">
        <v>434050</v>
      </c>
      <c r="K197" s="52">
        <v>808478</v>
      </c>
      <c r="L197" s="52">
        <v>18120</v>
      </c>
      <c r="M197" s="52"/>
      <c r="N197" s="52"/>
      <c r="O197" s="52"/>
      <c r="P197" s="52">
        <v>2035518</v>
      </c>
    </row>
    <row r="198" spans="1:16" x14ac:dyDescent="0.2">
      <c r="A198">
        <v>2008</v>
      </c>
      <c r="B198" t="s">
        <v>32</v>
      </c>
      <c r="C198" s="52">
        <v>332934</v>
      </c>
      <c r="D198" s="52">
        <v>80132</v>
      </c>
      <c r="E198" s="52">
        <v>103296</v>
      </c>
      <c r="F198" s="52"/>
      <c r="G198" s="52"/>
      <c r="H198" s="52"/>
      <c r="I198" s="52">
        <v>294410</v>
      </c>
      <c r="J198" s="52">
        <v>422180</v>
      </c>
      <c r="K198" s="52">
        <v>554632</v>
      </c>
      <c r="L198" s="52">
        <v>2880</v>
      </c>
      <c r="M198" s="52"/>
      <c r="N198" s="52"/>
      <c r="O198" s="52"/>
      <c r="P198" s="52">
        <v>1790464</v>
      </c>
    </row>
    <row r="199" spans="1:16" x14ac:dyDescent="0.2">
      <c r="A199" t="s">
        <v>96</v>
      </c>
      <c r="C199" s="52">
        <v>3862198</v>
      </c>
      <c r="D199" s="52">
        <v>1208508</v>
      </c>
      <c r="E199" s="52">
        <v>935657</v>
      </c>
      <c r="F199" s="52"/>
      <c r="G199" s="52"/>
      <c r="H199" s="52"/>
      <c r="I199" s="52">
        <v>3820470</v>
      </c>
      <c r="J199" s="52">
        <v>5519280</v>
      </c>
      <c r="K199" s="52">
        <v>8273031</v>
      </c>
      <c r="L199" s="52">
        <v>168740</v>
      </c>
      <c r="M199" s="52"/>
      <c r="N199" s="52"/>
      <c r="O199" s="52"/>
      <c r="P199" s="52">
        <v>23787884</v>
      </c>
    </row>
    <row r="200" spans="1:16" x14ac:dyDescent="0.2">
      <c r="A200">
        <v>2009</v>
      </c>
      <c r="B200" t="s">
        <v>4</v>
      </c>
      <c r="C200" s="52">
        <v>261961</v>
      </c>
      <c r="D200" s="52">
        <v>61944</v>
      </c>
      <c r="E200" s="52">
        <v>100822</v>
      </c>
      <c r="F200" s="52"/>
      <c r="G200" s="52"/>
      <c r="H200" s="52"/>
      <c r="I200" s="52">
        <v>254620</v>
      </c>
      <c r="J200" s="52">
        <v>413470</v>
      </c>
      <c r="K200" s="52">
        <v>508474</v>
      </c>
      <c r="L200" s="52">
        <v>29280</v>
      </c>
      <c r="M200" s="52"/>
      <c r="N200" s="52"/>
      <c r="O200" s="52"/>
      <c r="P200" s="52">
        <v>1630571</v>
      </c>
    </row>
    <row r="201" spans="1:16" x14ac:dyDescent="0.2">
      <c r="A201">
        <v>2009</v>
      </c>
      <c r="B201" t="s">
        <v>11</v>
      </c>
      <c r="C201" s="52">
        <v>265933</v>
      </c>
      <c r="D201" s="52">
        <v>66291</v>
      </c>
      <c r="E201" s="52">
        <v>70376</v>
      </c>
      <c r="F201" s="52"/>
      <c r="G201" s="52"/>
      <c r="H201" s="52"/>
      <c r="I201" s="52">
        <v>239730</v>
      </c>
      <c r="J201" s="52">
        <v>425370</v>
      </c>
      <c r="K201" s="52">
        <v>502885</v>
      </c>
      <c r="L201" s="52">
        <v>19840</v>
      </c>
      <c r="M201" s="52"/>
      <c r="N201" s="52"/>
      <c r="O201" s="52"/>
      <c r="P201" s="52">
        <v>1590425</v>
      </c>
    </row>
    <row r="202" spans="1:16" x14ac:dyDescent="0.2">
      <c r="A202">
        <v>2009</v>
      </c>
      <c r="B202" t="s">
        <v>12</v>
      </c>
      <c r="C202" s="52">
        <v>275885</v>
      </c>
      <c r="D202" s="52">
        <v>68892</v>
      </c>
      <c r="E202" s="52">
        <v>68010</v>
      </c>
      <c r="F202" s="52"/>
      <c r="G202" s="52"/>
      <c r="H202" s="52"/>
      <c r="I202" s="52">
        <v>288650</v>
      </c>
      <c r="J202" s="52">
        <v>415360</v>
      </c>
      <c r="K202" s="52">
        <v>632230</v>
      </c>
      <c r="L202" s="52">
        <v>12400</v>
      </c>
      <c r="M202" s="52"/>
      <c r="N202" s="52"/>
      <c r="O202" s="52"/>
      <c r="P202" s="52">
        <v>1761427</v>
      </c>
    </row>
    <row r="203" spans="1:16" x14ac:dyDescent="0.2">
      <c r="A203">
        <v>2009</v>
      </c>
      <c r="B203" t="s">
        <v>13</v>
      </c>
      <c r="C203" s="52">
        <v>324810</v>
      </c>
      <c r="D203" s="52">
        <v>68302</v>
      </c>
      <c r="E203" s="52">
        <v>92781</v>
      </c>
      <c r="F203" s="52"/>
      <c r="G203" s="52"/>
      <c r="H203" s="52"/>
      <c r="I203" s="52">
        <v>318850</v>
      </c>
      <c r="J203" s="52">
        <v>419720</v>
      </c>
      <c r="K203" s="52">
        <v>730673</v>
      </c>
      <c r="L203" s="52">
        <v>13760</v>
      </c>
      <c r="M203" s="52"/>
      <c r="N203" s="52"/>
      <c r="O203" s="52"/>
      <c r="P203" s="52">
        <v>1968896</v>
      </c>
    </row>
    <row r="204" spans="1:16" x14ac:dyDescent="0.2">
      <c r="A204">
        <v>2009</v>
      </c>
      <c r="B204" t="s">
        <v>14</v>
      </c>
      <c r="C204" s="52">
        <v>309108</v>
      </c>
      <c r="D204" s="52">
        <v>72635</v>
      </c>
      <c r="E204" s="52">
        <v>108020</v>
      </c>
      <c r="F204" s="52"/>
      <c r="G204" s="52"/>
      <c r="H204" s="52"/>
      <c r="I204" s="52">
        <v>362340</v>
      </c>
      <c r="J204" s="52">
        <v>449570</v>
      </c>
      <c r="K204" s="52">
        <v>853893</v>
      </c>
      <c r="L204" s="52">
        <v>22000</v>
      </c>
      <c r="M204" s="52"/>
      <c r="N204" s="52"/>
      <c r="O204" s="52"/>
      <c r="P204" s="52">
        <v>2177566</v>
      </c>
    </row>
    <row r="205" spans="1:16" x14ac:dyDescent="0.2">
      <c r="A205">
        <v>2009</v>
      </c>
      <c r="B205" t="s">
        <v>15</v>
      </c>
      <c r="C205" s="52">
        <v>267177</v>
      </c>
      <c r="D205" s="52">
        <v>74429</v>
      </c>
      <c r="E205" s="52">
        <v>107538</v>
      </c>
      <c r="F205" s="52"/>
      <c r="G205" s="52"/>
      <c r="H205" s="52"/>
      <c r="I205" s="52">
        <v>197680</v>
      </c>
      <c r="J205" s="52">
        <v>436200</v>
      </c>
      <c r="K205" s="52">
        <v>642328</v>
      </c>
      <c r="L205" s="52">
        <v>10560</v>
      </c>
      <c r="M205" s="52"/>
      <c r="N205" s="52"/>
      <c r="O205" s="52"/>
      <c r="P205" s="52">
        <v>1735912</v>
      </c>
    </row>
    <row r="206" spans="1:16" x14ac:dyDescent="0.2">
      <c r="A206">
        <v>2009</v>
      </c>
      <c r="B206" t="s">
        <v>16</v>
      </c>
      <c r="C206" s="52">
        <v>317479</v>
      </c>
      <c r="D206" s="52">
        <v>73200</v>
      </c>
      <c r="E206" s="52">
        <v>112713</v>
      </c>
      <c r="F206" s="52"/>
      <c r="G206" s="52"/>
      <c r="H206" s="52"/>
      <c r="I206" s="52">
        <v>220420</v>
      </c>
      <c r="J206" s="52">
        <v>413830</v>
      </c>
      <c r="K206" s="52">
        <v>584855</v>
      </c>
      <c r="L206" s="52">
        <v>0</v>
      </c>
      <c r="M206" s="52"/>
      <c r="N206" s="52"/>
      <c r="O206" s="52"/>
      <c r="P206" s="52">
        <v>1722497</v>
      </c>
    </row>
    <row r="207" spans="1:16" x14ac:dyDescent="0.2">
      <c r="A207">
        <v>2009</v>
      </c>
      <c r="B207" t="s">
        <v>28</v>
      </c>
      <c r="C207" s="52">
        <v>296931</v>
      </c>
      <c r="D207" s="52">
        <v>80709</v>
      </c>
      <c r="E207" s="52">
        <v>91064</v>
      </c>
      <c r="F207" s="52"/>
      <c r="G207" s="52"/>
      <c r="H207" s="52"/>
      <c r="I207" s="52">
        <v>240050</v>
      </c>
      <c r="J207" s="52">
        <v>422310</v>
      </c>
      <c r="K207" s="52">
        <v>599377</v>
      </c>
      <c r="L207" s="52">
        <v>11840</v>
      </c>
      <c r="M207" s="52"/>
      <c r="N207" s="52"/>
      <c r="O207" s="52"/>
      <c r="P207" s="52">
        <v>1742281</v>
      </c>
    </row>
    <row r="208" spans="1:16" x14ac:dyDescent="0.2">
      <c r="A208">
        <v>2009</v>
      </c>
      <c r="B208" t="s">
        <v>29</v>
      </c>
      <c r="C208" s="52">
        <v>343063</v>
      </c>
      <c r="D208" s="52">
        <v>70840</v>
      </c>
      <c r="E208" s="52">
        <v>100927</v>
      </c>
      <c r="F208" s="52"/>
      <c r="G208" s="52"/>
      <c r="H208" s="52"/>
      <c r="I208" s="52">
        <v>180410</v>
      </c>
      <c r="J208" s="52">
        <v>457780</v>
      </c>
      <c r="K208" s="52">
        <v>586775</v>
      </c>
      <c r="L208" s="52">
        <v>21840</v>
      </c>
      <c r="M208" s="52"/>
      <c r="N208" s="52"/>
      <c r="O208" s="52"/>
      <c r="P208" s="52">
        <v>1761635</v>
      </c>
    </row>
    <row r="209" spans="1:16" x14ac:dyDescent="0.2">
      <c r="A209">
        <v>2009</v>
      </c>
      <c r="B209" t="s">
        <v>30</v>
      </c>
      <c r="C209" s="52">
        <v>307862</v>
      </c>
      <c r="D209" s="52">
        <v>59144</v>
      </c>
      <c r="E209" s="52">
        <v>94856</v>
      </c>
      <c r="F209" s="52"/>
      <c r="G209" s="52"/>
      <c r="H209" s="52"/>
      <c r="I209" s="52">
        <v>225530</v>
      </c>
      <c r="J209" s="52">
        <v>434290</v>
      </c>
      <c r="K209" s="52">
        <v>567799</v>
      </c>
      <c r="L209" s="52">
        <v>31400</v>
      </c>
      <c r="M209" s="52"/>
      <c r="N209" s="52"/>
      <c r="O209" s="52"/>
      <c r="P209" s="52">
        <v>1720881</v>
      </c>
    </row>
    <row r="210" spans="1:16" x14ac:dyDescent="0.2">
      <c r="A210">
        <v>2009</v>
      </c>
      <c r="B210" t="s">
        <v>31</v>
      </c>
      <c r="C210" s="52">
        <v>286350</v>
      </c>
      <c r="D210" s="52">
        <v>46814</v>
      </c>
      <c r="E210" s="52">
        <v>80457</v>
      </c>
      <c r="F210" s="52"/>
      <c r="G210" s="52"/>
      <c r="H210" s="52"/>
      <c r="I210" s="52">
        <v>233800</v>
      </c>
      <c r="J210" s="52">
        <v>449880</v>
      </c>
      <c r="K210" s="52">
        <v>507061</v>
      </c>
      <c r="L210" s="52">
        <v>28560</v>
      </c>
      <c r="M210" s="52"/>
      <c r="N210" s="52"/>
      <c r="O210" s="52"/>
      <c r="P210" s="52">
        <v>1632922</v>
      </c>
    </row>
    <row r="211" spans="1:16" x14ac:dyDescent="0.2">
      <c r="A211">
        <v>2009</v>
      </c>
      <c r="B211" t="s">
        <v>32</v>
      </c>
      <c r="C211" s="52">
        <v>250811</v>
      </c>
      <c r="D211" s="52">
        <v>43692</v>
      </c>
      <c r="E211" s="52">
        <v>75851</v>
      </c>
      <c r="F211" s="52"/>
      <c r="G211" s="52"/>
      <c r="H211" s="52"/>
      <c r="I211" s="52">
        <v>186660</v>
      </c>
      <c r="J211" s="52">
        <v>400200</v>
      </c>
      <c r="K211" s="52">
        <v>534289</v>
      </c>
      <c r="L211" s="52">
        <v>25320</v>
      </c>
      <c r="M211" s="52"/>
      <c r="N211" s="52"/>
      <c r="O211" s="52"/>
      <c r="P211" s="52">
        <v>1516823</v>
      </c>
    </row>
    <row r="212" spans="1:16" x14ac:dyDescent="0.2">
      <c r="A212" t="s">
        <v>97</v>
      </c>
      <c r="C212" s="52">
        <v>3507370</v>
      </c>
      <c r="D212" s="52">
        <v>786892</v>
      </c>
      <c r="E212" s="52">
        <v>1103415</v>
      </c>
      <c r="F212" s="52"/>
      <c r="G212" s="52"/>
      <c r="H212" s="52"/>
      <c r="I212" s="52">
        <v>2948740</v>
      </c>
      <c r="J212" s="52">
        <v>5137980</v>
      </c>
      <c r="K212" s="52">
        <v>7250639</v>
      </c>
      <c r="L212" s="52">
        <v>226800</v>
      </c>
      <c r="M212" s="52"/>
      <c r="N212" s="52"/>
      <c r="O212" s="52"/>
      <c r="P212" s="52">
        <v>20961836</v>
      </c>
    </row>
    <row r="213" spans="1:16" x14ac:dyDescent="0.2">
      <c r="A213">
        <v>2010</v>
      </c>
      <c r="B213" t="s">
        <v>4</v>
      </c>
      <c r="C213" s="52">
        <v>228781</v>
      </c>
      <c r="D213" s="52">
        <v>78823</v>
      </c>
      <c r="E213" s="52">
        <v>79105</v>
      </c>
      <c r="F213" s="52"/>
      <c r="G213" s="52"/>
      <c r="H213" s="52"/>
      <c r="I213" s="52">
        <v>177680</v>
      </c>
      <c r="J213" s="52">
        <v>377660</v>
      </c>
      <c r="K213" s="52">
        <v>467867</v>
      </c>
      <c r="L213" s="52">
        <v>25000</v>
      </c>
      <c r="M213" s="52"/>
      <c r="N213" s="52"/>
      <c r="O213" s="52"/>
      <c r="P213" s="52">
        <v>1434916</v>
      </c>
    </row>
    <row r="214" spans="1:16" x14ac:dyDescent="0.2">
      <c r="A214">
        <v>2010</v>
      </c>
      <c r="B214" t="s">
        <v>11</v>
      </c>
      <c r="C214" s="52">
        <v>236837</v>
      </c>
      <c r="D214" s="52">
        <v>65001</v>
      </c>
      <c r="E214" s="52">
        <v>45606</v>
      </c>
      <c r="F214" s="52"/>
      <c r="G214" s="52"/>
      <c r="H214" s="52"/>
      <c r="I214" s="52">
        <v>129000</v>
      </c>
      <c r="J214" s="52">
        <v>377100</v>
      </c>
      <c r="K214" s="52">
        <v>355315</v>
      </c>
      <c r="L214" s="52">
        <v>34800</v>
      </c>
      <c r="M214" s="52"/>
      <c r="N214" s="52"/>
      <c r="O214" s="52"/>
      <c r="P214" s="52">
        <v>1243659</v>
      </c>
    </row>
    <row r="215" spans="1:16" x14ac:dyDescent="0.2">
      <c r="A215">
        <v>2010</v>
      </c>
      <c r="B215" t="s">
        <v>12</v>
      </c>
      <c r="C215" s="52">
        <v>360474</v>
      </c>
      <c r="D215" s="52">
        <v>78497</v>
      </c>
      <c r="E215" s="52">
        <v>47800</v>
      </c>
      <c r="F215" s="52"/>
      <c r="G215" s="52"/>
      <c r="H215" s="52"/>
      <c r="I215" s="52">
        <v>281020</v>
      </c>
      <c r="J215" s="52">
        <v>466400</v>
      </c>
      <c r="K215" s="52">
        <v>553874</v>
      </c>
      <c r="L215" s="52">
        <v>23600</v>
      </c>
      <c r="M215" s="52"/>
      <c r="N215" s="52"/>
      <c r="O215" s="52"/>
      <c r="P215" s="52">
        <v>1811665</v>
      </c>
    </row>
    <row r="216" spans="1:16" x14ac:dyDescent="0.2">
      <c r="A216">
        <v>2010</v>
      </c>
      <c r="B216" t="s">
        <v>13</v>
      </c>
      <c r="C216" s="52">
        <v>398835</v>
      </c>
      <c r="D216" s="52">
        <v>64144</v>
      </c>
      <c r="E216" s="52">
        <v>98086</v>
      </c>
      <c r="F216" s="52"/>
      <c r="G216" s="52"/>
      <c r="H216" s="52"/>
      <c r="I216" s="52">
        <v>466520</v>
      </c>
      <c r="J216" s="52">
        <v>460000</v>
      </c>
      <c r="K216" s="52">
        <v>742657</v>
      </c>
      <c r="L216" s="52">
        <v>25920</v>
      </c>
      <c r="M216" s="52"/>
      <c r="N216" s="52"/>
      <c r="O216" s="52"/>
      <c r="P216" s="52">
        <v>2256162</v>
      </c>
    </row>
    <row r="217" spans="1:16" x14ac:dyDescent="0.2">
      <c r="A217">
        <v>2010</v>
      </c>
      <c r="B217" t="s">
        <v>14</v>
      </c>
      <c r="C217" s="52">
        <v>382299</v>
      </c>
      <c r="D217" s="52">
        <v>79531</v>
      </c>
      <c r="E217" s="52">
        <v>113913</v>
      </c>
      <c r="F217" s="52"/>
      <c r="G217" s="52"/>
      <c r="H217" s="52"/>
      <c r="I217" s="52">
        <v>437920</v>
      </c>
      <c r="J217" s="52">
        <v>431000</v>
      </c>
      <c r="K217" s="52">
        <v>868666</v>
      </c>
      <c r="L217" s="52">
        <v>25800</v>
      </c>
      <c r="M217" s="52"/>
      <c r="N217" s="52"/>
      <c r="O217" s="52"/>
      <c r="P217" s="52">
        <v>2339129</v>
      </c>
    </row>
    <row r="218" spans="1:16" x14ac:dyDescent="0.2">
      <c r="A218">
        <v>2010</v>
      </c>
      <c r="B218" t="s">
        <v>15</v>
      </c>
      <c r="C218" s="52">
        <v>382065</v>
      </c>
      <c r="D218" s="52">
        <v>83779</v>
      </c>
      <c r="E218" s="52">
        <v>120394</v>
      </c>
      <c r="F218" s="52"/>
      <c r="G218" s="52"/>
      <c r="H218" s="52"/>
      <c r="I218" s="52">
        <v>421820</v>
      </c>
      <c r="J218" s="52">
        <v>463300</v>
      </c>
      <c r="K218" s="52">
        <v>841029</v>
      </c>
      <c r="L218" s="52">
        <v>29160</v>
      </c>
      <c r="M218" s="52"/>
      <c r="N218" s="52"/>
      <c r="O218" s="52"/>
      <c r="P218" s="52">
        <v>2341547</v>
      </c>
    </row>
    <row r="219" spans="1:16" x14ac:dyDescent="0.2">
      <c r="A219">
        <v>2010</v>
      </c>
      <c r="B219" t="s">
        <v>16</v>
      </c>
      <c r="C219" s="52">
        <v>387813</v>
      </c>
      <c r="D219" s="52">
        <v>80368</v>
      </c>
      <c r="E219" s="52">
        <v>120212</v>
      </c>
      <c r="F219" s="52"/>
      <c r="G219" s="52"/>
      <c r="H219" s="52"/>
      <c r="I219" s="52">
        <v>402030</v>
      </c>
      <c r="J219" s="52">
        <v>454740</v>
      </c>
      <c r="K219" s="52">
        <v>894343</v>
      </c>
      <c r="L219" s="52">
        <v>30240</v>
      </c>
      <c r="M219" s="52"/>
      <c r="N219" s="52"/>
      <c r="O219" s="52"/>
      <c r="P219" s="52">
        <v>2369746</v>
      </c>
    </row>
    <row r="220" spans="1:16" x14ac:dyDescent="0.2">
      <c r="A220">
        <v>2010</v>
      </c>
      <c r="B220" t="s">
        <v>28</v>
      </c>
      <c r="C220" s="52">
        <v>380185</v>
      </c>
      <c r="D220" s="52">
        <v>76945</v>
      </c>
      <c r="E220" s="52">
        <v>113674</v>
      </c>
      <c r="F220" s="52"/>
      <c r="G220" s="52"/>
      <c r="H220" s="52"/>
      <c r="I220" s="52">
        <v>401470</v>
      </c>
      <c r="J220" s="52">
        <v>461060</v>
      </c>
      <c r="K220" s="52">
        <v>819331</v>
      </c>
      <c r="L220" s="52">
        <v>29080</v>
      </c>
      <c r="M220" s="52"/>
      <c r="N220" s="52"/>
      <c r="O220" s="52"/>
      <c r="P220" s="52">
        <v>2281745</v>
      </c>
    </row>
    <row r="221" spans="1:16" x14ac:dyDescent="0.2">
      <c r="A221">
        <v>2010</v>
      </c>
      <c r="B221" t="s">
        <v>29</v>
      </c>
      <c r="C221" s="52">
        <v>368420</v>
      </c>
      <c r="D221" s="52">
        <v>65176</v>
      </c>
      <c r="E221" s="52">
        <v>110166</v>
      </c>
      <c r="F221" s="52"/>
      <c r="G221" s="52"/>
      <c r="H221" s="52"/>
      <c r="I221" s="52">
        <v>345950</v>
      </c>
      <c r="J221" s="52">
        <v>444750</v>
      </c>
      <c r="K221" s="52">
        <v>755665</v>
      </c>
      <c r="L221" s="52">
        <v>29120</v>
      </c>
      <c r="M221" s="52"/>
      <c r="N221" s="52"/>
      <c r="O221" s="52"/>
      <c r="P221" s="52">
        <v>2119247</v>
      </c>
    </row>
    <row r="222" spans="1:16" x14ac:dyDescent="0.2">
      <c r="A222">
        <v>2010</v>
      </c>
      <c r="B222" t="s">
        <v>30</v>
      </c>
      <c r="C222" s="52">
        <v>341266</v>
      </c>
      <c r="D222" s="52">
        <v>68960</v>
      </c>
      <c r="E222" s="52">
        <v>104162</v>
      </c>
      <c r="F222" s="52"/>
      <c r="G222" s="52"/>
      <c r="H222" s="52"/>
      <c r="I222" s="52">
        <v>181610</v>
      </c>
      <c r="J222" s="52">
        <v>448160</v>
      </c>
      <c r="K222" s="52">
        <v>754418</v>
      </c>
      <c r="L222" s="52">
        <v>28080</v>
      </c>
      <c r="M222" s="52"/>
      <c r="N222" s="52"/>
      <c r="O222" s="52"/>
      <c r="P222" s="52">
        <v>1926656</v>
      </c>
    </row>
    <row r="223" spans="1:16" x14ac:dyDescent="0.2">
      <c r="A223">
        <v>2010</v>
      </c>
      <c r="B223" t="s">
        <v>31</v>
      </c>
      <c r="C223" s="52">
        <v>363046</v>
      </c>
      <c r="D223" s="52">
        <v>73198</v>
      </c>
      <c r="E223" s="52">
        <v>110030</v>
      </c>
      <c r="F223" s="52"/>
      <c r="G223" s="52"/>
      <c r="H223" s="52"/>
      <c r="I223" s="52">
        <v>273580</v>
      </c>
      <c r="J223" s="52">
        <v>445120</v>
      </c>
      <c r="K223" s="52">
        <v>664027</v>
      </c>
      <c r="L223" s="52">
        <v>25920</v>
      </c>
      <c r="M223" s="52"/>
      <c r="N223" s="52"/>
      <c r="O223" s="52"/>
      <c r="P223" s="52">
        <v>1954921</v>
      </c>
    </row>
    <row r="224" spans="1:16" x14ac:dyDescent="0.2">
      <c r="A224">
        <v>2010</v>
      </c>
      <c r="B224" t="s">
        <v>32</v>
      </c>
      <c r="C224" s="52">
        <v>319628</v>
      </c>
      <c r="D224" s="52">
        <v>63917</v>
      </c>
      <c r="E224" s="52">
        <v>94376</v>
      </c>
      <c r="F224" s="52"/>
      <c r="G224" s="52"/>
      <c r="H224" s="52"/>
      <c r="I224" s="52">
        <v>287730</v>
      </c>
      <c r="J224" s="52">
        <v>405350</v>
      </c>
      <c r="K224" s="52">
        <v>607291</v>
      </c>
      <c r="L224" s="52">
        <v>30200</v>
      </c>
      <c r="M224" s="52"/>
      <c r="N224" s="52"/>
      <c r="O224" s="52"/>
      <c r="P224" s="52">
        <v>1808492</v>
      </c>
    </row>
    <row r="225" spans="1:16" x14ac:dyDescent="0.2">
      <c r="A225" t="s">
        <v>98</v>
      </c>
      <c r="C225" s="52">
        <v>4149649</v>
      </c>
      <c r="D225" s="52">
        <v>878339</v>
      </c>
      <c r="E225" s="52">
        <v>1157524</v>
      </c>
      <c r="F225" s="52"/>
      <c r="G225" s="52"/>
      <c r="H225" s="52"/>
      <c r="I225" s="52">
        <v>3806330</v>
      </c>
      <c r="J225" s="52">
        <v>5234640</v>
      </c>
      <c r="K225" s="52">
        <v>8324483</v>
      </c>
      <c r="L225" s="52">
        <v>336920</v>
      </c>
      <c r="M225" s="52"/>
      <c r="N225" s="52"/>
      <c r="O225" s="52"/>
      <c r="P225" s="52">
        <v>23887885</v>
      </c>
    </row>
    <row r="226" spans="1:16" x14ac:dyDescent="0.2">
      <c r="A226">
        <v>2011</v>
      </c>
      <c r="B226" t="s">
        <v>4</v>
      </c>
      <c r="C226" s="52">
        <v>279403</v>
      </c>
      <c r="D226" s="52">
        <v>50052</v>
      </c>
      <c r="E226" s="52">
        <v>84176</v>
      </c>
      <c r="F226" s="52"/>
      <c r="G226" s="52"/>
      <c r="H226" s="52"/>
      <c r="I226" s="52">
        <v>253130</v>
      </c>
      <c r="J226" s="52">
        <v>454610</v>
      </c>
      <c r="K226" s="52">
        <v>571343</v>
      </c>
      <c r="L226" s="52">
        <v>36520</v>
      </c>
      <c r="M226" s="52"/>
      <c r="N226" s="52"/>
      <c r="O226" s="52"/>
      <c r="P226" s="52">
        <v>1729234</v>
      </c>
    </row>
    <row r="227" spans="1:16" x14ac:dyDescent="0.2">
      <c r="A227">
        <v>2011</v>
      </c>
      <c r="B227" t="s">
        <v>11</v>
      </c>
      <c r="C227" s="52">
        <v>292279</v>
      </c>
      <c r="D227" s="52">
        <v>38663</v>
      </c>
      <c r="E227" s="52">
        <v>78404</v>
      </c>
      <c r="F227" s="52"/>
      <c r="G227" s="52"/>
      <c r="H227" s="52"/>
      <c r="I227" s="52">
        <v>242380</v>
      </c>
      <c r="J227" s="52">
        <v>404880</v>
      </c>
      <c r="K227" s="52">
        <v>555056</v>
      </c>
      <c r="L227" s="52">
        <v>32800</v>
      </c>
      <c r="M227" s="52"/>
      <c r="N227" s="52"/>
      <c r="O227" s="52"/>
      <c r="P227" s="52">
        <v>1644462</v>
      </c>
    </row>
    <row r="228" spans="1:16" x14ac:dyDescent="0.2">
      <c r="A228">
        <v>2011</v>
      </c>
      <c r="B228" t="s">
        <v>12</v>
      </c>
      <c r="C228" s="52">
        <v>334319</v>
      </c>
      <c r="D228" s="52">
        <v>43104</v>
      </c>
      <c r="E228" s="52">
        <v>78202</v>
      </c>
      <c r="F228" s="52"/>
      <c r="G228" s="52"/>
      <c r="H228" s="52"/>
      <c r="I228" s="52">
        <v>287430</v>
      </c>
      <c r="J228" s="52">
        <v>446800</v>
      </c>
      <c r="K228" s="52">
        <v>685096</v>
      </c>
      <c r="L228" s="52">
        <v>30880</v>
      </c>
      <c r="M228" s="52"/>
      <c r="N228" s="52"/>
      <c r="O228" s="52"/>
      <c r="P228" s="52">
        <v>1905831</v>
      </c>
    </row>
    <row r="229" spans="1:16" x14ac:dyDescent="0.2">
      <c r="A229">
        <v>2011</v>
      </c>
      <c r="B229" t="s">
        <v>13</v>
      </c>
      <c r="C229" s="52">
        <v>355555</v>
      </c>
      <c r="D229" s="52">
        <v>42610</v>
      </c>
      <c r="E229" s="52">
        <v>108168</v>
      </c>
      <c r="F229" s="52"/>
      <c r="G229" s="52"/>
      <c r="H229" s="52"/>
      <c r="I229" s="52">
        <v>399640</v>
      </c>
      <c r="J229" s="52">
        <v>474020</v>
      </c>
      <c r="K229" s="52">
        <v>739354</v>
      </c>
      <c r="L229" s="52">
        <v>33680</v>
      </c>
      <c r="M229" s="52"/>
      <c r="N229" s="52"/>
      <c r="O229" s="52"/>
      <c r="P229" s="52">
        <v>2153027</v>
      </c>
    </row>
    <row r="230" spans="1:16" x14ac:dyDescent="0.2">
      <c r="A230">
        <v>2011</v>
      </c>
      <c r="B230" t="s">
        <v>14</v>
      </c>
      <c r="C230" s="52">
        <v>407736</v>
      </c>
      <c r="D230" s="52">
        <v>43469</v>
      </c>
      <c r="E230" s="52">
        <v>114475</v>
      </c>
      <c r="F230" s="52"/>
      <c r="G230" s="52"/>
      <c r="H230" s="52"/>
      <c r="I230" s="52">
        <v>419060</v>
      </c>
      <c r="J230" s="52">
        <v>477000</v>
      </c>
      <c r="K230" s="52">
        <v>795461</v>
      </c>
      <c r="L230" s="52">
        <v>34760</v>
      </c>
      <c r="M230" s="52"/>
      <c r="N230" s="52"/>
      <c r="O230" s="52"/>
      <c r="P230" s="52">
        <v>2291961</v>
      </c>
    </row>
    <row r="231" spans="1:16" x14ac:dyDescent="0.2">
      <c r="A231">
        <v>2011</v>
      </c>
      <c r="B231" t="s">
        <v>15</v>
      </c>
      <c r="C231" s="52">
        <v>408053</v>
      </c>
      <c r="D231" s="52">
        <v>47967</v>
      </c>
      <c r="E231" s="52">
        <v>115136</v>
      </c>
      <c r="F231" s="52"/>
      <c r="G231" s="52"/>
      <c r="H231" s="52"/>
      <c r="I231" s="52">
        <v>379890</v>
      </c>
      <c r="J231" s="52">
        <v>453320</v>
      </c>
      <c r="K231" s="52">
        <v>830063</v>
      </c>
      <c r="L231" s="52">
        <v>30080</v>
      </c>
      <c r="M231" s="52"/>
      <c r="N231" s="52"/>
      <c r="O231" s="52"/>
      <c r="P231" s="52">
        <v>2264509</v>
      </c>
    </row>
    <row r="232" spans="1:16" x14ac:dyDescent="0.2">
      <c r="A232">
        <v>2011</v>
      </c>
      <c r="B232" t="s">
        <v>16</v>
      </c>
      <c r="C232" s="52">
        <v>380458</v>
      </c>
      <c r="D232" s="52">
        <v>53118</v>
      </c>
      <c r="E232" s="52">
        <v>98718</v>
      </c>
      <c r="F232" s="52"/>
      <c r="G232" s="52"/>
      <c r="H232" s="52"/>
      <c r="I232" s="52">
        <v>357370</v>
      </c>
      <c r="J232" s="52">
        <v>429650</v>
      </c>
      <c r="K232" s="52">
        <v>822023</v>
      </c>
      <c r="L232" s="52">
        <v>19200</v>
      </c>
      <c r="M232" s="52"/>
      <c r="N232" s="52"/>
      <c r="O232" s="52"/>
      <c r="P232" s="52">
        <v>2160537</v>
      </c>
    </row>
    <row r="233" spans="1:16" x14ac:dyDescent="0.2">
      <c r="A233">
        <v>2011</v>
      </c>
      <c r="B233" t="s">
        <v>28</v>
      </c>
      <c r="C233" s="52">
        <v>396750</v>
      </c>
      <c r="D233" s="52">
        <v>55157</v>
      </c>
      <c r="E233" s="52">
        <v>99103</v>
      </c>
      <c r="F233" s="52"/>
      <c r="G233" s="52"/>
      <c r="H233" s="52"/>
      <c r="I233" s="52">
        <v>370250</v>
      </c>
      <c r="J233" s="52">
        <v>469070</v>
      </c>
      <c r="K233" s="52">
        <v>762505</v>
      </c>
      <c r="L233" s="52">
        <v>30640</v>
      </c>
      <c r="M233" s="52"/>
      <c r="N233" s="52"/>
      <c r="O233" s="52"/>
      <c r="P233" s="52">
        <v>2183475</v>
      </c>
    </row>
    <row r="234" spans="1:16" x14ac:dyDescent="0.2">
      <c r="A234">
        <v>2011</v>
      </c>
      <c r="B234" t="s">
        <v>29</v>
      </c>
      <c r="C234" s="52">
        <v>389927</v>
      </c>
      <c r="D234" s="52">
        <v>56450</v>
      </c>
      <c r="E234" s="52">
        <v>104590</v>
      </c>
      <c r="F234" s="52"/>
      <c r="G234" s="52"/>
      <c r="H234" s="52"/>
      <c r="I234" s="52">
        <v>371770</v>
      </c>
      <c r="J234" s="52">
        <v>493600</v>
      </c>
      <c r="K234" s="52">
        <v>785377</v>
      </c>
      <c r="L234" s="52">
        <v>36360</v>
      </c>
      <c r="M234" s="52"/>
      <c r="N234" s="52"/>
      <c r="O234" s="52"/>
      <c r="P234" s="52">
        <v>2238074</v>
      </c>
    </row>
    <row r="235" spans="1:16" x14ac:dyDescent="0.2">
      <c r="A235">
        <v>2011</v>
      </c>
      <c r="B235" t="s">
        <v>30</v>
      </c>
      <c r="C235" s="52">
        <v>361361</v>
      </c>
      <c r="D235" s="52">
        <v>54373</v>
      </c>
      <c r="E235" s="52">
        <v>104587</v>
      </c>
      <c r="F235" s="52"/>
      <c r="G235" s="52"/>
      <c r="H235" s="52"/>
      <c r="I235" s="52">
        <v>351610</v>
      </c>
      <c r="J235" s="52">
        <v>518720</v>
      </c>
      <c r="K235" s="52">
        <v>712629</v>
      </c>
      <c r="L235" s="52">
        <v>27160</v>
      </c>
      <c r="M235" s="52"/>
      <c r="N235" s="52"/>
      <c r="O235" s="52"/>
      <c r="P235" s="52">
        <v>2130440</v>
      </c>
    </row>
    <row r="236" spans="1:16" x14ac:dyDescent="0.2">
      <c r="A236">
        <v>2011</v>
      </c>
      <c r="B236" t="s">
        <v>31</v>
      </c>
      <c r="C236" s="52">
        <v>343274</v>
      </c>
      <c r="D236" s="52">
        <v>52513</v>
      </c>
      <c r="E236" s="52">
        <v>86277</v>
      </c>
      <c r="F236" s="52"/>
      <c r="G236" s="52"/>
      <c r="H236" s="52"/>
      <c r="I236" s="52">
        <v>290950</v>
      </c>
      <c r="J236" s="52">
        <v>478800</v>
      </c>
      <c r="K236" s="52">
        <v>653803</v>
      </c>
      <c r="L236" s="52">
        <v>30160</v>
      </c>
      <c r="M236" s="52"/>
      <c r="N236" s="52"/>
      <c r="O236" s="52"/>
      <c r="P236" s="52">
        <v>1935777</v>
      </c>
    </row>
    <row r="237" spans="1:16" x14ac:dyDescent="0.2">
      <c r="A237">
        <v>2011</v>
      </c>
      <c r="B237" t="s">
        <v>32</v>
      </c>
      <c r="C237" s="52">
        <v>320165</v>
      </c>
      <c r="D237" s="52">
        <v>49486</v>
      </c>
      <c r="E237" s="52">
        <v>80049</v>
      </c>
      <c r="F237" s="52"/>
      <c r="G237" s="52"/>
      <c r="H237" s="52"/>
      <c r="I237" s="52">
        <v>266650</v>
      </c>
      <c r="J237" s="52">
        <v>479500</v>
      </c>
      <c r="K237" s="52">
        <v>703320</v>
      </c>
      <c r="L237" s="52">
        <v>11360</v>
      </c>
      <c r="M237" s="52"/>
      <c r="N237" s="52"/>
      <c r="O237" s="52"/>
      <c r="P237" s="52">
        <v>1910530</v>
      </c>
    </row>
    <row r="238" spans="1:16" x14ac:dyDescent="0.2">
      <c r="A238" t="s">
        <v>99</v>
      </c>
      <c r="C238" s="52">
        <v>4269280</v>
      </c>
      <c r="D238" s="52">
        <v>586962</v>
      </c>
      <c r="E238" s="52">
        <v>1151885</v>
      </c>
      <c r="F238" s="52"/>
      <c r="G238" s="52"/>
      <c r="H238" s="52"/>
      <c r="I238" s="52">
        <v>3990130</v>
      </c>
      <c r="J238" s="52">
        <v>5579970</v>
      </c>
      <c r="K238" s="52">
        <v>8616030</v>
      </c>
      <c r="L238" s="52">
        <v>353600</v>
      </c>
      <c r="M238" s="52"/>
      <c r="N238" s="52"/>
      <c r="O238" s="52"/>
      <c r="P238" s="52">
        <v>24547857</v>
      </c>
    </row>
    <row r="239" spans="1:16" x14ac:dyDescent="0.2">
      <c r="A239">
        <v>2012</v>
      </c>
      <c r="B239" t="s">
        <v>4</v>
      </c>
      <c r="C239" s="52">
        <v>295858</v>
      </c>
      <c r="D239" s="52">
        <v>48688</v>
      </c>
      <c r="E239" s="52">
        <v>74322</v>
      </c>
      <c r="F239" s="52"/>
      <c r="G239" s="52"/>
      <c r="H239" s="52"/>
      <c r="I239" s="52">
        <v>264050</v>
      </c>
      <c r="J239" s="52">
        <v>459000</v>
      </c>
      <c r="K239" s="52">
        <v>564529</v>
      </c>
      <c r="L239" s="52">
        <v>16110</v>
      </c>
      <c r="M239" s="52"/>
      <c r="N239" s="52"/>
      <c r="O239" s="52"/>
      <c r="P239" s="52">
        <v>1722557</v>
      </c>
    </row>
    <row r="240" spans="1:16" x14ac:dyDescent="0.2">
      <c r="A240">
        <v>2012</v>
      </c>
      <c r="B240" t="s">
        <v>11</v>
      </c>
      <c r="C240" s="52">
        <v>293888</v>
      </c>
      <c r="D240" s="52">
        <v>41832</v>
      </c>
      <c r="E240" s="52">
        <v>70114</v>
      </c>
      <c r="F240" s="52"/>
      <c r="G240" s="52"/>
      <c r="H240" s="52"/>
      <c r="I240" s="52">
        <v>291130</v>
      </c>
      <c r="J240" s="52">
        <v>404560</v>
      </c>
      <c r="K240" s="52">
        <v>581485</v>
      </c>
      <c r="L240" s="52">
        <v>320</v>
      </c>
      <c r="M240" s="52"/>
      <c r="N240" s="52"/>
      <c r="O240" s="52"/>
      <c r="P240" s="52">
        <v>1683329</v>
      </c>
    </row>
    <row r="241" spans="1:16" x14ac:dyDescent="0.2">
      <c r="A241">
        <v>2012</v>
      </c>
      <c r="B241" t="s">
        <v>12</v>
      </c>
      <c r="C241" s="52">
        <v>309032</v>
      </c>
      <c r="D241" s="52">
        <v>47618</v>
      </c>
      <c r="E241" s="52">
        <v>79681</v>
      </c>
      <c r="F241" s="52"/>
      <c r="G241" s="52"/>
      <c r="H241" s="52"/>
      <c r="I241" s="52">
        <v>360280</v>
      </c>
      <c r="J241" s="52">
        <v>473120</v>
      </c>
      <c r="K241" s="52">
        <v>625011</v>
      </c>
      <c r="L241" s="52">
        <v>330</v>
      </c>
      <c r="M241" s="52"/>
      <c r="N241" s="52"/>
      <c r="O241" s="52"/>
      <c r="P241" s="52">
        <v>1895072</v>
      </c>
    </row>
    <row r="242" spans="1:16" x14ac:dyDescent="0.2">
      <c r="A242">
        <v>2012</v>
      </c>
      <c r="B242" t="s">
        <v>13</v>
      </c>
      <c r="C242" s="52">
        <v>349121</v>
      </c>
      <c r="D242" s="52">
        <v>35290</v>
      </c>
      <c r="E242" s="52">
        <v>74418</v>
      </c>
      <c r="F242" s="52"/>
      <c r="G242" s="52"/>
      <c r="H242" s="52"/>
      <c r="I242" s="52">
        <v>414170</v>
      </c>
      <c r="J242" s="52">
        <v>381800</v>
      </c>
      <c r="K242" s="52">
        <v>695879</v>
      </c>
      <c r="L242" s="52">
        <v>29100</v>
      </c>
      <c r="M242" s="52"/>
      <c r="N242" s="52"/>
      <c r="O242" s="52"/>
      <c r="P242" s="52">
        <v>1979778</v>
      </c>
    </row>
    <row r="243" spans="1:16" x14ac:dyDescent="0.2">
      <c r="A243">
        <v>2012</v>
      </c>
      <c r="B243" t="s">
        <v>14</v>
      </c>
      <c r="C243" s="52">
        <v>344788</v>
      </c>
      <c r="D243" s="52">
        <v>54536</v>
      </c>
      <c r="E243" s="52">
        <v>88999</v>
      </c>
      <c r="F243" s="52"/>
      <c r="G243" s="52"/>
      <c r="H243" s="52"/>
      <c r="I243" s="52">
        <v>430630</v>
      </c>
      <c r="J243" s="52">
        <v>471400</v>
      </c>
      <c r="K243" s="52">
        <v>793194</v>
      </c>
      <c r="L243" s="52">
        <v>35960</v>
      </c>
      <c r="M243" s="52"/>
      <c r="N243" s="52"/>
      <c r="O243" s="52"/>
      <c r="P243" s="52">
        <v>2219507</v>
      </c>
    </row>
    <row r="244" spans="1:16" x14ac:dyDescent="0.2">
      <c r="A244">
        <v>2012</v>
      </c>
      <c r="B244" t="s">
        <v>15</v>
      </c>
      <c r="C244" s="52">
        <v>388483</v>
      </c>
      <c r="D244" s="52">
        <v>51026</v>
      </c>
      <c r="E244" s="52">
        <v>90026</v>
      </c>
      <c r="F244" s="52"/>
      <c r="G244" s="52"/>
      <c r="H244" s="52"/>
      <c r="I244" s="52">
        <v>424980</v>
      </c>
      <c r="J244" s="52">
        <v>428300</v>
      </c>
      <c r="K244" s="52">
        <v>830953</v>
      </c>
      <c r="L244" s="52">
        <v>28480</v>
      </c>
      <c r="M244" s="52"/>
      <c r="N244" s="52"/>
      <c r="O244" s="52"/>
      <c r="P244" s="52">
        <v>2242248</v>
      </c>
    </row>
    <row r="245" spans="1:16" x14ac:dyDescent="0.2">
      <c r="A245">
        <v>2012</v>
      </c>
      <c r="B245" t="s">
        <v>16</v>
      </c>
      <c r="C245" s="52">
        <v>322505</v>
      </c>
      <c r="D245" s="52">
        <v>50089</v>
      </c>
      <c r="E245" s="52">
        <v>90879</v>
      </c>
      <c r="F245" s="52"/>
      <c r="G245" s="52"/>
      <c r="H245" s="52"/>
      <c r="I245" s="52">
        <v>444000</v>
      </c>
      <c r="J245" s="52">
        <v>444270</v>
      </c>
      <c r="K245" s="52">
        <v>706698</v>
      </c>
      <c r="L245" s="52">
        <v>32760</v>
      </c>
      <c r="M245" s="52"/>
      <c r="N245" s="52"/>
      <c r="O245" s="52"/>
      <c r="P245" s="52">
        <v>2091201</v>
      </c>
    </row>
    <row r="246" spans="1:16" x14ac:dyDescent="0.2">
      <c r="A246">
        <v>2012</v>
      </c>
      <c r="B246" t="s">
        <v>28</v>
      </c>
      <c r="C246" s="52">
        <v>289442</v>
      </c>
      <c r="D246" s="52">
        <v>46277</v>
      </c>
      <c r="E246" s="52">
        <v>67839</v>
      </c>
      <c r="F246" s="52"/>
      <c r="G246" s="52"/>
      <c r="H246" s="52"/>
      <c r="I246" s="52">
        <v>380940</v>
      </c>
      <c r="J246" s="52">
        <v>416911</v>
      </c>
      <c r="K246" s="52">
        <v>559083</v>
      </c>
      <c r="L246" s="52">
        <v>29868</v>
      </c>
      <c r="M246" s="52"/>
      <c r="N246" s="52"/>
      <c r="O246" s="52"/>
      <c r="P246" s="52">
        <v>1790360</v>
      </c>
    </row>
    <row r="247" spans="1:16" x14ac:dyDescent="0.2">
      <c r="A247">
        <v>2012</v>
      </c>
      <c r="B247" t="s">
        <v>29</v>
      </c>
      <c r="C247" s="52">
        <v>312340</v>
      </c>
      <c r="D247" s="52">
        <v>42878</v>
      </c>
      <c r="E247" s="52">
        <v>33365</v>
      </c>
      <c r="F247" s="52"/>
      <c r="G247" s="52"/>
      <c r="H247" s="52"/>
      <c r="I247" s="52">
        <v>312070</v>
      </c>
      <c r="J247" s="52">
        <v>423014.21</v>
      </c>
      <c r="K247" s="52">
        <v>640468</v>
      </c>
      <c r="L247" s="52">
        <v>31091</v>
      </c>
      <c r="M247" s="52"/>
      <c r="N247" s="52"/>
      <c r="O247" s="52"/>
      <c r="P247" s="52">
        <v>1795226.21</v>
      </c>
    </row>
    <row r="248" spans="1:16" x14ac:dyDescent="0.2">
      <c r="A248">
        <v>2012</v>
      </c>
      <c r="B248" t="s">
        <v>30</v>
      </c>
      <c r="C248" s="52">
        <v>291892</v>
      </c>
      <c r="D248" s="52">
        <v>45115</v>
      </c>
      <c r="E248" s="52">
        <v>23605</v>
      </c>
      <c r="F248" s="52"/>
      <c r="G248" s="52"/>
      <c r="H248" s="52"/>
      <c r="I248" s="52">
        <v>245000</v>
      </c>
      <c r="J248" s="52">
        <v>464410</v>
      </c>
      <c r="K248" s="52">
        <v>618712</v>
      </c>
      <c r="L248" s="52">
        <v>32167</v>
      </c>
      <c r="M248" s="52"/>
      <c r="N248" s="52"/>
      <c r="O248" s="52"/>
      <c r="P248" s="52">
        <v>1720901</v>
      </c>
    </row>
    <row r="249" spans="1:16" x14ac:dyDescent="0.2">
      <c r="A249">
        <v>2012</v>
      </c>
      <c r="B249" t="s">
        <v>31</v>
      </c>
      <c r="C249" s="52">
        <v>260230</v>
      </c>
      <c r="D249" s="52">
        <v>45633</v>
      </c>
      <c r="E249" s="52">
        <v>26843</v>
      </c>
      <c r="F249" s="52"/>
      <c r="G249" s="52"/>
      <c r="H249" s="52"/>
      <c r="I249" s="52">
        <v>281000</v>
      </c>
      <c r="J249" s="52">
        <v>435227</v>
      </c>
      <c r="K249" s="52">
        <v>600906</v>
      </c>
      <c r="L249" s="52">
        <v>22017</v>
      </c>
      <c r="M249" s="52"/>
      <c r="N249" s="52"/>
      <c r="O249" s="52"/>
      <c r="P249" s="52">
        <v>1671856</v>
      </c>
    </row>
    <row r="250" spans="1:16" x14ac:dyDescent="0.2">
      <c r="A250">
        <v>2012</v>
      </c>
      <c r="B250" t="s">
        <v>32</v>
      </c>
      <c r="C250" s="52">
        <v>211985</v>
      </c>
      <c r="D250" s="52">
        <v>34091</v>
      </c>
      <c r="E250" s="52">
        <v>45271</v>
      </c>
      <c r="F250" s="52"/>
      <c r="G250" s="52"/>
      <c r="H250" s="52"/>
      <c r="I250" s="52">
        <v>260000</v>
      </c>
      <c r="J250" s="52">
        <v>402331.78</v>
      </c>
      <c r="K250" s="52">
        <v>525322</v>
      </c>
      <c r="L250" s="52">
        <v>27960</v>
      </c>
      <c r="M250" s="52"/>
      <c r="N250" s="52"/>
      <c r="O250" s="52"/>
      <c r="P250" s="52">
        <v>1506960.78</v>
      </c>
    </row>
    <row r="251" spans="1:16" x14ac:dyDescent="0.2">
      <c r="A251" t="s">
        <v>100</v>
      </c>
      <c r="C251" s="52">
        <v>3669564</v>
      </c>
      <c r="D251" s="52">
        <v>543073</v>
      </c>
      <c r="E251" s="52">
        <v>765362</v>
      </c>
      <c r="F251" s="52"/>
      <c r="G251" s="52"/>
      <c r="H251" s="52"/>
      <c r="I251" s="52">
        <v>4108250</v>
      </c>
      <c r="J251" s="52">
        <v>5204343.99</v>
      </c>
      <c r="K251" s="52">
        <v>7742240</v>
      </c>
      <c r="L251" s="52">
        <v>286163</v>
      </c>
      <c r="M251" s="52"/>
      <c r="N251" s="52"/>
      <c r="O251" s="52"/>
      <c r="P251" s="52">
        <v>22318995.990000002</v>
      </c>
    </row>
    <row r="252" spans="1:16" x14ac:dyDescent="0.2">
      <c r="A252">
        <v>2013</v>
      </c>
      <c r="B252" t="s">
        <v>4</v>
      </c>
      <c r="C252" s="52"/>
      <c r="D252" s="52"/>
      <c r="E252" s="52"/>
      <c r="F252" s="52"/>
      <c r="G252" s="52"/>
      <c r="H252" s="52"/>
      <c r="I252" s="52">
        <v>303000.01</v>
      </c>
      <c r="J252" s="52">
        <v>485118.70700000011</v>
      </c>
      <c r="K252" s="52">
        <v>503226.92</v>
      </c>
      <c r="L252" s="52">
        <v>19680</v>
      </c>
      <c r="M252" s="52">
        <v>42149.1</v>
      </c>
      <c r="N252" s="52">
        <v>272556.73</v>
      </c>
      <c r="O252" s="52">
        <v>43756.3</v>
      </c>
      <c r="P252" s="52">
        <v>1669487.7670000002</v>
      </c>
    </row>
    <row r="253" spans="1:16" x14ac:dyDescent="0.2">
      <c r="A253">
        <v>2013</v>
      </c>
      <c r="B253" t="s">
        <v>11</v>
      </c>
      <c r="C253" s="52"/>
      <c r="D253" s="52"/>
      <c r="E253" s="52"/>
      <c r="F253" s="52"/>
      <c r="G253" s="52"/>
      <c r="H253" s="52"/>
      <c r="I253" s="52">
        <v>282999.96999999997</v>
      </c>
      <c r="J253" s="52">
        <v>424280.02300000004</v>
      </c>
      <c r="K253" s="52">
        <v>342545.82</v>
      </c>
      <c r="L253" s="52">
        <v>25120</v>
      </c>
      <c r="M253" s="52">
        <v>12245</v>
      </c>
      <c r="N253" s="52">
        <v>241930.44</v>
      </c>
      <c r="O253" s="52">
        <v>29308.5</v>
      </c>
      <c r="P253" s="52">
        <v>1358429.753</v>
      </c>
    </row>
    <row r="254" spans="1:16" x14ac:dyDescent="0.2">
      <c r="A254">
        <v>2013</v>
      </c>
      <c r="B254" t="s">
        <v>12</v>
      </c>
      <c r="C254" s="52"/>
      <c r="D254" s="52"/>
      <c r="E254" s="52"/>
      <c r="F254" s="52"/>
      <c r="G254" s="52"/>
      <c r="H254" s="52"/>
      <c r="I254" s="52">
        <v>315999.77999999985</v>
      </c>
      <c r="J254" s="52">
        <v>474706.78599999996</v>
      </c>
      <c r="K254" s="52">
        <v>494679.16</v>
      </c>
      <c r="L254" s="52">
        <v>23760</v>
      </c>
      <c r="M254" s="52">
        <v>33328</v>
      </c>
      <c r="N254" s="52">
        <v>294869.66000000003</v>
      </c>
      <c r="O254" s="52">
        <v>28192</v>
      </c>
      <c r="P254" s="52">
        <v>1665535.3859999999</v>
      </c>
    </row>
    <row r="255" spans="1:16" x14ac:dyDescent="0.2">
      <c r="A255">
        <v>2013</v>
      </c>
      <c r="B255" t="s">
        <v>13</v>
      </c>
      <c r="C255" s="52"/>
      <c r="D255" s="52"/>
      <c r="E255" s="52"/>
      <c r="F255" s="52"/>
      <c r="G255" s="52"/>
      <c r="H255" s="52"/>
      <c r="I255" s="52">
        <v>362000.00000000006</v>
      </c>
      <c r="J255" s="52">
        <v>473921.23099999997</v>
      </c>
      <c r="K255" s="52">
        <v>666986.61</v>
      </c>
      <c r="L255" s="52">
        <v>26160</v>
      </c>
      <c r="M255" s="52">
        <v>81932</v>
      </c>
      <c r="N255" s="52">
        <v>293402.94</v>
      </c>
      <c r="O255" s="52">
        <v>39490.770000000004</v>
      </c>
      <c r="P255" s="52">
        <v>1943893.551</v>
      </c>
    </row>
    <row r="256" spans="1:16" x14ac:dyDescent="0.2">
      <c r="A256">
        <v>2013</v>
      </c>
      <c r="B256" t="s">
        <v>14</v>
      </c>
      <c r="C256" s="52"/>
      <c r="D256" s="52"/>
      <c r="E256" s="52"/>
      <c r="F256" s="52"/>
      <c r="G256" s="52"/>
      <c r="H256" s="52"/>
      <c r="I256" s="52">
        <v>463999.05000000005</v>
      </c>
      <c r="J256" s="52">
        <v>505050.12399999989</v>
      </c>
      <c r="K256" s="52">
        <v>720291.82000000007</v>
      </c>
      <c r="L256" s="52">
        <v>34400</v>
      </c>
      <c r="M256" s="52">
        <v>71470</v>
      </c>
      <c r="N256" s="52">
        <v>270372.06</v>
      </c>
      <c r="O256" s="52">
        <v>42175.76</v>
      </c>
      <c r="P256" s="52">
        <v>2107758.8140000002</v>
      </c>
    </row>
    <row r="257" spans="1:16" x14ac:dyDescent="0.2">
      <c r="A257">
        <v>2013</v>
      </c>
      <c r="B257" t="s">
        <v>15</v>
      </c>
      <c r="C257" s="52"/>
      <c r="D257" s="52"/>
      <c r="E257" s="52"/>
      <c r="F257" s="52"/>
      <c r="G257" s="52"/>
      <c r="H257" s="52"/>
      <c r="I257" s="52">
        <v>421000.00000000017</v>
      </c>
      <c r="J257" s="52">
        <v>453655.04100000008</v>
      </c>
      <c r="K257" s="52">
        <v>736578.3600000001</v>
      </c>
      <c r="L257" s="52">
        <v>30040</v>
      </c>
      <c r="M257" s="52">
        <v>101072</v>
      </c>
      <c r="N257" s="52">
        <v>278406.71999999997</v>
      </c>
      <c r="O257" s="52">
        <v>31433.9</v>
      </c>
      <c r="P257" s="52">
        <v>2052186.0210000002</v>
      </c>
    </row>
    <row r="258" spans="1:16" x14ac:dyDescent="0.2">
      <c r="A258">
        <v>2013</v>
      </c>
      <c r="B258" t="s">
        <v>16</v>
      </c>
      <c r="C258" s="52"/>
      <c r="D258" s="52"/>
      <c r="E258" s="52"/>
      <c r="F258" s="52"/>
      <c r="G258" s="52"/>
      <c r="H258" s="52"/>
      <c r="I258" s="52">
        <v>450000.00000000006</v>
      </c>
      <c r="J258" s="52">
        <v>479437.14900000003</v>
      </c>
      <c r="K258" s="52">
        <v>676122.79999999993</v>
      </c>
      <c r="L258" s="52">
        <v>36760</v>
      </c>
      <c r="M258" s="52">
        <v>101571</v>
      </c>
      <c r="N258" s="52">
        <v>278341.29000000004</v>
      </c>
      <c r="O258" s="52">
        <v>32432</v>
      </c>
      <c r="P258" s="52">
        <v>2054664.2390000001</v>
      </c>
    </row>
    <row r="259" spans="1:16" x14ac:dyDescent="0.2">
      <c r="A259">
        <v>2013</v>
      </c>
      <c r="B259" t="s">
        <v>28</v>
      </c>
      <c r="C259" s="52"/>
      <c r="D259" s="52"/>
      <c r="E259" s="52"/>
      <c r="F259" s="52"/>
      <c r="G259" s="52"/>
      <c r="H259" s="52"/>
      <c r="I259" s="52">
        <v>410998.99999999994</v>
      </c>
      <c r="J259" s="52">
        <v>508256.67399999994</v>
      </c>
      <c r="K259" s="52">
        <v>760375.27000000014</v>
      </c>
      <c r="L259" s="52">
        <v>23360</v>
      </c>
      <c r="M259" s="52">
        <v>100974</v>
      </c>
      <c r="N259" s="52">
        <v>282558.25</v>
      </c>
      <c r="O259" s="52">
        <v>41976.93</v>
      </c>
      <c r="P259" s="52">
        <v>2128500.1239999998</v>
      </c>
    </row>
    <row r="260" spans="1:16" x14ac:dyDescent="0.2">
      <c r="A260">
        <v>2013</v>
      </c>
      <c r="B260" t="s">
        <v>29</v>
      </c>
      <c r="C260" s="52"/>
      <c r="D260" s="52"/>
      <c r="E260" s="52"/>
      <c r="F260" s="52"/>
      <c r="G260" s="52"/>
      <c r="H260" s="52"/>
      <c r="I260" s="52">
        <v>278999.99999999994</v>
      </c>
      <c r="J260" s="52">
        <v>491562.364</v>
      </c>
      <c r="K260" s="52">
        <v>755714.19</v>
      </c>
      <c r="L260" s="52">
        <v>21520</v>
      </c>
      <c r="M260" s="52">
        <v>69956</v>
      </c>
      <c r="N260" s="52">
        <v>231020.08999999997</v>
      </c>
      <c r="O260" s="52">
        <v>36625.54</v>
      </c>
      <c r="P260" s="52">
        <v>1885398.1839999999</v>
      </c>
    </row>
    <row r="261" spans="1:16" x14ac:dyDescent="0.2">
      <c r="A261">
        <v>2013</v>
      </c>
      <c r="B261" t="s">
        <v>30</v>
      </c>
      <c r="C261" s="52"/>
      <c r="D261" s="52"/>
      <c r="E261" s="52"/>
      <c r="F261" s="52"/>
      <c r="G261" s="52"/>
      <c r="H261" s="52"/>
      <c r="I261" s="52">
        <v>114001.53</v>
      </c>
      <c r="J261" s="52">
        <v>516422.50300000008</v>
      </c>
      <c r="K261" s="52">
        <v>709981.11</v>
      </c>
      <c r="L261" s="52">
        <v>27240</v>
      </c>
      <c r="M261" s="52">
        <v>49125</v>
      </c>
      <c r="N261" s="52">
        <v>199986.37000000002</v>
      </c>
      <c r="O261" s="52">
        <v>38357.050000000003</v>
      </c>
      <c r="P261" s="52">
        <v>1655113.5630000003</v>
      </c>
    </row>
    <row r="262" spans="1:16" x14ac:dyDescent="0.2">
      <c r="A262">
        <v>2013</v>
      </c>
      <c r="B262" t="s">
        <v>31</v>
      </c>
      <c r="C262" s="52"/>
      <c r="D262" s="52"/>
      <c r="E262" s="52"/>
      <c r="F262" s="52"/>
      <c r="G262" s="52"/>
      <c r="H262" s="52"/>
      <c r="I262" s="52">
        <v>70001</v>
      </c>
      <c r="J262" s="52">
        <v>491572.08000000007</v>
      </c>
      <c r="K262" s="52">
        <v>445923.33999999985</v>
      </c>
      <c r="L262" s="52">
        <v>27640</v>
      </c>
      <c r="M262" s="52">
        <v>44509.07</v>
      </c>
      <c r="N262" s="52">
        <v>161815.35999999996</v>
      </c>
      <c r="O262" s="52">
        <v>32167.19</v>
      </c>
      <c r="P262" s="52">
        <v>1273628.0399999998</v>
      </c>
    </row>
    <row r="263" spans="1:16" x14ac:dyDescent="0.2">
      <c r="A263">
        <v>2013</v>
      </c>
      <c r="B263" t="s">
        <v>32</v>
      </c>
      <c r="C263" s="52"/>
      <c r="D263" s="52"/>
      <c r="E263" s="52"/>
      <c r="F263" s="52"/>
      <c r="G263" s="52"/>
      <c r="H263" s="52"/>
      <c r="I263" s="52">
        <v>132999.16999999998</v>
      </c>
      <c r="J263" s="52">
        <v>446536.179</v>
      </c>
      <c r="K263" s="52">
        <v>467193.38</v>
      </c>
      <c r="L263" s="52">
        <v>19640</v>
      </c>
      <c r="M263" s="52">
        <v>58372.97</v>
      </c>
      <c r="N263" s="52">
        <v>143673.11999999997</v>
      </c>
      <c r="O263" s="52">
        <v>25844.59</v>
      </c>
      <c r="P263" s="52">
        <v>1294259.409</v>
      </c>
    </row>
    <row r="264" spans="1:16" x14ac:dyDescent="0.2">
      <c r="A264" t="s">
        <v>101</v>
      </c>
      <c r="C264" s="52"/>
      <c r="D264" s="52"/>
      <c r="E264" s="52"/>
      <c r="F264" s="52"/>
      <c r="G264" s="52"/>
      <c r="H264" s="52"/>
      <c r="I264" s="52">
        <v>3605999.51</v>
      </c>
      <c r="J264" s="52">
        <v>5750518.8610000014</v>
      </c>
      <c r="K264" s="52">
        <v>7279618.7800000012</v>
      </c>
      <c r="L264" s="52">
        <v>315320</v>
      </c>
      <c r="M264" s="52">
        <v>766704.1399999999</v>
      </c>
      <c r="N264" s="52">
        <v>2948933.03</v>
      </c>
      <c r="O264" s="52">
        <v>421760.53</v>
      </c>
      <c r="P264" s="52">
        <v>21088854.851000004</v>
      </c>
    </row>
    <row r="265" spans="1:16" x14ac:dyDescent="0.2">
      <c r="A265">
        <v>2014</v>
      </c>
      <c r="B265" t="s">
        <v>4</v>
      </c>
      <c r="C265" s="52"/>
      <c r="D265" s="52"/>
      <c r="E265" s="52"/>
      <c r="F265" s="52"/>
      <c r="G265" s="52"/>
      <c r="H265" s="52"/>
      <c r="I265" s="52">
        <v>135999.59999999998</v>
      </c>
      <c r="J265" s="52">
        <v>450826.82700000005</v>
      </c>
      <c r="K265" s="52">
        <v>454444.95999999996</v>
      </c>
      <c r="L265" s="52">
        <v>34440</v>
      </c>
      <c r="M265" s="52">
        <v>60255</v>
      </c>
      <c r="N265" s="52">
        <v>155690.82000000004</v>
      </c>
      <c r="O265" s="52">
        <v>28764.73</v>
      </c>
      <c r="P265" s="52">
        <v>1320421.9370000002</v>
      </c>
    </row>
    <row r="266" spans="1:16" x14ac:dyDescent="0.2">
      <c r="A266">
        <v>2014</v>
      </c>
      <c r="B266" t="s">
        <v>11</v>
      </c>
      <c r="C266" s="52"/>
      <c r="D266" s="52"/>
      <c r="E266" s="52"/>
      <c r="F266" s="52"/>
      <c r="G266" s="52"/>
      <c r="H266" s="52"/>
      <c r="I266" s="52">
        <v>109999.94000000002</v>
      </c>
      <c r="J266" s="52">
        <v>422763.18200000003</v>
      </c>
      <c r="K266" s="52">
        <v>300828.49</v>
      </c>
      <c r="L266" s="52">
        <v>28200</v>
      </c>
      <c r="M266" s="52">
        <v>44753</v>
      </c>
      <c r="N266" s="52">
        <v>110545.19</v>
      </c>
      <c r="O266" s="52">
        <v>28031.439999999999</v>
      </c>
      <c r="P266" s="52">
        <v>1045121.2420000001</v>
      </c>
    </row>
    <row r="267" spans="1:16" x14ac:dyDescent="0.2">
      <c r="A267">
        <v>2014</v>
      </c>
      <c r="B267" t="s">
        <v>12</v>
      </c>
      <c r="C267" s="52"/>
      <c r="D267" s="52"/>
      <c r="E267" s="52"/>
      <c r="F267" s="52"/>
      <c r="G267" s="52"/>
      <c r="H267" s="52"/>
      <c r="I267" s="52">
        <v>220999.90999999997</v>
      </c>
      <c r="J267" s="52">
        <v>456291.28800000006</v>
      </c>
      <c r="K267" s="52">
        <v>468810.16</v>
      </c>
      <c r="L267" s="52">
        <v>30640</v>
      </c>
      <c r="M267" s="52">
        <v>41245</v>
      </c>
      <c r="N267" s="52">
        <v>177783.64</v>
      </c>
      <c r="O267" s="52">
        <v>20912.79</v>
      </c>
      <c r="P267" s="52">
        <v>1416682.7880000002</v>
      </c>
    </row>
    <row r="268" spans="1:16" x14ac:dyDescent="0.2">
      <c r="A268">
        <v>2014</v>
      </c>
      <c r="B268" t="s">
        <v>13</v>
      </c>
      <c r="C268" s="52"/>
      <c r="D268" s="52"/>
      <c r="E268" s="52"/>
      <c r="F268" s="52"/>
      <c r="G268" s="52"/>
      <c r="H268" s="52"/>
      <c r="I268" s="52">
        <v>296998.96999999991</v>
      </c>
      <c r="J268" s="52">
        <v>427733.11100000003</v>
      </c>
      <c r="K268" s="52">
        <v>535111.15999999992</v>
      </c>
      <c r="L268" s="52">
        <v>25360</v>
      </c>
      <c r="M268" s="52">
        <v>73832.98</v>
      </c>
      <c r="N268" s="52">
        <v>167981.44</v>
      </c>
      <c r="O268" s="52">
        <v>16283.89</v>
      </c>
      <c r="P268" s="52">
        <v>1543301.5509999997</v>
      </c>
    </row>
    <row r="269" spans="1:16" x14ac:dyDescent="0.2">
      <c r="A269">
        <v>2014</v>
      </c>
      <c r="B269" t="s">
        <v>14</v>
      </c>
      <c r="C269" s="52"/>
      <c r="D269" s="52"/>
      <c r="E269" s="52"/>
      <c r="F269" s="52"/>
      <c r="G269" s="52"/>
      <c r="H269" s="52"/>
      <c r="I269" s="52">
        <v>472999.89999999997</v>
      </c>
      <c r="J269" s="52">
        <v>460470.69899999996</v>
      </c>
      <c r="K269" s="52">
        <v>640386.5</v>
      </c>
      <c r="L269" s="52">
        <v>33480</v>
      </c>
      <c r="M269" s="52">
        <v>92546</v>
      </c>
      <c r="N269" s="52">
        <v>163907.69</v>
      </c>
      <c r="O269" s="52">
        <v>22750.57</v>
      </c>
      <c r="P269" s="52">
        <v>1886541.3589999999</v>
      </c>
    </row>
    <row r="270" spans="1:16" x14ac:dyDescent="0.2">
      <c r="A270">
        <v>2014</v>
      </c>
      <c r="B270" t="s">
        <v>15</v>
      </c>
      <c r="C270" s="52"/>
      <c r="D270" s="52"/>
      <c r="E270" s="52"/>
      <c r="F270" s="52"/>
      <c r="G270" s="52"/>
      <c r="H270" s="52"/>
      <c r="I270" s="52">
        <v>427999.995</v>
      </c>
      <c r="J270" s="52">
        <v>412808.94799999992</v>
      </c>
      <c r="K270" s="52">
        <v>747819.25</v>
      </c>
      <c r="L270" s="52">
        <v>30960</v>
      </c>
      <c r="M270" s="52">
        <v>104954</v>
      </c>
      <c r="N270" s="52">
        <v>165400.31</v>
      </c>
      <c r="O270" s="52">
        <v>16973.22</v>
      </c>
      <c r="P270" s="52">
        <v>1906915.723</v>
      </c>
    </row>
    <row r="271" spans="1:16" x14ac:dyDescent="0.2">
      <c r="A271">
        <v>2014</v>
      </c>
      <c r="B271" t="s">
        <v>16</v>
      </c>
      <c r="C271" s="52"/>
      <c r="D271" s="52"/>
      <c r="E271" s="52"/>
      <c r="F271" s="52"/>
      <c r="G271" s="52"/>
      <c r="H271" s="52"/>
      <c r="I271" s="52">
        <v>426000.29999999976</v>
      </c>
      <c r="J271" s="52">
        <v>429068.28399999993</v>
      </c>
      <c r="K271" s="52">
        <v>772051.64</v>
      </c>
      <c r="L271" s="52">
        <v>29800</v>
      </c>
      <c r="M271" s="52">
        <v>104188.14</v>
      </c>
      <c r="N271" s="52">
        <v>168095.31999999998</v>
      </c>
      <c r="O271" s="52">
        <v>20757.7</v>
      </c>
      <c r="P271" s="52">
        <v>1949961.3839999996</v>
      </c>
    </row>
    <row r="272" spans="1:16" x14ac:dyDescent="0.2">
      <c r="A272">
        <v>2014</v>
      </c>
      <c r="B272" t="s">
        <v>28</v>
      </c>
      <c r="C272" s="52"/>
      <c r="D272" s="52"/>
      <c r="E272" s="52"/>
      <c r="F272" s="52"/>
      <c r="G272" s="52"/>
      <c r="H272" s="52"/>
      <c r="I272" s="52">
        <v>393999.99999999983</v>
      </c>
      <c r="J272" s="52">
        <v>420360.42300000001</v>
      </c>
      <c r="K272" s="52">
        <v>753767.2</v>
      </c>
      <c r="L272" s="52">
        <v>24760</v>
      </c>
      <c r="M272" s="52">
        <v>101940.48</v>
      </c>
      <c r="N272" s="52">
        <v>165357.71</v>
      </c>
      <c r="O272" s="52">
        <v>17850.84</v>
      </c>
      <c r="P272" s="52">
        <v>1878036.6529999997</v>
      </c>
    </row>
    <row r="273" spans="1:16" x14ac:dyDescent="0.2">
      <c r="A273">
        <v>2014</v>
      </c>
      <c r="B273" t="s">
        <v>29</v>
      </c>
      <c r="C273" s="52"/>
      <c r="D273" s="52"/>
      <c r="E273" s="52"/>
      <c r="F273" s="52"/>
      <c r="G273" s="52"/>
      <c r="H273" s="52"/>
      <c r="I273" s="52">
        <v>288000.39500000002</v>
      </c>
      <c r="J273" s="52">
        <v>469944.81300000008</v>
      </c>
      <c r="K273" s="52">
        <v>715452.41</v>
      </c>
      <c r="L273" s="52">
        <v>30440</v>
      </c>
      <c r="M273" s="52">
        <v>102777.3</v>
      </c>
      <c r="N273" s="52">
        <v>168928.85999999996</v>
      </c>
      <c r="O273" s="52">
        <v>16933.45</v>
      </c>
      <c r="P273" s="52">
        <v>1792477.2280000001</v>
      </c>
    </row>
    <row r="274" spans="1:16" x14ac:dyDescent="0.2">
      <c r="A274">
        <v>2014</v>
      </c>
      <c r="B274" t="s">
        <v>30</v>
      </c>
      <c r="C274" s="52"/>
      <c r="D274" s="52"/>
      <c r="E274" s="52"/>
      <c r="F274" s="52"/>
      <c r="G274" s="52"/>
      <c r="H274" s="52"/>
      <c r="I274" s="52">
        <v>256999.995</v>
      </c>
      <c r="J274" s="52">
        <v>457358.00600000005</v>
      </c>
      <c r="K274" s="52">
        <v>689355.88</v>
      </c>
      <c r="L274" s="52">
        <v>28800</v>
      </c>
      <c r="M274" s="52">
        <v>102363.56000000001</v>
      </c>
      <c r="N274" s="52">
        <v>168022.81</v>
      </c>
      <c r="O274" s="52">
        <v>24450.43</v>
      </c>
      <c r="P274" s="52">
        <v>1727350.6810000001</v>
      </c>
    </row>
    <row r="275" spans="1:16" x14ac:dyDescent="0.2">
      <c r="A275">
        <v>2014</v>
      </c>
      <c r="B275" t="s">
        <v>31</v>
      </c>
      <c r="C275" s="52"/>
      <c r="D275" s="52"/>
      <c r="E275" s="52"/>
      <c r="F275" s="52"/>
      <c r="G275" s="52"/>
      <c r="H275" s="52"/>
      <c r="I275" s="52">
        <v>240000.00000000003</v>
      </c>
      <c r="J275" s="52">
        <v>436421.69699999999</v>
      </c>
      <c r="K275" s="52">
        <v>724971</v>
      </c>
      <c r="L275" s="52">
        <v>33200</v>
      </c>
      <c r="M275" s="52">
        <v>85238</v>
      </c>
      <c r="N275" s="52">
        <v>141143.38999999998</v>
      </c>
      <c r="O275" s="52">
        <v>24733.53</v>
      </c>
      <c r="P275" s="52">
        <v>1685707.6170000001</v>
      </c>
    </row>
    <row r="276" spans="1:16" x14ac:dyDescent="0.2">
      <c r="A276">
        <v>2014</v>
      </c>
      <c r="B276" t="s">
        <v>32</v>
      </c>
      <c r="C276" s="52"/>
      <c r="D276" s="52"/>
      <c r="E276" s="52"/>
      <c r="F276" s="52"/>
      <c r="G276" s="52"/>
      <c r="H276" s="52"/>
      <c r="I276" s="52">
        <v>230000.74</v>
      </c>
      <c r="J276" s="52">
        <v>414455.88</v>
      </c>
      <c r="K276" s="52">
        <v>601194.99</v>
      </c>
      <c r="L276" s="52">
        <v>21680</v>
      </c>
      <c r="M276" s="52">
        <v>69983.03</v>
      </c>
      <c r="N276" s="52">
        <v>157736.25999999998</v>
      </c>
      <c r="O276" s="52">
        <v>20711.8</v>
      </c>
      <c r="P276" s="52">
        <v>1515762.7</v>
      </c>
    </row>
    <row r="277" spans="1:16" x14ac:dyDescent="0.2">
      <c r="A277" t="s">
        <v>102</v>
      </c>
      <c r="C277" s="52"/>
      <c r="D277" s="52"/>
      <c r="E277" s="52"/>
      <c r="F277" s="52"/>
      <c r="G277" s="52"/>
      <c r="H277" s="52"/>
      <c r="I277" s="52">
        <v>3499999.7450000001</v>
      </c>
      <c r="J277" s="52">
        <v>5258503.1579999998</v>
      </c>
      <c r="K277" s="52">
        <v>7404193.6399999997</v>
      </c>
      <c r="L277" s="52">
        <v>351760</v>
      </c>
      <c r="M277" s="52">
        <v>984076.49000000011</v>
      </c>
      <c r="N277" s="52">
        <v>1910593.44</v>
      </c>
      <c r="O277" s="52">
        <v>259154.38999999998</v>
      </c>
      <c r="P277" s="52">
        <v>19668280.863000005</v>
      </c>
    </row>
    <row r="278" spans="1:16" x14ac:dyDescent="0.2">
      <c r="A278">
        <v>2015</v>
      </c>
      <c r="B278" t="s">
        <v>4</v>
      </c>
      <c r="C278" s="52"/>
      <c r="D278" s="52"/>
      <c r="E278" s="52"/>
      <c r="F278" s="52"/>
      <c r="G278" s="52"/>
      <c r="H278" s="52"/>
      <c r="I278" s="52">
        <v>189000</v>
      </c>
      <c r="J278" s="52">
        <v>407873.27500000008</v>
      </c>
      <c r="K278" s="52">
        <v>480254.32999999996</v>
      </c>
      <c r="L278" s="52">
        <v>0</v>
      </c>
      <c r="M278" s="52">
        <v>59934</v>
      </c>
      <c r="N278" s="52">
        <v>171673</v>
      </c>
      <c r="O278" s="52">
        <v>6520</v>
      </c>
      <c r="P278" s="52">
        <v>1315254.605</v>
      </c>
    </row>
    <row r="279" spans="1:16" x14ac:dyDescent="0.2">
      <c r="A279">
        <v>2015</v>
      </c>
      <c r="B279" t="s">
        <v>11</v>
      </c>
      <c r="C279" s="52"/>
      <c r="D279" s="52"/>
      <c r="E279" s="52"/>
      <c r="F279" s="52"/>
      <c r="G279" s="52"/>
      <c r="H279" s="52"/>
      <c r="I279" s="52">
        <v>147000.00000000003</v>
      </c>
      <c r="J279" s="52">
        <v>367443.86799999996</v>
      </c>
      <c r="K279" s="52">
        <v>480554.1</v>
      </c>
      <c r="L279" s="52">
        <v>0</v>
      </c>
      <c r="M279" s="52">
        <v>56600</v>
      </c>
      <c r="N279" s="52">
        <v>105296</v>
      </c>
      <c r="O279" s="52">
        <v>10380</v>
      </c>
      <c r="P279" s="52">
        <v>1167273.9679999999</v>
      </c>
    </row>
    <row r="280" spans="1:16" x14ac:dyDescent="0.2">
      <c r="A280">
        <v>2015</v>
      </c>
      <c r="B280" t="s">
        <v>12</v>
      </c>
      <c r="C280" s="52"/>
      <c r="D280" s="52"/>
      <c r="E280" s="52"/>
      <c r="F280" s="52"/>
      <c r="G280" s="52"/>
      <c r="H280" s="52"/>
      <c r="I280" s="52">
        <v>253000</v>
      </c>
      <c r="J280" s="52">
        <v>413232.62</v>
      </c>
      <c r="K280" s="52">
        <v>410269.69</v>
      </c>
      <c r="L280" s="52">
        <v>0</v>
      </c>
      <c r="M280" s="52">
        <v>47889.990000000005</v>
      </c>
      <c r="N280" s="52">
        <v>142116</v>
      </c>
      <c r="O280" s="52">
        <v>17462</v>
      </c>
      <c r="P280" s="52">
        <v>1283970.3</v>
      </c>
    </row>
    <row r="281" spans="1:16" x14ac:dyDescent="0.2">
      <c r="A281">
        <v>2015</v>
      </c>
      <c r="B281" t="s">
        <v>13</v>
      </c>
      <c r="C281" s="52"/>
      <c r="D281" s="52"/>
      <c r="E281" s="52"/>
      <c r="F281" s="52"/>
      <c r="G281" s="52"/>
      <c r="H281" s="52"/>
      <c r="I281" s="52">
        <v>323000</v>
      </c>
      <c r="J281" s="52">
        <v>436717.1700000001</v>
      </c>
      <c r="K281" s="52">
        <v>622432.60000000009</v>
      </c>
      <c r="L281" s="52">
        <v>0</v>
      </c>
      <c r="M281" s="52">
        <v>64500.400000000009</v>
      </c>
      <c r="N281" s="52">
        <v>123582</v>
      </c>
      <c r="O281" s="52">
        <v>19232</v>
      </c>
      <c r="P281" s="52">
        <v>1589464.1700000002</v>
      </c>
    </row>
    <row r="282" spans="1:16" x14ac:dyDescent="0.2">
      <c r="A282">
        <v>2015</v>
      </c>
      <c r="B282" t="s">
        <v>14</v>
      </c>
      <c r="C282" s="52"/>
      <c r="D282" s="52"/>
      <c r="E282" s="52"/>
      <c r="F282" s="52"/>
      <c r="G282" s="52"/>
      <c r="H282" s="52"/>
      <c r="I282" s="52">
        <v>372999.99000000011</v>
      </c>
      <c r="J282" s="52">
        <v>464904.12400000001</v>
      </c>
      <c r="K282" s="52">
        <v>599033.28</v>
      </c>
      <c r="L282" s="52">
        <v>0</v>
      </c>
      <c r="M282" s="52">
        <v>80405.55</v>
      </c>
      <c r="N282" s="52">
        <v>135887</v>
      </c>
      <c r="O282" s="52">
        <v>15064</v>
      </c>
      <c r="P282" s="52">
        <v>1668293.9440000001</v>
      </c>
    </row>
    <row r="283" spans="1:16" x14ac:dyDescent="0.2">
      <c r="A283">
        <v>2015</v>
      </c>
      <c r="B283" t="s">
        <v>15</v>
      </c>
      <c r="C283" s="52"/>
      <c r="D283" s="52"/>
      <c r="E283" s="52"/>
      <c r="F283" s="52"/>
      <c r="G283" s="52"/>
      <c r="H283" s="52"/>
      <c r="I283" s="52">
        <v>367000.00000000012</v>
      </c>
      <c r="J283" s="52">
        <v>439127.75500000006</v>
      </c>
      <c r="K283" s="52">
        <v>676463.38</v>
      </c>
      <c r="L283" s="52">
        <v>0</v>
      </c>
      <c r="M283" s="52">
        <v>81381.22</v>
      </c>
      <c r="N283" s="52">
        <v>143908</v>
      </c>
      <c r="O283" s="52">
        <v>9478</v>
      </c>
      <c r="P283" s="52">
        <v>1717358.3550000002</v>
      </c>
    </row>
    <row r="284" spans="1:16" x14ac:dyDescent="0.2">
      <c r="A284">
        <v>2015</v>
      </c>
      <c r="B284" t="s">
        <v>16</v>
      </c>
      <c r="C284" s="52"/>
      <c r="D284" s="52"/>
      <c r="E284" s="52"/>
      <c r="F284" s="52"/>
      <c r="G284" s="52"/>
      <c r="H284" s="52"/>
      <c r="I284" s="52">
        <v>377000.00500000006</v>
      </c>
      <c r="J284" s="52">
        <v>462630.12600000005</v>
      </c>
      <c r="K284" s="52">
        <v>735874.32000000007</v>
      </c>
      <c r="L284" s="52">
        <v>0</v>
      </c>
      <c r="M284" s="52">
        <v>75502.489999999991</v>
      </c>
      <c r="N284" s="52">
        <v>155557</v>
      </c>
      <c r="O284" s="52">
        <v>7437</v>
      </c>
      <c r="P284" s="52">
        <v>1814000.9410000001</v>
      </c>
    </row>
    <row r="285" spans="1:16" x14ac:dyDescent="0.2">
      <c r="A285">
        <v>2015</v>
      </c>
      <c r="B285" t="s">
        <v>28</v>
      </c>
      <c r="C285" s="52"/>
      <c r="D285" s="52"/>
      <c r="E285" s="52"/>
      <c r="F285" s="52"/>
      <c r="G285" s="52"/>
      <c r="H285" s="52"/>
      <c r="I285" s="52">
        <v>319999.99999999994</v>
      </c>
      <c r="J285" s="52">
        <v>427406.77799999999</v>
      </c>
      <c r="K285" s="52">
        <v>683901.98999999987</v>
      </c>
      <c r="L285" s="52">
        <v>0</v>
      </c>
      <c r="M285" s="52">
        <v>66330.259999999995</v>
      </c>
      <c r="N285" s="52">
        <v>128942</v>
      </c>
      <c r="O285" s="52">
        <v>0</v>
      </c>
      <c r="P285" s="52">
        <v>1626581.0279999997</v>
      </c>
    </row>
    <row r="286" spans="1:16" x14ac:dyDescent="0.2">
      <c r="A286">
        <v>2015</v>
      </c>
      <c r="B286" t="s">
        <v>29</v>
      </c>
      <c r="C286" s="52"/>
      <c r="D286" s="52"/>
      <c r="E286" s="52"/>
      <c r="F286" s="52"/>
      <c r="G286" s="52"/>
      <c r="H286" s="52"/>
      <c r="I286" s="52">
        <v>360000</v>
      </c>
      <c r="J286" s="52">
        <v>437948.18999999994</v>
      </c>
      <c r="K286" s="52">
        <v>775302.78</v>
      </c>
      <c r="L286" s="52">
        <v>0</v>
      </c>
      <c r="M286" s="52">
        <v>82932.12</v>
      </c>
      <c r="N286" s="52">
        <v>122712</v>
      </c>
      <c r="O286" s="52">
        <v>16099</v>
      </c>
      <c r="P286" s="52">
        <v>1794994.0899999999</v>
      </c>
    </row>
    <row r="287" spans="1:16" x14ac:dyDescent="0.2">
      <c r="A287">
        <v>2015</v>
      </c>
      <c r="B287" t="s">
        <v>30</v>
      </c>
      <c r="C287" s="52"/>
      <c r="D287" s="52"/>
      <c r="E287" s="52"/>
      <c r="F287" s="52"/>
      <c r="G287" s="52"/>
      <c r="H287" s="52"/>
      <c r="I287" s="52">
        <v>352000.00000000017</v>
      </c>
      <c r="J287" s="52">
        <v>460224.38600000006</v>
      </c>
      <c r="K287" s="52">
        <v>768657.53999999992</v>
      </c>
      <c r="L287" s="52">
        <v>0</v>
      </c>
      <c r="M287" s="52">
        <v>91595</v>
      </c>
      <c r="N287" s="52">
        <v>95341</v>
      </c>
      <c r="O287" s="52">
        <v>8752</v>
      </c>
      <c r="P287" s="52">
        <v>1776569.926</v>
      </c>
    </row>
    <row r="288" spans="1:16" x14ac:dyDescent="0.2">
      <c r="A288">
        <v>2015</v>
      </c>
      <c r="B288" t="s">
        <v>31</v>
      </c>
      <c r="C288" s="52"/>
      <c r="D288" s="52"/>
      <c r="E288" s="52"/>
      <c r="F288" s="52"/>
      <c r="G288" s="52"/>
      <c r="H288" s="52"/>
      <c r="I288" s="52">
        <v>279000.46000000002</v>
      </c>
      <c r="J288" s="52">
        <v>399608.77799999999</v>
      </c>
      <c r="K288" s="52">
        <v>575191.73</v>
      </c>
      <c r="L288" s="52">
        <v>0</v>
      </c>
      <c r="M288" s="52">
        <v>70508.53</v>
      </c>
      <c r="N288" s="52">
        <v>106953</v>
      </c>
      <c r="O288" s="52">
        <v>6302</v>
      </c>
      <c r="P288" s="52">
        <v>1437564.4979999999</v>
      </c>
    </row>
    <row r="289" spans="1:16" x14ac:dyDescent="0.2">
      <c r="A289">
        <v>2015</v>
      </c>
      <c r="B289" t="s">
        <v>32</v>
      </c>
      <c r="C289" s="52"/>
      <c r="D289" s="52"/>
      <c r="E289" s="52"/>
      <c r="F289" s="52"/>
      <c r="G289" s="52"/>
      <c r="H289" s="52"/>
      <c r="I289" s="52">
        <v>171999.99999999991</v>
      </c>
      <c r="J289" s="52">
        <v>356014.49900000001</v>
      </c>
      <c r="K289" s="52">
        <v>568961.84000000008</v>
      </c>
      <c r="L289" s="52">
        <v>0</v>
      </c>
      <c r="M289" s="52">
        <v>64101</v>
      </c>
      <c r="N289" s="52">
        <v>126283</v>
      </c>
      <c r="O289" s="52">
        <v>9598</v>
      </c>
      <c r="P289" s="52">
        <v>1296958.3390000002</v>
      </c>
    </row>
    <row r="290" spans="1:16" x14ac:dyDescent="0.2">
      <c r="A290" t="s">
        <v>103</v>
      </c>
      <c r="C290" s="52"/>
      <c r="D290" s="52"/>
      <c r="E290" s="52"/>
      <c r="F290" s="52"/>
      <c r="G290" s="52"/>
      <c r="H290" s="52"/>
      <c r="I290" s="52">
        <v>3512000.4550000001</v>
      </c>
      <c r="J290" s="52">
        <v>5073131.5690000001</v>
      </c>
      <c r="K290" s="52">
        <v>7376897.5800000001</v>
      </c>
      <c r="L290" s="52">
        <v>0</v>
      </c>
      <c r="M290" s="52">
        <v>841680.56</v>
      </c>
      <c r="N290" s="52">
        <v>1558250</v>
      </c>
      <c r="O290" s="52">
        <v>126324</v>
      </c>
      <c r="P290" s="52">
        <v>18488284.164000005</v>
      </c>
    </row>
    <row r="291" spans="1:16" x14ac:dyDescent="0.2">
      <c r="A291">
        <v>2016</v>
      </c>
      <c r="B291" t="s">
        <v>4</v>
      </c>
      <c r="C291" s="52"/>
      <c r="D291" s="52"/>
      <c r="E291" s="52"/>
      <c r="F291" s="52"/>
      <c r="G291" s="52"/>
      <c r="H291" s="52"/>
      <c r="I291" s="52">
        <v>250999.99999999997</v>
      </c>
      <c r="J291" s="52">
        <v>379489.16800000001</v>
      </c>
      <c r="K291" s="52">
        <v>582219.32000000007</v>
      </c>
      <c r="L291" s="52">
        <v>28600</v>
      </c>
      <c r="M291" s="52">
        <v>63628</v>
      </c>
      <c r="N291" s="52">
        <v>103189</v>
      </c>
      <c r="O291" s="52">
        <v>0</v>
      </c>
      <c r="P291" s="52">
        <v>1408125.4879999999</v>
      </c>
    </row>
    <row r="292" spans="1:16" x14ac:dyDescent="0.2">
      <c r="A292">
        <v>2016</v>
      </c>
      <c r="B292" t="s">
        <v>11</v>
      </c>
      <c r="C292" s="52"/>
      <c r="D292" s="52"/>
      <c r="E292" s="52"/>
      <c r="F292" s="52"/>
      <c r="G292" s="52"/>
      <c r="H292" s="52"/>
      <c r="I292" s="52">
        <v>241000.45000000004</v>
      </c>
      <c r="J292" s="52">
        <v>371266.60500000004</v>
      </c>
      <c r="K292" s="52">
        <v>528452.04999999993</v>
      </c>
      <c r="L292" s="52">
        <v>27553</v>
      </c>
      <c r="M292" s="52">
        <v>51828.520000000004</v>
      </c>
      <c r="N292" s="52">
        <v>75003</v>
      </c>
      <c r="O292" s="52">
        <v>5177</v>
      </c>
      <c r="P292" s="52">
        <v>1300280.625</v>
      </c>
    </row>
    <row r="293" spans="1:16" x14ac:dyDescent="0.2">
      <c r="A293">
        <v>2016</v>
      </c>
      <c r="B293" t="s">
        <v>12</v>
      </c>
      <c r="C293" s="52"/>
      <c r="D293" s="52"/>
      <c r="E293" s="52"/>
      <c r="F293" s="52"/>
      <c r="G293" s="52"/>
      <c r="H293" s="52"/>
      <c r="I293" s="52">
        <v>323000.00000000012</v>
      </c>
      <c r="J293" s="52">
        <v>384937.18799999997</v>
      </c>
      <c r="K293" s="52">
        <v>561304.32999999996</v>
      </c>
      <c r="L293" s="52">
        <v>24400</v>
      </c>
      <c r="M293" s="52">
        <v>75233.31</v>
      </c>
      <c r="N293" s="52">
        <v>106041</v>
      </c>
      <c r="O293" s="52">
        <v>9599</v>
      </c>
      <c r="P293" s="52">
        <v>1484514.8280000002</v>
      </c>
    </row>
    <row r="294" spans="1:16" x14ac:dyDescent="0.2">
      <c r="A294">
        <v>2016</v>
      </c>
      <c r="B294" t="s">
        <v>13</v>
      </c>
      <c r="C294" s="52"/>
      <c r="D294" s="52"/>
      <c r="E294" s="52"/>
      <c r="F294" s="52"/>
      <c r="G294" s="52"/>
      <c r="H294" s="52"/>
      <c r="I294" s="52">
        <v>353999</v>
      </c>
      <c r="J294" s="52">
        <v>344162.74400000001</v>
      </c>
      <c r="K294" s="52">
        <v>545245.93999999994</v>
      </c>
      <c r="L294" s="52">
        <v>24400</v>
      </c>
      <c r="M294" s="52">
        <v>53364.270000000004</v>
      </c>
      <c r="N294" s="52">
        <v>71075</v>
      </c>
      <c r="O294" s="52">
        <v>11283</v>
      </c>
      <c r="P294" s="52">
        <v>1403529.9539999999</v>
      </c>
    </row>
    <row r="295" spans="1:16" x14ac:dyDescent="0.2">
      <c r="A295">
        <v>2016</v>
      </c>
      <c r="B295" t="s">
        <v>14</v>
      </c>
      <c r="C295" s="52"/>
      <c r="D295" s="52"/>
      <c r="E295" s="52"/>
      <c r="F295" s="52"/>
      <c r="G295" s="52"/>
      <c r="H295" s="52"/>
      <c r="I295" s="52">
        <v>413999.99999999988</v>
      </c>
      <c r="J295" s="52">
        <v>349328.45100000006</v>
      </c>
      <c r="K295" s="52">
        <v>721818.26</v>
      </c>
      <c r="L295" s="52">
        <v>17600</v>
      </c>
      <c r="M295" s="52">
        <v>76207.73000000001</v>
      </c>
      <c r="N295" s="52">
        <v>105512</v>
      </c>
      <c r="O295" s="52">
        <v>7257</v>
      </c>
      <c r="P295" s="52">
        <v>1691723.4409999999</v>
      </c>
    </row>
    <row r="296" spans="1:16" x14ac:dyDescent="0.2">
      <c r="A296">
        <v>2016</v>
      </c>
      <c r="B296" t="s">
        <v>15</v>
      </c>
      <c r="C296" s="52"/>
      <c r="D296" s="52"/>
      <c r="E296" s="52"/>
      <c r="F296" s="52"/>
      <c r="G296" s="52"/>
      <c r="H296" s="52"/>
      <c r="I296" s="52">
        <v>403999.99999999994</v>
      </c>
      <c r="J296" s="52">
        <v>380135.46300000005</v>
      </c>
      <c r="K296" s="52">
        <v>706910.30999999994</v>
      </c>
      <c r="L296" s="52">
        <v>20760</v>
      </c>
      <c r="M296" s="52">
        <v>69300.260000000009</v>
      </c>
      <c r="N296" s="52">
        <v>123484</v>
      </c>
      <c r="O296" s="52">
        <v>7415</v>
      </c>
      <c r="P296" s="52">
        <v>1712005.0330000001</v>
      </c>
    </row>
    <row r="297" spans="1:16" x14ac:dyDescent="0.2">
      <c r="A297">
        <v>2016</v>
      </c>
      <c r="B297" t="s">
        <v>16</v>
      </c>
      <c r="C297" s="52"/>
      <c r="D297" s="52"/>
      <c r="E297" s="52"/>
      <c r="F297" s="52"/>
      <c r="G297" s="52"/>
      <c r="H297" s="52"/>
      <c r="I297" s="52">
        <v>441999.99999999983</v>
      </c>
      <c r="J297" s="52">
        <v>369314.09099999996</v>
      </c>
      <c r="K297" s="52">
        <v>714619.46</v>
      </c>
      <c r="L297" s="52">
        <v>27680</v>
      </c>
      <c r="M297" s="52">
        <v>82930.53</v>
      </c>
      <c r="N297" s="52">
        <v>136632</v>
      </c>
      <c r="O297" s="52">
        <v>10488</v>
      </c>
      <c r="P297" s="52">
        <v>1783664.0809999998</v>
      </c>
    </row>
    <row r="298" spans="1:16" x14ac:dyDescent="0.2">
      <c r="A298">
        <v>2016</v>
      </c>
      <c r="B298" t="s">
        <v>28</v>
      </c>
      <c r="C298" s="52"/>
      <c r="D298" s="52"/>
      <c r="E298" s="52"/>
      <c r="F298" s="52"/>
      <c r="G298" s="52"/>
      <c r="H298" s="52"/>
      <c r="I298" s="52">
        <v>469999</v>
      </c>
      <c r="J298" s="52">
        <v>421423.99800000002</v>
      </c>
      <c r="K298" s="52">
        <v>700677.74000000011</v>
      </c>
      <c r="L298" s="52">
        <v>25000</v>
      </c>
      <c r="M298" s="52">
        <v>98657.55</v>
      </c>
      <c r="N298" s="52">
        <v>139600</v>
      </c>
      <c r="O298" s="52">
        <v>8335</v>
      </c>
      <c r="P298" s="52">
        <v>1863693.2880000002</v>
      </c>
    </row>
    <row r="299" spans="1:16" x14ac:dyDescent="0.2">
      <c r="A299">
        <v>2016</v>
      </c>
      <c r="B299" t="s">
        <v>29</v>
      </c>
      <c r="C299" s="52"/>
      <c r="D299" s="52"/>
      <c r="E299" s="52"/>
      <c r="F299" s="52"/>
      <c r="G299" s="52"/>
      <c r="H299" s="52"/>
      <c r="I299" s="52">
        <v>416999.91999999993</v>
      </c>
      <c r="J299" s="52">
        <v>428991.45399999997</v>
      </c>
      <c r="K299" s="52">
        <v>752669.56</v>
      </c>
      <c r="L299" s="52">
        <v>29000</v>
      </c>
      <c r="M299" s="52">
        <v>93492</v>
      </c>
      <c r="N299" s="52">
        <v>153638</v>
      </c>
      <c r="O299" s="52">
        <v>11089</v>
      </c>
      <c r="P299" s="52">
        <v>1885879.9339999999</v>
      </c>
    </row>
    <row r="300" spans="1:16" x14ac:dyDescent="0.2">
      <c r="A300">
        <v>2016</v>
      </c>
      <c r="B300" t="s">
        <v>30</v>
      </c>
      <c r="C300" s="52"/>
      <c r="D300" s="52"/>
      <c r="E300" s="52"/>
      <c r="F300" s="52"/>
      <c r="G300" s="52"/>
      <c r="H300" s="52"/>
      <c r="I300" s="52">
        <v>312999.7</v>
      </c>
      <c r="J300" s="52">
        <v>430692</v>
      </c>
      <c r="K300" s="52">
        <v>658858.38</v>
      </c>
      <c r="L300" s="52">
        <v>32000</v>
      </c>
      <c r="M300" s="52">
        <v>104985.76000000001</v>
      </c>
      <c r="N300" s="52">
        <v>136208</v>
      </c>
      <c r="O300" s="52">
        <v>14007</v>
      </c>
      <c r="P300" s="52">
        <v>1689750.84</v>
      </c>
    </row>
    <row r="301" spans="1:16" x14ac:dyDescent="0.2">
      <c r="A301">
        <v>2016</v>
      </c>
      <c r="B301" t="s">
        <v>31</v>
      </c>
      <c r="C301" s="52"/>
      <c r="D301" s="52"/>
      <c r="E301" s="52"/>
      <c r="F301" s="52"/>
      <c r="G301" s="52"/>
      <c r="H301" s="52"/>
      <c r="I301" s="52">
        <v>314000.87000000011</v>
      </c>
      <c r="J301" s="52">
        <v>404112.201</v>
      </c>
      <c r="K301" s="52">
        <v>600672.86</v>
      </c>
      <c r="L301" s="52">
        <v>26240</v>
      </c>
      <c r="M301" s="52">
        <v>121561.55</v>
      </c>
      <c r="N301" s="52">
        <v>135528</v>
      </c>
      <c r="O301" s="52">
        <v>9910</v>
      </c>
      <c r="P301" s="52">
        <v>1612025.4810000001</v>
      </c>
    </row>
    <row r="302" spans="1:16" x14ac:dyDescent="0.2">
      <c r="A302">
        <v>2016</v>
      </c>
      <c r="B302" t="s">
        <v>32</v>
      </c>
      <c r="C302" s="52"/>
      <c r="D302" s="52"/>
      <c r="E302" s="52"/>
      <c r="F302" s="52"/>
      <c r="G302" s="52"/>
      <c r="H302" s="52"/>
      <c r="I302" s="52">
        <v>290999.93000000005</v>
      </c>
      <c r="J302" s="52">
        <v>380615.50099999999</v>
      </c>
      <c r="K302" s="52">
        <v>596968.03</v>
      </c>
      <c r="L302" s="52">
        <v>21000</v>
      </c>
      <c r="M302" s="52">
        <v>121417.87000000001</v>
      </c>
      <c r="N302" s="52">
        <v>138906</v>
      </c>
      <c r="O302" s="52">
        <v>14745</v>
      </c>
      <c r="P302" s="52">
        <v>1564652.3310000002</v>
      </c>
    </row>
    <row r="303" spans="1:16" x14ac:dyDescent="0.2">
      <c r="A303" t="s">
        <v>104</v>
      </c>
      <c r="C303" s="52"/>
      <c r="D303" s="52"/>
      <c r="E303" s="52"/>
      <c r="F303" s="52"/>
      <c r="G303" s="52"/>
      <c r="H303" s="52"/>
      <c r="I303" s="52">
        <v>4233998.87</v>
      </c>
      <c r="J303" s="52">
        <v>4644468.864000001</v>
      </c>
      <c r="K303" s="52">
        <v>7670416.2400000012</v>
      </c>
      <c r="L303" s="52">
        <v>304233</v>
      </c>
      <c r="M303" s="52">
        <v>1012607.3500000002</v>
      </c>
      <c r="N303" s="52">
        <v>1424816</v>
      </c>
      <c r="O303" s="52">
        <v>109305</v>
      </c>
      <c r="P303" s="52">
        <v>19399845.324000001</v>
      </c>
    </row>
    <row r="304" spans="1:16" x14ac:dyDescent="0.2">
      <c r="A304">
        <v>2017</v>
      </c>
      <c r="B304" t="s">
        <v>4</v>
      </c>
      <c r="C304" s="52"/>
      <c r="D304" s="52"/>
      <c r="E304" s="52"/>
      <c r="F304" s="52"/>
      <c r="G304" s="52"/>
      <c r="H304" s="52"/>
      <c r="I304" s="52">
        <v>295000</v>
      </c>
      <c r="J304" s="52">
        <v>395701</v>
      </c>
      <c r="K304" s="52">
        <v>550410</v>
      </c>
      <c r="L304" s="52">
        <v>18520</v>
      </c>
      <c r="M304" s="52">
        <v>76906</v>
      </c>
      <c r="N304" s="52">
        <v>68790</v>
      </c>
      <c r="O304" s="52">
        <v>6027</v>
      </c>
      <c r="P304" s="52">
        <v>1411354</v>
      </c>
    </row>
    <row r="305" spans="1:16" x14ac:dyDescent="0.2">
      <c r="A305">
        <v>2017</v>
      </c>
      <c r="B305" t="s">
        <v>11</v>
      </c>
      <c r="C305" s="52"/>
      <c r="D305" s="52"/>
      <c r="E305" s="52"/>
      <c r="F305" s="52"/>
      <c r="G305" s="52"/>
      <c r="H305" s="52"/>
      <c r="I305" s="52">
        <v>242999</v>
      </c>
      <c r="J305" s="52">
        <v>392430</v>
      </c>
      <c r="K305" s="52">
        <v>501587</v>
      </c>
      <c r="L305" s="52">
        <v>21000</v>
      </c>
      <c r="M305" s="52">
        <v>84263</v>
      </c>
      <c r="N305" s="52">
        <v>101001</v>
      </c>
      <c r="O305" s="52">
        <v>8130</v>
      </c>
      <c r="P305" s="52">
        <v>1351410</v>
      </c>
    </row>
    <row r="306" spans="1:16" x14ac:dyDescent="0.2">
      <c r="A306">
        <v>2017</v>
      </c>
      <c r="B306" t="s">
        <v>12</v>
      </c>
      <c r="C306" s="52"/>
      <c r="D306" s="52"/>
      <c r="E306" s="52"/>
      <c r="F306" s="52"/>
      <c r="G306" s="52"/>
      <c r="H306" s="52"/>
      <c r="I306" s="52">
        <v>300000</v>
      </c>
      <c r="J306" s="52">
        <v>437060</v>
      </c>
      <c r="K306" s="52">
        <v>576421</v>
      </c>
      <c r="L306" s="52">
        <v>22520</v>
      </c>
      <c r="M306" s="52">
        <v>81131</v>
      </c>
      <c r="N306" s="52">
        <v>119511</v>
      </c>
      <c r="O306" s="52">
        <v>11366</v>
      </c>
      <c r="P306" s="52">
        <v>1548009</v>
      </c>
    </row>
    <row r="307" spans="1:16" x14ac:dyDescent="0.2">
      <c r="A307">
        <v>2017</v>
      </c>
      <c r="B307" t="s">
        <v>13</v>
      </c>
      <c r="C307" s="52"/>
      <c r="D307" s="52"/>
      <c r="E307" s="52"/>
      <c r="F307" s="52"/>
      <c r="G307" s="52"/>
      <c r="H307" s="52"/>
      <c r="I307" s="52">
        <v>286000</v>
      </c>
      <c r="J307" s="52">
        <v>392818</v>
      </c>
      <c r="K307" s="52">
        <v>565354</v>
      </c>
      <c r="L307" s="52">
        <v>21840</v>
      </c>
      <c r="M307" s="52">
        <v>65461</v>
      </c>
      <c r="N307" s="52">
        <v>71904</v>
      </c>
      <c r="O307" s="52">
        <v>4771</v>
      </c>
      <c r="P307" s="52">
        <v>1408148</v>
      </c>
    </row>
    <row r="308" spans="1:16" x14ac:dyDescent="0.2">
      <c r="A308">
        <v>2017</v>
      </c>
      <c r="B308" t="s">
        <v>14</v>
      </c>
      <c r="C308" s="52"/>
      <c r="D308" s="52"/>
      <c r="E308" s="52"/>
      <c r="F308" s="52"/>
      <c r="G308" s="52"/>
      <c r="H308" s="52"/>
      <c r="I308" s="52">
        <v>339000</v>
      </c>
      <c r="J308" s="52">
        <v>435118</v>
      </c>
      <c r="K308" s="52">
        <v>713926</v>
      </c>
      <c r="L308" s="52">
        <v>26040</v>
      </c>
      <c r="M308" s="52">
        <v>90704</v>
      </c>
      <c r="N308" s="52">
        <v>107831</v>
      </c>
      <c r="O308" s="52">
        <v>7487</v>
      </c>
      <c r="P308" s="52">
        <v>1720106</v>
      </c>
    </row>
    <row r="309" spans="1:16" x14ac:dyDescent="0.2">
      <c r="A309">
        <v>2017</v>
      </c>
      <c r="B309" t="s">
        <v>15</v>
      </c>
      <c r="C309" s="52"/>
      <c r="D309" s="52"/>
      <c r="E309" s="52"/>
      <c r="F309" s="52"/>
      <c r="G309" s="52"/>
      <c r="H309" s="52"/>
      <c r="I309" s="52">
        <v>355000</v>
      </c>
      <c r="J309" s="52">
        <v>402580</v>
      </c>
      <c r="K309" s="52">
        <v>642501</v>
      </c>
      <c r="L309" s="52">
        <v>23920</v>
      </c>
      <c r="M309" s="52">
        <v>108330</v>
      </c>
      <c r="N309" s="52">
        <v>125815</v>
      </c>
      <c r="O309" s="52">
        <v>10463</v>
      </c>
      <c r="P309" s="52">
        <v>1668609</v>
      </c>
    </row>
    <row r="310" spans="1:16" x14ac:dyDescent="0.2">
      <c r="A310">
        <v>2017</v>
      </c>
      <c r="B310" t="s">
        <v>16</v>
      </c>
      <c r="C310" s="52"/>
      <c r="D310" s="52"/>
      <c r="E310" s="52"/>
      <c r="F310" s="52"/>
      <c r="G310" s="52"/>
      <c r="H310" s="52"/>
      <c r="I310" s="52">
        <v>335000</v>
      </c>
      <c r="J310" s="52">
        <v>411423</v>
      </c>
      <c r="K310" s="52">
        <v>679278</v>
      </c>
      <c r="L310" s="52">
        <v>16920</v>
      </c>
      <c r="M310" s="52">
        <v>112911</v>
      </c>
      <c r="N310" s="52">
        <v>120697</v>
      </c>
      <c r="O310" s="52">
        <v>18039</v>
      </c>
      <c r="P310" s="52">
        <v>1694268</v>
      </c>
    </row>
    <row r="311" spans="1:16" x14ac:dyDescent="0.2">
      <c r="A311">
        <v>2017</v>
      </c>
      <c r="B311" t="s">
        <v>28</v>
      </c>
      <c r="C311" s="52"/>
      <c r="D311" s="52"/>
      <c r="E311" s="52"/>
      <c r="F311" s="52"/>
      <c r="G311" s="52"/>
      <c r="H311" s="52"/>
      <c r="I311" s="52">
        <v>350000</v>
      </c>
      <c r="J311" s="52">
        <v>380824</v>
      </c>
      <c r="K311" s="52">
        <v>686562</v>
      </c>
      <c r="L311" s="52">
        <v>15840</v>
      </c>
      <c r="M311" s="52">
        <v>121496</v>
      </c>
      <c r="N311" s="52">
        <v>156704</v>
      </c>
      <c r="O311" s="52">
        <v>22306</v>
      </c>
      <c r="P311" s="52">
        <v>1733732</v>
      </c>
    </row>
    <row r="312" spans="1:16" x14ac:dyDescent="0.2">
      <c r="A312">
        <v>2017</v>
      </c>
      <c r="B312" t="s">
        <v>29</v>
      </c>
      <c r="C312" s="52"/>
      <c r="D312" s="52"/>
      <c r="E312" s="52"/>
      <c r="F312" s="52"/>
      <c r="G312" s="52"/>
      <c r="H312" s="52"/>
      <c r="I312" s="52">
        <v>318000</v>
      </c>
      <c r="J312" s="52">
        <v>440354</v>
      </c>
      <c r="K312" s="52">
        <v>628110</v>
      </c>
      <c r="L312" s="52">
        <v>14360</v>
      </c>
      <c r="M312" s="52">
        <v>103298</v>
      </c>
      <c r="N312" s="52">
        <v>160046</v>
      </c>
      <c r="O312" s="52">
        <v>22445</v>
      </c>
      <c r="P312" s="52">
        <v>1686613</v>
      </c>
    </row>
    <row r="313" spans="1:16" x14ac:dyDescent="0.2">
      <c r="A313">
        <v>2017</v>
      </c>
      <c r="B313" t="s">
        <v>30</v>
      </c>
      <c r="C313" s="52"/>
      <c r="D313" s="52"/>
      <c r="E313" s="52"/>
      <c r="F313" s="52"/>
      <c r="G313" s="52"/>
      <c r="H313" s="52"/>
      <c r="I313" s="52">
        <v>288000</v>
      </c>
      <c r="J313" s="52">
        <v>446642</v>
      </c>
      <c r="K313" s="52">
        <v>512048</v>
      </c>
      <c r="L313" s="52">
        <v>19680</v>
      </c>
      <c r="M313" s="52">
        <v>120171</v>
      </c>
      <c r="N313" s="52">
        <v>171744</v>
      </c>
      <c r="O313" s="52">
        <v>28387</v>
      </c>
      <c r="P313" s="52">
        <v>1586672</v>
      </c>
    </row>
    <row r="314" spans="1:16" x14ac:dyDescent="0.2">
      <c r="A314">
        <v>2017</v>
      </c>
      <c r="B314" t="s">
        <v>31</v>
      </c>
      <c r="C314" s="52"/>
      <c r="D314" s="52"/>
      <c r="E314" s="52"/>
      <c r="F314" s="52"/>
      <c r="G314" s="52"/>
      <c r="H314" s="52"/>
      <c r="I314" s="52">
        <v>222000</v>
      </c>
      <c r="J314" s="52">
        <v>442395</v>
      </c>
      <c r="K314" s="52">
        <v>626778</v>
      </c>
      <c r="L314" s="52">
        <v>26440</v>
      </c>
      <c r="M314" s="52">
        <v>151658</v>
      </c>
      <c r="N314" s="52">
        <v>180165</v>
      </c>
      <c r="O314" s="52">
        <v>29054</v>
      </c>
      <c r="P314" s="52">
        <v>1678490</v>
      </c>
    </row>
    <row r="315" spans="1:16" x14ac:dyDescent="0.2">
      <c r="A315">
        <v>2017</v>
      </c>
      <c r="B315" t="s">
        <v>32</v>
      </c>
      <c r="C315" s="52"/>
      <c r="D315" s="52"/>
      <c r="E315" s="52"/>
      <c r="F315" s="52"/>
      <c r="G315" s="52"/>
      <c r="H315" s="52"/>
      <c r="I315" s="52">
        <v>262000</v>
      </c>
      <c r="J315" s="52">
        <v>402403</v>
      </c>
      <c r="K315" s="52">
        <v>548403</v>
      </c>
      <c r="L315" s="52">
        <v>0</v>
      </c>
      <c r="M315" s="52">
        <v>133559</v>
      </c>
      <c r="N315" s="52">
        <v>180298</v>
      </c>
      <c r="O315" s="52">
        <v>22474</v>
      </c>
      <c r="P315" s="52">
        <v>1549137</v>
      </c>
    </row>
    <row r="316" spans="1:16" x14ac:dyDescent="0.2">
      <c r="A316" t="s">
        <v>105</v>
      </c>
      <c r="C316" s="52"/>
      <c r="D316" s="52"/>
      <c r="E316" s="52"/>
      <c r="F316" s="52"/>
      <c r="G316" s="52"/>
      <c r="H316" s="52"/>
      <c r="I316" s="52">
        <v>3592999</v>
      </c>
      <c r="J316" s="52">
        <v>4979748</v>
      </c>
      <c r="K316" s="52">
        <v>7231378</v>
      </c>
      <c r="L316" s="52">
        <v>227080</v>
      </c>
      <c r="M316" s="52">
        <v>1249888</v>
      </c>
      <c r="N316" s="52">
        <v>1564506</v>
      </c>
      <c r="O316" s="52">
        <v>190949</v>
      </c>
      <c r="P316" s="52">
        <v>19036548</v>
      </c>
    </row>
    <row r="317" spans="1:16" x14ac:dyDescent="0.2">
      <c r="A317">
        <v>2018</v>
      </c>
      <c r="B317" t="s">
        <v>4</v>
      </c>
      <c r="C317" s="52"/>
      <c r="D317" s="52"/>
      <c r="E317" s="52"/>
      <c r="F317" s="52"/>
      <c r="G317" s="52"/>
      <c r="H317" s="52"/>
      <c r="I317" s="52">
        <v>286999</v>
      </c>
      <c r="J317" s="52">
        <v>381460.70400000003</v>
      </c>
      <c r="K317" s="52">
        <v>477177.41999999993</v>
      </c>
      <c r="L317" s="52">
        <v>20160</v>
      </c>
      <c r="M317" s="52">
        <v>115127.19999999998</v>
      </c>
      <c r="N317" s="52">
        <v>136204</v>
      </c>
      <c r="O317" s="52">
        <v>20145</v>
      </c>
      <c r="P317" s="52">
        <v>1437273.3239999998</v>
      </c>
    </row>
    <row r="318" spans="1:16" x14ac:dyDescent="0.2">
      <c r="A318">
        <v>2018</v>
      </c>
      <c r="B318" t="s">
        <v>11</v>
      </c>
      <c r="C318" s="52"/>
      <c r="D318" s="52"/>
      <c r="E318" s="52"/>
      <c r="F318" s="52"/>
      <c r="G318" s="52"/>
      <c r="H318" s="52"/>
      <c r="I318" s="52">
        <v>253000.16999999998</v>
      </c>
      <c r="J318" s="52">
        <v>347178.20399999997</v>
      </c>
      <c r="K318" s="52">
        <v>496219.93000000005</v>
      </c>
      <c r="L318" s="52">
        <v>0</v>
      </c>
      <c r="M318" s="52">
        <v>130858</v>
      </c>
      <c r="N318" s="52">
        <v>159598</v>
      </c>
      <c r="O318" s="52">
        <v>24716</v>
      </c>
      <c r="P318" s="52">
        <v>1411570.304</v>
      </c>
    </row>
    <row r="319" spans="1:16" x14ac:dyDescent="0.2">
      <c r="A319">
        <v>2018</v>
      </c>
      <c r="B319" t="s">
        <v>12</v>
      </c>
      <c r="C319" s="52"/>
      <c r="D319" s="52"/>
      <c r="E319" s="52"/>
      <c r="F319" s="52"/>
      <c r="G319" s="52"/>
      <c r="H319" s="52"/>
      <c r="I319" s="52">
        <v>298000.78000000003</v>
      </c>
      <c r="J319" s="52">
        <v>436441.17000000004</v>
      </c>
      <c r="K319" s="52">
        <v>586903.48000000021</v>
      </c>
      <c r="L319" s="52">
        <v>0</v>
      </c>
      <c r="M319" s="52">
        <v>140998</v>
      </c>
      <c r="N319" s="52">
        <v>186301</v>
      </c>
      <c r="O319" s="52">
        <v>31897</v>
      </c>
      <c r="P319" s="52">
        <v>1680541.4300000002</v>
      </c>
    </row>
    <row r="320" spans="1:16" x14ac:dyDescent="0.2">
      <c r="A320">
        <v>2018</v>
      </c>
      <c r="B320" t="s">
        <v>13</v>
      </c>
      <c r="C320" s="52"/>
      <c r="D320" s="52"/>
      <c r="E320" s="52"/>
      <c r="F320" s="52"/>
      <c r="G320" s="52"/>
      <c r="H320" s="52"/>
      <c r="I320" s="52">
        <v>270000.09499999997</v>
      </c>
      <c r="J320" s="52">
        <v>403808.05300000007</v>
      </c>
      <c r="K320" s="52">
        <v>557179.89999999991</v>
      </c>
      <c r="L320" s="52">
        <v>11400</v>
      </c>
      <c r="M320" s="52">
        <v>142064.48000000001</v>
      </c>
      <c r="N320" s="52">
        <v>186778</v>
      </c>
      <c r="O320" s="52">
        <v>25451</v>
      </c>
      <c r="P320" s="52">
        <v>1596681.5279999999</v>
      </c>
    </row>
    <row r="321" spans="1:16" x14ac:dyDescent="0.2">
      <c r="A321">
        <v>2018</v>
      </c>
      <c r="B321" t="s">
        <v>14</v>
      </c>
      <c r="C321" s="52"/>
      <c r="D321" s="52"/>
      <c r="E321" s="52"/>
      <c r="F321" s="52"/>
      <c r="G321" s="52"/>
      <c r="H321" s="52"/>
      <c r="I321" s="52">
        <v>225001.0916666667</v>
      </c>
      <c r="J321" s="52">
        <v>363218.755</v>
      </c>
      <c r="K321" s="52">
        <v>445560.43000000005</v>
      </c>
      <c r="L321" s="52">
        <v>12440</v>
      </c>
      <c r="M321" s="52">
        <v>151060</v>
      </c>
      <c r="N321" s="52">
        <v>162454</v>
      </c>
      <c r="O321" s="52">
        <v>8761</v>
      </c>
      <c r="P321" s="52">
        <v>1368495.2766666668</v>
      </c>
    </row>
    <row r="322" spans="1:16" x14ac:dyDescent="0.2">
      <c r="A322">
        <v>2018</v>
      </c>
      <c r="B322" t="s">
        <v>15</v>
      </c>
      <c r="C322" s="52"/>
      <c r="D322" s="52"/>
      <c r="E322" s="52"/>
      <c r="F322" s="52"/>
      <c r="G322" s="52"/>
      <c r="H322" s="52"/>
      <c r="I322" s="52">
        <v>253000</v>
      </c>
      <c r="J322" s="52">
        <v>388996.25600000005</v>
      </c>
      <c r="K322" s="52">
        <v>553605.1100000001</v>
      </c>
      <c r="L322" s="52">
        <v>17840</v>
      </c>
      <c r="M322" s="52">
        <v>174311.7</v>
      </c>
      <c r="N322" s="52">
        <v>175105</v>
      </c>
      <c r="O322" s="52">
        <v>18605</v>
      </c>
      <c r="P322" s="52">
        <v>1581463.0660000001</v>
      </c>
    </row>
    <row r="323" spans="1:16" x14ac:dyDescent="0.2">
      <c r="A323">
        <v>2018</v>
      </c>
      <c r="B323" t="s">
        <v>16</v>
      </c>
      <c r="C323" s="52"/>
      <c r="D323" s="52"/>
      <c r="E323" s="52"/>
      <c r="F323" s="52"/>
      <c r="G323" s="52"/>
      <c r="H323" s="52"/>
      <c r="I323" s="52">
        <v>285999.66159999999</v>
      </c>
      <c r="J323" s="52">
        <v>395525.34299999999</v>
      </c>
      <c r="K323" s="52">
        <v>555884.54</v>
      </c>
      <c r="L323" s="52">
        <v>21880</v>
      </c>
      <c r="M323" s="52">
        <v>180722.09</v>
      </c>
      <c r="N323" s="52">
        <v>192231</v>
      </c>
      <c r="O323" s="52">
        <v>18616</v>
      </c>
      <c r="P323" s="52">
        <v>1650858.6346000002</v>
      </c>
    </row>
    <row r="324" spans="1:16" x14ac:dyDescent="0.2">
      <c r="A324">
        <v>2018</v>
      </c>
      <c r="B324" t="s">
        <v>28</v>
      </c>
      <c r="C324" s="52"/>
      <c r="D324" s="52"/>
      <c r="E324" s="52"/>
      <c r="F324" s="52"/>
      <c r="G324" s="52"/>
      <c r="H324" s="52"/>
      <c r="I324" s="52">
        <v>340000</v>
      </c>
      <c r="J324" s="52">
        <v>416475.40899999999</v>
      </c>
      <c r="K324" s="52">
        <v>619225.95000000007</v>
      </c>
      <c r="L324" s="52">
        <v>14600</v>
      </c>
      <c r="M324" s="52">
        <v>207138.03</v>
      </c>
      <c r="N324" s="52">
        <v>204517</v>
      </c>
      <c r="O324" s="52">
        <v>15563</v>
      </c>
      <c r="P324" s="52">
        <v>1817519.3890000002</v>
      </c>
    </row>
    <row r="325" spans="1:16" x14ac:dyDescent="0.2">
      <c r="A325">
        <v>2018</v>
      </c>
      <c r="B325" t="s">
        <v>29</v>
      </c>
      <c r="C325" s="52"/>
      <c r="D325" s="52"/>
      <c r="E325" s="52"/>
      <c r="F325" s="52"/>
      <c r="G325" s="52"/>
      <c r="H325" s="52"/>
      <c r="I325" s="52">
        <v>245999.99999999997</v>
      </c>
      <c r="J325" s="52">
        <v>413089.77700000006</v>
      </c>
      <c r="K325" s="52">
        <v>468456.82000000007</v>
      </c>
      <c r="L325" s="52">
        <v>19720</v>
      </c>
      <c r="M325" s="52">
        <v>209568.80000000005</v>
      </c>
      <c r="N325" s="52">
        <v>204529</v>
      </c>
      <c r="O325" s="52">
        <v>24355</v>
      </c>
      <c r="P325" s="52">
        <v>1585719.3970000001</v>
      </c>
    </row>
    <row r="326" spans="1:16" x14ac:dyDescent="0.2">
      <c r="A326">
        <v>2018</v>
      </c>
      <c r="B326" t="s">
        <v>30</v>
      </c>
      <c r="C326" s="52"/>
      <c r="D326" s="52"/>
      <c r="E326" s="52"/>
      <c r="F326" s="52"/>
      <c r="G326" s="52"/>
      <c r="H326" s="52"/>
      <c r="I326" s="52">
        <v>300000.00000000006</v>
      </c>
      <c r="J326" s="52">
        <v>418850.09899999999</v>
      </c>
      <c r="K326" s="52">
        <v>574302.58000000007</v>
      </c>
      <c r="L326" s="52">
        <v>15400</v>
      </c>
      <c r="M326" s="52">
        <v>224181.81000000003</v>
      </c>
      <c r="N326" s="52">
        <v>201624</v>
      </c>
      <c r="O326" s="52">
        <v>30152</v>
      </c>
      <c r="P326" s="52">
        <v>1764510.4890000001</v>
      </c>
    </row>
    <row r="327" spans="1:16" x14ac:dyDescent="0.2">
      <c r="A327">
        <v>2018</v>
      </c>
      <c r="B327" t="s">
        <v>31</v>
      </c>
      <c r="C327" s="52"/>
      <c r="D327" s="52"/>
      <c r="E327" s="52"/>
      <c r="F327" s="52"/>
      <c r="G327" s="52"/>
      <c r="H327" s="52"/>
      <c r="I327" s="52">
        <v>289000</v>
      </c>
      <c r="J327" s="52">
        <v>400641.43400000001</v>
      </c>
      <c r="K327" s="52">
        <v>485417.66000000003</v>
      </c>
      <c r="L327" s="52">
        <v>15920</v>
      </c>
      <c r="M327" s="52">
        <v>220560.86999999997</v>
      </c>
      <c r="N327" s="52">
        <v>200155</v>
      </c>
      <c r="O327" s="52">
        <v>11171</v>
      </c>
      <c r="P327" s="52">
        <v>1622865.9639999999</v>
      </c>
    </row>
    <row r="328" spans="1:16" x14ac:dyDescent="0.2">
      <c r="A328">
        <v>2018</v>
      </c>
      <c r="B328" t="s">
        <v>32</v>
      </c>
      <c r="C328" s="52"/>
      <c r="D328" s="52"/>
      <c r="E328" s="52"/>
      <c r="F328" s="52"/>
      <c r="G328" s="52"/>
      <c r="H328" s="52"/>
      <c r="I328" s="52">
        <v>266955.89999999997</v>
      </c>
      <c r="J328" s="52">
        <v>387252.60000000003</v>
      </c>
      <c r="K328" s="52">
        <v>454562.41</v>
      </c>
      <c r="L328" s="52">
        <v>15200</v>
      </c>
      <c r="M328" s="52">
        <v>182378.97</v>
      </c>
      <c r="N328" s="52">
        <v>164089</v>
      </c>
      <c r="O328" s="52">
        <v>12256</v>
      </c>
      <c r="P328" s="52">
        <v>1482694.88</v>
      </c>
    </row>
    <row r="329" spans="1:16" x14ac:dyDescent="0.2">
      <c r="A329" t="s">
        <v>106</v>
      </c>
      <c r="C329" s="52"/>
      <c r="D329" s="52"/>
      <c r="E329" s="52"/>
      <c r="F329" s="52"/>
      <c r="G329" s="52"/>
      <c r="H329" s="52"/>
      <c r="I329" s="52">
        <v>3313956.6982666668</v>
      </c>
      <c r="J329" s="52">
        <v>4752937.8040000005</v>
      </c>
      <c r="K329" s="52">
        <v>6274496.2300000014</v>
      </c>
      <c r="L329" s="52">
        <v>164560</v>
      </c>
      <c r="M329" s="52">
        <v>2078969.9499999997</v>
      </c>
      <c r="N329" s="52">
        <v>2173585</v>
      </c>
      <c r="O329" s="52">
        <v>241688</v>
      </c>
      <c r="P329" s="52">
        <v>19000193.682266664</v>
      </c>
    </row>
    <row r="330" spans="1:16" x14ac:dyDescent="0.2">
      <c r="A330">
        <v>2019</v>
      </c>
      <c r="B330" t="s">
        <v>4</v>
      </c>
      <c r="C330" s="52"/>
      <c r="D330" s="52"/>
      <c r="E330" s="52"/>
      <c r="F330" s="52"/>
      <c r="G330" s="52"/>
      <c r="H330" s="52"/>
      <c r="I330" s="52">
        <v>302000</v>
      </c>
      <c r="J330" s="52">
        <v>362951.65099999995</v>
      </c>
      <c r="K330" s="52">
        <v>544795.11</v>
      </c>
      <c r="L330" s="52">
        <v>15400</v>
      </c>
      <c r="M330" s="52">
        <v>83541.329999999987</v>
      </c>
      <c r="N330" s="52">
        <v>187541</v>
      </c>
      <c r="O330" s="52">
        <v>9979.2000000000007</v>
      </c>
      <c r="P330" s="52">
        <v>1506208.291</v>
      </c>
    </row>
    <row r="331" spans="1:16" x14ac:dyDescent="0.2">
      <c r="A331">
        <v>2019</v>
      </c>
      <c r="B331" t="s">
        <v>11</v>
      </c>
      <c r="C331" s="52"/>
      <c r="D331" s="52"/>
      <c r="E331" s="52"/>
      <c r="F331" s="52"/>
      <c r="G331" s="52"/>
      <c r="H331" s="52"/>
      <c r="I331" s="52">
        <v>255999.99999999997</v>
      </c>
      <c r="J331" s="52">
        <v>353847.163</v>
      </c>
      <c r="K331" s="52">
        <v>528804.1</v>
      </c>
      <c r="L331" s="52">
        <v>15600</v>
      </c>
      <c r="M331" s="52">
        <v>119677.88999999998</v>
      </c>
      <c r="N331" s="52">
        <v>172468</v>
      </c>
      <c r="O331" s="52">
        <v>25147</v>
      </c>
      <c r="P331" s="52">
        <v>1471544.1529999997</v>
      </c>
    </row>
    <row r="332" spans="1:16" x14ac:dyDescent="0.2">
      <c r="A332">
        <v>2019</v>
      </c>
      <c r="B332" t="s">
        <v>12</v>
      </c>
      <c r="C332" s="52"/>
      <c r="D332" s="52"/>
      <c r="E332" s="52"/>
      <c r="F332" s="52"/>
      <c r="G332" s="52"/>
      <c r="H332" s="52"/>
      <c r="I332" s="52">
        <v>294999.99999999994</v>
      </c>
      <c r="J332" s="52">
        <v>384914.71699999995</v>
      </c>
      <c r="K332" s="52">
        <v>541454.19999999995</v>
      </c>
      <c r="L332" s="52">
        <v>13800</v>
      </c>
      <c r="M332" s="52">
        <v>120811.45999999999</v>
      </c>
      <c r="N332" s="52">
        <v>211121</v>
      </c>
      <c r="O332" s="52">
        <v>35510</v>
      </c>
      <c r="P332" s="52">
        <v>1602611.3769999999</v>
      </c>
    </row>
    <row r="333" spans="1:16" x14ac:dyDescent="0.2">
      <c r="A333">
        <v>2019</v>
      </c>
      <c r="B333" t="s">
        <v>13</v>
      </c>
      <c r="C333" s="52"/>
      <c r="D333" s="52"/>
      <c r="E333" s="52"/>
      <c r="F333" s="52"/>
      <c r="G333" s="52"/>
      <c r="H333" s="52"/>
      <c r="I333" s="52">
        <v>374999.99999999994</v>
      </c>
      <c r="J333" s="52">
        <v>392543.96100000001</v>
      </c>
      <c r="K333" s="52">
        <v>583522.51</v>
      </c>
      <c r="L333" s="52">
        <v>18560</v>
      </c>
      <c r="M333" s="52">
        <v>128114.73</v>
      </c>
      <c r="N333" s="52">
        <v>231619</v>
      </c>
      <c r="O333" s="52">
        <v>26790</v>
      </c>
      <c r="P333" s="52">
        <v>1756150.2009999999</v>
      </c>
    </row>
    <row r="334" spans="1:16" x14ac:dyDescent="0.2">
      <c r="A334">
        <v>2019</v>
      </c>
      <c r="B334" t="s">
        <v>14</v>
      </c>
      <c r="C334" s="52"/>
      <c r="D334" s="52"/>
      <c r="E334" s="52"/>
      <c r="F334" s="52"/>
      <c r="G334" s="52"/>
      <c r="H334" s="52"/>
      <c r="I334" s="52">
        <v>392000.20244114799</v>
      </c>
      <c r="J334" s="52">
        <v>373917.00299999997</v>
      </c>
      <c r="K334" s="52">
        <v>613755.56000000006</v>
      </c>
      <c r="L334" s="52">
        <v>16360</v>
      </c>
      <c r="M334" s="52">
        <v>148245.97</v>
      </c>
      <c r="N334" s="52">
        <v>248294</v>
      </c>
      <c r="O334" s="52">
        <v>33259.050000000003</v>
      </c>
      <c r="P334" s="52">
        <v>1825831.7854411481</v>
      </c>
    </row>
    <row r="335" spans="1:16" x14ac:dyDescent="0.2">
      <c r="A335">
        <v>2019</v>
      </c>
      <c r="B335" t="s">
        <v>15</v>
      </c>
      <c r="C335" s="52"/>
      <c r="D335" s="52"/>
      <c r="E335" s="52"/>
      <c r="F335" s="52"/>
      <c r="G335" s="52"/>
      <c r="H335" s="52"/>
      <c r="I335" s="52">
        <v>379999.99999999994</v>
      </c>
      <c r="J335" s="52">
        <v>362293.84299999999</v>
      </c>
      <c r="K335" s="52">
        <v>614079.60000000009</v>
      </c>
      <c r="L335" s="52">
        <v>13200</v>
      </c>
      <c r="M335" s="52">
        <v>158588.51</v>
      </c>
      <c r="N335" s="52">
        <v>260965</v>
      </c>
      <c r="O335" s="52">
        <v>31074</v>
      </c>
      <c r="P335" s="52">
        <v>1820200.953</v>
      </c>
    </row>
    <row r="336" spans="1:16" x14ac:dyDescent="0.2">
      <c r="A336">
        <v>2019</v>
      </c>
      <c r="B336" t="s">
        <v>16</v>
      </c>
      <c r="C336" s="52"/>
      <c r="D336" s="52"/>
      <c r="E336" s="52"/>
      <c r="F336" s="52"/>
      <c r="G336" s="52"/>
      <c r="H336" s="52"/>
      <c r="I336" s="52">
        <v>384000.00000000006</v>
      </c>
      <c r="J336" s="52">
        <v>362520.36900000001</v>
      </c>
      <c r="K336" s="52">
        <v>646938.7300000001</v>
      </c>
      <c r="L336" s="52">
        <v>45760</v>
      </c>
      <c r="M336" s="52">
        <v>183690.97</v>
      </c>
      <c r="N336" s="52">
        <v>284704</v>
      </c>
      <c r="O336" s="52">
        <v>29743</v>
      </c>
      <c r="P336" s="52">
        <v>1937357.0690000001</v>
      </c>
    </row>
    <row r="337" spans="1:16" x14ac:dyDescent="0.2">
      <c r="A337">
        <v>2019</v>
      </c>
      <c r="B337" t="s">
        <v>28</v>
      </c>
      <c r="C337" s="52"/>
      <c r="D337" s="52"/>
      <c r="E337" s="52"/>
      <c r="F337" s="52"/>
      <c r="G337" s="52"/>
      <c r="H337" s="52"/>
      <c r="I337" s="52">
        <v>412999.99999999994</v>
      </c>
      <c r="J337" s="52">
        <v>383549.011</v>
      </c>
      <c r="K337" s="52">
        <v>660556.56000000006</v>
      </c>
      <c r="L337" s="52">
        <v>21120</v>
      </c>
      <c r="M337" s="52">
        <v>173040.05000000005</v>
      </c>
      <c r="N337" s="52">
        <v>361380</v>
      </c>
      <c r="O337" s="52">
        <v>28541</v>
      </c>
      <c r="P337" s="52">
        <v>2041186.621</v>
      </c>
    </row>
    <row r="338" spans="1:16" x14ac:dyDescent="0.2">
      <c r="A338">
        <v>2019</v>
      </c>
      <c r="B338" t="s">
        <v>29</v>
      </c>
      <c r="C338" s="52"/>
      <c r="D338" s="52"/>
      <c r="E338" s="52"/>
      <c r="F338" s="52"/>
      <c r="G338" s="52"/>
      <c r="H338" s="52"/>
      <c r="I338" s="52">
        <v>404000.00000000006</v>
      </c>
      <c r="J338" s="52">
        <v>382287.69299999997</v>
      </c>
      <c r="K338" s="52">
        <v>643764.42000000004</v>
      </c>
      <c r="L338" s="52">
        <v>18320</v>
      </c>
      <c r="M338" s="52">
        <v>173028.66000000003</v>
      </c>
      <c r="N338" s="52">
        <v>357218</v>
      </c>
      <c r="O338" s="52">
        <v>32343</v>
      </c>
      <c r="P338" s="52">
        <v>2010961.773</v>
      </c>
    </row>
    <row r="339" spans="1:16" x14ac:dyDescent="0.2">
      <c r="A339">
        <v>2019</v>
      </c>
      <c r="B339" t="s">
        <v>30</v>
      </c>
      <c r="C339" s="52"/>
      <c r="D339" s="52"/>
      <c r="E339" s="52"/>
      <c r="F339" s="52"/>
      <c r="G339" s="52"/>
      <c r="H339" s="52"/>
      <c r="I339" s="52">
        <v>419999.99999999988</v>
      </c>
      <c r="J339" s="52">
        <v>378734.39199999999</v>
      </c>
      <c r="K339" s="52">
        <v>705031.88</v>
      </c>
      <c r="L339" s="52">
        <v>16120</v>
      </c>
      <c r="M339" s="52">
        <v>183129.46</v>
      </c>
      <c r="N339" s="52">
        <v>358139</v>
      </c>
      <c r="O339" s="52">
        <v>21967</v>
      </c>
      <c r="P339" s="52">
        <v>2083121.7319999998</v>
      </c>
    </row>
    <row r="340" spans="1:16" x14ac:dyDescent="0.2">
      <c r="A340">
        <v>2019</v>
      </c>
      <c r="B340" t="s">
        <v>31</v>
      </c>
      <c r="C340" s="52"/>
      <c r="D340" s="52"/>
      <c r="E340" s="52"/>
      <c r="F340" s="52"/>
      <c r="G340" s="52"/>
      <c r="H340" s="52"/>
      <c r="I340" s="52">
        <v>384999.99999999983</v>
      </c>
      <c r="J340" s="52">
        <v>388547.092</v>
      </c>
      <c r="K340" s="52">
        <v>581886.26000000013</v>
      </c>
      <c r="L340" s="52">
        <v>15840</v>
      </c>
      <c r="M340" s="52">
        <v>139923.5</v>
      </c>
      <c r="N340" s="52">
        <v>310306</v>
      </c>
      <c r="O340" s="52">
        <v>17369</v>
      </c>
      <c r="P340" s="52">
        <v>1838871.852</v>
      </c>
    </row>
    <row r="341" spans="1:16" x14ac:dyDescent="0.2">
      <c r="A341">
        <v>2019</v>
      </c>
      <c r="B341" t="s">
        <v>32</v>
      </c>
      <c r="C341" s="52"/>
      <c r="D341" s="52"/>
      <c r="E341" s="52"/>
      <c r="F341" s="52"/>
      <c r="G341" s="52"/>
      <c r="H341" s="52"/>
      <c r="I341" s="52">
        <v>351999.99999999994</v>
      </c>
      <c r="J341" s="52">
        <v>348183.56000000006</v>
      </c>
      <c r="K341" s="52">
        <v>643931.64999999991</v>
      </c>
      <c r="L341" s="52">
        <v>17600</v>
      </c>
      <c r="M341" s="52">
        <v>149669.24999999997</v>
      </c>
      <c r="N341" s="52">
        <v>284153</v>
      </c>
      <c r="O341" s="52">
        <v>26354</v>
      </c>
      <c r="P341" s="52">
        <v>1821891.46</v>
      </c>
    </row>
    <row r="342" spans="1:16" x14ac:dyDescent="0.2">
      <c r="A342" t="s">
        <v>107</v>
      </c>
      <c r="C342" s="52"/>
      <c r="D342" s="52"/>
      <c r="E342" s="52"/>
      <c r="F342" s="52"/>
      <c r="G342" s="52"/>
      <c r="H342" s="52"/>
      <c r="I342" s="52">
        <v>4358000.2024411475</v>
      </c>
      <c r="J342" s="52">
        <v>4474290.4550000001</v>
      </c>
      <c r="K342" s="52">
        <v>7308520.5800000001</v>
      </c>
      <c r="L342" s="52">
        <v>227680</v>
      </c>
      <c r="M342" s="52">
        <v>1761461.7799999998</v>
      </c>
      <c r="N342" s="52">
        <v>3267908</v>
      </c>
      <c r="O342" s="52">
        <v>318076.25</v>
      </c>
      <c r="P342" s="52">
        <v>21715937.26744115</v>
      </c>
    </row>
    <row r="343" spans="1:16" x14ac:dyDescent="0.2">
      <c r="A343">
        <v>2020</v>
      </c>
      <c r="B343" t="s">
        <v>4</v>
      </c>
      <c r="C343" s="52"/>
      <c r="D343" s="52"/>
      <c r="E343" s="52"/>
      <c r="F343" s="52"/>
      <c r="G343" s="52"/>
      <c r="H343" s="52"/>
      <c r="I343" s="52">
        <v>341999.00000000023</v>
      </c>
      <c r="J343" s="52">
        <v>327631.18200000003</v>
      </c>
      <c r="K343" s="52">
        <v>647738.48</v>
      </c>
      <c r="L343" s="52">
        <v>20600</v>
      </c>
      <c r="M343" s="52">
        <v>174621.32</v>
      </c>
      <c r="N343" s="52">
        <v>309769.78999999998</v>
      </c>
      <c r="O343" s="52">
        <v>15230</v>
      </c>
      <c r="P343" s="52">
        <v>1837589.7720000003</v>
      </c>
    </row>
    <row r="344" spans="1:16" x14ac:dyDescent="0.2">
      <c r="A344">
        <v>2020</v>
      </c>
      <c r="B344" t="s">
        <v>11</v>
      </c>
      <c r="C344" s="52"/>
      <c r="D344" s="52"/>
      <c r="E344" s="52"/>
      <c r="F344" s="52"/>
      <c r="G344" s="52"/>
      <c r="H344" s="52"/>
      <c r="I344" s="52">
        <v>226001.00000000003</v>
      </c>
      <c r="J344" s="52">
        <v>334597.96800000005</v>
      </c>
      <c r="K344" s="52">
        <v>589811.43999999994</v>
      </c>
      <c r="L344" s="52">
        <v>21220</v>
      </c>
      <c r="M344" s="52">
        <v>126646.97999999997</v>
      </c>
      <c r="N344" s="52">
        <v>268029.38999999996</v>
      </c>
      <c r="O344" s="52">
        <v>11487</v>
      </c>
      <c r="P344" s="52">
        <v>1577793.7779999999</v>
      </c>
    </row>
    <row r="345" spans="1:16" x14ac:dyDescent="0.2">
      <c r="A345">
        <v>2020</v>
      </c>
      <c r="B345" t="s">
        <v>12</v>
      </c>
      <c r="C345" s="52"/>
      <c r="D345" s="52"/>
      <c r="E345" s="52"/>
      <c r="F345" s="52"/>
      <c r="G345" s="52"/>
      <c r="H345" s="52"/>
      <c r="I345" s="52">
        <v>244999.99999999997</v>
      </c>
      <c r="J345" s="52">
        <v>275651.20000000001</v>
      </c>
      <c r="K345" s="52">
        <v>524227.98</v>
      </c>
      <c r="L345" s="52">
        <v>15320</v>
      </c>
      <c r="M345" s="52">
        <v>110198.92999999989</v>
      </c>
      <c r="N345" s="52">
        <v>201154.09000000003</v>
      </c>
      <c r="O345" s="52">
        <v>4212</v>
      </c>
      <c r="P345" s="52">
        <v>1375764.2</v>
      </c>
    </row>
    <row r="346" spans="1:16" x14ac:dyDescent="0.2">
      <c r="A346">
        <v>2020</v>
      </c>
      <c r="B346" t="s">
        <v>13</v>
      </c>
      <c r="C346" s="52"/>
      <c r="D346" s="52"/>
      <c r="E346" s="52"/>
      <c r="F346" s="52"/>
      <c r="G346" s="52"/>
      <c r="H346" s="52"/>
      <c r="I346" s="52">
        <v>376000.00000000017</v>
      </c>
      <c r="J346" s="52">
        <v>149198.25700000001</v>
      </c>
      <c r="K346" s="52">
        <v>604118.13000000012</v>
      </c>
      <c r="L346" s="52">
        <v>18400</v>
      </c>
      <c r="M346" s="52">
        <v>151369.52000000002</v>
      </c>
      <c r="N346" s="52">
        <v>257514.06000000003</v>
      </c>
      <c r="O346" s="52">
        <v>31444.080000000002</v>
      </c>
      <c r="P346" s="52">
        <v>1588044.0470000005</v>
      </c>
    </row>
    <row r="347" spans="1:16" x14ac:dyDescent="0.2">
      <c r="A347">
        <v>2020</v>
      </c>
      <c r="B347" t="s">
        <v>14</v>
      </c>
      <c r="C347" s="52"/>
      <c r="D347" s="52"/>
      <c r="E347" s="52"/>
      <c r="F347" s="52"/>
      <c r="G347" s="52"/>
      <c r="H347" s="52"/>
      <c r="I347" s="52">
        <v>424000.00000000006</v>
      </c>
      <c r="J347" s="52">
        <v>219212.40699999998</v>
      </c>
      <c r="K347" s="52">
        <v>697215.3</v>
      </c>
      <c r="L347" s="52">
        <v>18440</v>
      </c>
      <c r="M347" s="52">
        <v>197902.09</v>
      </c>
      <c r="N347" s="52">
        <v>323085.31</v>
      </c>
      <c r="O347" s="52">
        <v>31956</v>
      </c>
      <c r="P347" s="52">
        <v>1911811.1070000001</v>
      </c>
    </row>
    <row r="348" spans="1:16" x14ac:dyDescent="0.2">
      <c r="A348">
        <v>2020</v>
      </c>
      <c r="B348" t="s">
        <v>15</v>
      </c>
      <c r="C348" s="52"/>
      <c r="D348" s="52"/>
      <c r="E348" s="52"/>
      <c r="F348" s="52"/>
      <c r="G348" s="52"/>
      <c r="H348" s="52"/>
      <c r="I348" s="52">
        <v>417000</v>
      </c>
      <c r="J348" s="52">
        <v>259852.38200000001</v>
      </c>
      <c r="K348" s="52">
        <v>634173.31999999995</v>
      </c>
      <c r="L348" s="52">
        <v>18560</v>
      </c>
      <c r="M348" s="52">
        <v>224772.47000000003</v>
      </c>
      <c r="N348" s="52">
        <v>363721.97</v>
      </c>
      <c r="O348" s="52">
        <v>30725</v>
      </c>
      <c r="P348" s="52">
        <v>1948805.142</v>
      </c>
    </row>
    <row r="349" spans="1:16" x14ac:dyDescent="0.2">
      <c r="A349">
        <v>2020</v>
      </c>
      <c r="B349" t="s">
        <v>16</v>
      </c>
      <c r="C349" s="52"/>
      <c r="D349" s="52"/>
      <c r="E349" s="52"/>
      <c r="F349" s="52"/>
      <c r="G349" s="52"/>
      <c r="H349" s="52"/>
      <c r="I349" s="52">
        <v>370000.00000000012</v>
      </c>
      <c r="J349" s="52">
        <v>305491.12999999995</v>
      </c>
      <c r="K349" s="52">
        <v>637571.66</v>
      </c>
      <c r="L349" s="52">
        <v>22320</v>
      </c>
      <c r="M349" s="52">
        <v>246562.37999999986</v>
      </c>
      <c r="N349" s="52">
        <v>362202.68000000005</v>
      </c>
      <c r="O349" s="52">
        <v>30846</v>
      </c>
      <c r="P349" s="52">
        <v>1974993.85</v>
      </c>
    </row>
    <row r="350" spans="1:16" x14ac:dyDescent="0.2">
      <c r="A350">
        <v>2020</v>
      </c>
      <c r="B350" t="s">
        <v>28</v>
      </c>
      <c r="C350" s="52"/>
      <c r="D350" s="52"/>
      <c r="E350" s="52"/>
      <c r="F350" s="52"/>
      <c r="G350" s="52"/>
      <c r="H350" s="52"/>
      <c r="I350" s="52">
        <v>429999.99999999965</v>
      </c>
      <c r="J350" s="52">
        <v>368549.25699999993</v>
      </c>
      <c r="K350" s="52">
        <v>682560.37000000011</v>
      </c>
      <c r="L350" s="52">
        <v>24280</v>
      </c>
      <c r="M350" s="52">
        <v>243643.35</v>
      </c>
      <c r="N350" s="52">
        <v>347603.93</v>
      </c>
      <c r="O350" s="52">
        <v>31285.48</v>
      </c>
      <c r="P350" s="52">
        <v>2127922.3869999996</v>
      </c>
    </row>
    <row r="351" spans="1:16" x14ac:dyDescent="0.2">
      <c r="A351">
        <v>2020</v>
      </c>
      <c r="B351" t="s">
        <v>29</v>
      </c>
      <c r="C351" s="52"/>
      <c r="D351" s="52"/>
      <c r="E351" s="52"/>
      <c r="F351" s="52"/>
      <c r="G351" s="52"/>
      <c r="H351" s="52"/>
      <c r="I351" s="52">
        <v>278000.00000000023</v>
      </c>
      <c r="J351" s="52">
        <v>388874.73799999978</v>
      </c>
      <c r="K351" s="52">
        <v>530685.60000000009</v>
      </c>
      <c r="L351" s="52">
        <v>25200</v>
      </c>
      <c r="M351" s="52">
        <v>251550.67999999961</v>
      </c>
      <c r="N351" s="52">
        <v>331835.09000000003</v>
      </c>
      <c r="O351" s="52">
        <v>34430</v>
      </c>
      <c r="P351" s="52">
        <v>1840576.1079999998</v>
      </c>
    </row>
    <row r="352" spans="1:16" x14ac:dyDescent="0.2">
      <c r="A352">
        <v>2020</v>
      </c>
      <c r="B352" t="s">
        <v>30</v>
      </c>
      <c r="C352" s="52"/>
      <c r="D352" s="52"/>
      <c r="E352" s="52"/>
      <c r="F352" s="52"/>
      <c r="G352" s="52"/>
      <c r="H352" s="52"/>
      <c r="I352" s="52">
        <v>277999.99999999965</v>
      </c>
      <c r="J352" s="52">
        <v>400113.71400000009</v>
      </c>
      <c r="K352" s="52">
        <v>502376.32</v>
      </c>
      <c r="L352" s="52">
        <v>16800</v>
      </c>
      <c r="M352" s="52">
        <v>253767.92000000077</v>
      </c>
      <c r="N352" s="52">
        <v>309837.07</v>
      </c>
      <c r="O352" s="52">
        <v>42557</v>
      </c>
      <c r="P352" s="52">
        <v>1803452.0240000007</v>
      </c>
    </row>
    <row r="353" spans="1:16" x14ac:dyDescent="0.2">
      <c r="A353">
        <v>2020</v>
      </c>
      <c r="B353" t="s">
        <v>31</v>
      </c>
      <c r="C353" s="52"/>
      <c r="D353" s="52"/>
      <c r="E353" s="52"/>
      <c r="F353" s="52"/>
      <c r="G353" s="52"/>
      <c r="H353" s="52"/>
      <c r="I353" s="52">
        <v>240002.68</v>
      </c>
      <c r="J353" s="52">
        <v>392985.31</v>
      </c>
      <c r="K353" s="52">
        <v>479106.59</v>
      </c>
      <c r="L353" s="52">
        <v>25880</v>
      </c>
      <c r="M353" s="52">
        <v>215008.1399999999</v>
      </c>
      <c r="N353" s="52">
        <v>263784.09999999998</v>
      </c>
      <c r="O353" s="52">
        <v>40902.06</v>
      </c>
      <c r="P353" s="52">
        <v>1657668.88</v>
      </c>
    </row>
    <row r="354" spans="1:16" x14ac:dyDescent="0.2">
      <c r="A354">
        <v>2020</v>
      </c>
      <c r="B354" t="s">
        <v>32</v>
      </c>
      <c r="C354" s="52"/>
      <c r="D354" s="52"/>
      <c r="E354" s="52"/>
      <c r="F354" s="52"/>
      <c r="G354" s="52"/>
      <c r="H354" s="52"/>
      <c r="I354" s="52">
        <v>145622.731</v>
      </c>
      <c r="J354" s="52">
        <v>372329.28899999999</v>
      </c>
      <c r="K354" s="52">
        <v>314866.33999999997</v>
      </c>
      <c r="L354" s="52">
        <v>24560</v>
      </c>
      <c r="M354" s="52">
        <v>121952.92000000009</v>
      </c>
      <c r="N354" s="52">
        <v>152241.82999999999</v>
      </c>
      <c r="O354" s="52">
        <v>32186.319999999996</v>
      </c>
      <c r="P354" s="52">
        <v>1163759.43</v>
      </c>
    </row>
    <row r="355" spans="1:16" x14ac:dyDescent="0.2">
      <c r="A355" t="s">
        <v>108</v>
      </c>
      <c r="C355" s="52"/>
      <c r="D355" s="52"/>
      <c r="E355" s="52"/>
      <c r="F355" s="52"/>
      <c r="G355" s="52"/>
      <c r="H355" s="52"/>
      <c r="I355" s="52">
        <v>3771625.4109999998</v>
      </c>
      <c r="J355" s="52">
        <v>3794486.8339999998</v>
      </c>
      <c r="K355" s="52">
        <v>6844451.5299999993</v>
      </c>
      <c r="L355" s="52">
        <v>251580</v>
      </c>
      <c r="M355" s="52">
        <v>2317996.7000000002</v>
      </c>
      <c r="N355" s="52">
        <v>3490779.31</v>
      </c>
      <c r="O355" s="52">
        <v>337260.94000000006</v>
      </c>
      <c r="P355" s="52">
        <v>20808180.724999998</v>
      </c>
    </row>
    <row r="356" spans="1:16" x14ac:dyDescent="0.2">
      <c r="A356">
        <v>2021</v>
      </c>
      <c r="B356" t="s">
        <v>4</v>
      </c>
      <c r="C356" s="52"/>
      <c r="D356" s="52"/>
      <c r="E356" s="52"/>
      <c r="F356" s="52"/>
      <c r="G356" s="52"/>
      <c r="H356" s="52"/>
      <c r="I356" s="52">
        <v>276000</v>
      </c>
      <c r="J356" s="52">
        <v>334168</v>
      </c>
      <c r="K356" s="52">
        <v>492073.32</v>
      </c>
      <c r="L356" s="52">
        <v>24640</v>
      </c>
      <c r="M356" s="52">
        <v>208863.18000000011</v>
      </c>
      <c r="N356" s="52">
        <v>221716.19</v>
      </c>
      <c r="O356" s="52">
        <v>30042.17</v>
      </c>
      <c r="P356" s="52">
        <v>1587502.86</v>
      </c>
    </row>
    <row r="357" spans="1:16" x14ac:dyDescent="0.2">
      <c r="A357">
        <v>2021</v>
      </c>
      <c r="B357" t="s">
        <v>11</v>
      </c>
      <c r="C357" s="52"/>
      <c r="D357" s="52"/>
      <c r="E357" s="52"/>
      <c r="F357" s="52"/>
      <c r="G357" s="52"/>
      <c r="H357" s="52"/>
      <c r="I357" s="52">
        <v>379000.00000000006</v>
      </c>
      <c r="J357" s="52">
        <v>288334.05</v>
      </c>
      <c r="K357" s="52">
        <v>519619.87</v>
      </c>
      <c r="L357" s="52">
        <v>20760</v>
      </c>
      <c r="M357" s="52">
        <v>176741.21000000011</v>
      </c>
      <c r="N357" s="52">
        <v>246738.88000000003</v>
      </c>
      <c r="O357" s="52">
        <v>30221.079999999987</v>
      </c>
      <c r="P357" s="52">
        <v>1661415.0900000003</v>
      </c>
    </row>
    <row r="358" spans="1:16" x14ac:dyDescent="0.2">
      <c r="A358">
        <v>2021</v>
      </c>
      <c r="B358" t="s">
        <v>12</v>
      </c>
      <c r="C358" s="52"/>
      <c r="D358" s="52"/>
      <c r="E358" s="52"/>
      <c r="F358" s="52"/>
      <c r="G358" s="52"/>
      <c r="H358" s="52"/>
      <c r="I358" s="52">
        <v>365000.00000000012</v>
      </c>
      <c r="J358" s="52">
        <v>362639.46400000004</v>
      </c>
      <c r="K358" s="52">
        <v>586549.05000000005</v>
      </c>
      <c r="L358" s="52">
        <v>29120</v>
      </c>
      <c r="M358" s="52">
        <v>130834.29999999994</v>
      </c>
      <c r="N358" s="52">
        <v>364434.23000000004</v>
      </c>
      <c r="O358" s="52">
        <v>43585.200000000012</v>
      </c>
      <c r="P358" s="52">
        <v>1882162.2440000002</v>
      </c>
    </row>
    <row r="359" spans="1:16" x14ac:dyDescent="0.2">
      <c r="A359">
        <v>2021</v>
      </c>
      <c r="B359" t="s">
        <v>13</v>
      </c>
      <c r="C359" s="52"/>
      <c r="D359" s="52"/>
      <c r="E359" s="52"/>
      <c r="F359" s="52"/>
      <c r="G359" s="52"/>
      <c r="H359" s="52"/>
      <c r="I359" s="52">
        <v>329000</v>
      </c>
      <c r="J359" s="52">
        <v>347436.19700000004</v>
      </c>
      <c r="K359" s="52">
        <v>617469.42000000004</v>
      </c>
      <c r="L359" s="52">
        <v>22760</v>
      </c>
      <c r="M359" s="52">
        <v>173488.91000000012</v>
      </c>
      <c r="N359" s="52">
        <v>444523.5</v>
      </c>
      <c r="O359" s="52">
        <v>41914.409999999974</v>
      </c>
      <c r="P359" s="52">
        <v>1976592.4370000002</v>
      </c>
    </row>
    <row r="360" spans="1:16" x14ac:dyDescent="0.2">
      <c r="A360">
        <v>2021</v>
      </c>
      <c r="B360" t="s">
        <v>14</v>
      </c>
      <c r="C360" s="52"/>
      <c r="D360" s="52"/>
      <c r="E360" s="52"/>
      <c r="F360" s="52"/>
      <c r="G360" s="52"/>
      <c r="H360" s="52"/>
      <c r="I360" s="52">
        <v>387999.99999999983</v>
      </c>
      <c r="J360" s="52">
        <v>345298.23600000003</v>
      </c>
      <c r="K360" s="52">
        <v>618614.31999999983</v>
      </c>
      <c r="L360" s="52">
        <v>19800</v>
      </c>
      <c r="M360" s="52">
        <v>226003.90999999986</v>
      </c>
      <c r="N360" s="52">
        <v>501939.32999999996</v>
      </c>
      <c r="O360" s="52">
        <v>40741.22</v>
      </c>
      <c r="P360" s="52">
        <v>2140397.0159999994</v>
      </c>
    </row>
    <row r="361" spans="1:16" x14ac:dyDescent="0.2">
      <c r="A361">
        <v>2021</v>
      </c>
      <c r="B361" t="s">
        <v>15</v>
      </c>
      <c r="C361" s="52"/>
      <c r="D361" s="52"/>
      <c r="E361" s="52"/>
      <c r="F361" s="52"/>
      <c r="G361" s="52"/>
      <c r="H361" s="52"/>
      <c r="I361" s="52">
        <v>432989.91000000021</v>
      </c>
      <c r="J361" s="52">
        <v>370374.61700000003</v>
      </c>
      <c r="K361" s="52">
        <v>643208.92000000004</v>
      </c>
      <c r="L361" s="52">
        <v>15640</v>
      </c>
      <c r="M361" s="52">
        <v>245722.97999999998</v>
      </c>
      <c r="N361" s="52">
        <v>451950.23</v>
      </c>
      <c r="O361" s="52">
        <v>40092.709999999977</v>
      </c>
      <c r="P361" s="52">
        <v>2199979.3670000001</v>
      </c>
    </row>
    <row r="362" spans="1:16" x14ac:dyDescent="0.2">
      <c r="A362">
        <v>2021</v>
      </c>
      <c r="B362" t="s">
        <v>16</v>
      </c>
      <c r="C362" s="52"/>
      <c r="D362" s="52"/>
      <c r="E362" s="52"/>
      <c r="F362" s="52"/>
      <c r="G362" s="52"/>
      <c r="H362" s="52"/>
      <c r="I362" s="52">
        <v>420010.08999999997</v>
      </c>
      <c r="J362" s="52">
        <v>393006.46399999998</v>
      </c>
      <c r="K362" s="52">
        <v>703576.83000000007</v>
      </c>
      <c r="L362" s="52">
        <v>11880</v>
      </c>
      <c r="M362" s="52">
        <v>247120.25000000032</v>
      </c>
      <c r="N362" s="52">
        <v>507927.98000000004</v>
      </c>
      <c r="O362" s="52">
        <v>47784.049999999974</v>
      </c>
      <c r="P362" s="52">
        <v>2331305.6640000003</v>
      </c>
    </row>
    <row r="363" spans="1:16" x14ac:dyDescent="0.2">
      <c r="A363">
        <v>2021</v>
      </c>
      <c r="B363" t="s">
        <v>28</v>
      </c>
      <c r="C363" s="52"/>
      <c r="D363" s="52"/>
      <c r="E363" s="52"/>
      <c r="F363" s="52"/>
      <c r="G363" s="52"/>
      <c r="H363" s="52"/>
      <c r="I363" s="52">
        <v>420000.00000000006</v>
      </c>
      <c r="J363" s="52">
        <v>393060.21900000004</v>
      </c>
      <c r="K363" s="52">
        <v>665255.02</v>
      </c>
      <c r="L363" s="52">
        <v>22600</v>
      </c>
      <c r="M363" s="52">
        <v>253450.59999999998</v>
      </c>
      <c r="N363" s="52">
        <v>511610.5</v>
      </c>
      <c r="O363" s="52">
        <v>43172.189999999973</v>
      </c>
      <c r="P363" s="52">
        <v>2309148.5290000001</v>
      </c>
    </row>
    <row r="364" spans="1:16" x14ac:dyDescent="0.2">
      <c r="A364">
        <v>2021</v>
      </c>
      <c r="B364" t="s">
        <v>29</v>
      </c>
      <c r="C364" s="52"/>
      <c r="D364" s="52"/>
      <c r="E364" s="52"/>
      <c r="F364" s="52"/>
      <c r="G364" s="52"/>
      <c r="H364" s="52"/>
      <c r="I364" s="52">
        <v>384999.99999999988</v>
      </c>
      <c r="J364" s="52">
        <v>364041.37099999993</v>
      </c>
      <c r="K364" s="52">
        <v>713957.11</v>
      </c>
      <c r="L364" s="52">
        <v>20800</v>
      </c>
      <c r="M364" s="52">
        <v>257510.00000000006</v>
      </c>
      <c r="N364" s="52">
        <v>532746.54999999993</v>
      </c>
      <c r="O364" s="52">
        <v>40319.319999999992</v>
      </c>
      <c r="P364" s="52">
        <v>2314374.3509999998</v>
      </c>
    </row>
    <row r="365" spans="1:16" x14ac:dyDescent="0.2">
      <c r="A365">
        <v>2021</v>
      </c>
      <c r="B365" t="s">
        <v>30</v>
      </c>
      <c r="C365" s="52"/>
      <c r="D365" s="52"/>
      <c r="E365" s="52"/>
      <c r="F365" s="52"/>
      <c r="G365" s="52"/>
      <c r="H365" s="52"/>
      <c r="I365" s="52">
        <v>410000.00000000006</v>
      </c>
      <c r="J365" s="52">
        <v>400250.56400000001</v>
      </c>
      <c r="K365" s="52">
        <v>624665.72</v>
      </c>
      <c r="L365" s="52">
        <v>26400</v>
      </c>
      <c r="M365" s="52">
        <v>266443.71000000008</v>
      </c>
      <c r="N365" s="52">
        <v>543749.76</v>
      </c>
      <c r="O365" s="52">
        <v>40058.240000000005</v>
      </c>
      <c r="P365" s="52">
        <v>2311567.9939999999</v>
      </c>
    </row>
    <row r="366" spans="1:16" x14ac:dyDescent="0.2">
      <c r="A366">
        <v>2021</v>
      </c>
      <c r="B366" t="s">
        <v>31</v>
      </c>
      <c r="C366" s="52"/>
      <c r="D366" s="52"/>
      <c r="E366" s="52"/>
      <c r="F366" s="52"/>
      <c r="G366" s="52"/>
      <c r="H366" s="52"/>
      <c r="I366" s="52">
        <v>298999.99999999988</v>
      </c>
      <c r="J366" s="52">
        <v>385471.79100000003</v>
      </c>
      <c r="K366" s="52">
        <v>541707.27</v>
      </c>
      <c r="L366" s="52">
        <v>22680</v>
      </c>
      <c r="M366" s="52">
        <v>252916.41000000012</v>
      </c>
      <c r="N366" s="52">
        <v>485486.44999999995</v>
      </c>
      <c r="O366" s="52">
        <v>42360.070000000007</v>
      </c>
      <c r="P366" s="52">
        <v>2029621.9910000002</v>
      </c>
    </row>
    <row r="367" spans="1:16" x14ac:dyDescent="0.2">
      <c r="A367">
        <v>2021</v>
      </c>
      <c r="B367" t="s">
        <v>32</v>
      </c>
      <c r="C367" s="52"/>
      <c r="D367" s="52"/>
      <c r="E367" s="52"/>
      <c r="F367" s="52"/>
      <c r="G367" s="52"/>
      <c r="H367" s="52"/>
      <c r="I367" s="52">
        <v>284000</v>
      </c>
      <c r="J367" s="52">
        <v>344963.31799999997</v>
      </c>
      <c r="K367" s="52">
        <v>569670.75</v>
      </c>
      <c r="L367" s="52">
        <v>10800</v>
      </c>
      <c r="M367" s="52">
        <v>216313.14999999991</v>
      </c>
      <c r="N367" s="52">
        <v>395006.74</v>
      </c>
      <c r="O367" s="52">
        <v>36550.129999999997</v>
      </c>
      <c r="P367" s="52">
        <v>1857304.0879999998</v>
      </c>
    </row>
    <row r="368" spans="1:16" x14ac:dyDescent="0.2">
      <c r="A368" t="s">
        <v>109</v>
      </c>
      <c r="C368" s="52"/>
      <c r="D368" s="52"/>
      <c r="E368" s="52"/>
      <c r="F368" s="52"/>
      <c r="G368" s="52"/>
      <c r="H368" s="52"/>
      <c r="I368" s="52">
        <v>4388000</v>
      </c>
      <c r="J368" s="52">
        <v>4329044.2910000002</v>
      </c>
      <c r="K368" s="52">
        <v>7296367.5999999996</v>
      </c>
      <c r="L368" s="52">
        <v>247880</v>
      </c>
      <c r="M368" s="52">
        <v>2655408.6100000003</v>
      </c>
      <c r="N368" s="52">
        <v>5207830.34</v>
      </c>
      <c r="O368" s="52">
        <v>476840.78999999992</v>
      </c>
      <c r="P368" s="52">
        <v>24601371.631000001</v>
      </c>
    </row>
    <row r="369" spans="1:16" x14ac:dyDescent="0.2">
      <c r="A369">
        <v>2022</v>
      </c>
      <c r="B369" t="s">
        <v>4</v>
      </c>
      <c r="C369" s="52"/>
      <c r="D369" s="52"/>
      <c r="E369" s="52"/>
      <c r="F369" s="52"/>
      <c r="G369" s="52"/>
      <c r="H369" s="52"/>
      <c r="I369" s="52">
        <v>272012.82</v>
      </c>
      <c r="J369" s="52">
        <v>325077.2</v>
      </c>
      <c r="K369" s="52">
        <v>556753.22</v>
      </c>
      <c r="L369" s="52">
        <v>13760</v>
      </c>
      <c r="M369" s="52">
        <v>220595.74000000002</v>
      </c>
      <c r="N369" s="52">
        <v>321247.03000000003</v>
      </c>
      <c r="O369" s="52">
        <v>34856.54</v>
      </c>
      <c r="P369" s="52">
        <v>1744302.55</v>
      </c>
    </row>
    <row r="370" spans="1:16" x14ac:dyDescent="0.2">
      <c r="A370">
        <v>2022</v>
      </c>
      <c r="B370" t="s">
        <v>11</v>
      </c>
      <c r="C370" s="52"/>
      <c r="D370" s="52"/>
      <c r="E370" s="52"/>
      <c r="F370" s="52"/>
      <c r="G370" s="52"/>
      <c r="H370" s="52"/>
      <c r="I370" s="52">
        <v>342000</v>
      </c>
      <c r="J370" s="52">
        <v>340918.36</v>
      </c>
      <c r="K370" s="52">
        <v>535324.1100000001</v>
      </c>
      <c r="L370" s="52">
        <v>12000</v>
      </c>
      <c r="M370" s="52">
        <v>201601.36</v>
      </c>
      <c r="N370" s="52">
        <v>304815.89000000007</v>
      </c>
      <c r="O370" s="52">
        <v>32570.47</v>
      </c>
      <c r="P370" s="52">
        <v>1769230.1900000002</v>
      </c>
    </row>
    <row r="371" spans="1:16" x14ac:dyDescent="0.2">
      <c r="A371">
        <v>2022</v>
      </c>
      <c r="B371" t="s">
        <v>12</v>
      </c>
      <c r="C371" s="52"/>
      <c r="D371" s="52"/>
      <c r="E371" s="52"/>
      <c r="F371" s="52"/>
      <c r="G371" s="52"/>
      <c r="H371" s="52"/>
      <c r="I371" s="52">
        <v>317926.57</v>
      </c>
      <c r="J371" s="52">
        <v>379960.77</v>
      </c>
      <c r="K371" s="52">
        <v>570263.86</v>
      </c>
      <c r="L371" s="52">
        <v>0</v>
      </c>
      <c r="M371" s="52">
        <v>169132.03999999998</v>
      </c>
      <c r="N371" s="52">
        <v>350832.6</v>
      </c>
      <c r="O371" s="52">
        <v>40449.979999999996</v>
      </c>
      <c r="P371" s="52">
        <v>1828565.8200000003</v>
      </c>
    </row>
    <row r="372" spans="1:16" x14ac:dyDescent="0.2">
      <c r="A372">
        <v>2022</v>
      </c>
      <c r="B372" t="s">
        <v>13</v>
      </c>
      <c r="C372" s="52"/>
      <c r="D372" s="52"/>
      <c r="E372" s="52"/>
      <c r="F372" s="52"/>
      <c r="G372" s="52"/>
      <c r="H372" s="52"/>
      <c r="I372" s="52">
        <v>342500.44</v>
      </c>
      <c r="J372" s="52">
        <v>372697.36</v>
      </c>
      <c r="K372" s="52">
        <v>633572.64</v>
      </c>
      <c r="L372" s="52">
        <v>0</v>
      </c>
      <c r="M372" s="52">
        <v>174017.73</v>
      </c>
      <c r="N372" s="52">
        <v>429601</v>
      </c>
      <c r="O372" s="52">
        <v>32192</v>
      </c>
      <c r="P372" s="52">
        <v>1984581.17</v>
      </c>
    </row>
    <row r="373" spans="1:16" x14ac:dyDescent="0.2">
      <c r="A373">
        <v>2022</v>
      </c>
      <c r="B373" t="s">
        <v>14</v>
      </c>
      <c r="C373" s="52"/>
      <c r="D373" s="52"/>
      <c r="E373" s="52"/>
      <c r="F373" s="52"/>
      <c r="G373" s="52"/>
      <c r="H373" s="52"/>
      <c r="I373" s="52">
        <v>379241.50999999995</v>
      </c>
      <c r="J373" s="52">
        <v>417740.5</v>
      </c>
      <c r="K373" s="52">
        <v>634268.61</v>
      </c>
      <c r="L373" s="52">
        <v>0</v>
      </c>
      <c r="M373" s="52">
        <v>247848.84000000003</v>
      </c>
      <c r="N373" s="52">
        <v>440019.51</v>
      </c>
      <c r="O373" s="52">
        <v>48528</v>
      </c>
      <c r="P373" s="52">
        <v>2167646.9700000002</v>
      </c>
    </row>
    <row r="374" spans="1:16" x14ac:dyDescent="0.2">
      <c r="A374">
        <v>2022</v>
      </c>
      <c r="B374" t="s">
        <v>15</v>
      </c>
      <c r="C374" s="52"/>
      <c r="D374" s="52"/>
      <c r="E374" s="52"/>
      <c r="F374" s="52"/>
      <c r="G374" s="52"/>
      <c r="H374" s="52"/>
      <c r="I374" s="52">
        <v>341643.39999999997</v>
      </c>
      <c r="J374" s="52">
        <v>393802.23</v>
      </c>
      <c r="K374" s="52">
        <v>705625.75999999989</v>
      </c>
      <c r="L374" s="52">
        <v>7200</v>
      </c>
      <c r="M374" s="52">
        <v>270993.88</v>
      </c>
      <c r="N374" s="52">
        <v>492459.89</v>
      </c>
      <c r="O374" s="52">
        <v>45086.94</v>
      </c>
      <c r="P374" s="52">
        <v>2256812.0999999996</v>
      </c>
    </row>
    <row r="375" spans="1:16" x14ac:dyDescent="0.2">
      <c r="A375">
        <v>2022</v>
      </c>
      <c r="B375" t="s">
        <v>16</v>
      </c>
      <c r="C375" s="52"/>
      <c r="D375" s="52"/>
      <c r="E375" s="52"/>
      <c r="F375" s="52"/>
      <c r="G375" s="52"/>
      <c r="H375" s="52"/>
      <c r="I375" s="52">
        <v>391867.35</v>
      </c>
      <c r="J375" s="52">
        <v>403211.91000000003</v>
      </c>
      <c r="K375" s="52">
        <v>675784.68</v>
      </c>
      <c r="L375" s="52">
        <v>11960</v>
      </c>
      <c r="M375" s="52">
        <v>277603.26999999996</v>
      </c>
      <c r="N375" s="52">
        <v>538578.15</v>
      </c>
      <c r="O375" s="52">
        <v>45147.68</v>
      </c>
      <c r="P375" s="52">
        <v>2344153.04</v>
      </c>
    </row>
    <row r="376" spans="1:16" x14ac:dyDescent="0.2">
      <c r="A376">
        <v>2022</v>
      </c>
      <c r="B376" t="s">
        <v>28</v>
      </c>
      <c r="C376" s="52"/>
      <c r="D376" s="52"/>
      <c r="E376" s="52"/>
      <c r="F376" s="52"/>
      <c r="G376" s="52"/>
      <c r="H376" s="52"/>
      <c r="I376" s="52">
        <v>402746.20999999996</v>
      </c>
      <c r="J376" s="52">
        <v>404074.46</v>
      </c>
      <c r="K376" s="52">
        <v>588082.3899999999</v>
      </c>
      <c r="L376" s="52">
        <v>16560</v>
      </c>
      <c r="M376" s="52">
        <v>260316.25000000006</v>
      </c>
      <c r="N376" s="52">
        <v>528546.37000000011</v>
      </c>
      <c r="O376" s="52">
        <v>50077.259999999995</v>
      </c>
      <c r="P376" s="52">
        <v>2250402.94</v>
      </c>
    </row>
    <row r="377" spans="1:16" x14ac:dyDescent="0.2">
      <c r="A377">
        <v>2022</v>
      </c>
      <c r="B377" t="s">
        <v>29</v>
      </c>
      <c r="C377" s="52"/>
      <c r="D377" s="52"/>
      <c r="E377" s="52"/>
      <c r="F377" s="52"/>
      <c r="G377" s="52"/>
      <c r="H377" s="52"/>
      <c r="I377" s="52">
        <v>377705.64</v>
      </c>
      <c r="J377" s="52">
        <v>406540.61000000004</v>
      </c>
      <c r="K377" s="52">
        <v>398150.70999999996</v>
      </c>
      <c r="L377" s="52">
        <v>20160</v>
      </c>
      <c r="M377" s="52">
        <v>271233.05000000005</v>
      </c>
      <c r="N377" s="52">
        <v>430284.62</v>
      </c>
      <c r="O377" s="52">
        <v>49737</v>
      </c>
      <c r="P377" s="52">
        <v>1953811.63</v>
      </c>
    </row>
    <row r="378" spans="1:16" x14ac:dyDescent="0.2">
      <c r="A378">
        <v>2022</v>
      </c>
      <c r="B378" t="s">
        <v>30</v>
      </c>
      <c r="C378" s="52"/>
      <c r="D378" s="52"/>
      <c r="E378" s="52"/>
      <c r="F378" s="52"/>
      <c r="G378" s="52"/>
      <c r="H378" s="52"/>
      <c r="I378" s="52">
        <v>335136.71999999991</v>
      </c>
      <c r="J378" s="52">
        <v>390446.54</v>
      </c>
      <c r="K378" s="52">
        <v>648792.51</v>
      </c>
      <c r="L378" s="52">
        <v>15600</v>
      </c>
      <c r="M378" s="52">
        <v>267716.27</v>
      </c>
      <c r="N378" s="52">
        <v>470912</v>
      </c>
      <c r="O378" s="52">
        <v>50131</v>
      </c>
      <c r="P378" s="52">
        <v>2178735.04</v>
      </c>
    </row>
    <row r="379" spans="1:16" x14ac:dyDescent="0.2">
      <c r="A379">
        <v>2022</v>
      </c>
      <c r="B379" t="s">
        <v>31</v>
      </c>
      <c r="C379" s="52"/>
      <c r="D379" s="52"/>
      <c r="E379" s="52"/>
      <c r="F379" s="52"/>
      <c r="G379" s="52"/>
      <c r="H379" s="52"/>
      <c r="I379" s="52">
        <v>243407.35999999999</v>
      </c>
      <c r="J379" s="52">
        <v>363566.33</v>
      </c>
      <c r="K379" s="52">
        <v>593536.84</v>
      </c>
      <c r="L379" s="52">
        <v>18240</v>
      </c>
      <c r="M379" s="52">
        <v>264011.67</v>
      </c>
      <c r="N379" s="52">
        <v>430542.12999999995</v>
      </c>
      <c r="O379" s="52">
        <v>46110.34</v>
      </c>
      <c r="P379" s="52">
        <v>1959414.6699999997</v>
      </c>
    </row>
    <row r="380" spans="1:16" x14ac:dyDescent="0.2">
      <c r="A380">
        <v>2022</v>
      </c>
      <c r="B380" t="s">
        <v>32</v>
      </c>
      <c r="C380" s="52"/>
      <c r="D380" s="52"/>
      <c r="E380" s="52"/>
      <c r="F380" s="52"/>
      <c r="G380" s="52"/>
      <c r="H380" s="52"/>
      <c r="I380" s="52">
        <v>219849.01</v>
      </c>
      <c r="J380" s="52">
        <v>340670.01</v>
      </c>
      <c r="K380" s="52">
        <v>574377.30999999994</v>
      </c>
      <c r="L380" s="52">
        <v>20680</v>
      </c>
      <c r="M380" s="52">
        <v>218010.72</v>
      </c>
      <c r="N380" s="52">
        <v>327766.08999999997</v>
      </c>
      <c r="O380" s="52">
        <v>34782.6</v>
      </c>
      <c r="P380" s="52">
        <v>1736135.7400000002</v>
      </c>
    </row>
    <row r="381" spans="1:16" x14ac:dyDescent="0.2">
      <c r="A381" t="s">
        <v>110</v>
      </c>
      <c r="C381" s="52"/>
      <c r="D381" s="52"/>
      <c r="E381" s="52"/>
      <c r="F381" s="52"/>
      <c r="G381" s="52"/>
      <c r="H381" s="52"/>
      <c r="I381" s="52">
        <v>3966037.0299999993</v>
      </c>
      <c r="J381" s="52">
        <v>4538706.2799999993</v>
      </c>
      <c r="K381" s="52">
        <v>7114532.6399999987</v>
      </c>
      <c r="L381" s="52">
        <v>136160</v>
      </c>
      <c r="M381" s="52">
        <v>2843080.82</v>
      </c>
      <c r="N381" s="52">
        <v>5065605.28</v>
      </c>
      <c r="O381" s="52">
        <v>509669.80999999994</v>
      </c>
      <c r="P381" s="52">
        <v>24173791.860000003</v>
      </c>
    </row>
    <row r="382" spans="1:16" x14ac:dyDescent="0.2">
      <c r="A382">
        <v>2023</v>
      </c>
      <c r="B382" t="s">
        <v>4</v>
      </c>
      <c r="C382" s="52"/>
      <c r="D382" s="52"/>
      <c r="E382" s="52"/>
      <c r="F382" s="52"/>
      <c r="G382" s="52"/>
      <c r="H382" s="52"/>
      <c r="I382" s="52">
        <v>254228.6</v>
      </c>
      <c r="J382" s="52">
        <v>282460.78000000003</v>
      </c>
      <c r="K382" s="52">
        <v>463790.93000000005</v>
      </c>
      <c r="L382" s="52">
        <v>21520</v>
      </c>
      <c r="M382" s="52">
        <v>230843.71000000002</v>
      </c>
      <c r="N382" s="52">
        <v>301790.23</v>
      </c>
      <c r="O382" s="52">
        <v>48739.03</v>
      </c>
      <c r="P382" s="52">
        <v>1603373.28</v>
      </c>
    </row>
    <row r="383" spans="1:16" x14ac:dyDescent="0.2">
      <c r="A383">
        <v>2023</v>
      </c>
      <c r="B383" t="s">
        <v>11</v>
      </c>
      <c r="C383" s="52"/>
      <c r="D383" s="52"/>
      <c r="E383" s="52"/>
      <c r="F383" s="52"/>
      <c r="G383" s="52"/>
      <c r="H383" s="52"/>
      <c r="I383" s="52">
        <v>234012.9</v>
      </c>
      <c r="J383" s="52">
        <v>307260.93</v>
      </c>
      <c r="K383" s="52">
        <v>385001.06999999995</v>
      </c>
      <c r="L383" s="52">
        <v>23480</v>
      </c>
      <c r="M383" s="52">
        <v>227021.52</v>
      </c>
      <c r="N383" s="52">
        <v>281311.62</v>
      </c>
      <c r="O383" s="52">
        <v>34091.42</v>
      </c>
      <c r="P383" s="52">
        <v>1492179.46</v>
      </c>
    </row>
    <row r="384" spans="1:16" x14ac:dyDescent="0.2">
      <c r="A384">
        <v>2023</v>
      </c>
      <c r="B384" t="s">
        <v>12</v>
      </c>
      <c r="C384" s="52"/>
      <c r="D384" s="52"/>
      <c r="E384" s="52"/>
      <c r="F384" s="52"/>
      <c r="G384" s="52"/>
      <c r="H384" s="52"/>
      <c r="I384" s="52">
        <v>302905.36</v>
      </c>
      <c r="J384" s="52">
        <v>379198.01</v>
      </c>
      <c r="K384" s="52">
        <v>398887.02999999997</v>
      </c>
      <c r="L384" s="52">
        <v>30880</v>
      </c>
      <c r="M384" s="52">
        <v>130392.53000000001</v>
      </c>
      <c r="N384" s="52">
        <v>356138.68</v>
      </c>
      <c r="O384" s="52">
        <v>25375.059999999998</v>
      </c>
      <c r="P384" s="52">
        <v>1623776.67</v>
      </c>
    </row>
    <row r="385" spans="1:16" x14ac:dyDescent="0.2">
      <c r="A385">
        <v>2023</v>
      </c>
      <c r="B385" t="s">
        <v>13</v>
      </c>
      <c r="C385" s="52"/>
      <c r="D385" s="52"/>
      <c r="E385" s="52"/>
      <c r="F385" s="52"/>
      <c r="G385" s="52"/>
      <c r="H385" s="52"/>
      <c r="I385" s="52">
        <v>315724.53000000003</v>
      </c>
      <c r="J385" s="52">
        <v>367304.76</v>
      </c>
      <c r="K385" s="52">
        <v>263998.86</v>
      </c>
      <c r="L385" s="52">
        <v>24840</v>
      </c>
      <c r="M385" s="52">
        <v>109389.09000000003</v>
      </c>
      <c r="N385" s="52">
        <v>395549.84</v>
      </c>
      <c r="O385" s="52">
        <v>42106.75</v>
      </c>
      <c r="P385" s="52">
        <v>1518913.83</v>
      </c>
    </row>
    <row r="386" spans="1:16" x14ac:dyDescent="0.2">
      <c r="A386">
        <v>2023</v>
      </c>
      <c r="B386" t="s">
        <v>14</v>
      </c>
      <c r="C386" s="52"/>
      <c r="D386" s="52"/>
      <c r="E386" s="52"/>
      <c r="F386" s="52"/>
      <c r="G386" s="52"/>
      <c r="H386" s="52"/>
      <c r="I386" s="52">
        <v>329435.24</v>
      </c>
      <c r="J386" s="52">
        <v>377541.95999999996</v>
      </c>
      <c r="K386" s="52">
        <v>433333.95</v>
      </c>
      <c r="L386" s="52">
        <v>28360</v>
      </c>
      <c r="M386" s="52">
        <v>255311.91999999998</v>
      </c>
      <c r="N386" s="52">
        <v>400469.26999999996</v>
      </c>
      <c r="O386" s="52">
        <v>45474.68</v>
      </c>
      <c r="P386" s="52">
        <v>1869927.0199999998</v>
      </c>
    </row>
    <row r="387" spans="1:16" x14ac:dyDescent="0.2">
      <c r="A387">
        <v>2023</v>
      </c>
      <c r="B387" t="s">
        <v>15</v>
      </c>
      <c r="C387" s="52"/>
      <c r="D387" s="52"/>
      <c r="E387" s="52"/>
      <c r="F387" s="52"/>
      <c r="G387" s="52"/>
      <c r="H387" s="52"/>
      <c r="I387" s="52">
        <v>244834.36000000002</v>
      </c>
      <c r="J387" s="52">
        <v>334219.67</v>
      </c>
      <c r="K387" s="52">
        <v>458939.18</v>
      </c>
      <c r="L387" s="52">
        <v>25480</v>
      </c>
      <c r="M387" s="52">
        <v>263907.02</v>
      </c>
      <c r="N387" s="52">
        <v>385633.10000000003</v>
      </c>
      <c r="O387" s="52">
        <v>52409.9</v>
      </c>
      <c r="P387" s="52">
        <v>1765423.23</v>
      </c>
    </row>
    <row r="388" spans="1:16" x14ac:dyDescent="0.2">
      <c r="A388">
        <v>2023</v>
      </c>
      <c r="B388" t="s">
        <v>16</v>
      </c>
      <c r="C388" s="52"/>
      <c r="D388" s="52"/>
      <c r="E388" s="52"/>
      <c r="F388" s="52"/>
      <c r="G388" s="52"/>
      <c r="H388" s="52"/>
      <c r="I388" s="52">
        <v>307721.07</v>
      </c>
      <c r="J388" s="52">
        <v>378517.87</v>
      </c>
      <c r="K388" s="52">
        <v>353415.98</v>
      </c>
      <c r="L388" s="52">
        <v>20560</v>
      </c>
      <c r="M388" s="52">
        <v>260182.55999999997</v>
      </c>
      <c r="N388" s="52">
        <v>345189.4</v>
      </c>
      <c r="O388" s="52">
        <v>50087.759999999995</v>
      </c>
      <c r="P388" s="52">
        <v>1715674.6400000001</v>
      </c>
    </row>
    <row r="389" spans="1:16" x14ac:dyDescent="0.2">
      <c r="A389">
        <v>2023</v>
      </c>
      <c r="B389" t="s">
        <v>28</v>
      </c>
      <c r="C389" s="52"/>
      <c r="D389" s="52"/>
      <c r="E389" s="52"/>
      <c r="F389" s="52"/>
      <c r="G389" s="52"/>
      <c r="H389" s="52"/>
      <c r="I389" s="52">
        <v>306040.82</v>
      </c>
      <c r="J389" s="52">
        <v>392013.63000000006</v>
      </c>
      <c r="K389" s="52">
        <v>518928.18999999994</v>
      </c>
      <c r="L389" s="52">
        <v>34360</v>
      </c>
      <c r="M389" s="52">
        <v>271846.08</v>
      </c>
      <c r="N389" s="52">
        <v>402320.37000000005</v>
      </c>
      <c r="O389" s="52">
        <v>51105.96</v>
      </c>
      <c r="P389" s="52">
        <v>1976615.0500000003</v>
      </c>
    </row>
    <row r="390" spans="1:16" x14ac:dyDescent="0.2">
      <c r="A390">
        <v>2023</v>
      </c>
      <c r="B390" t="s">
        <v>29</v>
      </c>
      <c r="C390" s="52"/>
      <c r="D390" s="52"/>
      <c r="E390" s="52"/>
      <c r="F390" s="52"/>
      <c r="G390" s="52"/>
      <c r="H390" s="52"/>
      <c r="I390" s="52">
        <v>114539.13</v>
      </c>
      <c r="J390" s="52">
        <v>391383.19999999995</v>
      </c>
      <c r="K390" s="52">
        <v>447783.72</v>
      </c>
      <c r="L390" s="52">
        <v>22560</v>
      </c>
      <c r="M390" s="52">
        <v>281078.55999999994</v>
      </c>
      <c r="N390" s="52">
        <v>260198.40999999997</v>
      </c>
      <c r="O390" s="52">
        <v>41282.68</v>
      </c>
      <c r="P390" s="52">
        <v>1558825.6999999997</v>
      </c>
    </row>
    <row r="391" spans="1:16" x14ac:dyDescent="0.2">
      <c r="A391">
        <v>2023</v>
      </c>
      <c r="B391" t="s">
        <v>30</v>
      </c>
      <c r="C391" s="52"/>
      <c r="D391" s="52"/>
      <c r="E391" s="52"/>
      <c r="F391" s="52"/>
      <c r="G391" s="52"/>
      <c r="H391" s="52"/>
      <c r="I391" s="52">
        <v>105206.68999999999</v>
      </c>
      <c r="J391" s="52">
        <v>379854.69</v>
      </c>
      <c r="K391" s="52">
        <v>284761.13000000006</v>
      </c>
      <c r="L391" s="52">
        <v>26920</v>
      </c>
      <c r="M391" s="52">
        <v>275259.03000000003</v>
      </c>
      <c r="N391" s="52">
        <v>260860.11</v>
      </c>
      <c r="O391" s="52">
        <v>40625.86</v>
      </c>
      <c r="P391" s="52">
        <v>1373487.5100000002</v>
      </c>
    </row>
    <row r="392" spans="1:16" x14ac:dyDescent="0.2">
      <c r="A392">
        <v>2023</v>
      </c>
      <c r="B392" t="s">
        <v>31</v>
      </c>
      <c r="C392" s="52"/>
      <c r="D392" s="52"/>
      <c r="E392" s="52"/>
      <c r="F392" s="52"/>
      <c r="G392" s="52"/>
      <c r="H392" s="52"/>
      <c r="I392" s="52">
        <v>54348.83</v>
      </c>
      <c r="J392" s="52">
        <v>353112.24000000005</v>
      </c>
      <c r="K392" s="52">
        <v>338961.08</v>
      </c>
      <c r="L392" s="52">
        <v>28066.25</v>
      </c>
      <c r="M392" s="52">
        <v>232968.65</v>
      </c>
      <c r="N392" s="52">
        <v>261646.27000000002</v>
      </c>
      <c r="O392" s="52">
        <v>35581.589999999997</v>
      </c>
      <c r="P392" s="52">
        <v>1304684.9100000001</v>
      </c>
    </row>
    <row r="393" spans="1:16" x14ac:dyDescent="0.2">
      <c r="A393">
        <v>2023</v>
      </c>
      <c r="B393" t="s">
        <v>32</v>
      </c>
      <c r="C393" s="52"/>
      <c r="D393" s="52"/>
      <c r="E393" s="52"/>
      <c r="F393" s="52"/>
      <c r="G393" s="52"/>
      <c r="H393" s="52"/>
      <c r="I393" s="52">
        <v>127765.61</v>
      </c>
      <c r="J393" s="52">
        <v>253834.65000000002</v>
      </c>
      <c r="K393" s="52">
        <v>365005.08</v>
      </c>
      <c r="L393" s="52">
        <v>23030</v>
      </c>
      <c r="M393" s="52">
        <v>215964.39999999997</v>
      </c>
      <c r="N393" s="52">
        <v>265531.87999999995</v>
      </c>
      <c r="O393" s="52">
        <v>19851.059999999998</v>
      </c>
      <c r="P393" s="52">
        <v>1270982.68</v>
      </c>
    </row>
    <row r="394" spans="1:16" x14ac:dyDescent="0.2">
      <c r="A394" t="s">
        <v>111</v>
      </c>
      <c r="C394" s="52"/>
      <c r="D394" s="52"/>
      <c r="E394" s="52"/>
      <c r="F394" s="52"/>
      <c r="G394" s="52"/>
      <c r="H394" s="52"/>
      <c r="I394" s="52">
        <v>2696763.14</v>
      </c>
      <c r="J394" s="52">
        <v>4196702.3899999997</v>
      </c>
      <c r="K394" s="52">
        <v>4712806.2</v>
      </c>
      <c r="L394" s="52">
        <v>310056.25</v>
      </c>
      <c r="M394" s="52">
        <v>2754165.0700000003</v>
      </c>
      <c r="N394" s="52">
        <v>3916639.18</v>
      </c>
      <c r="O394" s="52">
        <v>486731.74999999994</v>
      </c>
      <c r="P394" s="52">
        <v>19073863.979999989</v>
      </c>
    </row>
    <row r="395" spans="1:16" x14ac:dyDescent="0.2">
      <c r="A395">
        <v>2024</v>
      </c>
      <c r="B395" t="s">
        <v>4</v>
      </c>
      <c r="C395" s="52"/>
      <c r="D395" s="52"/>
      <c r="E395" s="52"/>
      <c r="F395" s="52"/>
      <c r="G395" s="52"/>
      <c r="H395" s="52"/>
      <c r="I395" s="52">
        <v>245345.26</v>
      </c>
      <c r="J395" s="52">
        <v>230073.18</v>
      </c>
      <c r="K395" s="52">
        <v>424239.5199999999</v>
      </c>
      <c r="L395" s="52">
        <v>29542</v>
      </c>
      <c r="M395" s="52">
        <v>200698.31</v>
      </c>
      <c r="N395" s="52">
        <v>300630.37999999995</v>
      </c>
      <c r="O395" s="52">
        <v>45111.9</v>
      </c>
      <c r="P395" s="52">
        <v>1475640.5499999998</v>
      </c>
    </row>
    <row r="396" spans="1:16" x14ac:dyDescent="0.2">
      <c r="A396">
        <v>2024</v>
      </c>
      <c r="B396" t="s">
        <v>11</v>
      </c>
      <c r="C396" s="52"/>
      <c r="D396" s="52"/>
      <c r="E396" s="52"/>
      <c r="F396" s="52"/>
      <c r="G396" s="52"/>
      <c r="H396" s="52"/>
      <c r="I396" s="52">
        <v>269750.63</v>
      </c>
      <c r="J396" s="52">
        <v>241095.87</v>
      </c>
      <c r="K396" s="52">
        <v>453880.25</v>
      </c>
      <c r="L396" s="52">
        <v>19964</v>
      </c>
      <c r="M396" s="52">
        <v>216267.60000000003</v>
      </c>
      <c r="N396" s="52">
        <v>249112.82</v>
      </c>
      <c r="O396" s="52">
        <v>25480.34</v>
      </c>
      <c r="P396" s="52">
        <v>1475551.5100000002</v>
      </c>
    </row>
    <row r="397" spans="1:16" x14ac:dyDescent="0.2">
      <c r="A397">
        <v>2024</v>
      </c>
      <c r="B397" t="s">
        <v>12</v>
      </c>
      <c r="C397" s="52"/>
      <c r="D397" s="52"/>
      <c r="E397" s="52"/>
      <c r="F397" s="52"/>
      <c r="G397" s="52"/>
      <c r="H397" s="52"/>
      <c r="I397" s="52">
        <v>259280.29999999996</v>
      </c>
      <c r="J397" s="52">
        <v>229424.38</v>
      </c>
      <c r="K397" s="52">
        <v>519223.72999999992</v>
      </c>
      <c r="L397" s="52">
        <v>17845</v>
      </c>
      <c r="M397" s="52">
        <v>208644.18</v>
      </c>
      <c r="N397" s="52">
        <v>240505.28999999998</v>
      </c>
      <c r="O397" s="52">
        <v>44854.68</v>
      </c>
      <c r="P397" s="52">
        <v>1519777.5599999998</v>
      </c>
    </row>
    <row r="398" spans="1:16" x14ac:dyDescent="0.2">
      <c r="A398">
        <v>2024</v>
      </c>
      <c r="B398" t="s">
        <v>13</v>
      </c>
      <c r="C398" s="52"/>
      <c r="D398" s="52"/>
      <c r="E398" s="52"/>
      <c r="F398" s="52"/>
      <c r="G398" s="52"/>
      <c r="H398" s="52"/>
      <c r="I398" s="52">
        <v>327021.03000000003</v>
      </c>
      <c r="J398" s="52">
        <v>235532.19</v>
      </c>
      <c r="K398" s="52">
        <v>523145.98999999993</v>
      </c>
      <c r="L398" s="52">
        <v>19320</v>
      </c>
      <c r="M398" s="52">
        <v>175944.46000000002</v>
      </c>
      <c r="N398" s="52">
        <v>304279.77</v>
      </c>
      <c r="O398" s="52">
        <v>42869.32</v>
      </c>
      <c r="P398" s="52">
        <v>1628112.76</v>
      </c>
    </row>
    <row r="399" spans="1:16" x14ac:dyDescent="0.2">
      <c r="A399">
        <v>2024</v>
      </c>
      <c r="B399" t="s">
        <v>14</v>
      </c>
      <c r="C399" s="52"/>
      <c r="D399" s="52"/>
      <c r="E399" s="52"/>
      <c r="F399" s="52"/>
      <c r="G399" s="52"/>
      <c r="H399" s="52"/>
      <c r="I399" s="52">
        <v>368836.15</v>
      </c>
      <c r="J399" s="52">
        <v>308716.80999999994</v>
      </c>
      <c r="K399" s="52">
        <v>597455.56000000006</v>
      </c>
      <c r="L399" s="52">
        <v>0</v>
      </c>
      <c r="M399" s="52">
        <v>239200.16999999998</v>
      </c>
      <c r="N399" s="52">
        <v>403020.74000000005</v>
      </c>
      <c r="O399" s="52">
        <v>37218.589999999997</v>
      </c>
      <c r="P399" s="52">
        <v>1954448.02</v>
      </c>
    </row>
    <row r="400" spans="1:16" x14ac:dyDescent="0.2">
      <c r="A400">
        <v>2024</v>
      </c>
      <c r="B400" t="s">
        <v>15</v>
      </c>
      <c r="C400" s="52"/>
      <c r="D400" s="52"/>
      <c r="E400" s="52"/>
      <c r="F400" s="52"/>
      <c r="G400" s="52"/>
      <c r="H400" s="52"/>
      <c r="I400" s="52">
        <v>356106.90999999992</v>
      </c>
      <c r="J400" s="52">
        <v>295397.61</v>
      </c>
      <c r="K400" s="52">
        <v>629754.89</v>
      </c>
      <c r="L400" s="52">
        <v>0</v>
      </c>
      <c r="M400" s="52">
        <v>253548.33000000002</v>
      </c>
      <c r="N400" s="52">
        <v>404666.42</v>
      </c>
      <c r="O400" s="52">
        <v>44415.99</v>
      </c>
      <c r="P400" s="52">
        <v>1983890.15</v>
      </c>
    </row>
    <row r="401" spans="1:16" x14ac:dyDescent="0.2">
      <c r="A401">
        <v>2024</v>
      </c>
      <c r="B401" t="s">
        <v>16</v>
      </c>
      <c r="C401" s="52"/>
      <c r="D401" s="52"/>
      <c r="E401" s="52"/>
      <c r="F401" s="52"/>
      <c r="G401" s="52"/>
      <c r="H401" s="52"/>
      <c r="I401" s="52">
        <v>328267.23000000004</v>
      </c>
      <c r="J401" s="52">
        <v>357849.84</v>
      </c>
      <c r="K401" s="52">
        <v>681364.82000000007</v>
      </c>
      <c r="L401" s="52">
        <v>11720</v>
      </c>
      <c r="M401" s="52">
        <v>265680.75</v>
      </c>
      <c r="N401" s="52">
        <v>448204.97</v>
      </c>
      <c r="O401" s="52">
        <v>54250.39</v>
      </c>
      <c r="P401" s="52">
        <v>2147338</v>
      </c>
    </row>
    <row r="402" spans="1:16" x14ac:dyDescent="0.2">
      <c r="A402">
        <v>2024</v>
      </c>
      <c r="B402" t="s">
        <v>28</v>
      </c>
      <c r="C402" s="52"/>
      <c r="D402" s="52"/>
      <c r="E402" s="52"/>
      <c r="F402" s="52"/>
      <c r="G402" s="52"/>
      <c r="H402" s="52"/>
      <c r="I402" s="52">
        <v>348074.77000000008</v>
      </c>
      <c r="J402" s="52">
        <v>372033.67300000001</v>
      </c>
      <c r="K402" s="52">
        <v>530867.26</v>
      </c>
      <c r="L402" s="52">
        <v>8400</v>
      </c>
      <c r="M402" s="52">
        <v>244202.18</v>
      </c>
      <c r="N402" s="52">
        <v>427636.6</v>
      </c>
      <c r="O402" s="52">
        <v>35065.240000000005</v>
      </c>
      <c r="P402" s="52">
        <v>1966279.7230000002</v>
      </c>
    </row>
    <row r="403" spans="1:16" x14ac:dyDescent="0.2">
      <c r="A403">
        <v>2024</v>
      </c>
      <c r="B403" t="s">
        <v>29</v>
      </c>
      <c r="C403" s="52"/>
      <c r="D403" s="52"/>
      <c r="E403" s="52"/>
      <c r="F403" s="52"/>
      <c r="G403" s="52"/>
      <c r="H403" s="52"/>
      <c r="I403" s="52">
        <v>386401.93999999994</v>
      </c>
      <c r="J403" s="52">
        <v>363809.92000000004</v>
      </c>
      <c r="K403" s="52">
        <v>499735.49000000005</v>
      </c>
      <c r="L403" s="52">
        <v>12600</v>
      </c>
      <c r="M403" s="52">
        <v>260726.62999999998</v>
      </c>
      <c r="N403" s="52">
        <v>388297.53</v>
      </c>
      <c r="O403" s="52">
        <v>28446</v>
      </c>
      <c r="P403" s="52">
        <v>1940017.51</v>
      </c>
    </row>
    <row r="404" spans="1:16" x14ac:dyDescent="0.2">
      <c r="A404">
        <v>2024</v>
      </c>
      <c r="B404" t="s">
        <v>30</v>
      </c>
      <c r="C404" s="52"/>
      <c r="D404" s="52"/>
      <c r="E404" s="52"/>
      <c r="F404" s="52"/>
      <c r="G404" s="52"/>
      <c r="H404" s="52"/>
      <c r="I404" s="52">
        <v>347990.68000000005</v>
      </c>
      <c r="J404" s="52">
        <v>334011.44</v>
      </c>
      <c r="K404" s="52">
        <v>623078.8899999999</v>
      </c>
      <c r="L404" s="52">
        <v>10680</v>
      </c>
      <c r="M404" s="52">
        <v>241746.87</v>
      </c>
      <c r="N404" s="52">
        <v>365613.45999999996</v>
      </c>
      <c r="O404" s="52">
        <v>40945.800000000003</v>
      </c>
      <c r="P404" s="52">
        <v>1964067.14</v>
      </c>
    </row>
    <row r="405" spans="1:16" x14ac:dyDescent="0.2">
      <c r="A405">
        <v>2024</v>
      </c>
      <c r="B405" t="s">
        <v>31</v>
      </c>
      <c r="C405" s="52"/>
      <c r="D405" s="52"/>
      <c r="E405" s="52"/>
      <c r="F405" s="52"/>
      <c r="G405" s="52"/>
      <c r="H405" s="52"/>
      <c r="I405" s="52">
        <v>327461.16000000003</v>
      </c>
      <c r="J405" s="52">
        <v>352768.93</v>
      </c>
      <c r="K405" s="52">
        <v>493612.69000000006</v>
      </c>
      <c r="L405" s="52">
        <v>11400</v>
      </c>
      <c r="M405" s="52">
        <v>226479.71</v>
      </c>
      <c r="N405" s="52">
        <v>338522.7</v>
      </c>
      <c r="O405" s="52">
        <v>38781.979999999996</v>
      </c>
      <c r="P405" s="52">
        <v>1789027.1700000002</v>
      </c>
    </row>
    <row r="406" spans="1:16" x14ac:dyDescent="0.2">
      <c r="A406">
        <v>2024</v>
      </c>
      <c r="B406" t="s">
        <v>32</v>
      </c>
      <c r="C406" s="52"/>
      <c r="D406" s="52"/>
      <c r="E406" s="52"/>
      <c r="F406" s="52"/>
      <c r="G406" s="52"/>
      <c r="H406" s="52"/>
      <c r="I406" s="52">
        <v>310537.75000000006</v>
      </c>
      <c r="J406" s="52">
        <v>330832.02000000008</v>
      </c>
      <c r="K406" s="52">
        <v>580729.74</v>
      </c>
      <c r="L406" s="52">
        <v>20520</v>
      </c>
      <c r="M406" s="52">
        <v>200674.16</v>
      </c>
      <c r="N406" s="52">
        <v>299329.63</v>
      </c>
      <c r="O406" s="52">
        <v>46292.270000000004</v>
      </c>
      <c r="P406" s="52">
        <v>1788915.5700000003</v>
      </c>
    </row>
    <row r="407" spans="1:16" x14ac:dyDescent="0.2">
      <c r="A407" t="s">
        <v>112</v>
      </c>
      <c r="C407" s="52"/>
      <c r="D407" s="52"/>
      <c r="E407" s="52"/>
      <c r="F407" s="52"/>
      <c r="G407" s="52"/>
      <c r="H407" s="52"/>
      <c r="I407" s="52">
        <v>3875073.8100000005</v>
      </c>
      <c r="J407" s="52">
        <v>3651545.8629999999</v>
      </c>
      <c r="K407" s="52">
        <v>6557088.8300000001</v>
      </c>
      <c r="L407" s="52">
        <v>161991</v>
      </c>
      <c r="M407" s="52">
        <v>2733813.35</v>
      </c>
      <c r="N407" s="52">
        <v>4169820.3099999996</v>
      </c>
      <c r="O407" s="52">
        <v>483732.5</v>
      </c>
      <c r="P407" s="52">
        <v>21633065.663000003</v>
      </c>
    </row>
    <row r="408" spans="1:16" x14ac:dyDescent="0.2">
      <c r="A408">
        <v>2025</v>
      </c>
      <c r="B408" t="s">
        <v>4</v>
      </c>
      <c r="C408" s="52"/>
      <c r="D408" s="52"/>
      <c r="E408" s="52"/>
      <c r="F408" s="52"/>
      <c r="G408" s="52"/>
      <c r="H408" s="52"/>
      <c r="I408" s="52">
        <v>295986.62000000005</v>
      </c>
      <c r="J408" s="52">
        <v>311289.88999999996</v>
      </c>
      <c r="K408" s="52">
        <v>612934.77</v>
      </c>
      <c r="L408" s="52">
        <v>18600</v>
      </c>
      <c r="M408" s="52">
        <v>185192.83</v>
      </c>
      <c r="N408" s="52">
        <v>332983.93000000005</v>
      </c>
      <c r="O408" s="52">
        <v>43072.020000000004</v>
      </c>
      <c r="P408" s="52">
        <v>1800060.06</v>
      </c>
    </row>
    <row r="409" spans="1:16" x14ac:dyDescent="0.2">
      <c r="A409">
        <v>2025</v>
      </c>
      <c r="B409" t="s">
        <v>11</v>
      </c>
      <c r="C409" s="52"/>
      <c r="D409" s="52"/>
      <c r="E409" s="52"/>
      <c r="F409" s="52"/>
      <c r="G409" s="52"/>
      <c r="H409" s="52"/>
      <c r="I409" s="52">
        <v>282649.92699999985</v>
      </c>
      <c r="J409" s="52">
        <v>295217.08399999992</v>
      </c>
      <c r="K409" s="52">
        <v>495758.68000000011</v>
      </c>
      <c r="L409" s="52">
        <v>15120</v>
      </c>
      <c r="M409" s="52">
        <v>160747.41999999987</v>
      </c>
      <c r="N409" s="52">
        <v>300639.27</v>
      </c>
      <c r="O409" s="52">
        <v>40838.800000000003</v>
      </c>
      <c r="P409" s="52">
        <v>1590971.1809999999</v>
      </c>
    </row>
    <row r="410" spans="1:16" x14ac:dyDescent="0.2">
      <c r="A410">
        <v>2025</v>
      </c>
      <c r="B410" t="s">
        <v>12</v>
      </c>
      <c r="C410" s="52"/>
      <c r="D410" s="52"/>
      <c r="E410" s="52"/>
      <c r="F410" s="52"/>
      <c r="G410" s="52"/>
      <c r="H410" s="52"/>
      <c r="I410" s="52">
        <v>114921.66699999999</v>
      </c>
      <c r="J410" s="52">
        <v>225704.31500000003</v>
      </c>
      <c r="K410" s="52">
        <v>487680.68999999994</v>
      </c>
      <c r="L410" s="52">
        <v>4400</v>
      </c>
      <c r="M410" s="52">
        <v>83165.260000000009</v>
      </c>
      <c r="N410" s="52">
        <v>275276.77999999997</v>
      </c>
      <c r="O410" s="52">
        <v>45333.020000000004</v>
      </c>
      <c r="P410" s="52">
        <v>1236481.7320000001</v>
      </c>
    </row>
    <row r="411" spans="1:16" x14ac:dyDescent="0.2">
      <c r="A411">
        <v>2025</v>
      </c>
      <c r="B411" t="s">
        <v>13</v>
      </c>
      <c r="C411" s="52"/>
      <c r="D411" s="52"/>
      <c r="E411" s="52"/>
      <c r="F411" s="52"/>
      <c r="G411" s="52"/>
      <c r="H411" s="52"/>
      <c r="I411" s="52">
        <v>127075.1430000001</v>
      </c>
      <c r="J411" s="52">
        <v>263660.04000000004</v>
      </c>
      <c r="K411" s="52">
        <v>522917.02999999997</v>
      </c>
      <c r="L411" s="52">
        <v>6560</v>
      </c>
      <c r="M411" s="52">
        <v>137325.74999999991</v>
      </c>
      <c r="N411" s="52">
        <v>280355.13999999996</v>
      </c>
      <c r="O411" s="52">
        <v>51942.020000000004</v>
      </c>
      <c r="P411" s="52">
        <v>1389835.1229999999</v>
      </c>
    </row>
    <row r="412" spans="1:16" x14ac:dyDescent="0.2">
      <c r="A412">
        <v>2025</v>
      </c>
      <c r="B412" t="s">
        <v>14</v>
      </c>
      <c r="C412" s="52"/>
      <c r="D412" s="52"/>
      <c r="E412" s="52"/>
      <c r="F412" s="52"/>
      <c r="G412" s="52"/>
      <c r="H412" s="52"/>
      <c r="I412" s="52">
        <v>207272.47700000001</v>
      </c>
      <c r="J412" s="52">
        <v>327531.4439999999</v>
      </c>
      <c r="K412" s="52">
        <v>654181.41999999993</v>
      </c>
      <c r="L412" s="52">
        <v>16800</v>
      </c>
      <c r="M412" s="52">
        <v>237571.45000000016</v>
      </c>
      <c r="N412" s="52">
        <v>318368.24999999994</v>
      </c>
      <c r="O412" s="52">
        <v>48081.68</v>
      </c>
      <c r="P412" s="52">
        <v>1809806.7209999999</v>
      </c>
    </row>
    <row r="413" spans="1:16" x14ac:dyDescent="0.2">
      <c r="A413">
        <v>2025</v>
      </c>
      <c r="B413" t="s">
        <v>15</v>
      </c>
      <c r="C413" s="52"/>
      <c r="D413" s="52"/>
      <c r="E413" s="52"/>
      <c r="F413" s="52"/>
      <c r="G413" s="52"/>
      <c r="H413" s="52"/>
      <c r="I413" s="52">
        <v>333330.24200000067</v>
      </c>
      <c r="J413" s="52">
        <v>333017.41900000017</v>
      </c>
      <c r="K413" s="52">
        <v>653806.14</v>
      </c>
      <c r="L413" s="52">
        <v>12500</v>
      </c>
      <c r="M413" s="52">
        <v>222418.14000000028</v>
      </c>
      <c r="N413" s="52">
        <v>386598.85</v>
      </c>
      <c r="O413" s="52">
        <v>37794.659999999996</v>
      </c>
      <c r="P413" s="52">
        <v>1979465.4510000013</v>
      </c>
    </row>
    <row r="414" spans="1:16" x14ac:dyDescent="0.2">
      <c r="A414">
        <v>2025</v>
      </c>
      <c r="B414" t="s">
        <v>16</v>
      </c>
      <c r="C414" s="52"/>
      <c r="D414" s="52"/>
      <c r="E414" s="52"/>
      <c r="F414" s="52"/>
      <c r="G414" s="52"/>
      <c r="H414" s="52"/>
      <c r="I414" s="52">
        <v>362947.31699999946</v>
      </c>
      <c r="J414" s="52">
        <v>388070.43999999994</v>
      </c>
      <c r="K414" s="52">
        <v>689440.55999999994</v>
      </c>
      <c r="L414" s="52">
        <v>4800</v>
      </c>
      <c r="M414" s="52">
        <v>258249.63999999984</v>
      </c>
      <c r="N414" s="52">
        <v>426552.93</v>
      </c>
      <c r="O414" s="52">
        <v>36745.119999999995</v>
      </c>
      <c r="P414" s="52">
        <v>2166806.0069999993</v>
      </c>
    </row>
    <row r="415" spans="1:16" x14ac:dyDescent="0.2">
      <c r="A415">
        <v>2025</v>
      </c>
      <c r="B415" t="s">
        <v>28</v>
      </c>
      <c r="C415" s="52"/>
      <c r="D415" s="52"/>
      <c r="E415" s="52"/>
      <c r="F415" s="52"/>
      <c r="G415" s="52"/>
      <c r="H415" s="52"/>
      <c r="I415" s="52">
        <v>395359.37299999973</v>
      </c>
      <c r="J415" s="52">
        <v>382925.72099999996</v>
      </c>
      <c r="K415" s="52">
        <v>664300.35000000009</v>
      </c>
      <c r="L415" s="52">
        <v>0</v>
      </c>
      <c r="M415" s="52">
        <v>257674.90000000002</v>
      </c>
      <c r="N415" s="52">
        <v>373259.49000000005</v>
      </c>
      <c r="O415" s="52">
        <v>39609.660000000003</v>
      </c>
      <c r="P415" s="52">
        <v>2113129.4939999995</v>
      </c>
    </row>
    <row r="416" spans="1:16" x14ac:dyDescent="0.2">
      <c r="A416">
        <v>2025</v>
      </c>
      <c r="B416" t="s">
        <v>29</v>
      </c>
      <c r="C416" s="52"/>
      <c r="D416" s="52"/>
      <c r="E416" s="52"/>
      <c r="F416" s="52"/>
      <c r="G416" s="52"/>
      <c r="H416" s="52"/>
      <c r="I416" s="52">
        <v>307689.94499999995</v>
      </c>
      <c r="J416" s="52">
        <v>359941.35199999996</v>
      </c>
      <c r="K416" s="52">
        <v>611506.80999999994</v>
      </c>
      <c r="L416" s="52">
        <v>0</v>
      </c>
      <c r="M416" s="52">
        <v>227784.25999999975</v>
      </c>
      <c r="N416" s="52">
        <v>341749.69000000006</v>
      </c>
      <c r="O416" s="52">
        <v>38052.499999999993</v>
      </c>
      <c r="P416" s="52">
        <v>1886724.5569999996</v>
      </c>
    </row>
    <row r="417" spans="1:16" x14ac:dyDescent="0.2">
      <c r="A417">
        <v>2025</v>
      </c>
      <c r="B417" t="s">
        <v>30</v>
      </c>
      <c r="C417" s="52"/>
      <c r="D417" s="52"/>
      <c r="E417" s="52"/>
      <c r="F417" s="52"/>
      <c r="G417" s="52"/>
      <c r="H417" s="52"/>
      <c r="I417" s="52">
        <v>339729.0930000004</v>
      </c>
      <c r="J417" s="52">
        <v>379451.80899999995</v>
      </c>
      <c r="K417" s="52">
        <v>607618.19999999995</v>
      </c>
      <c r="L417" s="52">
        <v>0</v>
      </c>
      <c r="M417" s="52">
        <v>266687.23999999987</v>
      </c>
      <c r="N417" s="52">
        <v>356918.91</v>
      </c>
      <c r="O417" s="52">
        <v>40070.559999999998</v>
      </c>
      <c r="P417" s="52">
        <v>1990475.8120000002</v>
      </c>
    </row>
    <row r="418" spans="1:16" x14ac:dyDescent="0.2">
      <c r="A418">
        <v>2025</v>
      </c>
      <c r="B418" t="s">
        <v>31</v>
      </c>
      <c r="C418" s="52"/>
      <c r="D418" s="52"/>
      <c r="E418" s="52"/>
      <c r="F418" s="52"/>
      <c r="G418" s="52"/>
      <c r="H418" s="52"/>
      <c r="I418" s="52">
        <v>285449.98999999958</v>
      </c>
      <c r="J418" s="52"/>
      <c r="K418" s="52">
        <v>479548.81000000011</v>
      </c>
      <c r="L418" s="52">
        <v>0</v>
      </c>
      <c r="M418" s="52"/>
      <c r="N418" s="52"/>
      <c r="O418" s="52"/>
      <c r="P418" s="52">
        <v>764998.7999999997</v>
      </c>
    </row>
    <row r="419" spans="1:16" x14ac:dyDescent="0.2">
      <c r="A419" t="s">
        <v>113</v>
      </c>
      <c r="C419" s="52"/>
      <c r="D419" s="52"/>
      <c r="E419" s="52"/>
      <c r="F419" s="52"/>
      <c r="G419" s="52"/>
      <c r="H419" s="52"/>
      <c r="I419" s="52">
        <v>3052411.7939999998</v>
      </c>
      <c r="J419" s="52">
        <v>3266809.514</v>
      </c>
      <c r="K419" s="52">
        <v>6479693.4600000009</v>
      </c>
      <c r="L419" s="52">
        <v>78780</v>
      </c>
      <c r="M419" s="52">
        <v>2036816.8899999997</v>
      </c>
      <c r="N419" s="52">
        <v>3392703.24</v>
      </c>
      <c r="O419" s="52">
        <v>421540.04</v>
      </c>
      <c r="P419" s="52">
        <v>18728754.937999994</v>
      </c>
    </row>
    <row r="420" spans="1:16" x14ac:dyDescent="0.2">
      <c r="A420" t="s">
        <v>22</v>
      </c>
      <c r="C420" s="52">
        <v>41782467</v>
      </c>
      <c r="D420" s="52">
        <v>11960579</v>
      </c>
      <c r="E420" s="52">
        <v>12344158</v>
      </c>
      <c r="F420" s="52">
        <v>23694769.939999998</v>
      </c>
      <c r="G420" s="52">
        <v>7574867</v>
      </c>
      <c r="H420" s="52">
        <v>7845270.2599999998</v>
      </c>
      <c r="I420" s="52">
        <v>107973244.75570776</v>
      </c>
      <c r="J420" s="52">
        <v>143426937.41199994</v>
      </c>
      <c r="K420" s="52">
        <v>218423397.30999994</v>
      </c>
      <c r="L420" s="52">
        <v>4149303.25</v>
      </c>
      <c r="M420" s="52">
        <v>24036669.709999993</v>
      </c>
      <c r="N420" s="52">
        <v>40091969.130000018</v>
      </c>
      <c r="O420" s="52">
        <v>4383032.9999999991</v>
      </c>
      <c r="P420" s="52">
        <v>647686665.76770806</v>
      </c>
    </row>
  </sheetData>
  <pageMargins left="0.25" right="0.25" top="0.75" bottom="0.75" header="0.3" footer="0.3"/>
  <pageSetup paperSize="9" scale="80" fitToHeight="0"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
  <sheetViews>
    <sheetView workbookViewId="0">
      <selection activeCell="A9" sqref="A9"/>
    </sheetView>
  </sheetViews>
  <sheetFormatPr baseColWidth="10" defaultRowHeight="15" x14ac:dyDescent="0.25"/>
  <cols>
    <col min="1" max="1" width="34" style="55" bestFit="1" customWidth="1"/>
    <col min="2" max="4" width="11.42578125" style="55"/>
    <col min="5" max="5" width="50.42578125" style="55" bestFit="1" customWidth="1"/>
    <col min="6" max="8" width="11.42578125" style="55"/>
    <col min="9" max="9" width="24" style="55" bestFit="1" customWidth="1"/>
    <col min="10" max="16384" width="11.42578125" style="55"/>
  </cols>
  <sheetData>
    <row r="1" spans="1:9" x14ac:dyDescent="0.25">
      <c r="A1" s="55" t="s">
        <v>115</v>
      </c>
      <c r="B1" s="55" t="s">
        <v>116</v>
      </c>
      <c r="C1" s="55" t="s">
        <v>117</v>
      </c>
      <c r="D1" s="55" t="s">
        <v>118</v>
      </c>
      <c r="E1" s="55" t="s">
        <v>119</v>
      </c>
      <c r="F1" s="55" t="s">
        <v>120</v>
      </c>
      <c r="G1" s="55" t="s">
        <v>121</v>
      </c>
      <c r="H1" s="55" t="s">
        <v>122</v>
      </c>
      <c r="I1" s="55" t="s">
        <v>123</v>
      </c>
    </row>
    <row r="2" spans="1:9" x14ac:dyDescent="0.25">
      <c r="A2" s="15" t="s">
        <v>7</v>
      </c>
      <c r="B2" s="55">
        <v>1</v>
      </c>
      <c r="C2" s="55">
        <v>3</v>
      </c>
      <c r="D2" s="55" t="s">
        <v>171</v>
      </c>
      <c r="E2" s="55" t="s">
        <v>124</v>
      </c>
      <c r="F2" s="55" t="s">
        <v>125</v>
      </c>
      <c r="G2" s="55" t="s">
        <v>125</v>
      </c>
      <c r="H2" s="55">
        <v>1</v>
      </c>
      <c r="I2" t="s">
        <v>126</v>
      </c>
    </row>
    <row r="3" spans="1:9" x14ac:dyDescent="0.25">
      <c r="A3" s="15" t="s">
        <v>6</v>
      </c>
      <c r="B3" s="55">
        <v>2</v>
      </c>
      <c r="C3" s="55">
        <v>1</v>
      </c>
      <c r="D3" s="55" t="s">
        <v>172</v>
      </c>
      <c r="E3" s="55" t="s">
        <v>127</v>
      </c>
      <c r="F3" s="55" t="s">
        <v>128</v>
      </c>
      <c r="G3" s="55" t="s">
        <v>128</v>
      </c>
      <c r="H3" s="55">
        <v>2</v>
      </c>
      <c r="I3" t="s">
        <v>129</v>
      </c>
    </row>
    <row r="4" spans="1:9" x14ac:dyDescent="0.25">
      <c r="A4" s="15" t="s">
        <v>81</v>
      </c>
      <c r="B4" s="55">
        <v>3</v>
      </c>
      <c r="C4" s="55">
        <v>2</v>
      </c>
      <c r="D4" s="55" t="s">
        <v>173</v>
      </c>
      <c r="E4" s="55" t="s">
        <v>130</v>
      </c>
      <c r="F4" s="55" t="s">
        <v>131</v>
      </c>
      <c r="G4" s="55" t="s">
        <v>131</v>
      </c>
      <c r="H4" s="55">
        <v>3</v>
      </c>
      <c r="I4" t="s">
        <v>132</v>
      </c>
    </row>
    <row r="5" spans="1:9" x14ac:dyDescent="0.25">
      <c r="A5" s="15" t="s">
        <v>8</v>
      </c>
      <c r="B5" s="55">
        <v>4</v>
      </c>
      <c r="C5" s="55">
        <v>4</v>
      </c>
      <c r="D5" s="55" t="s">
        <v>174</v>
      </c>
      <c r="E5" s="55" t="s">
        <v>133</v>
      </c>
      <c r="F5" s="55" t="s">
        <v>134</v>
      </c>
      <c r="G5" s="55" t="s">
        <v>135</v>
      </c>
      <c r="H5" s="55">
        <v>4</v>
      </c>
      <c r="I5" t="s">
        <v>136</v>
      </c>
    </row>
    <row r="6" spans="1:9" x14ac:dyDescent="0.25">
      <c r="A6" s="15" t="s">
        <v>9</v>
      </c>
      <c r="B6" s="55">
        <v>5</v>
      </c>
      <c r="C6" s="55">
        <v>6</v>
      </c>
      <c r="D6" s="55" t="s">
        <v>175</v>
      </c>
      <c r="E6" s="55" t="s">
        <v>137</v>
      </c>
      <c r="F6" s="55" t="s">
        <v>138</v>
      </c>
      <c r="G6" s="55" t="s">
        <v>139</v>
      </c>
      <c r="H6" s="55">
        <v>5</v>
      </c>
      <c r="I6" t="s">
        <v>144</v>
      </c>
    </row>
    <row r="7" spans="1:9" x14ac:dyDescent="0.25">
      <c r="A7" s="15" t="s">
        <v>10</v>
      </c>
      <c r="B7" s="55">
        <v>6</v>
      </c>
      <c r="C7" s="55">
        <v>5</v>
      </c>
      <c r="D7" s="55" t="s">
        <v>176</v>
      </c>
      <c r="E7" s="55" t="s">
        <v>141</v>
      </c>
      <c r="F7" s="55" t="s">
        <v>142</v>
      </c>
      <c r="G7" s="55" t="s">
        <v>143</v>
      </c>
      <c r="H7" s="55">
        <v>6</v>
      </c>
      <c r="I7" t="s">
        <v>140</v>
      </c>
    </row>
    <row r="8" spans="1:9" x14ac:dyDescent="0.25">
      <c r="A8" s="15" t="s">
        <v>48</v>
      </c>
      <c r="B8" s="55">
        <v>8</v>
      </c>
      <c r="C8" s="55">
        <v>7</v>
      </c>
      <c r="D8" s="55" t="s">
        <v>177</v>
      </c>
      <c r="E8" s="55" t="s">
        <v>145</v>
      </c>
      <c r="F8" s="55" t="s">
        <v>146</v>
      </c>
      <c r="G8" s="55" t="s">
        <v>147</v>
      </c>
      <c r="H8" s="55">
        <v>8</v>
      </c>
      <c r="I8" t="s">
        <v>148</v>
      </c>
    </row>
    <row r="9" spans="1:9" x14ac:dyDescent="0.25">
      <c r="A9" s="15" t="s">
        <v>36</v>
      </c>
      <c r="B9" s="55">
        <v>28</v>
      </c>
      <c r="C9" s="55">
        <v>10</v>
      </c>
      <c r="D9" s="55" t="s">
        <v>178</v>
      </c>
      <c r="E9" s="55" t="s">
        <v>149</v>
      </c>
      <c r="F9" s="55" t="s">
        <v>150</v>
      </c>
      <c r="G9" s="55" t="s">
        <v>151</v>
      </c>
      <c r="H9" s="55">
        <v>5</v>
      </c>
      <c r="I9" t="s">
        <v>152</v>
      </c>
    </row>
    <row r="10" spans="1:9" x14ac:dyDescent="0.25">
      <c r="A10" s="15" t="s">
        <v>41</v>
      </c>
      <c r="B10" s="55">
        <v>29</v>
      </c>
      <c r="C10" s="55">
        <v>13</v>
      </c>
      <c r="D10" s="55" t="s">
        <v>179</v>
      </c>
      <c r="E10" s="55" t="s">
        <v>153</v>
      </c>
      <c r="F10" s="55" t="s">
        <v>154</v>
      </c>
      <c r="G10" s="55" t="s">
        <v>153</v>
      </c>
      <c r="H10" s="55">
        <v>5</v>
      </c>
      <c r="I10" s="55" t="s">
        <v>155</v>
      </c>
    </row>
    <row r="11" spans="1:9" x14ac:dyDescent="0.25">
      <c r="A11" s="15" t="s">
        <v>35</v>
      </c>
      <c r="B11" s="55">
        <v>30</v>
      </c>
      <c r="C11" s="55">
        <v>9</v>
      </c>
      <c r="D11" s="55" t="s">
        <v>180</v>
      </c>
      <c r="E11" s="55" t="s">
        <v>156</v>
      </c>
      <c r="F11" s="55" t="s">
        <v>157</v>
      </c>
      <c r="G11" s="55" t="s">
        <v>158</v>
      </c>
      <c r="H11" s="55">
        <v>6</v>
      </c>
      <c r="I11" s="55" t="s">
        <v>159</v>
      </c>
    </row>
    <row r="12" spans="1:9" x14ac:dyDescent="0.25">
      <c r="A12" s="15" t="s">
        <v>40</v>
      </c>
      <c r="B12" s="55">
        <v>31</v>
      </c>
      <c r="C12" s="55">
        <v>12</v>
      </c>
      <c r="D12" s="55" t="s">
        <v>181</v>
      </c>
      <c r="E12" s="55" t="s">
        <v>160</v>
      </c>
      <c r="F12" s="55" t="s">
        <v>161</v>
      </c>
      <c r="G12" s="55" t="s">
        <v>160</v>
      </c>
      <c r="H12" s="55">
        <v>6</v>
      </c>
      <c r="I12" t="s">
        <v>162</v>
      </c>
    </row>
    <row r="13" spans="1:9" x14ac:dyDescent="0.25">
      <c r="A13" s="15" t="s">
        <v>163</v>
      </c>
      <c r="B13" s="55">
        <v>32</v>
      </c>
      <c r="C13" s="55">
        <v>8</v>
      </c>
      <c r="D13" s="55" t="s">
        <v>182</v>
      </c>
      <c r="E13" s="55" t="s">
        <v>164</v>
      </c>
      <c r="F13" s="55" t="s">
        <v>165</v>
      </c>
      <c r="G13" s="55" t="s">
        <v>164</v>
      </c>
      <c r="H13" s="55">
        <v>4</v>
      </c>
      <c r="I13" t="s">
        <v>166</v>
      </c>
    </row>
    <row r="14" spans="1:9" x14ac:dyDescent="0.25">
      <c r="A14" s="15" t="s">
        <v>46</v>
      </c>
      <c r="B14" s="55">
        <v>33</v>
      </c>
      <c r="C14" s="55">
        <v>11</v>
      </c>
      <c r="D14" s="55" t="s">
        <v>183</v>
      </c>
      <c r="E14" s="55" t="s">
        <v>167</v>
      </c>
      <c r="F14" s="55" t="s">
        <v>168</v>
      </c>
      <c r="G14" s="55" t="s">
        <v>169</v>
      </c>
      <c r="H14" s="55">
        <v>4</v>
      </c>
      <c r="I14" t="s">
        <v>170</v>
      </c>
    </row>
  </sheetData>
  <phoneticPr fontId="18"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L2506"/>
  <sheetViews>
    <sheetView topLeftCell="A5" zoomScale="90" zoomScaleNormal="90" workbookViewId="0">
      <pane xSplit="4" ySplit="1" topLeftCell="E2480" activePane="bottomRight" state="frozen"/>
      <selection activeCell="A5" sqref="A5"/>
      <selection pane="topRight" activeCell="D5" sqref="D5"/>
      <selection pane="bottomLeft" activeCell="A6" sqref="A6"/>
      <selection pane="bottomRight" activeCell="H2505" sqref="H2505"/>
    </sheetView>
  </sheetViews>
  <sheetFormatPr baseColWidth="10" defaultRowHeight="12.75" x14ac:dyDescent="0.2"/>
  <cols>
    <col min="1" max="1" width="7.140625" style="15" customWidth="1"/>
    <col min="2" max="2" width="14.140625" style="15" customWidth="1"/>
    <col min="3" max="3" width="16.85546875" style="15" bestFit="1" customWidth="1"/>
    <col min="4" max="4" width="32.42578125" style="15" customWidth="1"/>
    <col min="5" max="5" width="16" style="67" customWidth="1"/>
    <col min="6" max="6" width="19.140625" style="67" customWidth="1"/>
    <col min="7" max="7" width="14.7109375" style="17" customWidth="1"/>
    <col min="8" max="8" width="25" style="18" bestFit="1" customWidth="1"/>
    <col min="9" max="9" width="15.42578125" style="18" customWidth="1"/>
    <col min="10" max="10" width="14.7109375" style="18" customWidth="1"/>
    <col min="11" max="11" width="40" style="15" customWidth="1"/>
    <col min="12" max="12" width="26.7109375" style="15" hidden="1" customWidth="1"/>
    <col min="13" max="16384" width="11.42578125" style="15"/>
  </cols>
  <sheetData>
    <row r="5" spans="1:12" s="12" customFormat="1" ht="36" customHeight="1" x14ac:dyDescent="0.2">
      <c r="A5" s="12" t="s">
        <v>2</v>
      </c>
      <c r="B5" s="12" t="s">
        <v>3</v>
      </c>
      <c r="C5" s="12" t="s">
        <v>47</v>
      </c>
      <c r="D5" s="12" t="s">
        <v>5</v>
      </c>
      <c r="E5" s="66" t="s">
        <v>19</v>
      </c>
      <c r="F5" s="66" t="s">
        <v>20</v>
      </c>
      <c r="G5" s="13" t="s">
        <v>18</v>
      </c>
      <c r="H5" s="14" t="s">
        <v>17</v>
      </c>
      <c r="I5" s="14" t="s">
        <v>0</v>
      </c>
      <c r="J5" s="14" t="s">
        <v>1</v>
      </c>
      <c r="K5" s="14" t="s">
        <v>42</v>
      </c>
      <c r="L5" s="57" t="s">
        <v>189</v>
      </c>
    </row>
    <row r="6" spans="1:12" x14ac:dyDescent="0.2">
      <c r="A6" s="15">
        <v>1994</v>
      </c>
      <c r="B6" s="15" t="s">
        <v>4</v>
      </c>
      <c r="C6" s="16" t="str">
        <f t="shared" ref="C6:C69" si="0" xml:space="preserve"> B6 &amp; "-" &amp; A6</f>
        <v>Enero-1994</v>
      </c>
      <c r="D6" s="15" t="s">
        <v>81</v>
      </c>
      <c r="E6" s="67">
        <v>254739</v>
      </c>
      <c r="F6" s="67">
        <v>89668000</v>
      </c>
      <c r="G6" s="17">
        <f>+Tabla1[[#This Row],[Toneladas Km (Ton.Km)]]/Tabla1[[#This Row],[Toneladas (Ton)]]</f>
        <v>351.99949752491767</v>
      </c>
      <c r="H6" s="18">
        <v>2424000</v>
      </c>
      <c r="I6" s="18">
        <f t="shared" ref="I6:I69" si="1">+H6/E6</f>
        <v>9.515621871798194</v>
      </c>
      <c r="J6" s="18">
        <f t="shared" ref="J6:J69" si="2">+H6/F6</f>
        <v>2.7033055270553597E-2</v>
      </c>
      <c r="K6" s="18"/>
      <c r="L6" s="56" t="str">
        <f>+VLOOKUP(Tabla1[[#This Row],[Operador]],OPE_6[#All],9,FALSE)</f>
        <v>B-FEP SA</v>
      </c>
    </row>
    <row r="7" spans="1:12" x14ac:dyDescent="0.2">
      <c r="A7" s="15">
        <v>1994</v>
      </c>
      <c r="B7" s="15" t="s">
        <v>4</v>
      </c>
      <c r="C7" s="19" t="str">
        <f t="shared" si="0"/>
        <v>Enero-1994</v>
      </c>
      <c r="D7" s="15" t="s">
        <v>6</v>
      </c>
      <c r="E7" s="67">
        <v>198321</v>
      </c>
      <c r="F7" s="67">
        <v>75422000</v>
      </c>
      <c r="G7" s="17">
        <f>+Tabla1[[#This Row],[Toneladas Km (Ton.Km)]]/Tabla1[[#This Row],[Toneladas (Ton)]]</f>
        <v>380.3026406684113</v>
      </c>
      <c r="H7" s="18">
        <v>2491000</v>
      </c>
      <c r="I7" s="18">
        <f t="shared" si="1"/>
        <v>12.560444935231267</v>
      </c>
      <c r="J7" s="18">
        <f t="shared" si="2"/>
        <v>3.3027498607833258E-2</v>
      </c>
      <c r="K7" s="18"/>
      <c r="L7" s="56" t="str">
        <f>+VLOOKUP(Tabla1[[#This Row],[Operador]],OPE_6[#All],9,FALSE)</f>
        <v>A-FSR SA</v>
      </c>
    </row>
    <row r="8" spans="1:12" x14ac:dyDescent="0.2">
      <c r="A8" s="15">
        <v>1994</v>
      </c>
      <c r="B8" s="15" t="s">
        <v>4</v>
      </c>
      <c r="C8" s="19" t="str">
        <f t="shared" si="0"/>
        <v>Enero-1994</v>
      </c>
      <c r="D8" s="15" t="s">
        <v>40</v>
      </c>
      <c r="E8" s="67">
        <v>63435</v>
      </c>
      <c r="F8" s="67">
        <v>36872000</v>
      </c>
      <c r="G8" s="17">
        <f>+Tabla1[[#This Row],[Toneladas Km (Ton.Km)]]/Tabla1[[#This Row],[Toneladas (Ton)]]</f>
        <v>581.25640419326874</v>
      </c>
      <c r="H8" s="18">
        <v>817000</v>
      </c>
      <c r="I8" s="18">
        <f t="shared" si="1"/>
        <v>12.87932529360763</v>
      </c>
      <c r="J8" s="18">
        <f t="shared" si="2"/>
        <v>2.2157734866565415E-2</v>
      </c>
      <c r="K8" s="18"/>
      <c r="L8" s="56" t="str">
        <f>+VLOOKUP(Tabla1[[#This Row],[Operador]],OPE_6[#All],9,FALSE)</f>
        <v>L-FM - GRAL. URQ. SA</v>
      </c>
    </row>
    <row r="9" spans="1:12" x14ac:dyDescent="0.2">
      <c r="A9" s="15">
        <v>1994</v>
      </c>
      <c r="B9" s="15" t="s">
        <v>4</v>
      </c>
      <c r="C9" s="19" t="str">
        <f t="shared" si="0"/>
        <v>Enero-1994</v>
      </c>
      <c r="D9" s="15" t="s">
        <v>7</v>
      </c>
      <c r="E9" s="67">
        <v>155828</v>
      </c>
      <c r="F9" s="67">
        <v>66001000.000000007</v>
      </c>
      <c r="G9" s="17">
        <f>+Tabla1[[#This Row],[Toneladas Km (Ton.Km)]]/Tabla1[[#This Row],[Toneladas (Ton)]]</f>
        <v>423.5503247169957</v>
      </c>
      <c r="H9" s="18">
        <v>1740000</v>
      </c>
      <c r="I9" s="18">
        <f t="shared" si="1"/>
        <v>11.166157558333547</v>
      </c>
      <c r="J9" s="18">
        <f t="shared" si="2"/>
        <v>2.6363236920652715E-2</v>
      </c>
      <c r="K9" s="18"/>
      <c r="L9" s="56" t="str">
        <f>+VLOOKUP(Tabla1[[#This Row],[Operador]],OPE_6[#All],9,FALSE)</f>
        <v>C-NCA SA</v>
      </c>
    </row>
    <row r="10" spans="1:12" x14ac:dyDescent="0.2">
      <c r="A10" s="15">
        <v>1994</v>
      </c>
      <c r="B10" s="15" t="s">
        <v>4</v>
      </c>
      <c r="C10" s="19" t="str">
        <f t="shared" si="0"/>
        <v>Enero-1994</v>
      </c>
      <c r="D10" s="15" t="s">
        <v>41</v>
      </c>
      <c r="E10" s="67">
        <v>190169</v>
      </c>
      <c r="F10" s="67">
        <v>169200000</v>
      </c>
      <c r="G10" s="17">
        <f>+Tabla1[[#This Row],[Toneladas Km (Ton.Km)]]/Tabla1[[#This Row],[Toneladas (Ton)]]</f>
        <v>889.73491999221744</v>
      </c>
      <c r="H10" s="18">
        <v>3720000</v>
      </c>
      <c r="I10" s="18">
        <f t="shared" si="1"/>
        <v>19.561547886353718</v>
      </c>
      <c r="J10" s="18">
        <f t="shared" si="2"/>
        <v>2.198581560283688E-2</v>
      </c>
      <c r="K10" s="18"/>
      <c r="L10" s="56" t="str">
        <f>+VLOOKUP(Tabla1[[#This Row],[Operador]],OPE_6[#All],9,FALSE)</f>
        <v>M-BAP - SM</v>
      </c>
    </row>
    <row r="11" spans="1:12" x14ac:dyDescent="0.2">
      <c r="A11" s="15">
        <v>1994</v>
      </c>
      <c r="B11" s="15" t="s">
        <v>11</v>
      </c>
      <c r="C11" s="19" t="str">
        <f t="shared" si="0"/>
        <v>Febrero-1994</v>
      </c>
      <c r="D11" s="15" t="s">
        <v>81</v>
      </c>
      <c r="E11" s="67">
        <v>225661</v>
      </c>
      <c r="F11" s="67">
        <v>84849000</v>
      </c>
      <c r="G11" s="17">
        <f>+Tabla1[[#This Row],[Toneladas Km (Ton.Km)]]/Tabla1[[#This Row],[Toneladas (Ton)]]</f>
        <v>376.00205618161755</v>
      </c>
      <c r="H11" s="18">
        <v>2384000</v>
      </c>
      <c r="I11" s="18">
        <f t="shared" si="1"/>
        <v>10.564519345389765</v>
      </c>
      <c r="J11" s="18">
        <f t="shared" si="2"/>
        <v>2.8096972268382658E-2</v>
      </c>
      <c r="K11" s="18"/>
      <c r="L11" s="56" t="str">
        <f>+VLOOKUP(Tabla1[[#This Row],[Operador]],OPE_6[#All],9,FALSE)</f>
        <v>B-FEP SA</v>
      </c>
    </row>
    <row r="12" spans="1:12" ht="12.75" customHeight="1" x14ac:dyDescent="0.2">
      <c r="A12" s="15">
        <v>1994</v>
      </c>
      <c r="B12" s="15" t="s">
        <v>11</v>
      </c>
      <c r="C12" s="19" t="str">
        <f t="shared" si="0"/>
        <v>Febrero-1994</v>
      </c>
      <c r="D12" s="15" t="s">
        <v>6</v>
      </c>
      <c r="E12" s="67">
        <v>192042</v>
      </c>
      <c r="F12" s="67">
        <v>83250000</v>
      </c>
      <c r="G12" s="17">
        <f>+Tabla1[[#This Row],[Toneladas Km (Ton.Km)]]/Tabla1[[#This Row],[Toneladas (Ton)]]</f>
        <v>433.49892211078827</v>
      </c>
      <c r="H12" s="18">
        <v>2509000</v>
      </c>
      <c r="I12" s="18">
        <f t="shared" si="1"/>
        <v>13.064850397308922</v>
      </c>
      <c r="J12" s="18">
        <f t="shared" si="2"/>
        <v>3.0138138138138138E-2</v>
      </c>
      <c r="K12" s="18"/>
      <c r="L12" s="56" t="str">
        <f>+VLOOKUP(Tabla1[[#This Row],[Operador]],OPE_6[#All],9,FALSE)</f>
        <v>A-FSR SA</v>
      </c>
    </row>
    <row r="13" spans="1:12" ht="12.75" customHeight="1" x14ac:dyDescent="0.2">
      <c r="A13" s="15">
        <v>1994</v>
      </c>
      <c r="B13" s="15" t="s">
        <v>11</v>
      </c>
      <c r="C13" s="19" t="str">
        <f t="shared" si="0"/>
        <v>Febrero-1994</v>
      </c>
      <c r="D13" s="15" t="s">
        <v>40</v>
      </c>
      <c r="E13" s="67">
        <v>68817</v>
      </c>
      <c r="F13" s="67">
        <v>40711000</v>
      </c>
      <c r="G13" s="17">
        <f>+Tabla1[[#This Row],[Toneladas Km (Ton.Km)]]/Tabla1[[#This Row],[Toneladas (Ton)]]</f>
        <v>591.58347501344144</v>
      </c>
      <c r="H13" s="18">
        <v>897000</v>
      </c>
      <c r="I13" s="18">
        <f t="shared" si="1"/>
        <v>13.034569946379529</v>
      </c>
      <c r="J13" s="18">
        <f t="shared" si="2"/>
        <v>2.2033357077939623E-2</v>
      </c>
      <c r="K13" s="18"/>
      <c r="L13" s="56" t="str">
        <f>+VLOOKUP(Tabla1[[#This Row],[Operador]],OPE_6[#All],9,FALSE)</f>
        <v>L-FM - GRAL. URQ. SA</v>
      </c>
    </row>
    <row r="14" spans="1:12" ht="12.75" customHeight="1" x14ac:dyDescent="0.2">
      <c r="A14" s="15">
        <v>1994</v>
      </c>
      <c r="B14" s="15" t="s">
        <v>11</v>
      </c>
      <c r="C14" s="19" t="str">
        <f t="shared" si="0"/>
        <v>Febrero-1994</v>
      </c>
      <c r="D14" s="15" t="s">
        <v>7</v>
      </c>
      <c r="E14" s="67">
        <v>187628</v>
      </c>
      <c r="F14" s="67">
        <v>69875000</v>
      </c>
      <c r="G14" s="17">
        <f>+Tabla1[[#This Row],[Toneladas Km (Ton.Km)]]/Tabla1[[#This Row],[Toneladas (Ton)]]</f>
        <v>372.41243311232864</v>
      </c>
      <c r="H14" s="18">
        <v>1842000</v>
      </c>
      <c r="I14" s="18">
        <f t="shared" si="1"/>
        <v>9.8172980578591673</v>
      </c>
      <c r="J14" s="18">
        <f t="shared" si="2"/>
        <v>2.6361359570661897E-2</v>
      </c>
      <c r="K14" s="18"/>
      <c r="L14" s="56" t="str">
        <f>+VLOOKUP(Tabla1[[#This Row],[Operador]],OPE_6[#All],9,FALSE)</f>
        <v>C-NCA SA</v>
      </c>
    </row>
    <row r="15" spans="1:12" ht="12.75" customHeight="1" x14ac:dyDescent="0.2">
      <c r="A15" s="15">
        <v>1994</v>
      </c>
      <c r="B15" s="15" t="s">
        <v>11</v>
      </c>
      <c r="C15" s="19" t="str">
        <f t="shared" si="0"/>
        <v>Febrero-1994</v>
      </c>
      <c r="D15" s="15" t="s">
        <v>41</v>
      </c>
      <c r="E15" s="67">
        <v>148502</v>
      </c>
      <c r="F15" s="67">
        <v>139400000</v>
      </c>
      <c r="G15" s="17">
        <f>+Tabla1[[#This Row],[Toneladas Km (Ton.Km)]]/Tabla1[[#This Row],[Toneladas (Ton)]]</f>
        <v>938.70789618995025</v>
      </c>
      <c r="H15" s="18">
        <v>3243000</v>
      </c>
      <c r="I15" s="18">
        <f t="shared" si="1"/>
        <v>21.838089722697337</v>
      </c>
      <c r="J15" s="18">
        <f t="shared" si="2"/>
        <v>2.3263988522238165E-2</v>
      </c>
      <c r="K15" s="18"/>
      <c r="L15" s="56" t="str">
        <f>+VLOOKUP(Tabla1[[#This Row],[Operador]],OPE_6[#All],9,FALSE)</f>
        <v>M-BAP - SM</v>
      </c>
    </row>
    <row r="16" spans="1:12" x14ac:dyDescent="0.2">
      <c r="A16" s="15">
        <v>1994</v>
      </c>
      <c r="B16" s="15" t="s">
        <v>12</v>
      </c>
      <c r="C16" s="19" t="str">
        <f t="shared" si="0"/>
        <v>Marzo-1994</v>
      </c>
      <c r="D16" s="15" t="s">
        <v>81</v>
      </c>
      <c r="E16" s="67">
        <v>186146</v>
      </c>
      <c r="F16" s="67">
        <v>80043000</v>
      </c>
      <c r="G16" s="17">
        <f>+Tabla1[[#This Row],[Toneladas Km (Ton.Km)]]/Tabla1[[#This Row],[Toneladas (Ton)]]</f>
        <v>430.00118186799608</v>
      </c>
      <c r="H16" s="18">
        <v>2091000</v>
      </c>
      <c r="I16" s="18">
        <f t="shared" si="1"/>
        <v>11.233118090101318</v>
      </c>
      <c r="J16" s="18">
        <f t="shared" si="2"/>
        <v>2.6123458640980472E-2</v>
      </c>
      <c r="K16" s="18"/>
      <c r="L16" s="56" t="str">
        <f>+VLOOKUP(Tabla1[[#This Row],[Operador]],OPE_6[#All],9,FALSE)</f>
        <v>B-FEP SA</v>
      </c>
    </row>
    <row r="17" spans="1:12" x14ac:dyDescent="0.2">
      <c r="A17" s="15">
        <v>1994</v>
      </c>
      <c r="B17" s="15" t="s">
        <v>12</v>
      </c>
      <c r="C17" s="19" t="str">
        <f t="shared" si="0"/>
        <v>Marzo-1994</v>
      </c>
      <c r="D17" s="15" t="s">
        <v>6</v>
      </c>
      <c r="E17" s="67">
        <v>203083</v>
      </c>
      <c r="F17" s="67">
        <v>87245000</v>
      </c>
      <c r="G17" s="17">
        <f>+Tabla1[[#This Row],[Toneladas Km (Ton.Km)]]/Tabla1[[#This Row],[Toneladas (Ton)]]</f>
        <v>429.60267476844444</v>
      </c>
      <c r="H17" s="18">
        <v>1035000</v>
      </c>
      <c r="I17" s="18">
        <f t="shared" si="1"/>
        <v>5.0964384020326667</v>
      </c>
      <c r="J17" s="18">
        <f t="shared" si="2"/>
        <v>1.1863144019714597E-2</v>
      </c>
      <c r="K17" s="18"/>
      <c r="L17" s="56" t="str">
        <f>+VLOOKUP(Tabla1[[#This Row],[Operador]],OPE_6[#All],9,FALSE)</f>
        <v>A-FSR SA</v>
      </c>
    </row>
    <row r="18" spans="1:12" x14ac:dyDescent="0.2">
      <c r="A18" s="15">
        <v>1994</v>
      </c>
      <c r="B18" s="15" t="s">
        <v>12</v>
      </c>
      <c r="C18" s="16" t="str">
        <f t="shared" si="0"/>
        <v>Marzo-1994</v>
      </c>
      <c r="D18" s="15" t="s">
        <v>40</v>
      </c>
      <c r="E18" s="67">
        <v>90392</v>
      </c>
      <c r="F18" s="67">
        <v>56449000</v>
      </c>
      <c r="G18" s="17">
        <f>+Tabla1[[#This Row],[Toneladas Km (Ton.Km)]]/Tabla1[[#This Row],[Toneladas (Ton)]]</f>
        <v>624.49110540755817</v>
      </c>
      <c r="H18" s="18">
        <v>1308000</v>
      </c>
      <c r="I18" s="18">
        <f t="shared" si="1"/>
        <v>14.470307106823613</v>
      </c>
      <c r="J18" s="18">
        <f t="shared" si="2"/>
        <v>2.3171358217151765E-2</v>
      </c>
      <c r="K18" s="18"/>
      <c r="L18" s="56" t="str">
        <f>+VLOOKUP(Tabla1[[#This Row],[Operador]],OPE_6[#All],9,FALSE)</f>
        <v>L-FM - GRAL. URQ. SA</v>
      </c>
    </row>
    <row r="19" spans="1:12" x14ac:dyDescent="0.2">
      <c r="A19" s="15">
        <v>1994</v>
      </c>
      <c r="B19" s="15" t="s">
        <v>12</v>
      </c>
      <c r="C19" s="16" t="str">
        <f t="shared" si="0"/>
        <v>Marzo-1994</v>
      </c>
      <c r="D19" s="15" t="s">
        <v>7</v>
      </c>
      <c r="E19" s="67">
        <v>262904</v>
      </c>
      <c r="F19" s="67">
        <v>87092000</v>
      </c>
      <c r="G19" s="17">
        <f>+Tabla1[[#This Row],[Toneladas Km (Ton.Km)]]/Tabla1[[#This Row],[Toneladas (Ton)]]</f>
        <v>331.26920853239204</v>
      </c>
      <c r="H19" s="18">
        <v>2771000</v>
      </c>
      <c r="I19" s="18">
        <f t="shared" si="1"/>
        <v>10.539968962054591</v>
      </c>
      <c r="J19" s="18">
        <f t="shared" si="2"/>
        <v>3.1816929224268591E-2</v>
      </c>
      <c r="K19" s="18"/>
      <c r="L19" s="56" t="str">
        <f>+VLOOKUP(Tabla1[[#This Row],[Operador]],OPE_6[#All],9,FALSE)</f>
        <v>C-NCA SA</v>
      </c>
    </row>
    <row r="20" spans="1:12" x14ac:dyDescent="0.2">
      <c r="A20" s="15">
        <v>1994</v>
      </c>
      <c r="B20" s="15" t="s">
        <v>12</v>
      </c>
      <c r="C20" s="16" t="str">
        <f t="shared" si="0"/>
        <v>Marzo-1994</v>
      </c>
      <c r="D20" s="15" t="s">
        <v>41</v>
      </c>
      <c r="E20" s="67">
        <v>221712</v>
      </c>
      <c r="F20" s="67">
        <v>196300000</v>
      </c>
      <c r="G20" s="17">
        <f>+Tabla1[[#This Row],[Toneladas Km (Ton.Km)]]/Tabla1[[#This Row],[Toneladas (Ton)]]</f>
        <v>885.38283899834016</v>
      </c>
      <c r="H20" s="18">
        <v>4538000</v>
      </c>
      <c r="I20" s="18">
        <f t="shared" si="1"/>
        <v>20.467994515407376</v>
      </c>
      <c r="J20" s="18">
        <f t="shared" si="2"/>
        <v>2.3117677024961793E-2</v>
      </c>
      <c r="K20" s="18"/>
      <c r="L20" s="56" t="str">
        <f>+VLOOKUP(Tabla1[[#This Row],[Operador]],OPE_6[#All],9,FALSE)</f>
        <v>M-BAP - SM</v>
      </c>
    </row>
    <row r="21" spans="1:12" x14ac:dyDescent="0.2">
      <c r="A21" s="15">
        <v>1994</v>
      </c>
      <c r="B21" s="15" t="s">
        <v>13</v>
      </c>
      <c r="C21" s="16" t="str">
        <f t="shared" si="0"/>
        <v>Abril-1994</v>
      </c>
      <c r="D21" s="15" t="s">
        <v>81</v>
      </c>
      <c r="E21" s="67">
        <v>256363</v>
      </c>
      <c r="F21" s="67">
        <v>106647000</v>
      </c>
      <c r="G21" s="17">
        <f>+Tabla1[[#This Row],[Toneladas Km (Ton.Km)]]/Tabla1[[#This Row],[Toneladas (Ton)]]</f>
        <v>415.99996879424879</v>
      </c>
      <c r="H21" s="18">
        <v>2857000</v>
      </c>
      <c r="I21" s="18">
        <f t="shared" si="1"/>
        <v>11.144353904424586</v>
      </c>
      <c r="J21" s="18">
        <f t="shared" si="2"/>
        <v>2.6789314279820342E-2</v>
      </c>
      <c r="K21" s="18"/>
      <c r="L21" s="56" t="str">
        <f>+VLOOKUP(Tabla1[[#This Row],[Operador]],OPE_6[#All],9,FALSE)</f>
        <v>B-FEP SA</v>
      </c>
    </row>
    <row r="22" spans="1:12" x14ac:dyDescent="0.2">
      <c r="A22" s="15">
        <v>1994</v>
      </c>
      <c r="B22" s="15" t="s">
        <v>13</v>
      </c>
      <c r="C22" s="16" t="str">
        <f t="shared" si="0"/>
        <v>Abril-1994</v>
      </c>
      <c r="D22" s="15" t="s">
        <v>6</v>
      </c>
      <c r="E22" s="67">
        <v>175962</v>
      </c>
      <c r="F22" s="67">
        <v>80234000</v>
      </c>
      <c r="G22" s="17">
        <f>+Tabla1[[#This Row],[Toneladas Km (Ton.Km)]]/Tabla1[[#This Row],[Toneladas (Ton)]]</f>
        <v>455.97344881281185</v>
      </c>
      <c r="H22" s="18">
        <v>2303000</v>
      </c>
      <c r="I22" s="18">
        <f t="shared" si="1"/>
        <v>13.088053102374376</v>
      </c>
      <c r="J22" s="18">
        <f t="shared" si="2"/>
        <v>2.8703542139242717E-2</v>
      </c>
      <c r="K22" s="18"/>
      <c r="L22" s="56" t="str">
        <f>+VLOOKUP(Tabla1[[#This Row],[Operador]],OPE_6[#All],9,FALSE)</f>
        <v>A-FSR SA</v>
      </c>
    </row>
    <row r="23" spans="1:12" x14ac:dyDescent="0.2">
      <c r="A23" s="15">
        <v>1994</v>
      </c>
      <c r="B23" s="15" t="s">
        <v>13</v>
      </c>
      <c r="C23" s="16" t="str">
        <f t="shared" si="0"/>
        <v>Abril-1994</v>
      </c>
      <c r="D23" s="15" t="s">
        <v>40</v>
      </c>
      <c r="E23" s="67">
        <v>94370</v>
      </c>
      <c r="F23" s="67">
        <v>54693000</v>
      </c>
      <c r="G23" s="17">
        <f>+Tabla1[[#This Row],[Toneladas Km (Ton.Km)]]/Tabla1[[#This Row],[Toneladas (Ton)]]</f>
        <v>579.55918194341427</v>
      </c>
      <c r="H23" s="18">
        <v>1136000</v>
      </c>
      <c r="I23" s="18">
        <f t="shared" si="1"/>
        <v>12.03772385291936</v>
      </c>
      <c r="J23" s="18">
        <f t="shared" si="2"/>
        <v>2.0770482511473131E-2</v>
      </c>
      <c r="K23" s="18"/>
      <c r="L23" s="56" t="str">
        <f>+VLOOKUP(Tabla1[[#This Row],[Operador]],OPE_6[#All],9,FALSE)</f>
        <v>L-FM - GRAL. URQ. SA</v>
      </c>
    </row>
    <row r="24" spans="1:12" x14ac:dyDescent="0.2">
      <c r="A24" s="15">
        <v>1994</v>
      </c>
      <c r="B24" s="15" t="s">
        <v>13</v>
      </c>
      <c r="C24" s="16" t="str">
        <f t="shared" si="0"/>
        <v>Abril-1994</v>
      </c>
      <c r="D24" s="15" t="s">
        <v>7</v>
      </c>
      <c r="E24" s="67">
        <v>277226</v>
      </c>
      <c r="F24" s="67">
        <v>88081000</v>
      </c>
      <c r="G24" s="17">
        <f>+Tabla1[[#This Row],[Toneladas Km (Ton.Km)]]/Tabla1[[#This Row],[Toneladas (Ton)]]</f>
        <v>317.72272441978748</v>
      </c>
      <c r="H24" s="18">
        <v>2591000</v>
      </c>
      <c r="I24" s="18">
        <f t="shared" si="1"/>
        <v>9.3461652225981684</v>
      </c>
      <c r="J24" s="18">
        <f t="shared" si="2"/>
        <v>2.9416105630045073E-2</v>
      </c>
      <c r="K24" s="18"/>
      <c r="L24" s="56" t="str">
        <f>+VLOOKUP(Tabla1[[#This Row],[Operador]],OPE_6[#All],9,FALSE)</f>
        <v>C-NCA SA</v>
      </c>
    </row>
    <row r="25" spans="1:12" x14ac:dyDescent="0.2">
      <c r="A25" s="15">
        <v>1994</v>
      </c>
      <c r="B25" s="15" t="s">
        <v>13</v>
      </c>
      <c r="C25" s="16" t="str">
        <f t="shared" si="0"/>
        <v>Abril-1994</v>
      </c>
      <c r="D25" s="15" t="s">
        <v>41</v>
      </c>
      <c r="E25" s="67">
        <v>234472</v>
      </c>
      <c r="F25" s="67">
        <v>225500000</v>
      </c>
      <c r="G25" s="17">
        <f>+Tabla1[[#This Row],[Toneladas Km (Ton.Km)]]/Tabla1[[#This Row],[Toneladas (Ton)]]</f>
        <v>961.73530314920333</v>
      </c>
      <c r="H25" s="18">
        <v>4440000</v>
      </c>
      <c r="I25" s="18">
        <f t="shared" si="1"/>
        <v>18.936162953359037</v>
      </c>
      <c r="J25" s="18">
        <f t="shared" si="2"/>
        <v>1.968957871396896E-2</v>
      </c>
      <c r="K25" s="18"/>
      <c r="L25" s="56" t="str">
        <f>+VLOOKUP(Tabla1[[#This Row],[Operador]],OPE_6[#All],9,FALSE)</f>
        <v>M-BAP - SM</v>
      </c>
    </row>
    <row r="26" spans="1:12" x14ac:dyDescent="0.2">
      <c r="A26" s="15">
        <v>1994</v>
      </c>
      <c r="B26" s="15" t="s">
        <v>14</v>
      </c>
      <c r="C26" s="16" t="str">
        <f t="shared" si="0"/>
        <v>Mayo-1994</v>
      </c>
      <c r="D26" s="15" t="s">
        <v>81</v>
      </c>
      <c r="E26" s="67">
        <v>276020</v>
      </c>
      <c r="F26" s="67">
        <v>112892000</v>
      </c>
      <c r="G26" s="17">
        <f>+Tabla1[[#This Row],[Toneladas Km (Ton.Km)]]/Tabla1[[#This Row],[Toneladas (Ton)]]</f>
        <v>408.99934787334251</v>
      </c>
      <c r="H26" s="18">
        <v>2940000</v>
      </c>
      <c r="I26" s="18">
        <f t="shared" si="1"/>
        <v>10.6514020723136</v>
      </c>
      <c r="J26" s="18">
        <f t="shared" si="2"/>
        <v>2.6042589377458101E-2</v>
      </c>
      <c r="K26" s="18"/>
      <c r="L26" s="56" t="str">
        <f>+VLOOKUP(Tabla1[[#This Row],[Operador]],OPE_6[#All],9,FALSE)</f>
        <v>B-FEP SA</v>
      </c>
    </row>
    <row r="27" spans="1:12" x14ac:dyDescent="0.2">
      <c r="A27" s="15">
        <v>1994</v>
      </c>
      <c r="B27" s="15" t="s">
        <v>14</v>
      </c>
      <c r="C27" s="16" t="str">
        <f t="shared" si="0"/>
        <v>Mayo-1994</v>
      </c>
      <c r="D27" s="15" t="s">
        <v>6</v>
      </c>
      <c r="E27" s="67">
        <v>171275</v>
      </c>
      <c r="F27" s="67">
        <v>80722000</v>
      </c>
      <c r="G27" s="17">
        <f>+Tabla1[[#This Row],[Toneladas Km (Ton.Km)]]/Tabla1[[#This Row],[Toneladas (Ton)]]</f>
        <v>471.30054006714346</v>
      </c>
      <c r="H27" s="18">
        <v>2338000</v>
      </c>
      <c r="I27" s="18">
        <f t="shared" si="1"/>
        <v>13.650561961757408</v>
      </c>
      <c r="J27" s="18">
        <f t="shared" si="2"/>
        <v>2.8963603478605583E-2</v>
      </c>
      <c r="K27" s="18"/>
      <c r="L27" s="56" t="str">
        <f>+VLOOKUP(Tabla1[[#This Row],[Operador]],OPE_6[#All],9,FALSE)</f>
        <v>A-FSR SA</v>
      </c>
    </row>
    <row r="28" spans="1:12" x14ac:dyDescent="0.2">
      <c r="A28" s="15">
        <v>1994</v>
      </c>
      <c r="B28" s="15" t="s">
        <v>14</v>
      </c>
      <c r="C28" s="16" t="str">
        <f t="shared" si="0"/>
        <v>Mayo-1994</v>
      </c>
      <c r="D28" s="15" t="s">
        <v>40</v>
      </c>
      <c r="E28" s="67">
        <v>108114</v>
      </c>
      <c r="F28" s="67">
        <v>53460000</v>
      </c>
      <c r="G28" s="17">
        <f>+Tabla1[[#This Row],[Toneladas Km (Ton.Km)]]/Tabla1[[#This Row],[Toneladas (Ton)]]</f>
        <v>494.47805094622345</v>
      </c>
      <c r="H28" s="18">
        <v>1078000</v>
      </c>
      <c r="I28" s="18">
        <f t="shared" si="1"/>
        <v>9.9709565828662345</v>
      </c>
      <c r="J28" s="18">
        <f t="shared" si="2"/>
        <v>2.0164609053497942E-2</v>
      </c>
      <c r="K28" s="18"/>
      <c r="L28" s="56" t="str">
        <f>+VLOOKUP(Tabla1[[#This Row],[Operador]],OPE_6[#All],9,FALSE)</f>
        <v>L-FM - GRAL. URQ. SA</v>
      </c>
    </row>
    <row r="29" spans="1:12" x14ac:dyDescent="0.2">
      <c r="A29" s="15">
        <v>1994</v>
      </c>
      <c r="B29" s="15" t="s">
        <v>14</v>
      </c>
      <c r="C29" s="16" t="str">
        <f t="shared" si="0"/>
        <v>Mayo-1994</v>
      </c>
      <c r="D29" s="15" t="s">
        <v>7</v>
      </c>
      <c r="E29" s="67">
        <v>362061</v>
      </c>
      <c r="F29" s="67">
        <v>116713000</v>
      </c>
      <c r="G29" s="17">
        <f>+Tabla1[[#This Row],[Toneladas Km (Ton.Km)]]/Tabla1[[#This Row],[Toneladas (Ton)]]</f>
        <v>322.35728233640185</v>
      </c>
      <c r="H29" s="18">
        <v>3077000</v>
      </c>
      <c r="I29" s="18">
        <f t="shared" si="1"/>
        <v>8.4985679208752121</v>
      </c>
      <c r="J29" s="18">
        <f t="shared" si="2"/>
        <v>2.6363815513267587E-2</v>
      </c>
      <c r="K29" s="18"/>
      <c r="L29" s="56" t="str">
        <f>+VLOOKUP(Tabla1[[#This Row],[Operador]],OPE_6[#All],9,FALSE)</f>
        <v>C-NCA SA</v>
      </c>
    </row>
    <row r="30" spans="1:12" x14ac:dyDescent="0.2">
      <c r="A30" s="15">
        <v>1994</v>
      </c>
      <c r="B30" s="15" t="s">
        <v>14</v>
      </c>
      <c r="C30" s="16" t="str">
        <f t="shared" si="0"/>
        <v>Mayo-1994</v>
      </c>
      <c r="D30" s="15" t="s">
        <v>41</v>
      </c>
      <c r="E30" s="67">
        <v>240673</v>
      </c>
      <c r="F30" s="67">
        <v>184400000</v>
      </c>
      <c r="G30" s="17">
        <f>+Tabla1[[#This Row],[Toneladas Km (Ton.Km)]]/Tabla1[[#This Row],[Toneladas (Ton)]]</f>
        <v>766.18482339107425</v>
      </c>
      <c r="H30" s="18">
        <v>4410000</v>
      </c>
      <c r="I30" s="18">
        <f t="shared" si="1"/>
        <v>18.323617522530572</v>
      </c>
      <c r="J30" s="18">
        <f t="shared" si="2"/>
        <v>2.3915401301518438E-2</v>
      </c>
      <c r="K30" s="18"/>
      <c r="L30" s="56" t="str">
        <f>+VLOOKUP(Tabla1[[#This Row],[Operador]],OPE_6[#All],9,FALSE)</f>
        <v>M-BAP - SM</v>
      </c>
    </row>
    <row r="31" spans="1:12" x14ac:dyDescent="0.2">
      <c r="A31" s="15">
        <v>1994</v>
      </c>
      <c r="B31" s="15" t="s">
        <v>15</v>
      </c>
      <c r="C31" s="16" t="str">
        <f t="shared" si="0"/>
        <v>Junio-1994</v>
      </c>
      <c r="D31" s="15" t="s">
        <v>81</v>
      </c>
      <c r="E31" s="67">
        <v>290365</v>
      </c>
      <c r="F31" s="67">
        <v>119600000</v>
      </c>
      <c r="G31" s="17">
        <f>+Tabla1[[#This Row],[Toneladas Km (Ton.Km)]]/Tabla1[[#This Row],[Toneladas (Ton)]]</f>
        <v>411.89537306493548</v>
      </c>
      <c r="H31" s="18">
        <v>2847000</v>
      </c>
      <c r="I31" s="18">
        <f t="shared" si="1"/>
        <v>9.804900728393573</v>
      </c>
      <c r="J31" s="18">
        <f t="shared" si="2"/>
        <v>2.3804347826086956E-2</v>
      </c>
      <c r="K31" s="18"/>
      <c r="L31" s="56" t="str">
        <f>+VLOOKUP(Tabla1[[#This Row],[Operador]],OPE_6[#All],9,FALSE)</f>
        <v>B-FEP SA</v>
      </c>
    </row>
    <row r="32" spans="1:12" x14ac:dyDescent="0.2">
      <c r="A32" s="15">
        <v>1994</v>
      </c>
      <c r="B32" s="15" t="s">
        <v>15</v>
      </c>
      <c r="C32" s="16" t="str">
        <f t="shared" si="0"/>
        <v>Junio-1994</v>
      </c>
      <c r="D32" s="15" t="s">
        <v>6</v>
      </c>
      <c r="E32" s="67">
        <v>172445</v>
      </c>
      <c r="F32" s="67">
        <v>84800000</v>
      </c>
      <c r="G32" s="17">
        <f>+Tabla1[[#This Row],[Toneladas Km (Ton.Km)]]/Tabla1[[#This Row],[Toneladas (Ton)]]</f>
        <v>491.75099307025431</v>
      </c>
      <c r="H32" s="18">
        <v>2413000</v>
      </c>
      <c r="I32" s="18">
        <f t="shared" si="1"/>
        <v>13.992867291020325</v>
      </c>
      <c r="J32" s="18">
        <f t="shared" si="2"/>
        <v>2.8455188679245284E-2</v>
      </c>
      <c r="K32" s="18"/>
      <c r="L32" s="56" t="str">
        <f>+VLOOKUP(Tabla1[[#This Row],[Operador]],OPE_6[#All],9,FALSE)</f>
        <v>A-FSR SA</v>
      </c>
    </row>
    <row r="33" spans="1:12" x14ac:dyDescent="0.2">
      <c r="A33" s="15">
        <v>1994</v>
      </c>
      <c r="B33" s="15" t="s">
        <v>15</v>
      </c>
      <c r="C33" s="16" t="str">
        <f t="shared" si="0"/>
        <v>Junio-1994</v>
      </c>
      <c r="D33" s="15" t="s">
        <v>40</v>
      </c>
      <c r="E33" s="67">
        <v>87072</v>
      </c>
      <c r="F33" s="67">
        <v>40919000</v>
      </c>
      <c r="G33" s="17">
        <f>+Tabla1[[#This Row],[Toneladas Km (Ton.Km)]]/Tabla1[[#This Row],[Toneladas (Ton)]]</f>
        <v>469.94441381844911</v>
      </c>
      <c r="H33" s="18">
        <v>897000</v>
      </c>
      <c r="I33" s="18">
        <f t="shared" si="1"/>
        <v>10.301819184123485</v>
      </c>
      <c r="J33" s="18">
        <f t="shared" si="2"/>
        <v>2.1921356826901928E-2</v>
      </c>
      <c r="K33" s="18"/>
      <c r="L33" s="56" t="str">
        <f>+VLOOKUP(Tabla1[[#This Row],[Operador]],OPE_6[#All],9,FALSE)</f>
        <v>L-FM - GRAL. URQ. SA</v>
      </c>
    </row>
    <row r="34" spans="1:12" x14ac:dyDescent="0.2">
      <c r="A34" s="15">
        <v>1994</v>
      </c>
      <c r="B34" s="15" t="s">
        <v>15</v>
      </c>
      <c r="C34" s="16" t="str">
        <f t="shared" si="0"/>
        <v>Junio-1994</v>
      </c>
      <c r="D34" s="15" t="s">
        <v>7</v>
      </c>
      <c r="E34" s="67">
        <v>406560</v>
      </c>
      <c r="F34" s="67">
        <v>140096000</v>
      </c>
      <c r="G34" s="17">
        <f>+Tabla1[[#This Row],[Toneladas Km (Ton.Km)]]/Tabla1[[#This Row],[Toneladas (Ton)]]</f>
        <v>344.58874458874459</v>
      </c>
      <c r="H34" s="18">
        <v>3559000</v>
      </c>
      <c r="I34" s="18">
        <f t="shared" si="1"/>
        <v>8.7539354584809121</v>
      </c>
      <c r="J34" s="18">
        <f t="shared" si="2"/>
        <v>2.540400867976245E-2</v>
      </c>
      <c r="K34" s="18"/>
      <c r="L34" s="56" t="str">
        <f>+VLOOKUP(Tabla1[[#This Row],[Operador]],OPE_6[#All],9,FALSE)</f>
        <v>C-NCA SA</v>
      </c>
    </row>
    <row r="35" spans="1:12" x14ac:dyDescent="0.2">
      <c r="A35" s="15">
        <v>1994</v>
      </c>
      <c r="B35" s="15" t="s">
        <v>15</v>
      </c>
      <c r="C35" s="16" t="str">
        <f t="shared" si="0"/>
        <v>Junio-1994</v>
      </c>
      <c r="D35" s="15" t="s">
        <v>41</v>
      </c>
      <c r="E35" s="67">
        <v>226859</v>
      </c>
      <c r="F35" s="67">
        <v>170700000</v>
      </c>
      <c r="G35" s="17">
        <f>+Tabla1[[#This Row],[Toneladas Km (Ton.Km)]]/Tabla1[[#This Row],[Toneladas (Ton)]]</f>
        <v>752.44975954227073</v>
      </c>
      <c r="H35" s="18">
        <v>4408000</v>
      </c>
      <c r="I35" s="18">
        <f t="shared" si="1"/>
        <v>19.430571412198766</v>
      </c>
      <c r="J35" s="18">
        <f t="shared" si="2"/>
        <v>2.5823081429408319E-2</v>
      </c>
      <c r="K35" s="18"/>
      <c r="L35" s="56" t="str">
        <f>+VLOOKUP(Tabla1[[#This Row],[Operador]],OPE_6[#All],9,FALSE)</f>
        <v>M-BAP - SM</v>
      </c>
    </row>
    <row r="36" spans="1:12" x14ac:dyDescent="0.2">
      <c r="A36" s="15">
        <v>1994</v>
      </c>
      <c r="B36" s="15" t="s">
        <v>16</v>
      </c>
      <c r="C36" s="16" t="str">
        <f t="shared" si="0"/>
        <v>Julio-1994</v>
      </c>
      <c r="D36" s="15" t="s">
        <v>81</v>
      </c>
      <c r="E36" s="67">
        <v>209658</v>
      </c>
      <c r="F36" s="67">
        <v>87600000</v>
      </c>
      <c r="G36" s="17">
        <f>+Tabla1[[#This Row],[Toneladas Km (Ton.Km)]]/Tabla1[[#This Row],[Toneladas (Ton)]]</f>
        <v>417.8233122513808</v>
      </c>
      <c r="H36" s="18">
        <v>2050000</v>
      </c>
      <c r="I36" s="18">
        <f t="shared" si="1"/>
        <v>9.7778286542845976</v>
      </c>
      <c r="J36" s="18">
        <f t="shared" si="2"/>
        <v>2.3401826484018264E-2</v>
      </c>
      <c r="K36" s="18"/>
      <c r="L36" s="56" t="str">
        <f>+VLOOKUP(Tabla1[[#This Row],[Operador]],OPE_6[#All],9,FALSE)</f>
        <v>B-FEP SA</v>
      </c>
    </row>
    <row r="37" spans="1:12" x14ac:dyDescent="0.2">
      <c r="A37" s="15">
        <v>1994</v>
      </c>
      <c r="B37" s="15" t="s">
        <v>16</v>
      </c>
      <c r="C37" s="16" t="str">
        <f t="shared" si="0"/>
        <v>Julio-1994</v>
      </c>
      <c r="D37" s="15" t="s">
        <v>6</v>
      </c>
      <c r="E37" s="67">
        <v>201183</v>
      </c>
      <c r="F37" s="67">
        <v>87650000</v>
      </c>
      <c r="G37" s="17">
        <f>+Tabla1[[#This Row],[Toneladas Km (Ton.Km)]]/Tabla1[[#This Row],[Toneladas (Ton)]]</f>
        <v>435.67299423907588</v>
      </c>
      <c r="H37" s="18">
        <v>2393000</v>
      </c>
      <c r="I37" s="18">
        <f t="shared" si="1"/>
        <v>11.894643185557428</v>
      </c>
      <c r="J37" s="18">
        <f t="shared" si="2"/>
        <v>2.7301768397033657E-2</v>
      </c>
      <c r="K37" s="18"/>
      <c r="L37" s="56" t="str">
        <f>+VLOOKUP(Tabla1[[#This Row],[Operador]],OPE_6[#All],9,FALSE)</f>
        <v>A-FSR SA</v>
      </c>
    </row>
    <row r="38" spans="1:12" x14ac:dyDescent="0.2">
      <c r="A38" s="15">
        <v>1994</v>
      </c>
      <c r="B38" s="15" t="s">
        <v>16</v>
      </c>
      <c r="C38" s="16" t="str">
        <f t="shared" si="0"/>
        <v>Julio-1994</v>
      </c>
      <c r="D38" s="15" t="s">
        <v>40</v>
      </c>
      <c r="E38" s="67">
        <v>112610</v>
      </c>
      <c r="F38" s="67">
        <v>54656000</v>
      </c>
      <c r="G38" s="17">
        <f>+Tabla1[[#This Row],[Toneladas Km (Ton.Km)]]/Tabla1[[#This Row],[Toneladas (Ton)]]</f>
        <v>485.35654027173433</v>
      </c>
      <c r="H38" s="18">
        <v>1188000</v>
      </c>
      <c r="I38" s="18">
        <f t="shared" si="1"/>
        <v>10.549684752686263</v>
      </c>
      <c r="J38" s="18">
        <f t="shared" si="2"/>
        <v>2.1735948477751756E-2</v>
      </c>
      <c r="K38" s="18"/>
      <c r="L38" s="56" t="str">
        <f>+VLOOKUP(Tabla1[[#This Row],[Operador]],OPE_6[#All],9,FALSE)</f>
        <v>L-FM - GRAL. URQ. SA</v>
      </c>
    </row>
    <row r="39" spans="1:12" x14ac:dyDescent="0.2">
      <c r="A39" s="15">
        <v>1994</v>
      </c>
      <c r="B39" s="15" t="s">
        <v>16</v>
      </c>
      <c r="C39" s="16" t="str">
        <f t="shared" si="0"/>
        <v>Julio-1994</v>
      </c>
      <c r="D39" s="15" t="s">
        <v>7</v>
      </c>
      <c r="E39" s="67">
        <v>363707</v>
      </c>
      <c r="F39" s="67">
        <v>121632000</v>
      </c>
      <c r="G39" s="17">
        <f>+Tabla1[[#This Row],[Toneladas Km (Ton.Km)]]/Tabla1[[#This Row],[Toneladas (Ton)]]</f>
        <v>334.42303832480542</v>
      </c>
      <c r="H39" s="18">
        <v>3199000</v>
      </c>
      <c r="I39" s="18">
        <f t="shared" si="1"/>
        <v>8.7955414660702154</v>
      </c>
      <c r="J39" s="18">
        <f t="shared" si="2"/>
        <v>2.6300644567219152E-2</v>
      </c>
      <c r="K39" s="18"/>
      <c r="L39" s="56" t="str">
        <f>+VLOOKUP(Tabla1[[#This Row],[Operador]],OPE_6[#All],9,FALSE)</f>
        <v>C-NCA SA</v>
      </c>
    </row>
    <row r="40" spans="1:12" x14ac:dyDescent="0.2">
      <c r="A40" s="15">
        <v>1994</v>
      </c>
      <c r="B40" s="15" t="s">
        <v>16</v>
      </c>
      <c r="C40" s="16" t="str">
        <f t="shared" si="0"/>
        <v>Julio-1994</v>
      </c>
      <c r="D40" s="15" t="s">
        <v>41</v>
      </c>
      <c r="E40" s="67">
        <v>197785</v>
      </c>
      <c r="F40" s="67">
        <v>144400000</v>
      </c>
      <c r="G40" s="17">
        <f>+Tabla1[[#This Row],[Toneladas Km (Ton.Km)]]/Tabla1[[#This Row],[Toneladas (Ton)]]</f>
        <v>730.08569911772884</v>
      </c>
      <c r="H40" s="18">
        <v>3180000</v>
      </c>
      <c r="I40" s="18">
        <f t="shared" si="1"/>
        <v>16.078064565058018</v>
      </c>
      <c r="J40" s="18">
        <f t="shared" si="2"/>
        <v>2.2022160664819945E-2</v>
      </c>
      <c r="K40" s="18"/>
      <c r="L40" s="56" t="str">
        <f>+VLOOKUP(Tabla1[[#This Row],[Operador]],OPE_6[#All],9,FALSE)</f>
        <v>M-BAP - SM</v>
      </c>
    </row>
    <row r="41" spans="1:12" x14ac:dyDescent="0.2">
      <c r="A41" s="15">
        <v>1994</v>
      </c>
      <c r="B41" s="15" t="s">
        <v>28</v>
      </c>
      <c r="C41" s="16" t="str">
        <f t="shared" si="0"/>
        <v>Agosto-1994</v>
      </c>
      <c r="D41" s="15" t="s">
        <v>81</v>
      </c>
      <c r="E41" s="67">
        <v>149884</v>
      </c>
      <c r="F41" s="67">
        <v>55300000</v>
      </c>
      <c r="G41" s="17">
        <f>+Tabla1[[#This Row],[Toneladas Km (Ton.Km)]]/Tabla1[[#This Row],[Toneladas (Ton)]]</f>
        <v>368.95198953857653</v>
      </c>
      <c r="H41" s="18">
        <v>1456000</v>
      </c>
      <c r="I41" s="18">
        <f t="shared" si="1"/>
        <v>9.7141789650663188</v>
      </c>
      <c r="J41" s="18">
        <f t="shared" si="2"/>
        <v>2.6329113924050632E-2</v>
      </c>
      <c r="K41" s="18"/>
      <c r="L41" s="56" t="str">
        <f>+VLOOKUP(Tabla1[[#This Row],[Operador]],OPE_6[#All],9,FALSE)</f>
        <v>B-FEP SA</v>
      </c>
    </row>
    <row r="42" spans="1:12" x14ac:dyDescent="0.2">
      <c r="A42" s="15">
        <v>1994</v>
      </c>
      <c r="B42" s="15" t="s">
        <v>28</v>
      </c>
      <c r="C42" s="16" t="str">
        <f t="shared" si="0"/>
        <v>Agosto-1994</v>
      </c>
      <c r="D42" s="15" t="s">
        <v>6</v>
      </c>
      <c r="E42" s="67">
        <v>217850</v>
      </c>
      <c r="F42" s="67">
        <v>83393000</v>
      </c>
      <c r="G42" s="17">
        <f>+Tabla1[[#This Row],[Toneladas Km (Ton.Km)]]/Tabla1[[#This Row],[Toneladas (Ton)]]</f>
        <v>382.80009180628872</v>
      </c>
      <c r="H42" s="18">
        <v>2166000</v>
      </c>
      <c r="I42" s="18">
        <f t="shared" si="1"/>
        <v>9.9426210695432644</v>
      </c>
      <c r="J42" s="18">
        <f t="shared" si="2"/>
        <v>2.5973403043420912E-2</v>
      </c>
      <c r="K42" s="18"/>
      <c r="L42" s="56" t="str">
        <f>+VLOOKUP(Tabla1[[#This Row],[Operador]],OPE_6[#All],9,FALSE)</f>
        <v>A-FSR SA</v>
      </c>
    </row>
    <row r="43" spans="1:12" x14ac:dyDescent="0.2">
      <c r="A43" s="15">
        <v>1994</v>
      </c>
      <c r="B43" s="15" t="s">
        <v>28</v>
      </c>
      <c r="C43" s="16" t="str">
        <f t="shared" si="0"/>
        <v>Agosto-1994</v>
      </c>
      <c r="D43" s="15" t="s">
        <v>40</v>
      </c>
      <c r="E43" s="67">
        <v>114322</v>
      </c>
      <c r="F43" s="67">
        <v>54091000</v>
      </c>
      <c r="G43" s="17">
        <f>+Tabla1[[#This Row],[Toneladas Km (Ton.Km)]]/Tabla1[[#This Row],[Toneladas (Ton)]]</f>
        <v>473.14602613670161</v>
      </c>
      <c r="H43" s="18">
        <v>1159000</v>
      </c>
      <c r="I43" s="18">
        <f t="shared" si="1"/>
        <v>10.138031175101904</v>
      </c>
      <c r="J43" s="18">
        <f t="shared" si="2"/>
        <v>2.1426854744781943E-2</v>
      </c>
      <c r="K43" s="18"/>
      <c r="L43" s="56" t="str">
        <f>+VLOOKUP(Tabla1[[#This Row],[Operador]],OPE_6[#All],9,FALSE)</f>
        <v>L-FM - GRAL. URQ. SA</v>
      </c>
    </row>
    <row r="44" spans="1:12" x14ac:dyDescent="0.2">
      <c r="A44" s="15">
        <v>1994</v>
      </c>
      <c r="B44" s="15" t="s">
        <v>28</v>
      </c>
      <c r="C44" s="16" t="str">
        <f t="shared" si="0"/>
        <v>Agosto-1994</v>
      </c>
      <c r="D44" s="15" t="s">
        <v>7</v>
      </c>
      <c r="E44" s="67">
        <v>357248</v>
      </c>
      <c r="F44" s="67">
        <v>127461000</v>
      </c>
      <c r="G44" s="17">
        <f>+Tabla1[[#This Row],[Toneladas Km (Ton.Km)]]/Tabla1[[#This Row],[Toneladas (Ton)]]</f>
        <v>356.78576227158726</v>
      </c>
      <c r="H44" s="18">
        <v>3264000</v>
      </c>
      <c r="I44" s="18">
        <f t="shared" si="1"/>
        <v>9.136510211393766</v>
      </c>
      <c r="J44" s="18">
        <f t="shared" si="2"/>
        <v>2.5607832984206935E-2</v>
      </c>
      <c r="K44" s="18"/>
      <c r="L44" s="56" t="str">
        <f>+VLOOKUP(Tabla1[[#This Row],[Operador]],OPE_6[#All],9,FALSE)</f>
        <v>C-NCA SA</v>
      </c>
    </row>
    <row r="45" spans="1:12" x14ac:dyDescent="0.2">
      <c r="A45" s="15">
        <v>1994</v>
      </c>
      <c r="B45" s="15" t="s">
        <v>28</v>
      </c>
      <c r="C45" s="16" t="str">
        <f t="shared" si="0"/>
        <v>Agosto-1994</v>
      </c>
      <c r="D45" s="15" t="s">
        <v>41</v>
      </c>
      <c r="E45" s="67">
        <v>175868</v>
      </c>
      <c r="F45" s="67">
        <v>150200000</v>
      </c>
      <c r="G45" s="17">
        <f>+Tabla1[[#This Row],[Toneladas Km (Ton.Km)]]/Tabla1[[#This Row],[Toneladas (Ton)]]</f>
        <v>854.04962813018858</v>
      </c>
      <c r="H45" s="18">
        <v>2738000</v>
      </c>
      <c r="I45" s="18">
        <f t="shared" si="1"/>
        <v>15.568494552732732</v>
      </c>
      <c r="J45" s="18">
        <f t="shared" si="2"/>
        <v>1.8229027962716377E-2</v>
      </c>
      <c r="K45" s="18"/>
      <c r="L45" s="56" t="str">
        <f>+VLOOKUP(Tabla1[[#This Row],[Operador]],OPE_6[#All],9,FALSE)</f>
        <v>M-BAP - SM</v>
      </c>
    </row>
    <row r="46" spans="1:12" x14ac:dyDescent="0.2">
      <c r="A46" s="15">
        <v>1994</v>
      </c>
      <c r="B46" s="15" t="s">
        <v>29</v>
      </c>
      <c r="C46" s="16" t="str">
        <f t="shared" si="0"/>
        <v>Septiembre-1994</v>
      </c>
      <c r="D46" s="15" t="s">
        <v>81</v>
      </c>
      <c r="E46" s="67">
        <v>153354</v>
      </c>
      <c r="F46" s="67">
        <v>63300000</v>
      </c>
      <c r="G46" s="17">
        <f>+Tabla1[[#This Row],[Toneladas Km (Ton.Km)]]/Tabla1[[#This Row],[Toneladas (Ton)]]</f>
        <v>412.77045267811729</v>
      </c>
      <c r="H46" s="18">
        <v>1906000</v>
      </c>
      <c r="I46" s="18">
        <f t="shared" si="1"/>
        <v>12.428759601966691</v>
      </c>
      <c r="J46" s="18">
        <f t="shared" si="2"/>
        <v>3.0110584518167456E-2</v>
      </c>
      <c r="K46" s="18"/>
      <c r="L46" s="56" t="str">
        <f>+VLOOKUP(Tabla1[[#This Row],[Operador]],OPE_6[#All],9,FALSE)</f>
        <v>B-FEP SA</v>
      </c>
    </row>
    <row r="47" spans="1:12" x14ac:dyDescent="0.2">
      <c r="A47" s="15">
        <v>1994</v>
      </c>
      <c r="B47" s="15" t="s">
        <v>29</v>
      </c>
      <c r="C47" s="16" t="str">
        <f t="shared" si="0"/>
        <v>Septiembre-1994</v>
      </c>
      <c r="D47" s="15" t="s">
        <v>6</v>
      </c>
      <c r="E47" s="67">
        <v>230014</v>
      </c>
      <c r="F47" s="67">
        <v>89355000</v>
      </c>
      <c r="G47" s="17">
        <f>+Tabla1[[#This Row],[Toneladas Km (Ton.Km)]]/Tabla1[[#This Row],[Toneladas (Ton)]]</f>
        <v>388.47635361325831</v>
      </c>
      <c r="H47" s="18">
        <v>2199000</v>
      </c>
      <c r="I47" s="18">
        <f t="shared" si="1"/>
        <v>9.5602876346657162</v>
      </c>
      <c r="J47" s="18">
        <f t="shared" si="2"/>
        <v>2.4609702870572434E-2</v>
      </c>
      <c r="K47" s="18"/>
      <c r="L47" s="56" t="str">
        <f>+VLOOKUP(Tabla1[[#This Row],[Operador]],OPE_6[#All],9,FALSE)</f>
        <v>A-FSR SA</v>
      </c>
    </row>
    <row r="48" spans="1:12" x14ac:dyDescent="0.2">
      <c r="A48" s="15">
        <v>1994</v>
      </c>
      <c r="B48" s="15" t="s">
        <v>29</v>
      </c>
      <c r="C48" s="16" t="str">
        <f t="shared" si="0"/>
        <v>Septiembre-1994</v>
      </c>
      <c r="D48" s="15" t="s">
        <v>40</v>
      </c>
      <c r="E48" s="67">
        <v>108355</v>
      </c>
      <c r="F48" s="67">
        <v>54126000</v>
      </c>
      <c r="G48" s="17">
        <f>+Tabla1[[#This Row],[Toneladas Km (Ton.Km)]]/Tabla1[[#This Row],[Toneladas (Ton)]]</f>
        <v>499.5247104425269</v>
      </c>
      <c r="H48" s="18">
        <v>1162000</v>
      </c>
      <c r="I48" s="18">
        <f t="shared" si="1"/>
        <v>10.724009044344978</v>
      </c>
      <c r="J48" s="18">
        <f t="shared" si="2"/>
        <v>2.1468425525625393E-2</v>
      </c>
      <c r="K48" s="18"/>
      <c r="L48" s="56" t="str">
        <f>+VLOOKUP(Tabla1[[#This Row],[Operador]],OPE_6[#All],9,FALSE)</f>
        <v>L-FM - GRAL. URQ. SA</v>
      </c>
    </row>
    <row r="49" spans="1:12" x14ac:dyDescent="0.2">
      <c r="A49" s="15">
        <v>1994</v>
      </c>
      <c r="B49" s="15" t="s">
        <v>29</v>
      </c>
      <c r="C49" s="16" t="str">
        <f t="shared" si="0"/>
        <v>Septiembre-1994</v>
      </c>
      <c r="D49" s="15" t="s">
        <v>7</v>
      </c>
      <c r="E49" s="67">
        <v>327348</v>
      </c>
      <c r="F49" s="67">
        <v>110234000</v>
      </c>
      <c r="G49" s="17">
        <f>+Tabla1[[#This Row],[Toneladas Km (Ton.Km)]]/Tabla1[[#This Row],[Toneladas (Ton)]]</f>
        <v>336.7486589195596</v>
      </c>
      <c r="H49" s="18">
        <v>2748000</v>
      </c>
      <c r="I49" s="18">
        <f t="shared" si="1"/>
        <v>8.3947358774148615</v>
      </c>
      <c r="J49" s="18">
        <f t="shared" si="2"/>
        <v>2.4928787851298147E-2</v>
      </c>
      <c r="K49" s="18"/>
      <c r="L49" s="56" t="str">
        <f>+VLOOKUP(Tabla1[[#This Row],[Operador]],OPE_6[#All],9,FALSE)</f>
        <v>C-NCA SA</v>
      </c>
    </row>
    <row r="50" spans="1:12" x14ac:dyDescent="0.2">
      <c r="A50" s="15">
        <v>1994</v>
      </c>
      <c r="B50" s="15" t="s">
        <v>29</v>
      </c>
      <c r="C50" s="16" t="str">
        <f t="shared" si="0"/>
        <v>Septiembre-1994</v>
      </c>
      <c r="D50" s="15" t="s">
        <v>41</v>
      </c>
      <c r="E50" s="67">
        <v>172234</v>
      </c>
      <c r="F50" s="67">
        <v>163400000</v>
      </c>
      <c r="G50" s="17">
        <f>+Tabla1[[#This Row],[Toneladas Km (Ton.Km)]]/Tabla1[[#This Row],[Toneladas (Ton)]]</f>
        <v>948.70931407271507</v>
      </c>
      <c r="H50" s="18">
        <v>2821000</v>
      </c>
      <c r="I50" s="18">
        <f t="shared" si="1"/>
        <v>16.378879895955503</v>
      </c>
      <c r="J50" s="18">
        <f t="shared" si="2"/>
        <v>1.7264381884944922E-2</v>
      </c>
      <c r="K50" s="18"/>
      <c r="L50" s="56" t="str">
        <f>+VLOOKUP(Tabla1[[#This Row],[Operador]],OPE_6[#All],9,FALSE)</f>
        <v>M-BAP - SM</v>
      </c>
    </row>
    <row r="51" spans="1:12" x14ac:dyDescent="0.2">
      <c r="A51" s="15">
        <v>1994</v>
      </c>
      <c r="B51" s="15" t="s">
        <v>30</v>
      </c>
      <c r="C51" s="16" t="str">
        <f t="shared" si="0"/>
        <v>Octubre-1994</v>
      </c>
      <c r="D51" s="15" t="s">
        <v>81</v>
      </c>
      <c r="E51" s="67">
        <v>132727</v>
      </c>
      <c r="F51" s="67">
        <v>65000000</v>
      </c>
      <c r="G51" s="17">
        <f>+Tabla1[[#This Row],[Toneladas Km (Ton.Km)]]/Tabla1[[#This Row],[Toneladas (Ton)]]</f>
        <v>489.72703368568568</v>
      </c>
      <c r="H51" s="18">
        <v>1555000</v>
      </c>
      <c r="I51" s="18">
        <f t="shared" si="1"/>
        <v>11.715777498172942</v>
      </c>
      <c r="J51" s="18">
        <f t="shared" si="2"/>
        <v>2.3923076923076922E-2</v>
      </c>
      <c r="K51" s="18"/>
      <c r="L51" s="56" t="str">
        <f>+VLOOKUP(Tabla1[[#This Row],[Operador]],OPE_6[#All],9,FALSE)</f>
        <v>B-FEP SA</v>
      </c>
    </row>
    <row r="52" spans="1:12" x14ac:dyDescent="0.2">
      <c r="A52" s="15">
        <v>1994</v>
      </c>
      <c r="B52" s="15" t="s">
        <v>30</v>
      </c>
      <c r="C52" s="16" t="str">
        <f t="shared" si="0"/>
        <v>Octubre-1994</v>
      </c>
      <c r="D52" s="15" t="s">
        <v>6</v>
      </c>
      <c r="E52" s="67">
        <v>221320</v>
      </c>
      <c r="F52" s="67">
        <v>88900000</v>
      </c>
      <c r="G52" s="17">
        <f>+Tabla1[[#This Row],[Toneladas Km (Ton.Km)]]/Tabla1[[#This Row],[Toneladas (Ton)]]</f>
        <v>401.68082414603288</v>
      </c>
      <c r="H52" s="18">
        <v>2195000</v>
      </c>
      <c r="I52" s="18">
        <f t="shared" si="1"/>
        <v>9.9177661304897882</v>
      </c>
      <c r="J52" s="18">
        <f t="shared" si="2"/>
        <v>2.4690663667041621E-2</v>
      </c>
      <c r="K52" s="18"/>
      <c r="L52" s="56" t="str">
        <f>+VLOOKUP(Tabla1[[#This Row],[Operador]],OPE_6[#All],9,FALSE)</f>
        <v>A-FSR SA</v>
      </c>
    </row>
    <row r="53" spans="1:12" x14ac:dyDescent="0.2">
      <c r="A53" s="15">
        <v>1994</v>
      </c>
      <c r="B53" s="15" t="s">
        <v>30</v>
      </c>
      <c r="C53" s="16" t="str">
        <f t="shared" si="0"/>
        <v>Octubre-1994</v>
      </c>
      <c r="D53" s="15" t="s">
        <v>40</v>
      </c>
      <c r="E53" s="67">
        <v>106822</v>
      </c>
      <c r="F53" s="67">
        <v>53530000</v>
      </c>
      <c r="G53" s="17">
        <f>+Tabla1[[#This Row],[Toneladas Km (Ton.Km)]]/Tabla1[[#This Row],[Toneladas (Ton)]]</f>
        <v>501.11400273351933</v>
      </c>
      <c r="H53" s="18">
        <v>1164000</v>
      </c>
      <c r="I53" s="18">
        <f t="shared" si="1"/>
        <v>10.896631779970418</v>
      </c>
      <c r="J53" s="18">
        <f t="shared" si="2"/>
        <v>2.1744815991033065E-2</v>
      </c>
      <c r="K53" s="18"/>
      <c r="L53" s="56" t="str">
        <f>+VLOOKUP(Tabla1[[#This Row],[Operador]],OPE_6[#All],9,FALSE)</f>
        <v>L-FM - GRAL. URQ. SA</v>
      </c>
    </row>
    <row r="54" spans="1:12" x14ac:dyDescent="0.2">
      <c r="A54" s="15">
        <v>1994</v>
      </c>
      <c r="B54" s="15" t="s">
        <v>30</v>
      </c>
      <c r="C54" s="16" t="str">
        <f t="shared" si="0"/>
        <v>Octubre-1994</v>
      </c>
      <c r="D54" s="15" t="s">
        <v>7</v>
      </c>
      <c r="E54" s="67">
        <v>306504</v>
      </c>
      <c r="F54" s="67">
        <v>103451000</v>
      </c>
      <c r="G54" s="17">
        <f>+Tabla1[[#This Row],[Toneladas Km (Ton.Km)]]/Tabla1[[#This Row],[Toneladas (Ton)]]</f>
        <v>337.51924934095479</v>
      </c>
      <c r="H54" s="18">
        <v>2521000</v>
      </c>
      <c r="I54" s="18">
        <f t="shared" si="1"/>
        <v>8.225015007960744</v>
      </c>
      <c r="J54" s="18">
        <f t="shared" si="2"/>
        <v>2.4369024949009676E-2</v>
      </c>
      <c r="K54" s="18"/>
      <c r="L54" s="56" t="str">
        <f>+VLOOKUP(Tabla1[[#This Row],[Operador]],OPE_6[#All],9,FALSE)</f>
        <v>C-NCA SA</v>
      </c>
    </row>
    <row r="55" spans="1:12" x14ac:dyDescent="0.2">
      <c r="A55" s="15">
        <v>1994</v>
      </c>
      <c r="B55" s="15" t="s">
        <v>30</v>
      </c>
      <c r="C55" s="16" t="str">
        <f t="shared" si="0"/>
        <v>Octubre-1994</v>
      </c>
      <c r="D55" s="15" t="s">
        <v>41</v>
      </c>
      <c r="E55" s="67">
        <v>172177</v>
      </c>
      <c r="F55" s="67">
        <v>171100000</v>
      </c>
      <c r="G55" s="17">
        <f>+Tabla1[[#This Row],[Toneladas Km (Ton.Km)]]/Tabla1[[#This Row],[Toneladas (Ton)]]</f>
        <v>993.74480912084653</v>
      </c>
      <c r="H55" s="18">
        <v>3549000</v>
      </c>
      <c r="I55" s="18">
        <f t="shared" si="1"/>
        <v>20.612509220162973</v>
      </c>
      <c r="J55" s="18">
        <f t="shared" si="2"/>
        <v>2.0742255990648745E-2</v>
      </c>
      <c r="K55" s="18"/>
      <c r="L55" s="56" t="str">
        <f>+VLOOKUP(Tabla1[[#This Row],[Operador]],OPE_6[#All],9,FALSE)</f>
        <v>M-BAP - SM</v>
      </c>
    </row>
    <row r="56" spans="1:12" x14ac:dyDescent="0.2">
      <c r="A56" s="15">
        <v>1994</v>
      </c>
      <c r="B56" s="15" t="s">
        <v>31</v>
      </c>
      <c r="C56" s="16" t="str">
        <f t="shared" si="0"/>
        <v>Noviembre-1994</v>
      </c>
      <c r="D56" s="15" t="s">
        <v>81</v>
      </c>
      <c r="E56" s="67">
        <v>102126</v>
      </c>
      <c r="F56" s="67">
        <v>50900000</v>
      </c>
      <c r="G56" s="17">
        <f>+Tabla1[[#This Row],[Toneladas Km (Ton.Km)]]/Tabla1[[#This Row],[Toneladas (Ton)]]</f>
        <v>498.40393239723477</v>
      </c>
      <c r="H56" s="18">
        <v>1288000</v>
      </c>
      <c r="I56" s="18">
        <f t="shared" si="1"/>
        <v>12.611871609580323</v>
      </c>
      <c r="J56" s="18">
        <f t="shared" si="2"/>
        <v>2.5304518664047152E-2</v>
      </c>
      <c r="K56" s="18"/>
      <c r="L56" s="56" t="str">
        <f>+VLOOKUP(Tabla1[[#This Row],[Operador]],OPE_6[#All],9,FALSE)</f>
        <v>B-FEP SA</v>
      </c>
    </row>
    <row r="57" spans="1:12" x14ac:dyDescent="0.2">
      <c r="A57" s="15">
        <v>1994</v>
      </c>
      <c r="B57" s="15" t="s">
        <v>31</v>
      </c>
      <c r="C57" s="16" t="str">
        <f t="shared" si="0"/>
        <v>Noviembre-1994</v>
      </c>
      <c r="D57" s="15" t="s">
        <v>6</v>
      </c>
      <c r="E57" s="67">
        <v>248358</v>
      </c>
      <c r="F57" s="67">
        <v>93800000</v>
      </c>
      <c r="G57" s="17">
        <f>+Tabla1[[#This Row],[Toneladas Km (Ton.Km)]]/Tabla1[[#This Row],[Toneladas (Ton)]]</f>
        <v>377.68060622166388</v>
      </c>
      <c r="H57" s="18">
        <v>2390000</v>
      </c>
      <c r="I57" s="18">
        <f t="shared" si="1"/>
        <v>9.6232052118313085</v>
      </c>
      <c r="J57" s="18">
        <f t="shared" si="2"/>
        <v>2.5479744136460553E-2</v>
      </c>
      <c r="K57" s="18"/>
      <c r="L57" s="56" t="str">
        <f>+VLOOKUP(Tabla1[[#This Row],[Operador]],OPE_6[#All],9,FALSE)</f>
        <v>A-FSR SA</v>
      </c>
    </row>
    <row r="58" spans="1:12" x14ac:dyDescent="0.2">
      <c r="A58" s="15">
        <v>1994</v>
      </c>
      <c r="B58" s="15" t="s">
        <v>31</v>
      </c>
      <c r="C58" s="16" t="str">
        <f t="shared" si="0"/>
        <v>Noviembre-1994</v>
      </c>
      <c r="D58" s="15" t="s">
        <v>40</v>
      </c>
      <c r="E58" s="67">
        <v>112186</v>
      </c>
      <c r="F58" s="67">
        <v>60951000</v>
      </c>
      <c r="G58" s="17">
        <f>+Tabla1[[#This Row],[Toneladas Km (Ton.Km)]]/Tabla1[[#This Row],[Toneladas (Ton)]]</f>
        <v>543.3030859465531</v>
      </c>
      <c r="H58" s="18">
        <v>1365000</v>
      </c>
      <c r="I58" s="18">
        <f t="shared" si="1"/>
        <v>12.167293601697182</v>
      </c>
      <c r="J58" s="18">
        <f t="shared" si="2"/>
        <v>2.2395038637594133E-2</v>
      </c>
      <c r="K58" s="18"/>
      <c r="L58" s="56" t="str">
        <f>+VLOOKUP(Tabla1[[#This Row],[Operador]],OPE_6[#All],9,FALSE)</f>
        <v>L-FM - GRAL. URQ. SA</v>
      </c>
    </row>
    <row r="59" spans="1:12" x14ac:dyDescent="0.2">
      <c r="A59" s="15">
        <v>1994</v>
      </c>
      <c r="B59" s="15" t="s">
        <v>31</v>
      </c>
      <c r="C59" s="16" t="str">
        <f t="shared" si="0"/>
        <v>Noviembre-1994</v>
      </c>
      <c r="D59" s="15" t="s">
        <v>7</v>
      </c>
      <c r="E59" s="67">
        <v>256817</v>
      </c>
      <c r="F59" s="67">
        <v>85448000</v>
      </c>
      <c r="G59" s="17">
        <f>+Tabla1[[#This Row],[Toneladas Km (Ton.Km)]]/Tabla1[[#This Row],[Toneladas (Ton)]]</f>
        <v>332.71940720435174</v>
      </c>
      <c r="H59" s="18">
        <v>2252000</v>
      </c>
      <c r="I59" s="18">
        <f t="shared" si="1"/>
        <v>8.7688899099358686</v>
      </c>
      <c r="J59" s="18">
        <f t="shared" si="2"/>
        <v>2.6355210186312143E-2</v>
      </c>
      <c r="K59" s="18"/>
      <c r="L59" s="56" t="str">
        <f>+VLOOKUP(Tabla1[[#This Row],[Operador]],OPE_6[#All],9,FALSE)</f>
        <v>C-NCA SA</v>
      </c>
    </row>
    <row r="60" spans="1:12" x14ac:dyDescent="0.2">
      <c r="A60" s="15">
        <v>1994</v>
      </c>
      <c r="B60" s="15" t="s">
        <v>31</v>
      </c>
      <c r="C60" s="16" t="str">
        <f t="shared" si="0"/>
        <v>Noviembre-1994</v>
      </c>
      <c r="D60" s="15" t="s">
        <v>41</v>
      </c>
      <c r="E60" s="67">
        <v>189297</v>
      </c>
      <c r="F60" s="67">
        <v>166152000</v>
      </c>
      <c r="G60" s="17">
        <f>+Tabla1[[#This Row],[Toneladas Km (Ton.Km)]]/Tabla1[[#This Row],[Toneladas (Ton)]]</f>
        <v>877.73181825385507</v>
      </c>
      <c r="H60" s="18">
        <v>2993000</v>
      </c>
      <c r="I60" s="18">
        <f t="shared" si="1"/>
        <v>15.811132770197098</v>
      </c>
      <c r="J60" s="18">
        <f t="shared" si="2"/>
        <v>1.8013626077326785E-2</v>
      </c>
      <c r="K60" s="18"/>
      <c r="L60" s="56" t="str">
        <f>+VLOOKUP(Tabla1[[#This Row],[Operador]],OPE_6[#All],9,FALSE)</f>
        <v>M-BAP - SM</v>
      </c>
    </row>
    <row r="61" spans="1:12" x14ac:dyDescent="0.2">
      <c r="A61" s="15">
        <v>1994</v>
      </c>
      <c r="B61" s="15" t="s">
        <v>32</v>
      </c>
      <c r="C61" s="16" t="str">
        <f t="shared" si="0"/>
        <v>Diciembre-1994</v>
      </c>
      <c r="D61" s="15" t="s">
        <v>81</v>
      </c>
      <c r="E61" s="67">
        <v>242440</v>
      </c>
      <c r="F61" s="67">
        <v>97768000</v>
      </c>
      <c r="G61" s="17">
        <f>+Tabla1[[#This Row],[Toneladas Km (Ton.Km)]]/Tabla1[[#This Row],[Toneladas (Ton)]]</f>
        <v>403.26678765880217</v>
      </c>
      <c r="H61" s="18">
        <v>2329000</v>
      </c>
      <c r="I61" s="18">
        <f t="shared" si="1"/>
        <v>9.6065005774624641</v>
      </c>
      <c r="J61" s="18">
        <f t="shared" si="2"/>
        <v>2.3821700351853367E-2</v>
      </c>
      <c r="K61" s="18"/>
      <c r="L61" s="56" t="str">
        <f>+VLOOKUP(Tabla1[[#This Row],[Operador]],OPE_6[#All],9,FALSE)</f>
        <v>B-FEP SA</v>
      </c>
    </row>
    <row r="62" spans="1:12" x14ac:dyDescent="0.2">
      <c r="A62" s="15">
        <v>1994</v>
      </c>
      <c r="B62" s="15" t="s">
        <v>32</v>
      </c>
      <c r="C62" s="16" t="str">
        <f t="shared" si="0"/>
        <v>Diciembre-1994</v>
      </c>
      <c r="D62" s="15" t="s">
        <v>6</v>
      </c>
      <c r="E62" s="67">
        <v>241153</v>
      </c>
      <c r="F62" s="67">
        <v>91216000</v>
      </c>
      <c r="G62" s="17">
        <f>+Tabla1[[#This Row],[Toneladas Km (Ton.Km)]]/Tabla1[[#This Row],[Toneladas (Ton)]]</f>
        <v>378.2494930604222</v>
      </c>
      <c r="H62" s="18">
        <v>2368000</v>
      </c>
      <c r="I62" s="18">
        <f t="shared" si="1"/>
        <v>9.8194921896057696</v>
      </c>
      <c r="J62" s="18">
        <f t="shared" si="2"/>
        <v>2.5960357831959307E-2</v>
      </c>
      <c r="K62" s="18"/>
      <c r="L62" s="56" t="str">
        <f>+VLOOKUP(Tabla1[[#This Row],[Operador]],OPE_6[#All],9,FALSE)</f>
        <v>A-FSR SA</v>
      </c>
    </row>
    <row r="63" spans="1:12" x14ac:dyDescent="0.2">
      <c r="A63" s="15">
        <v>1994</v>
      </c>
      <c r="B63" s="15" t="s">
        <v>32</v>
      </c>
      <c r="C63" s="16" t="str">
        <f t="shared" si="0"/>
        <v>Diciembre-1994</v>
      </c>
      <c r="D63" s="15" t="s">
        <v>40</v>
      </c>
      <c r="E63" s="67">
        <v>101340</v>
      </c>
      <c r="F63" s="67">
        <v>59955000</v>
      </c>
      <c r="G63" s="17">
        <f>+Tabla1[[#This Row],[Toneladas Km (Ton.Km)]]/Tabla1[[#This Row],[Toneladas (Ton)]]</f>
        <v>591.62226169330961</v>
      </c>
      <c r="H63" s="18">
        <v>1358000</v>
      </c>
      <c r="I63" s="18">
        <f t="shared" si="1"/>
        <v>13.400434181961714</v>
      </c>
      <c r="J63" s="18">
        <f t="shared" si="2"/>
        <v>2.2650321074138939E-2</v>
      </c>
      <c r="K63" s="18"/>
      <c r="L63" s="56" t="str">
        <f>+VLOOKUP(Tabla1[[#This Row],[Operador]],OPE_6[#All],9,FALSE)</f>
        <v>L-FM - GRAL. URQ. SA</v>
      </c>
    </row>
    <row r="64" spans="1:12" x14ac:dyDescent="0.2">
      <c r="A64" s="15">
        <v>1994</v>
      </c>
      <c r="B64" s="15" t="s">
        <v>32</v>
      </c>
      <c r="C64" s="16" t="str">
        <f t="shared" si="0"/>
        <v>Diciembre-1994</v>
      </c>
      <c r="D64" s="15" t="s">
        <v>7</v>
      </c>
      <c r="E64" s="67">
        <v>211808</v>
      </c>
      <c r="F64" s="67">
        <v>73749000</v>
      </c>
      <c r="G64" s="17">
        <f>+Tabla1[[#This Row],[Toneladas Km (Ton.Km)]]/Tabla1[[#This Row],[Toneladas (Ton)]]</f>
        <v>348.18798156821271</v>
      </c>
      <c r="H64" s="18">
        <v>1944000</v>
      </c>
      <c r="I64" s="18">
        <f t="shared" si="1"/>
        <v>9.178123583622904</v>
      </c>
      <c r="J64" s="18">
        <f t="shared" si="2"/>
        <v>2.6359679453280722E-2</v>
      </c>
      <c r="K64" s="18"/>
      <c r="L64" s="56" t="str">
        <f>+VLOOKUP(Tabla1[[#This Row],[Operador]],OPE_6[#All],9,FALSE)</f>
        <v>C-NCA SA</v>
      </c>
    </row>
    <row r="65" spans="1:12" x14ac:dyDescent="0.2">
      <c r="A65" s="15">
        <v>1994</v>
      </c>
      <c r="B65" s="15" t="s">
        <v>32</v>
      </c>
      <c r="C65" s="16" t="str">
        <f t="shared" si="0"/>
        <v>Diciembre-1994</v>
      </c>
      <c r="D65" s="15" t="s">
        <v>41</v>
      </c>
      <c r="E65" s="67">
        <v>269981</v>
      </c>
      <c r="F65" s="67">
        <v>185425000</v>
      </c>
      <c r="G65" s="17">
        <f>+Tabla1[[#This Row],[Toneladas Km (Ton.Km)]]/Tabla1[[#This Row],[Toneladas (Ton)]]</f>
        <v>686.80759016375225</v>
      </c>
      <c r="H65" s="18">
        <v>4052000</v>
      </c>
      <c r="I65" s="18">
        <f t="shared" si="1"/>
        <v>15.008463558546712</v>
      </c>
      <c r="J65" s="18">
        <f t="shared" si="2"/>
        <v>2.1852501011190507E-2</v>
      </c>
      <c r="K65" s="18"/>
      <c r="L65" s="56" t="str">
        <f>+VLOOKUP(Tabla1[[#This Row],[Operador]],OPE_6[#All],9,FALSE)</f>
        <v>M-BAP - SM</v>
      </c>
    </row>
    <row r="66" spans="1:12" x14ac:dyDescent="0.2">
      <c r="A66" s="15">
        <v>1995</v>
      </c>
      <c r="B66" s="15" t="s">
        <v>4</v>
      </c>
      <c r="C66" s="16" t="str">
        <f t="shared" si="0"/>
        <v>Enero-1995</v>
      </c>
      <c r="D66" s="15" t="s">
        <v>81</v>
      </c>
      <c r="E66" s="67">
        <v>242303</v>
      </c>
      <c r="F66" s="67">
        <v>81600000</v>
      </c>
      <c r="G66" s="17">
        <f>+Tabla1[[#This Row],[Toneladas Km (Ton.Km)]]/Tabla1[[#This Row],[Toneladas (Ton)]]</f>
        <v>336.76842630920788</v>
      </c>
      <c r="H66" s="18">
        <v>2820000</v>
      </c>
      <c r="I66" s="18">
        <f t="shared" si="1"/>
        <v>11.638320615097626</v>
      </c>
      <c r="J66" s="18">
        <f t="shared" si="2"/>
        <v>3.4558823529411767E-2</v>
      </c>
      <c r="K66" s="18"/>
      <c r="L66" s="56" t="str">
        <f>+VLOOKUP(Tabla1[[#This Row],[Operador]],OPE_6[#All],9,FALSE)</f>
        <v>B-FEP SA</v>
      </c>
    </row>
    <row r="67" spans="1:12" x14ac:dyDescent="0.2">
      <c r="A67" s="15">
        <v>1995</v>
      </c>
      <c r="B67" s="15" t="s">
        <v>4</v>
      </c>
      <c r="C67" s="16" t="str">
        <f t="shared" si="0"/>
        <v>Enero-1995</v>
      </c>
      <c r="D67" s="15" t="s">
        <v>6</v>
      </c>
      <c r="E67" s="67">
        <v>277287</v>
      </c>
      <c r="F67" s="67">
        <v>101886000</v>
      </c>
      <c r="G67" s="17">
        <f>+Tabla1[[#This Row],[Toneladas Km (Ton.Km)]]/Tabla1[[#This Row],[Toneladas (Ton)]]</f>
        <v>367.43879085568381</v>
      </c>
      <c r="H67" s="18">
        <v>2768000</v>
      </c>
      <c r="I67" s="18">
        <f t="shared" si="1"/>
        <v>9.9824369696379556</v>
      </c>
      <c r="J67" s="18">
        <f t="shared" si="2"/>
        <v>2.7167618711108493E-2</v>
      </c>
      <c r="K67" s="18"/>
      <c r="L67" s="56" t="str">
        <f>+VLOOKUP(Tabla1[[#This Row],[Operador]],OPE_6[#All],9,FALSE)</f>
        <v>A-FSR SA</v>
      </c>
    </row>
    <row r="68" spans="1:12" x14ac:dyDescent="0.2">
      <c r="A68" s="15">
        <v>1995</v>
      </c>
      <c r="B68" s="15" t="s">
        <v>4</v>
      </c>
      <c r="C68" s="16" t="str">
        <f t="shared" si="0"/>
        <v>Enero-1995</v>
      </c>
      <c r="D68" s="15" t="s">
        <v>40</v>
      </c>
      <c r="E68" s="67">
        <v>97845</v>
      </c>
      <c r="F68" s="67">
        <v>57800000</v>
      </c>
      <c r="G68" s="17">
        <f>+Tabla1[[#This Row],[Toneladas Km (Ton.Km)]]/Tabla1[[#This Row],[Toneladas (Ton)]]</f>
        <v>590.73023659870205</v>
      </c>
      <c r="H68" s="18">
        <v>1287000</v>
      </c>
      <c r="I68" s="18">
        <f t="shared" si="1"/>
        <v>13.15345699831366</v>
      </c>
      <c r="J68" s="18">
        <f t="shared" si="2"/>
        <v>2.2266435986159169E-2</v>
      </c>
      <c r="K68" s="18"/>
      <c r="L68" s="56" t="str">
        <f>+VLOOKUP(Tabla1[[#This Row],[Operador]],OPE_6[#All],9,FALSE)</f>
        <v>L-FM - GRAL. URQ. SA</v>
      </c>
    </row>
    <row r="69" spans="1:12" x14ac:dyDescent="0.2">
      <c r="A69" s="15">
        <v>1995</v>
      </c>
      <c r="B69" s="15" t="s">
        <v>4</v>
      </c>
      <c r="C69" s="16" t="str">
        <f t="shared" si="0"/>
        <v>Enero-1995</v>
      </c>
      <c r="D69" s="15" t="s">
        <v>7</v>
      </c>
      <c r="E69" s="67">
        <v>252129</v>
      </c>
      <c r="F69" s="67">
        <v>78540000</v>
      </c>
      <c r="G69" s="17">
        <f>+Tabla1[[#This Row],[Toneladas Km (Ton.Km)]]/Tabla1[[#This Row],[Toneladas (Ton)]]</f>
        <v>311.50720464524113</v>
      </c>
      <c r="H69" s="18">
        <v>2043000</v>
      </c>
      <c r="I69" s="18">
        <f t="shared" si="1"/>
        <v>8.1029948954701752</v>
      </c>
      <c r="J69" s="18">
        <f t="shared" si="2"/>
        <v>2.60122230710466E-2</v>
      </c>
      <c r="K69" s="18"/>
      <c r="L69" s="56" t="str">
        <f>+VLOOKUP(Tabla1[[#This Row],[Operador]],OPE_6[#All],9,FALSE)</f>
        <v>C-NCA SA</v>
      </c>
    </row>
    <row r="70" spans="1:12" x14ac:dyDescent="0.2">
      <c r="A70" s="15">
        <v>1995</v>
      </c>
      <c r="B70" s="15" t="s">
        <v>4</v>
      </c>
      <c r="C70" s="16" t="str">
        <f t="shared" ref="C70:C133" si="3" xml:space="preserve"> B70 &amp; "-" &amp; A70</f>
        <v>Enero-1995</v>
      </c>
      <c r="D70" s="15" t="s">
        <v>41</v>
      </c>
      <c r="E70" s="67">
        <v>199904</v>
      </c>
      <c r="F70" s="67">
        <v>142680000</v>
      </c>
      <c r="G70" s="17">
        <f>+Tabla1[[#This Row],[Toneladas Km (Ton.Km)]]/Tabla1[[#This Row],[Toneladas (Ton)]]</f>
        <v>713.74259644629421</v>
      </c>
      <c r="H70" s="18">
        <v>3908000</v>
      </c>
      <c r="I70" s="18">
        <f t="shared" ref="I70:I133" si="4">+H70/E70</f>
        <v>19.549383704178005</v>
      </c>
      <c r="J70" s="18">
        <f t="shared" ref="J70:J133" si="5">+H70/F70</f>
        <v>2.7389963554807963E-2</v>
      </c>
      <c r="K70" s="18"/>
      <c r="L70" s="56" t="str">
        <f>+VLOOKUP(Tabla1[[#This Row],[Operador]],OPE_6[#All],9,FALSE)</f>
        <v>M-BAP - SM</v>
      </c>
    </row>
    <row r="71" spans="1:12" x14ac:dyDescent="0.2">
      <c r="A71" s="15">
        <v>1995</v>
      </c>
      <c r="B71" s="15" t="s">
        <v>11</v>
      </c>
      <c r="C71" s="16" t="str">
        <f t="shared" si="3"/>
        <v>Febrero-1995</v>
      </c>
      <c r="D71" s="15" t="s">
        <v>81</v>
      </c>
      <c r="E71" s="67">
        <v>238118</v>
      </c>
      <c r="F71" s="67">
        <v>94340000</v>
      </c>
      <c r="G71" s="17">
        <f>+Tabla1[[#This Row],[Toneladas Km (Ton.Km)]]/Tabla1[[#This Row],[Toneladas (Ton)]]</f>
        <v>396.19012422412419</v>
      </c>
      <c r="H71" s="18">
        <v>2917000</v>
      </c>
      <c r="I71" s="18">
        <f t="shared" si="4"/>
        <v>12.250228878119252</v>
      </c>
      <c r="J71" s="18">
        <f t="shared" si="5"/>
        <v>3.092007631969472E-2</v>
      </c>
      <c r="K71" s="18"/>
      <c r="L71" s="56" t="str">
        <f>+VLOOKUP(Tabla1[[#This Row],[Operador]],OPE_6[#All],9,FALSE)</f>
        <v>B-FEP SA</v>
      </c>
    </row>
    <row r="72" spans="1:12" x14ac:dyDescent="0.2">
      <c r="A72" s="15">
        <v>1995</v>
      </c>
      <c r="B72" s="15" t="s">
        <v>11</v>
      </c>
      <c r="C72" s="16" t="str">
        <f t="shared" si="3"/>
        <v>Febrero-1995</v>
      </c>
      <c r="D72" s="15" t="s">
        <v>6</v>
      </c>
      <c r="E72" s="67">
        <v>253126</v>
      </c>
      <c r="F72" s="67">
        <v>97021000</v>
      </c>
      <c r="G72" s="17">
        <f>+Tabla1[[#This Row],[Toneladas Km (Ton.Km)]]/Tabla1[[#This Row],[Toneladas (Ton)]]</f>
        <v>383.29132526883842</v>
      </c>
      <c r="H72" s="18">
        <v>2563000</v>
      </c>
      <c r="I72" s="18">
        <f t="shared" si="4"/>
        <v>10.125392097216405</v>
      </c>
      <c r="J72" s="18">
        <f t="shared" si="5"/>
        <v>2.6416961276424691E-2</v>
      </c>
      <c r="K72" s="18"/>
      <c r="L72" s="56" t="str">
        <f>+VLOOKUP(Tabla1[[#This Row],[Operador]],OPE_6[#All],9,FALSE)</f>
        <v>A-FSR SA</v>
      </c>
    </row>
    <row r="73" spans="1:12" x14ac:dyDescent="0.2">
      <c r="A73" s="15">
        <v>1995</v>
      </c>
      <c r="B73" s="15" t="s">
        <v>11</v>
      </c>
      <c r="C73" s="16" t="str">
        <f t="shared" si="3"/>
        <v>Febrero-1995</v>
      </c>
      <c r="D73" s="15" t="s">
        <v>40</v>
      </c>
      <c r="E73" s="67">
        <v>101494</v>
      </c>
      <c r="F73" s="67">
        <v>61505000</v>
      </c>
      <c r="G73" s="17">
        <f>+Tabla1[[#This Row],[Toneladas Km (Ton.Km)]]/Tabla1[[#This Row],[Toneladas (Ton)]]</f>
        <v>605.99641358109841</v>
      </c>
      <c r="H73" s="18">
        <v>1465000</v>
      </c>
      <c r="I73" s="18">
        <f t="shared" si="4"/>
        <v>14.434350799062013</v>
      </c>
      <c r="J73" s="18">
        <f t="shared" si="5"/>
        <v>2.3819201690919438E-2</v>
      </c>
      <c r="K73" s="18"/>
      <c r="L73" s="56" t="str">
        <f>+VLOOKUP(Tabla1[[#This Row],[Operador]],OPE_6[#All],9,FALSE)</f>
        <v>L-FM - GRAL. URQ. SA</v>
      </c>
    </row>
    <row r="74" spans="1:12" x14ac:dyDescent="0.2">
      <c r="A74" s="15">
        <v>1995</v>
      </c>
      <c r="B74" s="15" t="s">
        <v>11</v>
      </c>
      <c r="C74" s="16" t="str">
        <f t="shared" si="3"/>
        <v>Febrero-1995</v>
      </c>
      <c r="D74" s="15" t="s">
        <v>7</v>
      </c>
      <c r="E74" s="67">
        <v>211471</v>
      </c>
      <c r="F74" s="67">
        <v>75050000</v>
      </c>
      <c r="G74" s="17">
        <f>+Tabla1[[#This Row],[Toneladas Km (Ton.Km)]]/Tabla1[[#This Row],[Toneladas (Ton)]]</f>
        <v>354.89499742281447</v>
      </c>
      <c r="H74" s="18">
        <v>1975000</v>
      </c>
      <c r="I74" s="18">
        <f t="shared" si="4"/>
        <v>9.3393420374424867</v>
      </c>
      <c r="J74" s="18">
        <f t="shared" si="5"/>
        <v>2.6315789473684209E-2</v>
      </c>
      <c r="K74" s="18"/>
      <c r="L74" s="56" t="str">
        <f>+VLOOKUP(Tabla1[[#This Row],[Operador]],OPE_6[#All],9,FALSE)</f>
        <v>C-NCA SA</v>
      </c>
    </row>
    <row r="75" spans="1:12" x14ac:dyDescent="0.2">
      <c r="A75" s="15">
        <v>1995</v>
      </c>
      <c r="B75" s="15" t="s">
        <v>11</v>
      </c>
      <c r="C75" s="16" t="str">
        <f t="shared" si="3"/>
        <v>Febrero-1995</v>
      </c>
      <c r="D75" s="15" t="s">
        <v>41</v>
      </c>
      <c r="E75" s="67">
        <v>192448</v>
      </c>
      <c r="F75" s="67">
        <v>159910000</v>
      </c>
      <c r="G75" s="17">
        <f>+Tabla1[[#This Row],[Toneladas Km (Ton.Km)]]/Tabla1[[#This Row],[Toneladas (Ton)]]</f>
        <v>830.92575656800796</v>
      </c>
      <c r="H75" s="18">
        <v>3066000</v>
      </c>
      <c r="I75" s="18">
        <f t="shared" si="4"/>
        <v>15.93157632191553</v>
      </c>
      <c r="J75" s="18">
        <f t="shared" si="5"/>
        <v>1.9173284972797199E-2</v>
      </c>
      <c r="K75" s="18"/>
      <c r="L75" s="56" t="str">
        <f>+VLOOKUP(Tabla1[[#This Row],[Operador]],OPE_6[#All],9,FALSE)</f>
        <v>M-BAP - SM</v>
      </c>
    </row>
    <row r="76" spans="1:12" x14ac:dyDescent="0.2">
      <c r="A76" s="15">
        <v>1995</v>
      </c>
      <c r="B76" s="15" t="s">
        <v>12</v>
      </c>
      <c r="C76" s="16" t="str">
        <f t="shared" si="3"/>
        <v>Marzo-1995</v>
      </c>
      <c r="D76" s="15" t="s">
        <v>81</v>
      </c>
      <c r="E76" s="67">
        <v>360678</v>
      </c>
      <c r="F76" s="67">
        <v>124585000</v>
      </c>
      <c r="G76" s="17">
        <f>+Tabla1[[#This Row],[Toneladas Km (Ton.Km)]]/Tabla1[[#This Row],[Toneladas (Ton)]]</f>
        <v>345.41890550574198</v>
      </c>
      <c r="H76" s="18">
        <v>3933000</v>
      </c>
      <c r="I76" s="18">
        <f t="shared" si="4"/>
        <v>10.904463260858716</v>
      </c>
      <c r="J76" s="18">
        <f t="shared" si="5"/>
        <v>3.1568808444034195E-2</v>
      </c>
      <c r="K76" s="18"/>
      <c r="L76" s="56" t="str">
        <f>+VLOOKUP(Tabla1[[#This Row],[Operador]],OPE_6[#All],9,FALSE)</f>
        <v>B-FEP SA</v>
      </c>
    </row>
    <row r="77" spans="1:12" x14ac:dyDescent="0.2">
      <c r="A77" s="15">
        <v>1995</v>
      </c>
      <c r="B77" s="15" t="s">
        <v>12</v>
      </c>
      <c r="C77" s="16" t="str">
        <f t="shared" si="3"/>
        <v>Marzo-1995</v>
      </c>
      <c r="D77" s="15" t="s">
        <v>6</v>
      </c>
      <c r="E77" s="67">
        <v>303812</v>
      </c>
      <c r="F77" s="67">
        <v>109800000</v>
      </c>
      <c r="G77" s="17">
        <f>+Tabla1[[#This Row],[Toneladas Km (Ton.Km)]]/Tabla1[[#This Row],[Toneladas (Ton)]]</f>
        <v>361.40771266441089</v>
      </c>
      <c r="H77" s="18">
        <v>2929000</v>
      </c>
      <c r="I77" s="18">
        <f t="shared" si="4"/>
        <v>9.6408305136070993</v>
      </c>
      <c r="J77" s="18">
        <f t="shared" si="5"/>
        <v>2.6675774134790529E-2</v>
      </c>
      <c r="K77" s="18"/>
      <c r="L77" s="56" t="str">
        <f>+VLOOKUP(Tabla1[[#This Row],[Operador]],OPE_6[#All],9,FALSE)</f>
        <v>A-FSR SA</v>
      </c>
    </row>
    <row r="78" spans="1:12" x14ac:dyDescent="0.2">
      <c r="A78" s="15">
        <v>1995</v>
      </c>
      <c r="B78" s="15" t="s">
        <v>12</v>
      </c>
      <c r="C78" s="16" t="str">
        <f t="shared" si="3"/>
        <v>Marzo-1995</v>
      </c>
      <c r="D78" s="15" t="s">
        <v>40</v>
      </c>
      <c r="E78" s="67">
        <v>104040</v>
      </c>
      <c r="F78" s="67">
        <v>56463000</v>
      </c>
      <c r="G78" s="17">
        <f>+Tabla1[[#This Row],[Toneladas Km (Ton.Km)]]/Tabla1[[#This Row],[Toneladas (Ton)]]</f>
        <v>542.70472895040371</v>
      </c>
      <c r="H78" s="18">
        <v>1385000</v>
      </c>
      <c r="I78" s="18">
        <f t="shared" si="4"/>
        <v>13.312187620146098</v>
      </c>
      <c r="J78" s="18">
        <f t="shared" si="5"/>
        <v>2.4529337796433064E-2</v>
      </c>
      <c r="K78" s="18"/>
      <c r="L78" s="56" t="str">
        <f>+VLOOKUP(Tabla1[[#This Row],[Operador]],OPE_6[#All],9,FALSE)</f>
        <v>L-FM - GRAL. URQ. SA</v>
      </c>
    </row>
    <row r="79" spans="1:12" x14ac:dyDescent="0.2">
      <c r="A79" s="15">
        <v>1995</v>
      </c>
      <c r="B79" s="15" t="s">
        <v>12</v>
      </c>
      <c r="C79" s="16" t="str">
        <f t="shared" si="3"/>
        <v>Marzo-1995</v>
      </c>
      <c r="D79" s="15" t="s">
        <v>7</v>
      </c>
      <c r="E79" s="67">
        <v>301821</v>
      </c>
      <c r="F79" s="67">
        <v>92360000</v>
      </c>
      <c r="G79" s="17">
        <f>+Tabla1[[#This Row],[Toneladas Km (Ton.Km)]]/Tabla1[[#This Row],[Toneladas (Ton)]]</f>
        <v>306.00919087803697</v>
      </c>
      <c r="H79" s="18">
        <v>2680000</v>
      </c>
      <c r="I79" s="18">
        <f t="shared" si="4"/>
        <v>8.8794351619005969</v>
      </c>
      <c r="J79" s="18">
        <f t="shared" si="5"/>
        <v>2.9016890428757037E-2</v>
      </c>
      <c r="K79" s="18"/>
      <c r="L79" s="56" t="str">
        <f>+VLOOKUP(Tabla1[[#This Row],[Operador]],OPE_6[#All],9,FALSE)</f>
        <v>C-NCA SA</v>
      </c>
    </row>
    <row r="80" spans="1:12" x14ac:dyDescent="0.2">
      <c r="A80" s="15">
        <v>1995</v>
      </c>
      <c r="B80" s="15" t="s">
        <v>12</v>
      </c>
      <c r="C80" s="16" t="str">
        <f t="shared" si="3"/>
        <v>Marzo-1995</v>
      </c>
      <c r="D80" s="15" t="s">
        <v>41</v>
      </c>
      <c r="E80" s="67">
        <v>229881</v>
      </c>
      <c r="F80" s="67">
        <v>175350000</v>
      </c>
      <c r="G80" s="17">
        <f>+Tabla1[[#This Row],[Toneladas Km (Ton.Km)]]/Tabla1[[#This Row],[Toneladas (Ton)]]</f>
        <v>762.78596317225004</v>
      </c>
      <c r="H80" s="18">
        <v>3466000</v>
      </c>
      <c r="I80" s="18">
        <f t="shared" si="4"/>
        <v>15.077366115511939</v>
      </c>
      <c r="J80" s="18">
        <f t="shared" si="5"/>
        <v>1.9766181921870546E-2</v>
      </c>
      <c r="K80" s="18"/>
      <c r="L80" s="56" t="str">
        <f>+VLOOKUP(Tabla1[[#This Row],[Operador]],OPE_6[#All],9,FALSE)</f>
        <v>M-BAP - SM</v>
      </c>
    </row>
    <row r="81" spans="1:12" x14ac:dyDescent="0.2">
      <c r="A81" s="15">
        <v>1995</v>
      </c>
      <c r="B81" s="15" t="s">
        <v>13</v>
      </c>
      <c r="C81" s="16" t="str">
        <f t="shared" si="3"/>
        <v>Abril-1995</v>
      </c>
      <c r="D81" s="15" t="s">
        <v>81</v>
      </c>
      <c r="E81" s="67">
        <v>310510</v>
      </c>
      <c r="F81" s="67">
        <v>121410000</v>
      </c>
      <c r="G81" s="17">
        <f>+Tabla1[[#This Row],[Toneladas Km (Ton.Km)]]/Tabla1[[#This Row],[Toneladas (Ton)]]</f>
        <v>391.00190009983578</v>
      </c>
      <c r="H81" s="18">
        <v>3696000</v>
      </c>
      <c r="I81" s="18">
        <f t="shared" si="4"/>
        <v>11.902998293130656</v>
      </c>
      <c r="J81" s="18">
        <f t="shared" si="5"/>
        <v>3.0442302940449716E-2</v>
      </c>
      <c r="K81" s="18"/>
      <c r="L81" s="56" t="str">
        <f>+VLOOKUP(Tabla1[[#This Row],[Operador]],OPE_6[#All],9,FALSE)</f>
        <v>B-FEP SA</v>
      </c>
    </row>
    <row r="82" spans="1:12" x14ac:dyDescent="0.2">
      <c r="A82" s="15">
        <v>1995</v>
      </c>
      <c r="B82" s="15" t="s">
        <v>13</v>
      </c>
      <c r="C82" s="16" t="str">
        <f t="shared" si="3"/>
        <v>Abril-1995</v>
      </c>
      <c r="D82" s="15" t="s">
        <v>6</v>
      </c>
      <c r="E82" s="67">
        <v>241540</v>
      </c>
      <c r="F82" s="67">
        <v>91356000</v>
      </c>
      <c r="G82" s="17">
        <f>+Tabla1[[#This Row],[Toneladas Km (Ton.Km)]]/Tabla1[[#This Row],[Toneladas (Ton)]]</f>
        <v>378.22306864287486</v>
      </c>
      <c r="H82" s="18">
        <v>2186000</v>
      </c>
      <c r="I82" s="18">
        <f t="shared" si="4"/>
        <v>9.0502608263641626</v>
      </c>
      <c r="J82" s="18">
        <f t="shared" si="5"/>
        <v>2.3928368142212882E-2</v>
      </c>
      <c r="K82" s="18"/>
      <c r="L82" s="56" t="str">
        <f>+VLOOKUP(Tabla1[[#This Row],[Operador]],OPE_6[#All],9,FALSE)</f>
        <v>A-FSR SA</v>
      </c>
    </row>
    <row r="83" spans="1:12" x14ac:dyDescent="0.2">
      <c r="A83" s="15">
        <v>1995</v>
      </c>
      <c r="B83" s="15" t="s">
        <v>13</v>
      </c>
      <c r="C83" s="16" t="str">
        <f t="shared" si="3"/>
        <v>Abril-1995</v>
      </c>
      <c r="D83" s="15" t="s">
        <v>40</v>
      </c>
      <c r="E83" s="67">
        <v>96343</v>
      </c>
      <c r="F83" s="67">
        <v>56342000</v>
      </c>
      <c r="G83" s="17">
        <f>+Tabla1[[#This Row],[Toneladas Km (Ton.Km)]]/Tabla1[[#This Row],[Toneladas (Ton)]]</f>
        <v>584.80636891107815</v>
      </c>
      <c r="H83" s="18">
        <v>1267000</v>
      </c>
      <c r="I83" s="18">
        <f t="shared" si="4"/>
        <v>13.150929491504312</v>
      </c>
      <c r="J83" s="18">
        <f t="shared" si="5"/>
        <v>2.2487664619644316E-2</v>
      </c>
      <c r="K83" s="18"/>
      <c r="L83" s="56" t="str">
        <f>+VLOOKUP(Tabla1[[#This Row],[Operador]],OPE_6[#All],9,FALSE)</f>
        <v>L-FM - GRAL. URQ. SA</v>
      </c>
    </row>
    <row r="84" spans="1:12" x14ac:dyDescent="0.2">
      <c r="A84" s="15">
        <v>1995</v>
      </c>
      <c r="B84" s="15" t="s">
        <v>13</v>
      </c>
      <c r="C84" s="16" t="str">
        <f t="shared" si="3"/>
        <v>Abril-1995</v>
      </c>
      <c r="D84" s="15" t="s">
        <v>7</v>
      </c>
      <c r="E84" s="67">
        <v>286185</v>
      </c>
      <c r="F84" s="67">
        <v>88280000</v>
      </c>
      <c r="G84" s="17">
        <f>+Tabla1[[#This Row],[Toneladas Km (Ton.Km)]]/Tabla1[[#This Row],[Toneladas (Ton)]]</f>
        <v>308.47179272149134</v>
      </c>
      <c r="H84" s="18">
        <v>2660000</v>
      </c>
      <c r="I84" s="18">
        <f t="shared" si="4"/>
        <v>9.2946870031622897</v>
      </c>
      <c r="J84" s="18">
        <f t="shared" si="5"/>
        <v>3.0131400090620753E-2</v>
      </c>
      <c r="K84" s="18"/>
      <c r="L84" s="56" t="str">
        <f>+VLOOKUP(Tabla1[[#This Row],[Operador]],OPE_6[#All],9,FALSE)</f>
        <v>C-NCA SA</v>
      </c>
    </row>
    <row r="85" spans="1:12" x14ac:dyDescent="0.2">
      <c r="A85" s="15">
        <v>1995</v>
      </c>
      <c r="B85" s="15" t="s">
        <v>13</v>
      </c>
      <c r="C85" s="16" t="str">
        <f t="shared" si="3"/>
        <v>Abril-1995</v>
      </c>
      <c r="D85" s="15" t="s">
        <v>41</v>
      </c>
      <c r="E85" s="67">
        <v>267537</v>
      </c>
      <c r="F85" s="67">
        <v>193730000</v>
      </c>
      <c r="G85" s="17">
        <f>+Tabla1[[#This Row],[Toneladas Km (Ton.Km)]]/Tabla1[[#This Row],[Toneladas (Ton)]]</f>
        <v>724.12413983860176</v>
      </c>
      <c r="H85" s="18">
        <v>3641000</v>
      </c>
      <c r="I85" s="18">
        <f t="shared" si="4"/>
        <v>13.609332540919574</v>
      </c>
      <c r="J85" s="18">
        <f t="shared" si="5"/>
        <v>1.8794198110772726E-2</v>
      </c>
      <c r="K85" s="18"/>
      <c r="L85" s="56" t="str">
        <f>+VLOOKUP(Tabla1[[#This Row],[Operador]],OPE_6[#All],9,FALSE)</f>
        <v>M-BAP - SM</v>
      </c>
    </row>
    <row r="86" spans="1:12" x14ac:dyDescent="0.2">
      <c r="A86" s="15">
        <v>1995</v>
      </c>
      <c r="B86" s="15" t="s">
        <v>14</v>
      </c>
      <c r="C86" s="16" t="str">
        <f t="shared" si="3"/>
        <v>Mayo-1995</v>
      </c>
      <c r="D86" s="15" t="s">
        <v>81</v>
      </c>
      <c r="E86" s="67">
        <v>327446</v>
      </c>
      <c r="F86" s="67">
        <v>127501000</v>
      </c>
      <c r="G86" s="17">
        <f>+Tabla1[[#This Row],[Toneladas Km (Ton.Km)]]/Tabla1[[#This Row],[Toneladas (Ton)]]</f>
        <v>389.38023368738664</v>
      </c>
      <c r="H86" s="18">
        <v>3895000</v>
      </c>
      <c r="I86" s="18">
        <f t="shared" si="4"/>
        <v>11.895091098990369</v>
      </c>
      <c r="J86" s="18">
        <f t="shared" si="5"/>
        <v>3.0548780009568552E-2</v>
      </c>
      <c r="K86" s="18"/>
      <c r="L86" s="56" t="str">
        <f>+VLOOKUP(Tabla1[[#This Row],[Operador]],OPE_6[#All],9,FALSE)</f>
        <v>B-FEP SA</v>
      </c>
    </row>
    <row r="87" spans="1:12" x14ac:dyDescent="0.2">
      <c r="A87" s="15">
        <v>1995</v>
      </c>
      <c r="B87" s="15" t="s">
        <v>14</v>
      </c>
      <c r="C87" s="16" t="str">
        <f t="shared" si="3"/>
        <v>Mayo-1995</v>
      </c>
      <c r="D87" s="15" t="s">
        <v>6</v>
      </c>
      <c r="E87" s="67">
        <v>295686</v>
      </c>
      <c r="F87" s="67">
        <v>111874000</v>
      </c>
      <c r="G87" s="17">
        <f>+Tabla1[[#This Row],[Toneladas Km (Ton.Km)]]/Tabla1[[#This Row],[Toneladas (Ton)]]</f>
        <v>378.35406478494076</v>
      </c>
      <c r="H87" s="18">
        <v>2669000</v>
      </c>
      <c r="I87" s="18">
        <f t="shared" si="4"/>
        <v>9.0264672659510428</v>
      </c>
      <c r="J87" s="18">
        <f t="shared" si="5"/>
        <v>2.3857196488907162E-2</v>
      </c>
      <c r="K87" s="18"/>
      <c r="L87" s="56" t="str">
        <f>+VLOOKUP(Tabla1[[#This Row],[Operador]],OPE_6[#All],9,FALSE)</f>
        <v>A-FSR SA</v>
      </c>
    </row>
    <row r="88" spans="1:12" x14ac:dyDescent="0.2">
      <c r="A88" s="15">
        <v>1995</v>
      </c>
      <c r="B88" s="15" t="s">
        <v>14</v>
      </c>
      <c r="C88" s="16" t="str">
        <f t="shared" si="3"/>
        <v>Mayo-1995</v>
      </c>
      <c r="D88" s="15" t="s">
        <v>40</v>
      </c>
      <c r="E88" s="67">
        <v>117602</v>
      </c>
      <c r="F88" s="67">
        <v>72690000</v>
      </c>
      <c r="G88" s="17">
        <f>+Tabla1[[#This Row],[Toneladas Km (Ton.Km)]]/Tabla1[[#This Row],[Toneladas (Ton)]]</f>
        <v>618.10173296372511</v>
      </c>
      <c r="H88" s="18">
        <v>1589000</v>
      </c>
      <c r="I88" s="18">
        <f t="shared" si="4"/>
        <v>13.51167497151409</v>
      </c>
      <c r="J88" s="18">
        <f t="shared" si="5"/>
        <v>2.185995322602834E-2</v>
      </c>
      <c r="K88" s="18"/>
      <c r="L88" s="56" t="str">
        <f>+VLOOKUP(Tabla1[[#This Row],[Operador]],OPE_6[#All],9,FALSE)</f>
        <v>L-FM - GRAL. URQ. SA</v>
      </c>
    </row>
    <row r="89" spans="1:12" x14ac:dyDescent="0.2">
      <c r="A89" s="15">
        <v>1995</v>
      </c>
      <c r="B89" s="15" t="s">
        <v>14</v>
      </c>
      <c r="C89" s="16" t="str">
        <f t="shared" si="3"/>
        <v>Mayo-1995</v>
      </c>
      <c r="D89" s="15" t="s">
        <v>7</v>
      </c>
      <c r="E89" s="67">
        <v>390871</v>
      </c>
      <c r="F89" s="67">
        <v>129489000</v>
      </c>
      <c r="G89" s="17">
        <f>+Tabla1[[#This Row],[Toneladas Km (Ton.Km)]]/Tabla1[[#This Row],[Toneladas (Ton)]]</f>
        <v>331.2832110849871</v>
      </c>
      <c r="H89" s="18">
        <v>3531000</v>
      </c>
      <c r="I89" s="18">
        <f t="shared" si="4"/>
        <v>9.0336709553791401</v>
      </c>
      <c r="J89" s="18">
        <f t="shared" si="5"/>
        <v>2.7268725528809396E-2</v>
      </c>
      <c r="K89" s="18"/>
      <c r="L89" s="56" t="str">
        <f>+VLOOKUP(Tabla1[[#This Row],[Operador]],OPE_6[#All],9,FALSE)</f>
        <v>C-NCA SA</v>
      </c>
    </row>
    <row r="90" spans="1:12" x14ac:dyDescent="0.2">
      <c r="A90" s="15">
        <v>1995</v>
      </c>
      <c r="B90" s="15" t="s">
        <v>14</v>
      </c>
      <c r="C90" s="16" t="str">
        <f t="shared" si="3"/>
        <v>Mayo-1995</v>
      </c>
      <c r="D90" s="15" t="s">
        <v>41</v>
      </c>
      <c r="E90" s="67">
        <v>249510</v>
      </c>
      <c r="F90" s="67">
        <v>170486000</v>
      </c>
      <c r="G90" s="17">
        <f>+Tabla1[[#This Row],[Toneladas Km (Ton.Km)]]/Tabla1[[#This Row],[Toneladas (Ton)]]</f>
        <v>683.28323514087617</v>
      </c>
      <c r="H90" s="18">
        <v>3510000</v>
      </c>
      <c r="I90" s="18">
        <f t="shared" si="4"/>
        <v>14.067572441986293</v>
      </c>
      <c r="J90" s="18">
        <f t="shared" si="5"/>
        <v>2.0588200790680761E-2</v>
      </c>
      <c r="K90" s="18"/>
      <c r="L90" s="56" t="str">
        <f>+VLOOKUP(Tabla1[[#This Row],[Operador]],OPE_6[#All],9,FALSE)</f>
        <v>M-BAP - SM</v>
      </c>
    </row>
    <row r="91" spans="1:12" x14ac:dyDescent="0.2">
      <c r="A91" s="15">
        <v>1995</v>
      </c>
      <c r="B91" s="15" t="s">
        <v>15</v>
      </c>
      <c r="C91" s="16" t="str">
        <f t="shared" si="3"/>
        <v>Junio-1995</v>
      </c>
      <c r="D91" s="15" t="s">
        <v>81</v>
      </c>
      <c r="E91" s="67">
        <v>297638</v>
      </c>
      <c r="F91" s="67">
        <v>115780000</v>
      </c>
      <c r="G91" s="17">
        <f>+Tabla1[[#This Row],[Toneladas Km (Ton.Km)]]/Tabla1[[#This Row],[Toneladas (Ton)]]</f>
        <v>388.9960287328903</v>
      </c>
      <c r="H91" s="18">
        <v>3308000</v>
      </c>
      <c r="I91" s="18">
        <f t="shared" si="4"/>
        <v>11.114172249511151</v>
      </c>
      <c r="J91" s="18">
        <f t="shared" si="5"/>
        <v>2.8571428571428571E-2</v>
      </c>
      <c r="K91" s="18"/>
      <c r="L91" s="56" t="str">
        <f>+VLOOKUP(Tabla1[[#This Row],[Operador]],OPE_6[#All],9,FALSE)</f>
        <v>B-FEP SA</v>
      </c>
    </row>
    <row r="92" spans="1:12" x14ac:dyDescent="0.2">
      <c r="A92" s="15">
        <v>1995</v>
      </c>
      <c r="B92" s="15" t="s">
        <v>15</v>
      </c>
      <c r="C92" s="16" t="str">
        <f t="shared" si="3"/>
        <v>Junio-1995</v>
      </c>
      <c r="D92" s="15" t="s">
        <v>6</v>
      </c>
      <c r="E92" s="67">
        <v>288984</v>
      </c>
      <c r="F92" s="67">
        <v>110984000</v>
      </c>
      <c r="G92" s="17">
        <f>+Tabla1[[#This Row],[Toneladas Km (Ton.Km)]]/Tabla1[[#This Row],[Toneladas (Ton)]]</f>
        <v>384.04894388616668</v>
      </c>
      <c r="H92" s="18">
        <v>2602000</v>
      </c>
      <c r="I92" s="18">
        <f t="shared" si="4"/>
        <v>9.0039586966752481</v>
      </c>
      <c r="J92" s="18">
        <f t="shared" si="5"/>
        <v>2.3444820875081093E-2</v>
      </c>
      <c r="K92" s="18"/>
      <c r="L92" s="56" t="str">
        <f>+VLOOKUP(Tabla1[[#This Row],[Operador]],OPE_6[#All],9,FALSE)</f>
        <v>A-FSR SA</v>
      </c>
    </row>
    <row r="93" spans="1:12" x14ac:dyDescent="0.2">
      <c r="A93" s="15">
        <v>1995</v>
      </c>
      <c r="B93" s="15" t="s">
        <v>15</v>
      </c>
      <c r="C93" s="16" t="str">
        <f t="shared" si="3"/>
        <v>Junio-1995</v>
      </c>
      <c r="D93" s="15" t="s">
        <v>40</v>
      </c>
      <c r="E93" s="67">
        <v>114946</v>
      </c>
      <c r="F93" s="67">
        <v>63700000</v>
      </c>
      <c r="G93" s="17">
        <f>+Tabla1[[#This Row],[Toneladas Km (Ton.Km)]]/Tabla1[[#This Row],[Toneladas (Ton)]]</f>
        <v>554.17326396742817</v>
      </c>
      <c r="H93" s="18">
        <v>1534000</v>
      </c>
      <c r="I93" s="18">
        <f t="shared" si="4"/>
        <v>13.345396969011535</v>
      </c>
      <c r="J93" s="18">
        <f t="shared" si="5"/>
        <v>2.4081632653061225E-2</v>
      </c>
      <c r="K93" s="18"/>
      <c r="L93" s="56" t="str">
        <f>+VLOOKUP(Tabla1[[#This Row],[Operador]],OPE_6[#All],9,FALSE)</f>
        <v>L-FM - GRAL. URQ. SA</v>
      </c>
    </row>
    <row r="94" spans="1:12" x14ac:dyDescent="0.2">
      <c r="A94" s="15">
        <v>1995</v>
      </c>
      <c r="B94" s="15" t="s">
        <v>15</v>
      </c>
      <c r="C94" s="16" t="str">
        <f t="shared" si="3"/>
        <v>Junio-1995</v>
      </c>
      <c r="D94" s="15" t="s">
        <v>7</v>
      </c>
      <c r="E94" s="67">
        <v>351273</v>
      </c>
      <c r="F94" s="67">
        <v>129060000</v>
      </c>
      <c r="G94" s="17">
        <f>+Tabla1[[#This Row],[Toneladas Km (Ton.Km)]]/Tabla1[[#This Row],[Toneladas (Ton)]]</f>
        <v>367.40654704460633</v>
      </c>
      <c r="H94" s="18">
        <v>3443000</v>
      </c>
      <c r="I94" s="18">
        <f t="shared" si="4"/>
        <v>9.801493425341544</v>
      </c>
      <c r="J94" s="18">
        <f t="shared" si="5"/>
        <v>2.66775143344181E-2</v>
      </c>
      <c r="K94" s="18"/>
      <c r="L94" s="56" t="str">
        <f>+VLOOKUP(Tabla1[[#This Row],[Operador]],OPE_6[#All],9,FALSE)</f>
        <v>C-NCA SA</v>
      </c>
    </row>
    <row r="95" spans="1:12" x14ac:dyDescent="0.2">
      <c r="A95" s="15">
        <v>1995</v>
      </c>
      <c r="B95" s="15" t="s">
        <v>15</v>
      </c>
      <c r="C95" s="16" t="str">
        <f t="shared" si="3"/>
        <v>Junio-1995</v>
      </c>
      <c r="D95" s="15" t="s">
        <v>41</v>
      </c>
      <c r="E95" s="67">
        <v>240627</v>
      </c>
      <c r="F95" s="67">
        <v>192670000</v>
      </c>
      <c r="G95" s="17">
        <f>+Tabla1[[#This Row],[Toneladas Km (Ton.Km)]]/Tabla1[[#This Row],[Toneladas (Ton)]]</f>
        <v>800.69983833900596</v>
      </c>
      <c r="H95" s="18">
        <v>3567000</v>
      </c>
      <c r="I95" s="18">
        <f t="shared" si="4"/>
        <v>14.823772893316212</v>
      </c>
      <c r="J95" s="18">
        <f t="shared" si="5"/>
        <v>1.8513520527326518E-2</v>
      </c>
      <c r="K95" s="18"/>
      <c r="L95" s="56" t="str">
        <f>+VLOOKUP(Tabla1[[#This Row],[Operador]],OPE_6[#All],9,FALSE)</f>
        <v>M-BAP - SM</v>
      </c>
    </row>
    <row r="96" spans="1:12" x14ac:dyDescent="0.2">
      <c r="A96" s="15">
        <v>1995</v>
      </c>
      <c r="B96" s="15" t="s">
        <v>16</v>
      </c>
      <c r="C96" s="16" t="str">
        <f t="shared" si="3"/>
        <v>Julio-1995</v>
      </c>
      <c r="D96" s="15" t="s">
        <v>81</v>
      </c>
      <c r="E96" s="67">
        <v>260051</v>
      </c>
      <c r="F96" s="67">
        <v>104020000</v>
      </c>
      <c r="G96" s="17">
        <f>+Tabla1[[#This Row],[Toneladas Km (Ton.Km)]]/Tabla1[[#This Row],[Toneladas (Ton)]]</f>
        <v>399.99846184017753</v>
      </c>
      <c r="H96" s="18">
        <v>2478000</v>
      </c>
      <c r="I96" s="18">
        <f t="shared" si="4"/>
        <v>9.528900100364929</v>
      </c>
      <c r="J96" s="18">
        <f t="shared" si="5"/>
        <v>2.3822341857335127E-2</v>
      </c>
      <c r="K96" s="18"/>
      <c r="L96" s="56" t="str">
        <f>+VLOOKUP(Tabla1[[#This Row],[Operador]],OPE_6[#All],9,FALSE)</f>
        <v>B-FEP SA</v>
      </c>
    </row>
    <row r="97" spans="1:12" x14ac:dyDescent="0.2">
      <c r="A97" s="15">
        <v>1995</v>
      </c>
      <c r="B97" s="15" t="s">
        <v>16</v>
      </c>
      <c r="C97" s="16" t="str">
        <f t="shared" si="3"/>
        <v>Julio-1995</v>
      </c>
      <c r="D97" s="15" t="s">
        <v>6</v>
      </c>
      <c r="E97" s="67">
        <v>281935</v>
      </c>
      <c r="F97" s="67">
        <v>109972000</v>
      </c>
      <c r="G97" s="17">
        <f>+Tabla1[[#This Row],[Toneladas Km (Ton.Km)]]/Tabla1[[#This Row],[Toneladas (Ton)]]</f>
        <v>390.06153900721796</v>
      </c>
      <c r="H97" s="18">
        <v>2548000</v>
      </c>
      <c r="I97" s="18">
        <f t="shared" si="4"/>
        <v>9.0375441147782283</v>
      </c>
      <c r="J97" s="18">
        <f t="shared" si="5"/>
        <v>2.3169534063216091E-2</v>
      </c>
      <c r="K97" s="18"/>
      <c r="L97" s="56" t="str">
        <f>+VLOOKUP(Tabla1[[#This Row],[Operador]],OPE_6[#All],9,FALSE)</f>
        <v>A-FSR SA</v>
      </c>
    </row>
    <row r="98" spans="1:12" x14ac:dyDescent="0.2">
      <c r="A98" s="15">
        <v>1995</v>
      </c>
      <c r="B98" s="15" t="s">
        <v>16</v>
      </c>
      <c r="C98" s="16" t="str">
        <f t="shared" si="3"/>
        <v>Julio-1995</v>
      </c>
      <c r="D98" s="15" t="s">
        <v>40</v>
      </c>
      <c r="E98" s="67">
        <v>119404</v>
      </c>
      <c r="F98" s="67">
        <v>62264000</v>
      </c>
      <c r="G98" s="17">
        <f>+Tabla1[[#This Row],[Toneladas Km (Ton.Km)]]/Tabla1[[#This Row],[Toneladas (Ton)]]</f>
        <v>521.45656761917519</v>
      </c>
      <c r="H98" s="18">
        <v>1534000</v>
      </c>
      <c r="I98" s="18">
        <f t="shared" si="4"/>
        <v>12.847140799303206</v>
      </c>
      <c r="J98" s="18">
        <f t="shared" si="5"/>
        <v>2.4637029423101631E-2</v>
      </c>
      <c r="K98" s="18"/>
      <c r="L98" s="56" t="str">
        <f>+VLOOKUP(Tabla1[[#This Row],[Operador]],OPE_6[#All],9,FALSE)</f>
        <v>L-FM - GRAL. URQ. SA</v>
      </c>
    </row>
    <row r="99" spans="1:12" x14ac:dyDescent="0.2">
      <c r="A99" s="15">
        <v>1995</v>
      </c>
      <c r="B99" s="15" t="s">
        <v>16</v>
      </c>
      <c r="C99" s="16" t="str">
        <f t="shared" si="3"/>
        <v>Julio-1995</v>
      </c>
      <c r="D99" s="15" t="s">
        <v>7</v>
      </c>
      <c r="E99" s="67">
        <v>329151</v>
      </c>
      <c r="F99" s="67">
        <v>116200000</v>
      </c>
      <c r="G99" s="17">
        <f>+Tabla1[[#This Row],[Toneladas Km (Ton.Km)]]/Tabla1[[#This Row],[Toneladas (Ton)]]</f>
        <v>353.02946064268377</v>
      </c>
      <c r="H99" s="18">
        <v>2954000</v>
      </c>
      <c r="I99" s="18">
        <f t="shared" si="4"/>
        <v>8.9746043609164179</v>
      </c>
      <c r="J99" s="18">
        <f t="shared" si="5"/>
        <v>2.5421686746987953E-2</v>
      </c>
      <c r="K99" s="18"/>
      <c r="L99" s="56" t="str">
        <f>+VLOOKUP(Tabla1[[#This Row],[Operador]],OPE_6[#All],9,FALSE)</f>
        <v>C-NCA SA</v>
      </c>
    </row>
    <row r="100" spans="1:12" x14ac:dyDescent="0.2">
      <c r="A100" s="15">
        <v>1995</v>
      </c>
      <c r="B100" s="15" t="s">
        <v>16</v>
      </c>
      <c r="C100" s="16" t="str">
        <f t="shared" si="3"/>
        <v>Julio-1995</v>
      </c>
      <c r="D100" s="15" t="s">
        <v>41</v>
      </c>
      <c r="E100" s="67">
        <v>237316</v>
      </c>
      <c r="F100" s="67">
        <v>201580000</v>
      </c>
      <c r="G100" s="17">
        <f>+Tabla1[[#This Row],[Toneladas Km (Ton.Km)]]/Tabla1[[#This Row],[Toneladas (Ton)]]</f>
        <v>849.41596858197511</v>
      </c>
      <c r="H100" s="18">
        <v>3810000</v>
      </c>
      <c r="I100" s="18">
        <f t="shared" si="4"/>
        <v>16.054543309342819</v>
      </c>
      <c r="J100" s="18">
        <f t="shared" si="5"/>
        <v>1.8900684591725371E-2</v>
      </c>
      <c r="K100" s="18"/>
      <c r="L100" s="56" t="str">
        <f>+VLOOKUP(Tabla1[[#This Row],[Operador]],OPE_6[#All],9,FALSE)</f>
        <v>M-BAP - SM</v>
      </c>
    </row>
    <row r="101" spans="1:12" x14ac:dyDescent="0.2">
      <c r="A101" s="15">
        <v>1995</v>
      </c>
      <c r="B101" s="15" t="s">
        <v>28</v>
      </c>
      <c r="C101" s="16" t="str">
        <f t="shared" si="3"/>
        <v>Agosto-1995</v>
      </c>
      <c r="D101" s="15" t="s">
        <v>81</v>
      </c>
      <c r="E101" s="67">
        <v>157162</v>
      </c>
      <c r="F101" s="67">
        <v>68680000</v>
      </c>
      <c r="G101" s="17">
        <f>+Tabla1[[#This Row],[Toneladas Km (Ton.Km)]]/Tabla1[[#This Row],[Toneladas (Ton)]]</f>
        <v>437.00131074941783</v>
      </c>
      <c r="H101" s="18">
        <v>1293000</v>
      </c>
      <c r="I101" s="18">
        <f t="shared" si="4"/>
        <v>8.2271795981216833</v>
      </c>
      <c r="J101" s="18">
        <f t="shared" si="5"/>
        <v>1.8826441467676178E-2</v>
      </c>
      <c r="K101" s="18"/>
      <c r="L101" s="56" t="str">
        <f>+VLOOKUP(Tabla1[[#This Row],[Operador]],OPE_6[#All],9,FALSE)</f>
        <v>B-FEP SA</v>
      </c>
    </row>
    <row r="102" spans="1:12" x14ac:dyDescent="0.2">
      <c r="A102" s="15">
        <v>1995</v>
      </c>
      <c r="B102" s="15" t="s">
        <v>28</v>
      </c>
      <c r="C102" s="16" t="str">
        <f t="shared" si="3"/>
        <v>Agosto-1995</v>
      </c>
      <c r="D102" s="15" t="s">
        <v>6</v>
      </c>
      <c r="E102" s="67">
        <v>272562</v>
      </c>
      <c r="F102" s="67">
        <v>108230000</v>
      </c>
      <c r="G102" s="17">
        <f>+Tabla1[[#This Row],[Toneladas Km (Ton.Km)]]/Tabla1[[#This Row],[Toneladas (Ton)]]</f>
        <v>397.08396621686074</v>
      </c>
      <c r="H102" s="18">
        <v>2500000</v>
      </c>
      <c r="I102" s="18">
        <f t="shared" si="4"/>
        <v>9.1722250350378989</v>
      </c>
      <c r="J102" s="18">
        <f t="shared" si="5"/>
        <v>2.3098955927192091E-2</v>
      </c>
      <c r="K102" s="18"/>
      <c r="L102" s="56" t="str">
        <f>+VLOOKUP(Tabla1[[#This Row],[Operador]],OPE_6[#All],9,FALSE)</f>
        <v>A-FSR SA</v>
      </c>
    </row>
    <row r="103" spans="1:12" x14ac:dyDescent="0.2">
      <c r="A103" s="15">
        <v>1995</v>
      </c>
      <c r="B103" s="15" t="s">
        <v>28</v>
      </c>
      <c r="C103" s="16" t="str">
        <f t="shared" si="3"/>
        <v>Agosto-1995</v>
      </c>
      <c r="D103" s="15" t="s">
        <v>40</v>
      </c>
      <c r="E103" s="67">
        <v>107062</v>
      </c>
      <c r="F103" s="67">
        <v>54511000</v>
      </c>
      <c r="G103" s="17">
        <f>+Tabla1[[#This Row],[Toneladas Km (Ton.Km)]]/Tabla1[[#This Row],[Toneladas (Ton)]]</f>
        <v>509.1535745642712</v>
      </c>
      <c r="H103" s="18">
        <v>1371000</v>
      </c>
      <c r="I103" s="18">
        <f t="shared" si="4"/>
        <v>12.805664007771197</v>
      </c>
      <c r="J103" s="18">
        <f t="shared" si="5"/>
        <v>2.5150886976940436E-2</v>
      </c>
      <c r="K103" s="18"/>
      <c r="L103" s="56" t="str">
        <f>+VLOOKUP(Tabla1[[#This Row],[Operador]],OPE_6[#All],9,FALSE)</f>
        <v>L-FM - GRAL. URQ. SA</v>
      </c>
    </row>
    <row r="104" spans="1:12" x14ac:dyDescent="0.2">
      <c r="A104" s="15">
        <v>1995</v>
      </c>
      <c r="B104" s="15" t="s">
        <v>28</v>
      </c>
      <c r="C104" s="16" t="str">
        <f t="shared" si="3"/>
        <v>Agosto-1995</v>
      </c>
      <c r="D104" s="15" t="s">
        <v>7</v>
      </c>
      <c r="E104" s="67">
        <v>307430</v>
      </c>
      <c r="F104" s="67">
        <v>107170000</v>
      </c>
      <c r="G104" s="17">
        <f>+Tabla1[[#This Row],[Toneladas Km (Ton.Km)]]/Tabla1[[#This Row],[Toneladas (Ton)]]</f>
        <v>348.59968122824711</v>
      </c>
      <c r="H104" s="18">
        <v>2619000</v>
      </c>
      <c r="I104" s="18">
        <f t="shared" si="4"/>
        <v>8.5190124581205477</v>
      </c>
      <c r="J104" s="18">
        <f t="shared" si="5"/>
        <v>2.4437809088364282E-2</v>
      </c>
      <c r="K104" s="18"/>
      <c r="L104" s="56" t="str">
        <f>+VLOOKUP(Tabla1[[#This Row],[Operador]],OPE_6[#All],9,FALSE)</f>
        <v>C-NCA SA</v>
      </c>
    </row>
    <row r="105" spans="1:12" x14ac:dyDescent="0.2">
      <c r="A105" s="15">
        <v>1995</v>
      </c>
      <c r="B105" s="15" t="s">
        <v>28</v>
      </c>
      <c r="C105" s="16" t="str">
        <f t="shared" si="3"/>
        <v>Agosto-1995</v>
      </c>
      <c r="D105" s="15" t="s">
        <v>41</v>
      </c>
      <c r="E105" s="67">
        <v>197212</v>
      </c>
      <c r="F105" s="67">
        <v>182660000</v>
      </c>
      <c r="G105" s="17">
        <f>+Tabla1[[#This Row],[Toneladas Km (Ton.Km)]]/Tabla1[[#This Row],[Toneladas (Ton)]]</f>
        <v>926.21138673103053</v>
      </c>
      <c r="H105" s="18">
        <v>3297000</v>
      </c>
      <c r="I105" s="18">
        <f t="shared" si="4"/>
        <v>16.718049611585503</v>
      </c>
      <c r="J105" s="18">
        <f t="shared" si="5"/>
        <v>1.8049928829519325E-2</v>
      </c>
      <c r="K105" s="18"/>
      <c r="L105" s="56" t="str">
        <f>+VLOOKUP(Tabla1[[#This Row],[Operador]],OPE_6[#All],9,FALSE)</f>
        <v>M-BAP - SM</v>
      </c>
    </row>
    <row r="106" spans="1:12" x14ac:dyDescent="0.2">
      <c r="A106" s="15">
        <v>1995</v>
      </c>
      <c r="B106" s="15" t="s">
        <v>29</v>
      </c>
      <c r="C106" s="16" t="str">
        <f t="shared" si="3"/>
        <v>Septiembre-1995</v>
      </c>
      <c r="D106" s="15" t="s">
        <v>81</v>
      </c>
      <c r="E106" s="67">
        <v>142114</v>
      </c>
      <c r="F106" s="67">
        <v>65800000</v>
      </c>
      <c r="G106" s="17">
        <f>+Tabla1[[#This Row],[Toneladas Km (Ton.Km)]]/Tabla1[[#This Row],[Toneladas (Ton)]]</f>
        <v>463.00857058417893</v>
      </c>
      <c r="H106" s="18">
        <v>1088000</v>
      </c>
      <c r="I106" s="18">
        <f t="shared" si="4"/>
        <v>7.6558256047961493</v>
      </c>
      <c r="J106" s="18">
        <f t="shared" si="5"/>
        <v>1.6534954407294834E-2</v>
      </c>
      <c r="K106" s="18"/>
      <c r="L106" s="56" t="str">
        <f>+VLOOKUP(Tabla1[[#This Row],[Operador]],OPE_6[#All],9,FALSE)</f>
        <v>B-FEP SA</v>
      </c>
    </row>
    <row r="107" spans="1:12" x14ac:dyDescent="0.2">
      <c r="A107" s="15">
        <v>1995</v>
      </c>
      <c r="B107" s="15" t="s">
        <v>29</v>
      </c>
      <c r="C107" s="16" t="str">
        <f t="shared" si="3"/>
        <v>Septiembre-1995</v>
      </c>
      <c r="D107" s="15" t="s">
        <v>6</v>
      </c>
      <c r="E107" s="67">
        <v>286700</v>
      </c>
      <c r="F107" s="67">
        <v>112866000</v>
      </c>
      <c r="G107" s="17">
        <f>+Tabla1[[#This Row],[Toneladas Km (Ton.Km)]]/Tabla1[[#This Row],[Toneladas (Ton)]]</f>
        <v>393.67282874084407</v>
      </c>
      <c r="H107" s="18">
        <v>2591000</v>
      </c>
      <c r="I107" s="18">
        <f t="shared" si="4"/>
        <v>9.0373212417160786</v>
      </c>
      <c r="J107" s="18">
        <f t="shared" si="5"/>
        <v>2.2956426204525721E-2</v>
      </c>
      <c r="K107" s="18"/>
      <c r="L107" s="56" t="str">
        <f>+VLOOKUP(Tabla1[[#This Row],[Operador]],OPE_6[#All],9,FALSE)</f>
        <v>A-FSR SA</v>
      </c>
    </row>
    <row r="108" spans="1:12" x14ac:dyDescent="0.2">
      <c r="A108" s="15">
        <v>1995</v>
      </c>
      <c r="B108" s="15" t="s">
        <v>29</v>
      </c>
      <c r="C108" s="16" t="str">
        <f t="shared" si="3"/>
        <v>Septiembre-1995</v>
      </c>
      <c r="D108" s="15" t="s">
        <v>40</v>
      </c>
      <c r="E108" s="67">
        <v>108792</v>
      </c>
      <c r="F108" s="67">
        <v>50803000</v>
      </c>
      <c r="G108" s="17">
        <f>+Tabla1[[#This Row],[Toneladas Km (Ton.Km)]]/Tabla1[[#This Row],[Toneladas (Ton)]]</f>
        <v>466.97367453489227</v>
      </c>
      <c r="H108" s="18">
        <v>1279000</v>
      </c>
      <c r="I108" s="18">
        <f t="shared" si="4"/>
        <v>11.756379145525406</v>
      </c>
      <c r="J108" s="18">
        <f t="shared" si="5"/>
        <v>2.5175678601657384E-2</v>
      </c>
      <c r="K108" s="18"/>
      <c r="L108" s="56" t="str">
        <f>+VLOOKUP(Tabla1[[#This Row],[Operador]],OPE_6[#All],9,FALSE)</f>
        <v>L-FM - GRAL. URQ. SA</v>
      </c>
    </row>
    <row r="109" spans="1:12" x14ac:dyDescent="0.2">
      <c r="A109" s="15">
        <v>1995</v>
      </c>
      <c r="B109" s="15" t="s">
        <v>29</v>
      </c>
      <c r="C109" s="16" t="str">
        <f t="shared" si="3"/>
        <v>Septiembre-1995</v>
      </c>
      <c r="D109" s="15" t="s">
        <v>7</v>
      </c>
      <c r="E109" s="67">
        <v>288329</v>
      </c>
      <c r="F109" s="67">
        <v>97320000</v>
      </c>
      <c r="G109" s="17">
        <f>+Tabla1[[#This Row],[Toneladas Km (Ton.Km)]]/Tabla1[[#This Row],[Toneladas (Ton)]]</f>
        <v>337.5310842821915</v>
      </c>
      <c r="H109" s="18">
        <v>2249000</v>
      </c>
      <c r="I109" s="18">
        <f t="shared" si="4"/>
        <v>7.8001172271953223</v>
      </c>
      <c r="J109" s="18">
        <f t="shared" si="5"/>
        <v>2.3109330045211672E-2</v>
      </c>
      <c r="K109" s="18"/>
      <c r="L109" s="56" t="str">
        <f>+VLOOKUP(Tabla1[[#This Row],[Operador]],OPE_6[#All],9,FALSE)</f>
        <v>C-NCA SA</v>
      </c>
    </row>
    <row r="110" spans="1:12" x14ac:dyDescent="0.2">
      <c r="A110" s="15">
        <v>1995</v>
      </c>
      <c r="B110" s="15" t="s">
        <v>29</v>
      </c>
      <c r="C110" s="16" t="str">
        <f t="shared" si="3"/>
        <v>Septiembre-1995</v>
      </c>
      <c r="D110" s="15" t="s">
        <v>41</v>
      </c>
      <c r="E110" s="67">
        <v>251352</v>
      </c>
      <c r="F110" s="67">
        <v>216260000</v>
      </c>
      <c r="G110" s="17">
        <f>+Tabla1[[#This Row],[Toneladas Km (Ton.Km)]]/Tabla1[[#This Row],[Toneladas (Ton)]]</f>
        <v>860.38702695820996</v>
      </c>
      <c r="H110" s="18">
        <v>3906000</v>
      </c>
      <c r="I110" s="18">
        <f t="shared" si="4"/>
        <v>15.539959896877685</v>
      </c>
      <c r="J110" s="18">
        <f t="shared" si="5"/>
        <v>1.806159252751318E-2</v>
      </c>
      <c r="K110" s="18"/>
      <c r="L110" s="56" t="str">
        <f>+VLOOKUP(Tabla1[[#This Row],[Operador]],OPE_6[#All],9,FALSE)</f>
        <v>M-BAP - SM</v>
      </c>
    </row>
    <row r="111" spans="1:12" x14ac:dyDescent="0.2">
      <c r="A111" s="15">
        <v>1995</v>
      </c>
      <c r="B111" s="15" t="s">
        <v>30</v>
      </c>
      <c r="C111" s="16" t="str">
        <f t="shared" si="3"/>
        <v>Octubre-1995</v>
      </c>
      <c r="D111" s="15" t="s">
        <v>81</v>
      </c>
      <c r="E111" s="67">
        <v>163731</v>
      </c>
      <c r="F111" s="67">
        <v>79082000</v>
      </c>
      <c r="G111" s="17">
        <f>+Tabla1[[#This Row],[Toneladas Km (Ton.Km)]]/Tabla1[[#This Row],[Toneladas (Ton)]]</f>
        <v>482.99955414674071</v>
      </c>
      <c r="H111" s="18">
        <v>1197000</v>
      </c>
      <c r="I111" s="18">
        <f t="shared" si="4"/>
        <v>7.3107719368964945</v>
      </c>
      <c r="J111" s="18">
        <f t="shared" si="5"/>
        <v>1.5136187754482689E-2</v>
      </c>
      <c r="K111" s="18"/>
      <c r="L111" s="56" t="str">
        <f>+VLOOKUP(Tabla1[[#This Row],[Operador]],OPE_6[#All],9,FALSE)</f>
        <v>B-FEP SA</v>
      </c>
    </row>
    <row r="112" spans="1:12" x14ac:dyDescent="0.2">
      <c r="A112" s="15">
        <v>1995</v>
      </c>
      <c r="B112" s="15" t="s">
        <v>30</v>
      </c>
      <c r="C112" s="16" t="str">
        <f t="shared" si="3"/>
        <v>Octubre-1995</v>
      </c>
      <c r="D112" s="15" t="s">
        <v>6</v>
      </c>
      <c r="E112" s="67">
        <v>254067</v>
      </c>
      <c r="F112" s="67">
        <v>101874000</v>
      </c>
      <c r="G112" s="17">
        <f>+Tabla1[[#This Row],[Toneladas Km (Ton.Km)]]/Tabla1[[#This Row],[Toneladas (Ton)]]</f>
        <v>400.9729716964423</v>
      </c>
      <c r="H112" s="18">
        <v>2318000</v>
      </c>
      <c r="I112" s="18">
        <f t="shared" si="4"/>
        <v>9.1235776389692482</v>
      </c>
      <c r="J112" s="18">
        <f t="shared" si="5"/>
        <v>2.2753597581325953E-2</v>
      </c>
      <c r="K112" s="18"/>
      <c r="L112" s="56" t="str">
        <f>+VLOOKUP(Tabla1[[#This Row],[Operador]],OPE_6[#All],9,FALSE)</f>
        <v>A-FSR SA</v>
      </c>
    </row>
    <row r="113" spans="1:12" x14ac:dyDescent="0.2">
      <c r="A113" s="15">
        <v>1995</v>
      </c>
      <c r="B113" s="15" t="s">
        <v>30</v>
      </c>
      <c r="C113" s="16" t="str">
        <f t="shared" si="3"/>
        <v>Octubre-1995</v>
      </c>
      <c r="D113" s="15" t="s">
        <v>40</v>
      </c>
      <c r="E113" s="67">
        <v>95173</v>
      </c>
      <c r="F113" s="67">
        <v>56240000</v>
      </c>
      <c r="G113" s="17">
        <f>+Tabla1[[#This Row],[Toneladas Km (Ton.Km)]]/Tabla1[[#This Row],[Toneladas (Ton)]]</f>
        <v>590.92389648324627</v>
      </c>
      <c r="H113" s="18">
        <v>1375000</v>
      </c>
      <c r="I113" s="18">
        <f t="shared" si="4"/>
        <v>14.447374780662583</v>
      </c>
      <c r="J113" s="18">
        <f t="shared" si="5"/>
        <v>2.4448790896159318E-2</v>
      </c>
      <c r="K113" s="18"/>
      <c r="L113" s="56" t="str">
        <f>+VLOOKUP(Tabla1[[#This Row],[Operador]],OPE_6[#All],9,FALSE)</f>
        <v>L-FM - GRAL. URQ. SA</v>
      </c>
    </row>
    <row r="114" spans="1:12" x14ac:dyDescent="0.2">
      <c r="A114" s="15">
        <v>1995</v>
      </c>
      <c r="B114" s="15" t="s">
        <v>30</v>
      </c>
      <c r="C114" s="16" t="str">
        <f t="shared" si="3"/>
        <v>Octubre-1995</v>
      </c>
      <c r="D114" s="15" t="s">
        <v>7</v>
      </c>
      <c r="E114" s="67">
        <v>318094</v>
      </c>
      <c r="F114" s="67">
        <v>104550000</v>
      </c>
      <c r="G114" s="17">
        <f>+Tabla1[[#This Row],[Toneladas Km (Ton.Km)]]/Tabla1[[#This Row],[Toneladas (Ton)]]</f>
        <v>328.6764289801128</v>
      </c>
      <c r="H114" s="18">
        <v>2377000</v>
      </c>
      <c r="I114" s="18">
        <f t="shared" si="4"/>
        <v>7.4726338755210726</v>
      </c>
      <c r="J114" s="18">
        <f t="shared" si="5"/>
        <v>2.2735533237685318E-2</v>
      </c>
      <c r="K114" s="18"/>
      <c r="L114" s="56" t="str">
        <f>+VLOOKUP(Tabla1[[#This Row],[Operador]],OPE_6[#All],9,FALSE)</f>
        <v>C-NCA SA</v>
      </c>
    </row>
    <row r="115" spans="1:12" x14ac:dyDescent="0.2">
      <c r="A115" s="15">
        <v>1995</v>
      </c>
      <c r="B115" s="15" t="s">
        <v>30</v>
      </c>
      <c r="C115" s="16" t="str">
        <f t="shared" si="3"/>
        <v>Octubre-1995</v>
      </c>
      <c r="D115" s="15" t="s">
        <v>41</v>
      </c>
      <c r="E115" s="67">
        <v>253477</v>
      </c>
      <c r="F115" s="67">
        <v>216900000</v>
      </c>
      <c r="G115" s="17">
        <f>+Tabla1[[#This Row],[Toneladas Km (Ton.Km)]]/Tabla1[[#This Row],[Toneladas (Ton)]]</f>
        <v>855.69893915424279</v>
      </c>
      <c r="H115" s="18">
        <v>3979000</v>
      </c>
      <c r="I115" s="18">
        <f t="shared" si="4"/>
        <v>15.697676712285533</v>
      </c>
      <c r="J115" s="18">
        <f t="shared" si="5"/>
        <v>1.8344859382203781E-2</v>
      </c>
      <c r="K115" s="18"/>
      <c r="L115" s="56" t="str">
        <f>+VLOOKUP(Tabla1[[#This Row],[Operador]],OPE_6[#All],9,FALSE)</f>
        <v>M-BAP - SM</v>
      </c>
    </row>
    <row r="116" spans="1:12" x14ac:dyDescent="0.2">
      <c r="A116" s="15">
        <v>1995</v>
      </c>
      <c r="B116" s="15" t="s">
        <v>31</v>
      </c>
      <c r="C116" s="16" t="str">
        <f t="shared" si="3"/>
        <v>Noviembre-1995</v>
      </c>
      <c r="D116" s="15" t="s">
        <v>81</v>
      </c>
      <c r="E116" s="67">
        <v>132634</v>
      </c>
      <c r="F116" s="67">
        <v>58144000</v>
      </c>
      <c r="G116" s="17">
        <f>+Tabla1[[#This Row],[Toneladas Km (Ton.Km)]]/Tabla1[[#This Row],[Toneladas (Ton)]]</f>
        <v>438.37929942548669</v>
      </c>
      <c r="H116" s="18">
        <v>1064000</v>
      </c>
      <c r="I116" s="18">
        <f t="shared" si="4"/>
        <v>8.0220757875054662</v>
      </c>
      <c r="J116" s="18">
        <f t="shared" si="5"/>
        <v>1.8299394606494223E-2</v>
      </c>
      <c r="K116" s="18"/>
      <c r="L116" s="56" t="str">
        <f>+VLOOKUP(Tabla1[[#This Row],[Operador]],OPE_6[#All],9,FALSE)</f>
        <v>B-FEP SA</v>
      </c>
    </row>
    <row r="117" spans="1:12" x14ac:dyDescent="0.2">
      <c r="A117" s="15">
        <v>1995</v>
      </c>
      <c r="B117" s="15" t="s">
        <v>31</v>
      </c>
      <c r="C117" s="16" t="str">
        <f t="shared" si="3"/>
        <v>Noviembre-1995</v>
      </c>
      <c r="D117" s="15" t="s">
        <v>6</v>
      </c>
      <c r="E117" s="67">
        <v>258658</v>
      </c>
      <c r="F117" s="67">
        <v>102458000</v>
      </c>
      <c r="G117" s="17">
        <f>+Tabla1[[#This Row],[Toneladas Km (Ton.Km)]]/Tabla1[[#This Row],[Toneladas (Ton)]]</f>
        <v>396.1137873176163</v>
      </c>
      <c r="H117" s="18">
        <v>2257000</v>
      </c>
      <c r="I117" s="18">
        <f t="shared" si="4"/>
        <v>8.7258078234580019</v>
      </c>
      <c r="J117" s="18">
        <f t="shared" si="5"/>
        <v>2.2028538523102149E-2</v>
      </c>
      <c r="K117" s="18"/>
      <c r="L117" s="56" t="str">
        <f>+VLOOKUP(Tabla1[[#This Row],[Operador]],OPE_6[#All],9,FALSE)</f>
        <v>A-FSR SA</v>
      </c>
    </row>
    <row r="118" spans="1:12" x14ac:dyDescent="0.2">
      <c r="A118" s="15">
        <v>1995</v>
      </c>
      <c r="B118" s="15" t="s">
        <v>31</v>
      </c>
      <c r="C118" s="16" t="str">
        <f t="shared" si="3"/>
        <v>Noviembre-1995</v>
      </c>
      <c r="D118" s="15" t="s">
        <v>40</v>
      </c>
      <c r="E118" s="67">
        <v>90452</v>
      </c>
      <c r="F118" s="67">
        <v>52674000</v>
      </c>
      <c r="G118" s="17">
        <f>+Tabla1[[#This Row],[Toneladas Km (Ton.Km)]]/Tabla1[[#This Row],[Toneladas (Ton)]]</f>
        <v>582.34201565471187</v>
      </c>
      <c r="H118" s="18">
        <v>1223000</v>
      </c>
      <c r="I118" s="18">
        <f t="shared" si="4"/>
        <v>13.520983505063459</v>
      </c>
      <c r="J118" s="18">
        <f t="shared" si="5"/>
        <v>2.3218286061434484E-2</v>
      </c>
      <c r="K118" s="18"/>
      <c r="L118" s="56" t="str">
        <f>+VLOOKUP(Tabla1[[#This Row],[Operador]],OPE_6[#All],9,FALSE)</f>
        <v>L-FM - GRAL. URQ. SA</v>
      </c>
    </row>
    <row r="119" spans="1:12" x14ac:dyDescent="0.2">
      <c r="A119" s="15">
        <v>1995</v>
      </c>
      <c r="B119" s="15" t="s">
        <v>31</v>
      </c>
      <c r="C119" s="16" t="str">
        <f t="shared" si="3"/>
        <v>Noviembre-1995</v>
      </c>
      <c r="D119" s="15" t="s">
        <v>7</v>
      </c>
      <c r="E119" s="67">
        <v>255546</v>
      </c>
      <c r="F119" s="67">
        <v>79370000</v>
      </c>
      <c r="G119" s="17">
        <f>+Tabla1[[#This Row],[Toneladas Km (Ton.Km)]]/Tabla1[[#This Row],[Toneladas (Ton)]]</f>
        <v>310.58987423007989</v>
      </c>
      <c r="H119" s="18">
        <v>1815000</v>
      </c>
      <c r="I119" s="18">
        <f t="shared" si="4"/>
        <v>7.102439482519781</v>
      </c>
      <c r="J119" s="18">
        <f t="shared" si="5"/>
        <v>2.2867582209902985E-2</v>
      </c>
      <c r="K119" s="18"/>
      <c r="L119" s="56" t="str">
        <f>+VLOOKUP(Tabla1[[#This Row],[Operador]],OPE_6[#All],9,FALSE)</f>
        <v>C-NCA SA</v>
      </c>
    </row>
    <row r="120" spans="1:12" x14ac:dyDescent="0.2">
      <c r="A120" s="15">
        <v>1995</v>
      </c>
      <c r="B120" s="15" t="s">
        <v>31</v>
      </c>
      <c r="C120" s="16" t="str">
        <f t="shared" si="3"/>
        <v>Noviembre-1995</v>
      </c>
      <c r="D120" s="15" t="s">
        <v>41</v>
      </c>
      <c r="E120" s="67">
        <v>257710</v>
      </c>
      <c r="F120" s="67">
        <v>228530000</v>
      </c>
      <c r="G120" s="17">
        <f>+Tabla1[[#This Row],[Toneladas Km (Ton.Km)]]/Tabla1[[#This Row],[Toneladas (Ton)]]</f>
        <v>886.77195297039304</v>
      </c>
      <c r="H120" s="18">
        <v>4154000</v>
      </c>
      <c r="I120" s="18">
        <f t="shared" si="4"/>
        <v>16.118893329711693</v>
      </c>
      <c r="J120" s="18">
        <f t="shared" si="5"/>
        <v>1.8177044589331816E-2</v>
      </c>
      <c r="K120" s="18"/>
      <c r="L120" s="56" t="str">
        <f>+VLOOKUP(Tabla1[[#This Row],[Operador]],OPE_6[#All],9,FALSE)</f>
        <v>M-BAP - SM</v>
      </c>
    </row>
    <row r="121" spans="1:12" x14ac:dyDescent="0.2">
      <c r="A121" s="15">
        <v>1995</v>
      </c>
      <c r="B121" s="15" t="s">
        <v>32</v>
      </c>
      <c r="C121" s="16" t="str">
        <f t="shared" si="3"/>
        <v>Diciembre-1995</v>
      </c>
      <c r="D121" s="15" t="s">
        <v>81</v>
      </c>
      <c r="E121" s="67">
        <v>277347</v>
      </c>
      <c r="F121" s="67">
        <v>122401000</v>
      </c>
      <c r="G121" s="17">
        <f>+Tabla1[[#This Row],[Toneladas Km (Ton.Km)]]/Tabla1[[#This Row],[Toneladas (Ton)]]</f>
        <v>441.32801148020349</v>
      </c>
      <c r="H121" s="18">
        <v>2825000</v>
      </c>
      <c r="I121" s="18">
        <f t="shared" si="4"/>
        <v>10.185796132642501</v>
      </c>
      <c r="J121" s="18">
        <f t="shared" si="5"/>
        <v>2.3079876798392171E-2</v>
      </c>
      <c r="K121" s="18"/>
      <c r="L121" s="56" t="str">
        <f>+VLOOKUP(Tabla1[[#This Row],[Operador]],OPE_6[#All],9,FALSE)</f>
        <v>B-FEP SA</v>
      </c>
    </row>
    <row r="122" spans="1:12" x14ac:dyDescent="0.2">
      <c r="A122" s="15">
        <v>1995</v>
      </c>
      <c r="B122" s="15" t="s">
        <v>32</v>
      </c>
      <c r="C122" s="16" t="str">
        <f t="shared" si="3"/>
        <v>Diciembre-1995</v>
      </c>
      <c r="D122" s="15" t="s">
        <v>6</v>
      </c>
      <c r="E122" s="67">
        <v>303834</v>
      </c>
      <c r="F122" s="67">
        <v>104500000</v>
      </c>
      <c r="G122" s="17">
        <f>+Tabla1[[#This Row],[Toneladas Km (Ton.Km)]]/Tabla1[[#This Row],[Toneladas (Ton)]]</f>
        <v>343.93780814523723</v>
      </c>
      <c r="H122" s="18">
        <v>2312000</v>
      </c>
      <c r="I122" s="18">
        <f t="shared" si="4"/>
        <v>7.6094183007826643</v>
      </c>
      <c r="J122" s="18">
        <f t="shared" si="5"/>
        <v>2.2124401913875599E-2</v>
      </c>
      <c r="K122" s="18"/>
      <c r="L122" s="56" t="str">
        <f>+VLOOKUP(Tabla1[[#This Row],[Operador]],OPE_6[#All],9,FALSE)</f>
        <v>A-FSR SA</v>
      </c>
    </row>
    <row r="123" spans="1:12" x14ac:dyDescent="0.2">
      <c r="A123" s="15">
        <v>1995</v>
      </c>
      <c r="B123" s="15" t="s">
        <v>32</v>
      </c>
      <c r="C123" s="16" t="str">
        <f t="shared" si="3"/>
        <v>Diciembre-1995</v>
      </c>
      <c r="D123" s="15" t="s">
        <v>40</v>
      </c>
      <c r="E123" s="67">
        <v>68415</v>
      </c>
      <c r="F123" s="67">
        <v>45343000</v>
      </c>
      <c r="G123" s="17">
        <f>+Tabla1[[#This Row],[Toneladas Km (Ton.Km)]]/Tabla1[[#This Row],[Toneladas (Ton)]]</f>
        <v>662.76401373967701</v>
      </c>
      <c r="H123" s="18">
        <v>1200000</v>
      </c>
      <c r="I123" s="18">
        <f t="shared" si="4"/>
        <v>17.540013155009866</v>
      </c>
      <c r="J123" s="18">
        <f t="shared" si="5"/>
        <v>2.6464944974968572E-2</v>
      </c>
      <c r="K123" s="18"/>
      <c r="L123" s="56" t="str">
        <f>+VLOOKUP(Tabla1[[#This Row],[Operador]],OPE_6[#All],9,FALSE)</f>
        <v>L-FM - GRAL. URQ. SA</v>
      </c>
    </row>
    <row r="124" spans="1:12" x14ac:dyDescent="0.2">
      <c r="A124" s="15">
        <v>1995</v>
      </c>
      <c r="B124" s="15" t="s">
        <v>32</v>
      </c>
      <c r="C124" s="16" t="str">
        <f t="shared" si="3"/>
        <v>Diciembre-1995</v>
      </c>
      <c r="D124" s="15" t="s">
        <v>7</v>
      </c>
      <c r="E124" s="67">
        <v>241099</v>
      </c>
      <c r="F124" s="67">
        <v>68103000</v>
      </c>
      <c r="G124" s="17">
        <f>+Tabla1[[#This Row],[Toneladas Km (Ton.Km)]]/Tabla1[[#This Row],[Toneladas (Ton)]]</f>
        <v>282.46902724606906</v>
      </c>
      <c r="H124" s="18">
        <v>1730000</v>
      </c>
      <c r="I124" s="18">
        <f t="shared" si="4"/>
        <v>7.1754756344903958</v>
      </c>
      <c r="J124" s="18">
        <f t="shared" si="5"/>
        <v>2.5402698853207641E-2</v>
      </c>
      <c r="K124" s="18"/>
      <c r="L124" s="56" t="str">
        <f>+VLOOKUP(Tabla1[[#This Row],[Operador]],OPE_6[#All],9,FALSE)</f>
        <v>C-NCA SA</v>
      </c>
    </row>
    <row r="125" spans="1:12" x14ac:dyDescent="0.2">
      <c r="A125" s="15">
        <v>1995</v>
      </c>
      <c r="B125" s="15" t="s">
        <v>32</v>
      </c>
      <c r="C125" s="16" t="str">
        <f t="shared" si="3"/>
        <v>Diciembre-1995</v>
      </c>
      <c r="D125" s="15" t="s">
        <v>41</v>
      </c>
      <c r="E125" s="67">
        <v>275037</v>
      </c>
      <c r="F125" s="67">
        <v>229430000</v>
      </c>
      <c r="G125" s="17">
        <f>+Tabla1[[#This Row],[Toneladas Km (Ton.Km)]]/Tabla1[[#This Row],[Toneladas (Ton)]]</f>
        <v>834.17867414202453</v>
      </c>
      <c r="H125" s="18">
        <v>4200000</v>
      </c>
      <c r="I125" s="18">
        <f t="shared" si="4"/>
        <v>15.270672673131251</v>
      </c>
      <c r="J125" s="18">
        <f t="shared" si="5"/>
        <v>1.8306237196530531E-2</v>
      </c>
      <c r="K125" s="18"/>
      <c r="L125" s="56" t="str">
        <f>+VLOOKUP(Tabla1[[#This Row],[Operador]],OPE_6[#All],9,FALSE)</f>
        <v>M-BAP - SM</v>
      </c>
    </row>
    <row r="126" spans="1:12" x14ac:dyDescent="0.2">
      <c r="A126" s="58">
        <v>1995</v>
      </c>
      <c r="B126" s="58" t="s">
        <v>4</v>
      </c>
      <c r="C126" s="59" t="str">
        <f t="shared" si="3"/>
        <v>Enero-1995</v>
      </c>
      <c r="D126" s="58" t="s">
        <v>46</v>
      </c>
      <c r="E126" s="68">
        <v>94442</v>
      </c>
      <c r="F126" s="68"/>
      <c r="G126" s="60">
        <f>+Tabla1[[#This Row],[Toneladas Km (Ton.Km)]]/Tabla1[[#This Row],[Toneladas (Ton)]]</f>
        <v>0</v>
      </c>
      <c r="H126" s="56"/>
      <c r="I126" s="56">
        <f t="shared" si="4"/>
        <v>0</v>
      </c>
      <c r="J126" s="56" t="e">
        <f t="shared" si="5"/>
        <v>#DIV/0!</v>
      </c>
      <c r="K126" s="56"/>
      <c r="L126" s="56" t="str">
        <f>+VLOOKUP(Tabla1[[#This Row],[Operador]],OPE_6[#All],9,FALSE)</f>
        <v>K-FERR. GRAL. BELG. EMP. EST.</v>
      </c>
    </row>
    <row r="127" spans="1:12" x14ac:dyDescent="0.2">
      <c r="A127" s="58">
        <v>1995</v>
      </c>
      <c r="B127" s="15" t="s">
        <v>11</v>
      </c>
      <c r="C127" s="59" t="str">
        <f t="shared" si="3"/>
        <v>Febrero-1995</v>
      </c>
      <c r="D127" s="58" t="s">
        <v>46</v>
      </c>
      <c r="E127" s="68">
        <v>87079</v>
      </c>
      <c r="F127" s="68"/>
      <c r="G127" s="60">
        <f>+Tabla1[[#This Row],[Toneladas Km (Ton.Km)]]/Tabla1[[#This Row],[Toneladas (Ton)]]</f>
        <v>0</v>
      </c>
      <c r="H127" s="56"/>
      <c r="I127" s="56">
        <f t="shared" si="4"/>
        <v>0</v>
      </c>
      <c r="J127" s="56" t="e">
        <f t="shared" si="5"/>
        <v>#DIV/0!</v>
      </c>
      <c r="K127" s="56"/>
      <c r="L127" s="56" t="str">
        <f>+VLOOKUP(Tabla1[[#This Row],[Operador]],OPE_6[#All],9,FALSE)</f>
        <v>K-FERR. GRAL. BELG. EMP. EST.</v>
      </c>
    </row>
    <row r="128" spans="1:12" x14ac:dyDescent="0.2">
      <c r="A128" s="58">
        <v>1995</v>
      </c>
      <c r="B128" s="58" t="s">
        <v>12</v>
      </c>
      <c r="C128" s="59" t="str">
        <f t="shared" si="3"/>
        <v>Marzo-1995</v>
      </c>
      <c r="D128" s="58" t="s">
        <v>46</v>
      </c>
      <c r="E128" s="68">
        <v>91311</v>
      </c>
      <c r="F128" s="68"/>
      <c r="G128" s="60">
        <f>+Tabla1[[#This Row],[Toneladas Km (Ton.Km)]]/Tabla1[[#This Row],[Toneladas (Ton)]]</f>
        <v>0</v>
      </c>
      <c r="H128" s="56"/>
      <c r="I128" s="56">
        <f t="shared" si="4"/>
        <v>0</v>
      </c>
      <c r="J128" s="56" t="e">
        <f t="shared" si="5"/>
        <v>#DIV/0!</v>
      </c>
      <c r="K128" s="56"/>
      <c r="L128" s="56" t="str">
        <f>+VLOOKUP(Tabla1[[#This Row],[Operador]],OPE_6[#All],9,FALSE)</f>
        <v>K-FERR. GRAL. BELG. EMP. EST.</v>
      </c>
    </row>
    <row r="129" spans="1:12" x14ac:dyDescent="0.2">
      <c r="A129" s="58">
        <v>1995</v>
      </c>
      <c r="B129" s="58" t="s">
        <v>13</v>
      </c>
      <c r="C129" s="59" t="str">
        <f t="shared" si="3"/>
        <v>Abril-1995</v>
      </c>
      <c r="D129" s="58" t="s">
        <v>46</v>
      </c>
      <c r="E129" s="68">
        <v>81983</v>
      </c>
      <c r="F129" s="68"/>
      <c r="G129" s="60">
        <f>+Tabla1[[#This Row],[Toneladas Km (Ton.Km)]]/Tabla1[[#This Row],[Toneladas (Ton)]]</f>
        <v>0</v>
      </c>
      <c r="H129" s="56"/>
      <c r="I129" s="56">
        <f t="shared" si="4"/>
        <v>0</v>
      </c>
      <c r="J129" s="56" t="e">
        <f t="shared" si="5"/>
        <v>#DIV/0!</v>
      </c>
      <c r="K129" s="56"/>
      <c r="L129" s="56" t="str">
        <f>+VLOOKUP(Tabla1[[#This Row],[Operador]],OPE_6[#All],9,FALSE)</f>
        <v>K-FERR. GRAL. BELG. EMP. EST.</v>
      </c>
    </row>
    <row r="130" spans="1:12" x14ac:dyDescent="0.2">
      <c r="A130" s="58">
        <v>1995</v>
      </c>
      <c r="B130" s="58" t="s">
        <v>14</v>
      </c>
      <c r="C130" s="59" t="str">
        <f t="shared" si="3"/>
        <v>Mayo-1995</v>
      </c>
      <c r="D130" s="58" t="s">
        <v>46</v>
      </c>
      <c r="E130" s="68">
        <v>138674</v>
      </c>
      <c r="F130" s="68"/>
      <c r="G130" s="60">
        <f>+Tabla1[[#This Row],[Toneladas Km (Ton.Km)]]/Tabla1[[#This Row],[Toneladas (Ton)]]</f>
        <v>0</v>
      </c>
      <c r="H130" s="56"/>
      <c r="I130" s="56">
        <f t="shared" si="4"/>
        <v>0</v>
      </c>
      <c r="J130" s="56" t="e">
        <f t="shared" si="5"/>
        <v>#DIV/0!</v>
      </c>
      <c r="K130" s="56"/>
      <c r="L130" s="56" t="str">
        <f>+VLOOKUP(Tabla1[[#This Row],[Operador]],OPE_6[#All],9,FALSE)</f>
        <v>K-FERR. GRAL. BELG. EMP. EST.</v>
      </c>
    </row>
    <row r="131" spans="1:12" x14ac:dyDescent="0.2">
      <c r="A131" s="58">
        <v>1995</v>
      </c>
      <c r="B131" s="58" t="s">
        <v>15</v>
      </c>
      <c r="C131" s="59" t="str">
        <f t="shared" si="3"/>
        <v>Junio-1995</v>
      </c>
      <c r="D131" s="58" t="s">
        <v>46</v>
      </c>
      <c r="E131" s="68">
        <v>140122</v>
      </c>
      <c r="F131" s="68"/>
      <c r="G131" s="60">
        <f>+Tabla1[[#This Row],[Toneladas Km (Ton.Km)]]/Tabla1[[#This Row],[Toneladas (Ton)]]</f>
        <v>0</v>
      </c>
      <c r="H131" s="56"/>
      <c r="I131" s="56">
        <f t="shared" si="4"/>
        <v>0</v>
      </c>
      <c r="J131" s="56" t="e">
        <f t="shared" si="5"/>
        <v>#DIV/0!</v>
      </c>
      <c r="K131" s="56"/>
      <c r="L131" s="56" t="str">
        <f>+VLOOKUP(Tabla1[[#This Row],[Operador]],OPE_6[#All],9,FALSE)</f>
        <v>K-FERR. GRAL. BELG. EMP. EST.</v>
      </c>
    </row>
    <row r="132" spans="1:12" x14ac:dyDescent="0.2">
      <c r="A132" s="58">
        <v>1995</v>
      </c>
      <c r="B132" s="58" t="s">
        <v>16</v>
      </c>
      <c r="C132" s="59" t="str">
        <f t="shared" si="3"/>
        <v>Julio-1995</v>
      </c>
      <c r="D132" s="58" t="s">
        <v>46</v>
      </c>
      <c r="E132" s="68">
        <v>146034</v>
      </c>
      <c r="F132" s="68"/>
      <c r="G132" s="60">
        <f>+Tabla1[[#This Row],[Toneladas Km (Ton.Km)]]/Tabla1[[#This Row],[Toneladas (Ton)]]</f>
        <v>0</v>
      </c>
      <c r="H132" s="56"/>
      <c r="I132" s="56">
        <f t="shared" si="4"/>
        <v>0</v>
      </c>
      <c r="J132" s="56" t="e">
        <f t="shared" si="5"/>
        <v>#DIV/0!</v>
      </c>
      <c r="K132" s="56"/>
      <c r="L132" s="56" t="str">
        <f>+VLOOKUP(Tabla1[[#This Row],[Operador]],OPE_6[#All],9,FALSE)</f>
        <v>K-FERR. GRAL. BELG. EMP. EST.</v>
      </c>
    </row>
    <row r="133" spans="1:12" x14ac:dyDescent="0.2">
      <c r="A133" s="15">
        <v>1995</v>
      </c>
      <c r="B133" s="15" t="s">
        <v>28</v>
      </c>
      <c r="C133" s="16" t="str">
        <f t="shared" si="3"/>
        <v>Agosto-1995</v>
      </c>
      <c r="D133" s="58" t="s">
        <v>46</v>
      </c>
      <c r="E133" s="67">
        <v>127450</v>
      </c>
      <c r="G133" s="17">
        <f>+Tabla1[[#This Row],[Toneladas Km (Ton.Km)]]/Tabla1[[#This Row],[Toneladas (Ton)]]</f>
        <v>0</v>
      </c>
      <c r="H133" s="18" t="s">
        <v>184</v>
      </c>
      <c r="I133" s="18" t="e">
        <f t="shared" si="4"/>
        <v>#VALUE!</v>
      </c>
      <c r="J133" s="18" t="e">
        <f t="shared" si="5"/>
        <v>#VALUE!</v>
      </c>
      <c r="K133" s="18"/>
      <c r="L133" s="18" t="str">
        <f>+VLOOKUP(Tabla1[[#This Row],[Operador]],OPE_6[#All],9,FALSE)</f>
        <v>K-FERR. GRAL. BELG. EMP. EST.</v>
      </c>
    </row>
    <row r="134" spans="1:12" x14ac:dyDescent="0.2">
      <c r="A134" s="15">
        <v>1995</v>
      </c>
      <c r="B134" s="15" t="s">
        <v>29</v>
      </c>
      <c r="C134" s="16" t="str">
        <f t="shared" ref="C134:C197" si="6" xml:space="preserve"> B134 &amp; "-" &amp; A134</f>
        <v>Septiembre-1995</v>
      </c>
      <c r="D134" s="58" t="s">
        <v>46</v>
      </c>
      <c r="E134" s="67">
        <v>112457</v>
      </c>
      <c r="G134" s="17">
        <f>+Tabla1[[#This Row],[Toneladas Km (Ton.Km)]]/Tabla1[[#This Row],[Toneladas (Ton)]]</f>
        <v>0</v>
      </c>
      <c r="I134" s="18">
        <f t="shared" ref="I134:I197" si="7">+H134/E134</f>
        <v>0</v>
      </c>
      <c r="J134" s="18" t="e">
        <f t="shared" ref="J134:J197" si="8">+H134/F134</f>
        <v>#DIV/0!</v>
      </c>
      <c r="K134" s="18"/>
      <c r="L134" s="18" t="str">
        <f>+VLOOKUP(Tabla1[[#This Row],[Operador]],OPE_6[#All],9,FALSE)</f>
        <v>K-FERR. GRAL. BELG. EMP. EST.</v>
      </c>
    </row>
    <row r="135" spans="1:12" x14ac:dyDescent="0.2">
      <c r="A135" s="15">
        <v>1995</v>
      </c>
      <c r="B135" s="15" t="s">
        <v>30</v>
      </c>
      <c r="C135" s="16" t="str">
        <f t="shared" si="6"/>
        <v>Octubre-1995</v>
      </c>
      <c r="D135" s="58" t="s">
        <v>46</v>
      </c>
      <c r="E135" s="67">
        <v>108003</v>
      </c>
      <c r="G135" s="17">
        <f>+Tabla1[[#This Row],[Toneladas Km (Ton.Km)]]/Tabla1[[#This Row],[Toneladas (Ton)]]</f>
        <v>0</v>
      </c>
      <c r="I135" s="18">
        <f t="shared" si="7"/>
        <v>0</v>
      </c>
      <c r="J135" s="18" t="e">
        <f t="shared" si="8"/>
        <v>#DIV/0!</v>
      </c>
      <c r="K135" s="18"/>
      <c r="L135" s="18" t="str">
        <f>+VLOOKUP(Tabla1[[#This Row],[Operador]],OPE_6[#All],9,FALSE)</f>
        <v>K-FERR. GRAL. BELG. EMP. EST.</v>
      </c>
    </row>
    <row r="136" spans="1:12" x14ac:dyDescent="0.2">
      <c r="A136" s="15">
        <v>1995</v>
      </c>
      <c r="B136" s="15" t="s">
        <v>31</v>
      </c>
      <c r="C136" s="16" t="str">
        <f t="shared" si="6"/>
        <v>Noviembre-1995</v>
      </c>
      <c r="D136" s="58" t="s">
        <v>46</v>
      </c>
      <c r="E136" s="67">
        <v>122413</v>
      </c>
      <c r="G136" s="17">
        <f>+Tabla1[[#This Row],[Toneladas Km (Ton.Km)]]/Tabla1[[#This Row],[Toneladas (Ton)]]</f>
        <v>0</v>
      </c>
      <c r="I136" s="18">
        <f t="shared" si="7"/>
        <v>0</v>
      </c>
      <c r="J136" s="18" t="e">
        <f t="shared" si="8"/>
        <v>#DIV/0!</v>
      </c>
      <c r="K136" s="18"/>
      <c r="L136" s="18" t="str">
        <f>+VLOOKUP(Tabla1[[#This Row],[Operador]],OPE_6[#All],9,FALSE)</f>
        <v>K-FERR. GRAL. BELG. EMP. EST.</v>
      </c>
    </row>
    <row r="137" spans="1:12" x14ac:dyDescent="0.2">
      <c r="A137" s="15">
        <v>1995</v>
      </c>
      <c r="B137" s="15" t="s">
        <v>32</v>
      </c>
      <c r="C137" s="16" t="str">
        <f t="shared" si="6"/>
        <v>Diciembre-1995</v>
      </c>
      <c r="D137" s="58" t="s">
        <v>46</v>
      </c>
      <c r="E137" s="67">
        <v>107596</v>
      </c>
      <c r="G137" s="17">
        <f>+Tabla1[[#This Row],[Toneladas Km (Ton.Km)]]/Tabla1[[#This Row],[Toneladas (Ton)]]</f>
        <v>0</v>
      </c>
      <c r="I137" s="18">
        <f t="shared" si="7"/>
        <v>0</v>
      </c>
      <c r="J137" s="18" t="e">
        <f t="shared" si="8"/>
        <v>#DIV/0!</v>
      </c>
      <c r="K137" s="18"/>
      <c r="L137" s="18" t="str">
        <f>+VLOOKUP(Tabla1[[#This Row],[Operador]],OPE_6[#All],9,FALSE)</f>
        <v>K-FERR. GRAL. BELG. EMP. EST.</v>
      </c>
    </row>
    <row r="138" spans="1:12" x14ac:dyDescent="0.2">
      <c r="A138" s="15">
        <v>1996</v>
      </c>
      <c r="B138" s="15" t="s">
        <v>4</v>
      </c>
      <c r="C138" s="16" t="str">
        <f t="shared" si="6"/>
        <v>Enero-1996</v>
      </c>
      <c r="D138" s="15" t="s">
        <v>81</v>
      </c>
      <c r="E138" s="67">
        <v>191653</v>
      </c>
      <c r="F138" s="67">
        <v>81498000</v>
      </c>
      <c r="G138" s="17">
        <f>+Tabla1[[#This Row],[Toneladas Km (Ton.Km)]]/Tabla1[[#This Row],[Toneladas (Ton)]]</f>
        <v>425.23727778850321</v>
      </c>
      <c r="H138" s="18">
        <v>1908000</v>
      </c>
      <c r="I138" s="18">
        <f t="shared" si="7"/>
        <v>9.9554924785941257</v>
      </c>
      <c r="J138" s="18">
        <f t="shared" si="8"/>
        <v>2.3411617463005227E-2</v>
      </c>
      <c r="K138" s="18"/>
      <c r="L138" s="56" t="str">
        <f>+VLOOKUP(Tabla1[[#This Row],[Operador]],OPE_6[#All],9,FALSE)</f>
        <v>B-FEP SA</v>
      </c>
    </row>
    <row r="139" spans="1:12" x14ac:dyDescent="0.2">
      <c r="A139" s="15">
        <v>1996</v>
      </c>
      <c r="B139" s="15" t="s">
        <v>4</v>
      </c>
      <c r="C139" s="16" t="str">
        <f t="shared" si="6"/>
        <v>Enero-1996</v>
      </c>
      <c r="D139" s="15" t="s">
        <v>6</v>
      </c>
      <c r="E139" s="67">
        <v>358627</v>
      </c>
      <c r="F139" s="67">
        <v>123484000</v>
      </c>
      <c r="G139" s="17">
        <f>+Tabla1[[#This Row],[Toneladas Km (Ton.Km)]]/Tabla1[[#This Row],[Toneladas (Ton)]]</f>
        <v>344.3243258315743</v>
      </c>
      <c r="H139" s="18">
        <v>2665900</v>
      </c>
      <c r="I139" s="18">
        <f t="shared" si="7"/>
        <v>7.4336288121084024</v>
      </c>
      <c r="J139" s="18">
        <f t="shared" si="8"/>
        <v>2.1589031777396264E-2</v>
      </c>
      <c r="K139" s="18"/>
      <c r="L139" s="56" t="str">
        <f>+VLOOKUP(Tabla1[[#This Row],[Operador]],OPE_6[#All],9,FALSE)</f>
        <v>A-FSR SA</v>
      </c>
    </row>
    <row r="140" spans="1:12" x14ac:dyDescent="0.2">
      <c r="A140" s="15">
        <v>1996</v>
      </c>
      <c r="B140" s="15" t="s">
        <v>4</v>
      </c>
      <c r="C140" s="16" t="str">
        <f t="shared" si="6"/>
        <v>Enero-1996</v>
      </c>
      <c r="D140" s="15" t="s">
        <v>40</v>
      </c>
      <c r="E140" s="67">
        <v>61580</v>
      </c>
      <c r="F140" s="67">
        <v>34374547</v>
      </c>
      <c r="G140" s="17">
        <f>+Tabla1[[#This Row],[Toneladas Km (Ton.Km)]]/Tabla1[[#This Row],[Toneladas (Ton)]]</f>
        <v>558.20959727184152</v>
      </c>
      <c r="H140" s="18">
        <v>668920</v>
      </c>
      <c r="I140" s="18">
        <f t="shared" si="7"/>
        <v>10.862617733030204</v>
      </c>
      <c r="J140" s="18">
        <f t="shared" si="8"/>
        <v>1.9459747353179666E-2</v>
      </c>
      <c r="K140" s="18"/>
      <c r="L140" s="56" t="str">
        <f>+VLOOKUP(Tabla1[[#This Row],[Operador]],OPE_6[#All],9,FALSE)</f>
        <v>L-FM - GRAL. URQ. SA</v>
      </c>
    </row>
    <row r="141" spans="1:12" x14ac:dyDescent="0.2">
      <c r="A141" s="15">
        <v>1996</v>
      </c>
      <c r="B141" s="15" t="s">
        <v>4</v>
      </c>
      <c r="C141" s="16" t="str">
        <f t="shared" si="6"/>
        <v>Enero-1996</v>
      </c>
      <c r="D141" s="15" t="s">
        <v>7</v>
      </c>
      <c r="E141" s="67">
        <v>197109</v>
      </c>
      <c r="F141" s="67">
        <v>70961362.999999985</v>
      </c>
      <c r="G141" s="17">
        <f>+Tabla1[[#This Row],[Toneladas Km (Ton.Km)]]/Tabla1[[#This Row],[Toneladas (Ton)]]</f>
        <v>360.01077069032863</v>
      </c>
      <c r="H141" s="18">
        <v>1472470</v>
      </c>
      <c r="I141" s="18">
        <f t="shared" si="7"/>
        <v>7.470333673246782</v>
      </c>
      <c r="J141" s="18">
        <f t="shared" si="8"/>
        <v>2.0750306050350248E-2</v>
      </c>
      <c r="K141" s="18"/>
      <c r="L141" s="56" t="str">
        <f>+VLOOKUP(Tabla1[[#This Row],[Operador]],OPE_6[#All],9,FALSE)</f>
        <v>C-NCA SA</v>
      </c>
    </row>
    <row r="142" spans="1:12" x14ac:dyDescent="0.2">
      <c r="A142" s="15">
        <v>1996</v>
      </c>
      <c r="B142" s="15" t="s">
        <v>4</v>
      </c>
      <c r="C142" s="16" t="str">
        <f t="shared" si="6"/>
        <v>Enero-1996</v>
      </c>
      <c r="D142" s="15" t="s">
        <v>41</v>
      </c>
      <c r="E142" s="67">
        <v>246091.78</v>
      </c>
      <c r="F142" s="67">
        <v>215593000</v>
      </c>
      <c r="G142" s="17">
        <f>+Tabla1[[#This Row],[Toneladas Km (Ton.Km)]]/Tabla1[[#This Row],[Toneladas (Ton)]]</f>
        <v>876.06745743397039</v>
      </c>
      <c r="H142" s="18">
        <v>4001600</v>
      </c>
      <c r="I142" s="18">
        <f t="shared" si="7"/>
        <v>16.260600008663435</v>
      </c>
      <c r="J142" s="18">
        <f t="shared" si="8"/>
        <v>1.8560899472617385E-2</v>
      </c>
      <c r="K142" s="18"/>
      <c r="L142" s="56" t="str">
        <f>+VLOOKUP(Tabla1[[#This Row],[Operador]],OPE_6[#All],9,FALSE)</f>
        <v>M-BAP - SM</v>
      </c>
    </row>
    <row r="143" spans="1:12" x14ac:dyDescent="0.2">
      <c r="A143" s="15">
        <v>1996</v>
      </c>
      <c r="B143" s="15" t="s">
        <v>11</v>
      </c>
      <c r="C143" s="16" t="str">
        <f t="shared" si="6"/>
        <v>Febrero-1996</v>
      </c>
      <c r="D143" s="15" t="s">
        <v>81</v>
      </c>
      <c r="E143" s="67">
        <v>150677</v>
      </c>
      <c r="F143" s="67">
        <v>65750000</v>
      </c>
      <c r="G143" s="17">
        <f>+Tabla1[[#This Row],[Toneladas Km (Ton.Km)]]/Tabla1[[#This Row],[Toneladas (Ton)]]</f>
        <v>436.36387769865343</v>
      </c>
      <c r="H143" s="18">
        <v>1618000</v>
      </c>
      <c r="I143" s="18">
        <f t="shared" si="7"/>
        <v>10.738201583519714</v>
      </c>
      <c r="J143" s="18">
        <f t="shared" si="8"/>
        <v>2.4608365019011407E-2</v>
      </c>
      <c r="K143" s="18"/>
      <c r="L143" s="56" t="str">
        <f>+VLOOKUP(Tabla1[[#This Row],[Operador]],OPE_6[#All],9,FALSE)</f>
        <v>B-FEP SA</v>
      </c>
    </row>
    <row r="144" spans="1:12" x14ac:dyDescent="0.2">
      <c r="A144" s="15">
        <v>1996</v>
      </c>
      <c r="B144" s="15" t="s">
        <v>11</v>
      </c>
      <c r="C144" s="16" t="str">
        <f t="shared" si="6"/>
        <v>Febrero-1996</v>
      </c>
      <c r="D144" s="15" t="s">
        <v>6</v>
      </c>
      <c r="E144" s="67">
        <v>362400</v>
      </c>
      <c r="F144" s="67">
        <v>120235000</v>
      </c>
      <c r="G144" s="17">
        <f>+Tabla1[[#This Row],[Toneladas Km (Ton.Km)]]/Tabla1[[#This Row],[Toneladas (Ton)]]</f>
        <v>331.77428256070641</v>
      </c>
      <c r="H144" s="18">
        <v>2599600</v>
      </c>
      <c r="I144" s="18">
        <f t="shared" si="7"/>
        <v>7.1732891832229582</v>
      </c>
      <c r="J144" s="18">
        <f t="shared" si="8"/>
        <v>2.1620992223562192E-2</v>
      </c>
      <c r="K144" s="18"/>
      <c r="L144" s="56" t="str">
        <f>+VLOOKUP(Tabla1[[#This Row],[Operador]],OPE_6[#All],9,FALSE)</f>
        <v>A-FSR SA</v>
      </c>
    </row>
    <row r="145" spans="1:12" x14ac:dyDescent="0.2">
      <c r="A145" s="15">
        <v>1996</v>
      </c>
      <c r="B145" s="15" t="s">
        <v>11</v>
      </c>
      <c r="C145" s="16" t="str">
        <f t="shared" si="6"/>
        <v>Febrero-1996</v>
      </c>
      <c r="D145" s="15" t="s">
        <v>40</v>
      </c>
      <c r="E145" s="67">
        <v>56301</v>
      </c>
      <c r="F145" s="67">
        <v>34500000</v>
      </c>
      <c r="G145" s="17">
        <f>+Tabla1[[#This Row],[Toneladas Km (Ton.Km)]]/Tabla1[[#This Row],[Toneladas (Ton)]]</f>
        <v>612.77774817498801</v>
      </c>
      <c r="H145" s="18">
        <v>894700</v>
      </c>
      <c r="I145" s="18">
        <f t="shared" si="7"/>
        <v>15.891369602671356</v>
      </c>
      <c r="J145" s="18">
        <f t="shared" si="8"/>
        <v>2.5933333333333333E-2</v>
      </c>
      <c r="K145" s="18"/>
      <c r="L145" s="56" t="str">
        <f>+VLOOKUP(Tabla1[[#This Row],[Operador]],OPE_6[#All],9,FALSE)</f>
        <v>L-FM - GRAL. URQ. SA</v>
      </c>
    </row>
    <row r="146" spans="1:12" x14ac:dyDescent="0.2">
      <c r="A146" s="15">
        <v>1996</v>
      </c>
      <c r="B146" s="15" t="s">
        <v>11</v>
      </c>
      <c r="C146" s="16" t="str">
        <f t="shared" si="6"/>
        <v>Febrero-1996</v>
      </c>
      <c r="D146" s="15" t="s">
        <v>7</v>
      </c>
      <c r="E146" s="67">
        <v>163047</v>
      </c>
      <c r="F146" s="67">
        <v>50695000</v>
      </c>
      <c r="G146" s="17">
        <f>+Tabla1[[#This Row],[Toneladas Km (Ton.Km)]]/Tabla1[[#This Row],[Toneladas (Ton)]]</f>
        <v>310.92261740479739</v>
      </c>
      <c r="H146" s="18">
        <v>1144384</v>
      </c>
      <c r="I146" s="18">
        <f t="shared" si="7"/>
        <v>7.0187369286156756</v>
      </c>
      <c r="J146" s="18">
        <f t="shared" si="8"/>
        <v>2.2573902751750665E-2</v>
      </c>
      <c r="K146" s="18"/>
      <c r="L146" s="56" t="str">
        <f>+VLOOKUP(Tabla1[[#This Row],[Operador]],OPE_6[#All],9,FALSE)</f>
        <v>C-NCA SA</v>
      </c>
    </row>
    <row r="147" spans="1:12" x14ac:dyDescent="0.2">
      <c r="A147" s="15">
        <v>1996</v>
      </c>
      <c r="B147" s="15" t="s">
        <v>11</v>
      </c>
      <c r="C147" s="16" t="str">
        <f t="shared" si="6"/>
        <v>Febrero-1996</v>
      </c>
      <c r="D147" s="15" t="s">
        <v>41</v>
      </c>
      <c r="E147" s="67">
        <v>199523</v>
      </c>
      <c r="F147" s="67">
        <v>182016000</v>
      </c>
      <c r="G147" s="17">
        <f>+Tabla1[[#This Row],[Toneladas Km (Ton.Km)]]/Tabla1[[#This Row],[Toneladas (Ton)]]</f>
        <v>912.25572991584932</v>
      </c>
      <c r="H147" s="18">
        <v>3845820</v>
      </c>
      <c r="I147" s="18">
        <f t="shared" si="7"/>
        <v>19.275071044440992</v>
      </c>
      <c r="J147" s="18">
        <f t="shared" si="8"/>
        <v>2.1129021624472572E-2</v>
      </c>
      <c r="K147" s="18"/>
      <c r="L147" s="56" t="str">
        <f>+VLOOKUP(Tabla1[[#This Row],[Operador]],OPE_6[#All],9,FALSE)</f>
        <v>M-BAP - SM</v>
      </c>
    </row>
    <row r="148" spans="1:12" x14ac:dyDescent="0.2">
      <c r="A148" s="15">
        <v>1996</v>
      </c>
      <c r="B148" s="15" t="s">
        <v>12</v>
      </c>
      <c r="C148" s="16" t="str">
        <f t="shared" si="6"/>
        <v>Marzo-1996</v>
      </c>
      <c r="D148" s="15" t="s">
        <v>81</v>
      </c>
      <c r="E148" s="67">
        <v>301937</v>
      </c>
      <c r="F148" s="67">
        <v>114434000</v>
      </c>
      <c r="G148" s="17">
        <f>+Tabla1[[#This Row],[Toneladas Km (Ton.Km)]]/Tabla1[[#This Row],[Toneladas (Ton)]]</f>
        <v>378.99959263025067</v>
      </c>
      <c r="H148" s="18">
        <v>3150000</v>
      </c>
      <c r="I148" s="18">
        <f t="shared" si="7"/>
        <v>10.432639921573044</v>
      </c>
      <c r="J148" s="18">
        <f t="shared" si="8"/>
        <v>2.7526783997762903E-2</v>
      </c>
      <c r="K148" s="18"/>
      <c r="L148" s="56" t="str">
        <f>+VLOOKUP(Tabla1[[#This Row],[Operador]],OPE_6[#All],9,FALSE)</f>
        <v>B-FEP SA</v>
      </c>
    </row>
    <row r="149" spans="1:12" x14ac:dyDescent="0.2">
      <c r="A149" s="15">
        <v>1996</v>
      </c>
      <c r="B149" s="15" t="s">
        <v>12</v>
      </c>
      <c r="C149" s="16" t="str">
        <f t="shared" si="6"/>
        <v>Marzo-1996</v>
      </c>
      <c r="D149" s="15" t="s">
        <v>6</v>
      </c>
      <c r="E149" s="67">
        <v>376520</v>
      </c>
      <c r="F149" s="67">
        <v>134020000.00000001</v>
      </c>
      <c r="G149" s="17">
        <f>+Tabla1[[#This Row],[Toneladas Km (Ton.Km)]]/Tabla1[[#This Row],[Toneladas (Ton)]]</f>
        <v>355.94390736215877</v>
      </c>
      <c r="H149" s="18">
        <v>2987700</v>
      </c>
      <c r="I149" s="18">
        <f t="shared" si="7"/>
        <v>7.935036651439499</v>
      </c>
      <c r="J149" s="18">
        <f t="shared" si="8"/>
        <v>2.2292941352037007E-2</v>
      </c>
      <c r="K149" s="18"/>
      <c r="L149" s="56" t="str">
        <f>+VLOOKUP(Tabla1[[#This Row],[Operador]],OPE_6[#All],9,FALSE)</f>
        <v>A-FSR SA</v>
      </c>
    </row>
    <row r="150" spans="1:12" x14ac:dyDescent="0.2">
      <c r="A150" s="15">
        <v>1996</v>
      </c>
      <c r="B150" s="15" t="s">
        <v>12</v>
      </c>
      <c r="C150" s="16" t="str">
        <f t="shared" si="6"/>
        <v>Marzo-1996</v>
      </c>
      <c r="D150" s="15" t="s">
        <v>40</v>
      </c>
      <c r="E150" s="67">
        <v>70877.429999999993</v>
      </c>
      <c r="F150" s="67">
        <v>37721000</v>
      </c>
      <c r="G150" s="17">
        <f>+Tabla1[[#This Row],[Toneladas Km (Ton.Km)]]/Tabla1[[#This Row],[Toneladas (Ton)]]</f>
        <v>532.20044801285826</v>
      </c>
      <c r="H150" s="18">
        <v>945500</v>
      </c>
      <c r="I150" s="18">
        <f t="shared" si="7"/>
        <v>13.33993063800423</v>
      </c>
      <c r="J150" s="18">
        <f t="shared" si="8"/>
        <v>2.5065613318840965E-2</v>
      </c>
      <c r="K150" s="18"/>
      <c r="L150" s="56" t="str">
        <f>+VLOOKUP(Tabla1[[#This Row],[Operador]],OPE_6[#All],9,FALSE)</f>
        <v>L-FM - GRAL. URQ. SA</v>
      </c>
    </row>
    <row r="151" spans="1:12" x14ac:dyDescent="0.2">
      <c r="A151" s="15">
        <v>1996</v>
      </c>
      <c r="B151" s="15" t="s">
        <v>12</v>
      </c>
      <c r="C151" s="16" t="str">
        <f t="shared" si="6"/>
        <v>Marzo-1996</v>
      </c>
      <c r="D151" s="15" t="s">
        <v>7</v>
      </c>
      <c r="E151" s="67">
        <v>230892</v>
      </c>
      <c r="F151" s="67">
        <v>67095709.200000003</v>
      </c>
      <c r="G151" s="17">
        <f>+Tabla1[[#This Row],[Toneladas Km (Ton.Km)]]/Tabla1[[#This Row],[Toneladas (Ton)]]</f>
        <v>290.593477469986</v>
      </c>
      <c r="H151" s="18">
        <v>1774583</v>
      </c>
      <c r="I151" s="18">
        <f t="shared" si="7"/>
        <v>7.6857708365816055</v>
      </c>
      <c r="J151" s="18">
        <f t="shared" si="8"/>
        <v>2.6448531823552137E-2</v>
      </c>
      <c r="K151" s="18"/>
      <c r="L151" s="56" t="str">
        <f>+VLOOKUP(Tabla1[[#This Row],[Operador]],OPE_6[#All],9,FALSE)</f>
        <v>C-NCA SA</v>
      </c>
    </row>
    <row r="152" spans="1:12" x14ac:dyDescent="0.2">
      <c r="A152" s="15">
        <v>1996</v>
      </c>
      <c r="B152" s="15" t="s">
        <v>12</v>
      </c>
      <c r="C152" s="16" t="str">
        <f t="shared" si="6"/>
        <v>Marzo-1996</v>
      </c>
      <c r="D152" s="15" t="s">
        <v>41</v>
      </c>
      <c r="E152" s="67">
        <v>250324.77</v>
      </c>
      <c r="F152" s="67">
        <v>187103000</v>
      </c>
      <c r="G152" s="17">
        <f>+Tabla1[[#This Row],[Toneladas Km (Ton.Km)]]/Tabla1[[#This Row],[Toneladas (Ton)]]</f>
        <v>747.44101432710795</v>
      </c>
      <c r="H152" s="18">
        <v>3832820</v>
      </c>
      <c r="I152" s="18">
        <f t="shared" si="7"/>
        <v>15.311389280413602</v>
      </c>
      <c r="J152" s="18">
        <f t="shared" si="8"/>
        <v>2.0485080410255315E-2</v>
      </c>
      <c r="K152" s="18"/>
      <c r="L152" s="56" t="str">
        <f>+VLOOKUP(Tabla1[[#This Row],[Operador]],OPE_6[#All],9,FALSE)</f>
        <v>M-BAP - SM</v>
      </c>
    </row>
    <row r="153" spans="1:12" x14ac:dyDescent="0.2">
      <c r="A153" s="15">
        <v>1996</v>
      </c>
      <c r="B153" s="15" t="s">
        <v>13</v>
      </c>
      <c r="C153" s="16" t="str">
        <f t="shared" si="6"/>
        <v>Abril-1996</v>
      </c>
      <c r="D153" s="15" t="s">
        <v>81</v>
      </c>
      <c r="E153" s="67">
        <v>301830</v>
      </c>
      <c r="F153" s="67">
        <v>127975920</v>
      </c>
      <c r="G153" s="17">
        <f>+Tabla1[[#This Row],[Toneladas Km (Ton.Km)]]/Tabla1[[#This Row],[Toneladas (Ton)]]</f>
        <v>424</v>
      </c>
      <c r="H153" s="18">
        <v>3209000</v>
      </c>
      <c r="I153" s="18">
        <f t="shared" si="7"/>
        <v>10.631812609747209</v>
      </c>
      <c r="J153" s="18">
        <f t="shared" si="8"/>
        <v>2.5075029739969831E-2</v>
      </c>
      <c r="K153" s="18"/>
      <c r="L153" s="56" t="str">
        <f>+VLOOKUP(Tabla1[[#This Row],[Operador]],OPE_6[#All],9,FALSE)</f>
        <v>B-FEP SA</v>
      </c>
    </row>
    <row r="154" spans="1:12" x14ac:dyDescent="0.2">
      <c r="A154" s="15">
        <v>1996</v>
      </c>
      <c r="B154" s="15" t="s">
        <v>13</v>
      </c>
      <c r="C154" s="16" t="str">
        <f t="shared" si="6"/>
        <v>Abril-1996</v>
      </c>
      <c r="D154" s="15" t="s">
        <v>6</v>
      </c>
      <c r="E154" s="67">
        <v>377089</v>
      </c>
      <c r="F154" s="67">
        <v>137144000</v>
      </c>
      <c r="G154" s="17">
        <f>+Tabla1[[#This Row],[Toneladas Km (Ton.Km)]]/Tabla1[[#This Row],[Toneladas (Ton)]]</f>
        <v>363.69133016343619</v>
      </c>
      <c r="H154" s="18">
        <v>2859300</v>
      </c>
      <c r="I154" s="18">
        <f t="shared" si="7"/>
        <v>7.5825600852849062</v>
      </c>
      <c r="J154" s="18">
        <f t="shared" si="8"/>
        <v>2.0848888759260338E-2</v>
      </c>
      <c r="K154" s="18"/>
      <c r="L154" s="56" t="str">
        <f>+VLOOKUP(Tabla1[[#This Row],[Operador]],OPE_6[#All],9,FALSE)</f>
        <v>A-FSR SA</v>
      </c>
    </row>
    <row r="155" spans="1:12" x14ac:dyDescent="0.2">
      <c r="A155" s="15">
        <v>1996</v>
      </c>
      <c r="B155" s="15" t="s">
        <v>13</v>
      </c>
      <c r="C155" s="16" t="str">
        <f t="shared" si="6"/>
        <v>Abril-1996</v>
      </c>
      <c r="D155" s="15" t="s">
        <v>40</v>
      </c>
      <c r="E155" s="67">
        <v>111085</v>
      </c>
      <c r="F155" s="67">
        <v>53215733</v>
      </c>
      <c r="G155" s="17">
        <f>+Tabla1[[#This Row],[Toneladas Km (Ton.Km)]]/Tabla1[[#This Row],[Toneladas (Ton)]]</f>
        <v>479.05417473106178</v>
      </c>
      <c r="H155" s="18">
        <v>1219760</v>
      </c>
      <c r="I155" s="18">
        <f t="shared" si="7"/>
        <v>10.980420398793717</v>
      </c>
      <c r="J155" s="18">
        <f t="shared" si="8"/>
        <v>2.2921041038746943E-2</v>
      </c>
      <c r="K155" s="18"/>
      <c r="L155" s="56" t="str">
        <f>+VLOOKUP(Tabla1[[#This Row],[Operador]],OPE_6[#All],9,FALSE)</f>
        <v>L-FM - GRAL. URQ. SA</v>
      </c>
    </row>
    <row r="156" spans="1:12" x14ac:dyDescent="0.2">
      <c r="A156" s="15">
        <v>1996</v>
      </c>
      <c r="B156" s="15" t="s">
        <v>13</v>
      </c>
      <c r="C156" s="16" t="str">
        <f t="shared" si="6"/>
        <v>Abril-1996</v>
      </c>
      <c r="D156" s="15" t="s">
        <v>7</v>
      </c>
      <c r="E156" s="67">
        <v>344022</v>
      </c>
      <c r="F156" s="67">
        <v>96558000</v>
      </c>
      <c r="G156" s="17">
        <f>+Tabla1[[#This Row],[Toneladas Km (Ton.Km)]]/Tabla1[[#This Row],[Toneladas (Ton)]]</f>
        <v>280.67391038945186</v>
      </c>
      <c r="H156" s="18">
        <v>2747299</v>
      </c>
      <c r="I156" s="18">
        <f t="shared" si="7"/>
        <v>7.9858235810500489</v>
      </c>
      <c r="J156" s="18">
        <f t="shared" si="8"/>
        <v>2.8452318813562832E-2</v>
      </c>
      <c r="K156" s="18"/>
      <c r="L156" s="56" t="str">
        <f>+VLOOKUP(Tabla1[[#This Row],[Operador]],OPE_6[#All],9,FALSE)</f>
        <v>C-NCA SA</v>
      </c>
    </row>
    <row r="157" spans="1:12" x14ac:dyDescent="0.2">
      <c r="A157" s="15">
        <v>1996</v>
      </c>
      <c r="B157" s="15" t="s">
        <v>13</v>
      </c>
      <c r="C157" s="16" t="str">
        <f t="shared" si="6"/>
        <v>Abril-1996</v>
      </c>
      <c r="D157" s="15" t="s">
        <v>41</v>
      </c>
      <c r="E157" s="67">
        <v>264029.03000000003</v>
      </c>
      <c r="F157" s="67">
        <v>182113000</v>
      </c>
      <c r="G157" s="17">
        <f>+Tabla1[[#This Row],[Toneladas Km (Ton.Km)]]/Tabla1[[#This Row],[Toneladas (Ton)]]</f>
        <v>689.74612375010418</v>
      </c>
      <c r="H157" s="18">
        <v>3965720</v>
      </c>
      <c r="I157" s="18">
        <f t="shared" si="7"/>
        <v>15.020015033952893</v>
      </c>
      <c r="J157" s="18">
        <f t="shared" si="8"/>
        <v>2.1776149972819073E-2</v>
      </c>
      <c r="K157" s="18"/>
      <c r="L157" s="56" t="str">
        <f>+VLOOKUP(Tabla1[[#This Row],[Operador]],OPE_6[#All],9,FALSE)</f>
        <v>M-BAP - SM</v>
      </c>
    </row>
    <row r="158" spans="1:12" x14ac:dyDescent="0.2">
      <c r="A158" s="15">
        <v>1996</v>
      </c>
      <c r="B158" s="15" t="s">
        <v>14</v>
      </c>
      <c r="C158" s="16" t="str">
        <f t="shared" si="6"/>
        <v>Mayo-1996</v>
      </c>
      <c r="D158" s="15" t="s">
        <v>81</v>
      </c>
      <c r="E158" s="67">
        <v>306815</v>
      </c>
      <c r="F158" s="67">
        <v>130704000.00000001</v>
      </c>
      <c r="G158" s="17">
        <f>+Tabla1[[#This Row],[Toneladas Km (Ton.Km)]]/Tabla1[[#This Row],[Toneladas (Ton)]]</f>
        <v>426.00264002737811</v>
      </c>
      <c r="H158" s="18">
        <v>3080000</v>
      </c>
      <c r="I158" s="18">
        <f t="shared" si="7"/>
        <v>10.038622622753126</v>
      </c>
      <c r="J158" s="18">
        <f t="shared" si="8"/>
        <v>2.3564695801199655E-2</v>
      </c>
      <c r="K158" s="18"/>
      <c r="L158" s="56" t="str">
        <f>+VLOOKUP(Tabla1[[#This Row],[Operador]],OPE_6[#All],9,FALSE)</f>
        <v>B-FEP SA</v>
      </c>
    </row>
    <row r="159" spans="1:12" x14ac:dyDescent="0.2">
      <c r="A159" s="15">
        <v>1996</v>
      </c>
      <c r="B159" s="15" t="s">
        <v>14</v>
      </c>
      <c r="C159" s="16" t="str">
        <f t="shared" si="6"/>
        <v>Mayo-1996</v>
      </c>
      <c r="D159" s="15" t="s">
        <v>6</v>
      </c>
      <c r="E159" s="67">
        <v>359877</v>
      </c>
      <c r="F159" s="67">
        <v>129332000</v>
      </c>
      <c r="G159" s="17">
        <f>+Tabla1[[#This Row],[Toneladas Km (Ton.Km)]]/Tabla1[[#This Row],[Toneladas (Ton)]]</f>
        <v>359.37834315613389</v>
      </c>
      <c r="H159" s="18">
        <v>2937100</v>
      </c>
      <c r="I159" s="18">
        <f t="shared" si="7"/>
        <v>8.1613995893041231</v>
      </c>
      <c r="J159" s="18">
        <f t="shared" si="8"/>
        <v>2.2709770203816534E-2</v>
      </c>
      <c r="K159" s="18"/>
      <c r="L159" s="56" t="str">
        <f>+VLOOKUP(Tabla1[[#This Row],[Operador]],OPE_6[#All],9,FALSE)</f>
        <v>A-FSR SA</v>
      </c>
    </row>
    <row r="160" spans="1:12" x14ac:dyDescent="0.2">
      <c r="A160" s="15">
        <v>1996</v>
      </c>
      <c r="B160" s="15" t="s">
        <v>14</v>
      </c>
      <c r="C160" s="16" t="str">
        <f t="shared" si="6"/>
        <v>Mayo-1996</v>
      </c>
      <c r="D160" s="15" t="s">
        <v>40</v>
      </c>
      <c r="E160" s="67">
        <v>135001</v>
      </c>
      <c r="F160" s="67">
        <v>61193000</v>
      </c>
      <c r="G160" s="17">
        <f>+Tabla1[[#This Row],[Toneladas Km (Ton.Km)]]/Tabla1[[#This Row],[Toneladas (Ton)]]</f>
        <v>453.27812386574914</v>
      </c>
      <c r="H160" s="18">
        <v>1441980</v>
      </c>
      <c r="I160" s="18">
        <f t="shared" si="7"/>
        <v>10.681254212931757</v>
      </c>
      <c r="J160" s="18">
        <f t="shared" si="8"/>
        <v>2.3564459987253445E-2</v>
      </c>
      <c r="K160" s="18"/>
      <c r="L160" s="56" t="str">
        <f>+VLOOKUP(Tabla1[[#This Row],[Operador]],OPE_6[#All],9,FALSE)</f>
        <v>L-FM - GRAL. URQ. SA</v>
      </c>
    </row>
    <row r="161" spans="1:12" x14ac:dyDescent="0.2">
      <c r="A161" s="15">
        <v>1996</v>
      </c>
      <c r="B161" s="15" t="s">
        <v>14</v>
      </c>
      <c r="C161" s="16" t="str">
        <f t="shared" si="6"/>
        <v>Mayo-1996</v>
      </c>
      <c r="D161" s="15" t="s">
        <v>7</v>
      </c>
      <c r="E161" s="67">
        <v>454449</v>
      </c>
      <c r="F161" s="67">
        <v>135443000</v>
      </c>
      <c r="G161" s="17">
        <f>+Tabla1[[#This Row],[Toneladas Km (Ton.Km)]]/Tabla1[[#This Row],[Toneladas (Ton)]]</f>
        <v>298.03784363041837</v>
      </c>
      <c r="H161" s="18">
        <v>3711557</v>
      </c>
      <c r="I161" s="18">
        <f t="shared" si="7"/>
        <v>8.1671584710275518</v>
      </c>
      <c r="J161" s="18">
        <f t="shared" si="8"/>
        <v>2.7403092075633292E-2</v>
      </c>
      <c r="K161" s="18"/>
      <c r="L161" s="56" t="str">
        <f>+VLOOKUP(Tabla1[[#This Row],[Operador]],OPE_6[#All],9,FALSE)</f>
        <v>C-NCA SA</v>
      </c>
    </row>
    <row r="162" spans="1:12" x14ac:dyDescent="0.2">
      <c r="A162" s="15">
        <v>1996</v>
      </c>
      <c r="B162" s="15" t="s">
        <v>14</v>
      </c>
      <c r="C162" s="16" t="str">
        <f t="shared" si="6"/>
        <v>Mayo-1996</v>
      </c>
      <c r="D162" s="15" t="s">
        <v>41</v>
      </c>
      <c r="E162" s="67">
        <v>304791</v>
      </c>
      <c r="F162" s="67">
        <v>220829000</v>
      </c>
      <c r="G162" s="17">
        <f>+Tabla1[[#This Row],[Toneladas Km (Ton.Km)]]/Tabla1[[#This Row],[Toneladas (Ton)]]</f>
        <v>724.52598665971107</v>
      </c>
      <c r="H162" s="18">
        <v>3830840</v>
      </c>
      <c r="I162" s="18">
        <f t="shared" si="7"/>
        <v>12.568743827737695</v>
      </c>
      <c r="J162" s="18">
        <f t="shared" si="8"/>
        <v>1.7347540404566431E-2</v>
      </c>
      <c r="K162" s="18"/>
      <c r="L162" s="56" t="str">
        <f>+VLOOKUP(Tabla1[[#This Row],[Operador]],OPE_6[#All],9,FALSE)</f>
        <v>M-BAP - SM</v>
      </c>
    </row>
    <row r="163" spans="1:12" x14ac:dyDescent="0.2">
      <c r="A163" s="15">
        <v>1996</v>
      </c>
      <c r="B163" s="15" t="s">
        <v>15</v>
      </c>
      <c r="C163" s="16" t="str">
        <f t="shared" si="6"/>
        <v>Junio-1996</v>
      </c>
      <c r="D163" s="15" t="s">
        <v>81</v>
      </c>
      <c r="E163" s="67">
        <v>241621</v>
      </c>
      <c r="F163" s="67">
        <v>102931000</v>
      </c>
      <c r="G163" s="17">
        <f>+Tabla1[[#This Row],[Toneladas Km (Ton.Km)]]/Tabla1[[#This Row],[Toneladas (Ton)]]</f>
        <v>426.00187897575125</v>
      </c>
      <c r="H163" s="18">
        <v>2297000</v>
      </c>
      <c r="I163" s="18">
        <f t="shared" si="7"/>
        <v>9.5066240103302277</v>
      </c>
      <c r="J163" s="18">
        <f t="shared" si="8"/>
        <v>2.2315920373842672E-2</v>
      </c>
      <c r="K163" s="18"/>
      <c r="L163" s="56" t="str">
        <f>+VLOOKUP(Tabla1[[#This Row],[Operador]],OPE_6[#All],9,FALSE)</f>
        <v>B-FEP SA</v>
      </c>
    </row>
    <row r="164" spans="1:12" x14ac:dyDescent="0.2">
      <c r="A164" s="15">
        <v>1996</v>
      </c>
      <c r="B164" s="15" t="s">
        <v>15</v>
      </c>
      <c r="C164" s="16" t="str">
        <f t="shared" si="6"/>
        <v>Junio-1996</v>
      </c>
      <c r="D164" s="15" t="s">
        <v>6</v>
      </c>
      <c r="E164" s="67">
        <v>336682</v>
      </c>
      <c r="F164" s="67">
        <v>121312000</v>
      </c>
      <c r="G164" s="17">
        <f>+Tabla1[[#This Row],[Toneladas Km (Ton.Km)]]/Tabla1[[#This Row],[Toneladas (Ton)]]</f>
        <v>360.31626282367336</v>
      </c>
      <c r="H164" s="18">
        <v>2606100</v>
      </c>
      <c r="I164" s="18">
        <f t="shared" si="7"/>
        <v>7.7405385497294183</v>
      </c>
      <c r="J164" s="18">
        <f t="shared" si="8"/>
        <v>2.148262331838565E-2</v>
      </c>
      <c r="K164" s="18"/>
      <c r="L164" s="56" t="str">
        <f>+VLOOKUP(Tabla1[[#This Row],[Operador]],OPE_6[#All],9,FALSE)</f>
        <v>A-FSR SA</v>
      </c>
    </row>
    <row r="165" spans="1:12" x14ac:dyDescent="0.2">
      <c r="A165" s="15">
        <v>1996</v>
      </c>
      <c r="B165" s="15" t="s">
        <v>15</v>
      </c>
      <c r="C165" s="16" t="str">
        <f t="shared" si="6"/>
        <v>Junio-1996</v>
      </c>
      <c r="D165" s="15" t="s">
        <v>40</v>
      </c>
      <c r="E165" s="67">
        <v>108388</v>
      </c>
      <c r="F165" s="67">
        <v>45222000</v>
      </c>
      <c r="G165" s="17">
        <f>+Tabla1[[#This Row],[Toneladas Km (Ton.Km)]]/Tabla1[[#This Row],[Toneladas (Ton)]]</f>
        <v>417.22330885337863</v>
      </c>
      <c r="H165" s="18">
        <v>1127760</v>
      </c>
      <c r="I165" s="18">
        <f t="shared" si="7"/>
        <v>10.404841864413035</v>
      </c>
      <c r="J165" s="18">
        <f t="shared" si="8"/>
        <v>2.4938304365132016E-2</v>
      </c>
      <c r="K165" s="18"/>
      <c r="L165" s="56" t="str">
        <f>+VLOOKUP(Tabla1[[#This Row],[Operador]],OPE_6[#All],9,FALSE)</f>
        <v>L-FM - GRAL. URQ. SA</v>
      </c>
    </row>
    <row r="166" spans="1:12" x14ac:dyDescent="0.2">
      <c r="A166" s="15">
        <v>1996</v>
      </c>
      <c r="B166" s="15" t="s">
        <v>15</v>
      </c>
      <c r="C166" s="16" t="str">
        <f t="shared" si="6"/>
        <v>Junio-1996</v>
      </c>
      <c r="D166" s="15" t="s">
        <v>7</v>
      </c>
      <c r="E166" s="67">
        <v>438901</v>
      </c>
      <c r="F166" s="67">
        <v>173394000</v>
      </c>
      <c r="G166" s="17">
        <f>+Tabla1[[#This Row],[Toneladas Km (Ton.Km)]]/Tabla1[[#This Row],[Toneladas (Ton)]]</f>
        <v>395.06403494182058</v>
      </c>
      <c r="H166" s="18">
        <v>4384560</v>
      </c>
      <c r="I166" s="18">
        <f t="shared" si="7"/>
        <v>9.9898610392776508</v>
      </c>
      <c r="J166" s="18">
        <f t="shared" si="8"/>
        <v>2.5286688120696219E-2</v>
      </c>
      <c r="K166" s="18"/>
      <c r="L166" s="56" t="str">
        <f>+VLOOKUP(Tabla1[[#This Row],[Operador]],OPE_6[#All],9,FALSE)</f>
        <v>C-NCA SA</v>
      </c>
    </row>
    <row r="167" spans="1:12" x14ac:dyDescent="0.2">
      <c r="A167" s="15">
        <v>1996</v>
      </c>
      <c r="B167" s="15" t="s">
        <v>15</v>
      </c>
      <c r="C167" s="16" t="str">
        <f t="shared" si="6"/>
        <v>Junio-1996</v>
      </c>
      <c r="D167" s="15" t="s">
        <v>41</v>
      </c>
      <c r="E167" s="67">
        <v>255196</v>
      </c>
      <c r="F167" s="67">
        <v>212186000</v>
      </c>
      <c r="G167" s="17">
        <f>+Tabla1[[#This Row],[Toneladas Km (Ton.Km)]]/Tabla1[[#This Row],[Toneladas (Ton)]]</f>
        <v>831.46287559366135</v>
      </c>
      <c r="H167" s="18">
        <v>4069250</v>
      </c>
      <c r="I167" s="18">
        <f t="shared" si="7"/>
        <v>15.9455869214251</v>
      </c>
      <c r="J167" s="18">
        <f t="shared" si="8"/>
        <v>1.9177749710159953E-2</v>
      </c>
      <c r="K167" s="18"/>
      <c r="L167" s="56" t="str">
        <f>+VLOOKUP(Tabla1[[#This Row],[Operador]],OPE_6[#All],9,FALSE)</f>
        <v>M-BAP - SM</v>
      </c>
    </row>
    <row r="168" spans="1:12" x14ac:dyDescent="0.2">
      <c r="A168" s="15">
        <v>1996</v>
      </c>
      <c r="B168" s="15" t="s">
        <v>16</v>
      </c>
      <c r="C168" s="16" t="str">
        <f t="shared" si="6"/>
        <v>Julio-1996</v>
      </c>
      <c r="D168" s="15" t="s">
        <v>81</v>
      </c>
      <c r="E168" s="67">
        <v>254090</v>
      </c>
      <c r="F168" s="67">
        <v>92489000</v>
      </c>
      <c r="G168" s="17">
        <f>+Tabla1[[#This Row],[Toneladas Km (Ton.Km)]]/Tabla1[[#This Row],[Toneladas (Ton)]]</f>
        <v>364.00094454720767</v>
      </c>
      <c r="H168" s="18">
        <v>2157000</v>
      </c>
      <c r="I168" s="18">
        <f t="shared" si="7"/>
        <v>8.4891180290448265</v>
      </c>
      <c r="J168" s="18">
        <f t="shared" si="8"/>
        <v>2.3321692309355706E-2</v>
      </c>
      <c r="K168" s="18"/>
      <c r="L168" s="56" t="str">
        <f>+VLOOKUP(Tabla1[[#This Row],[Operador]],OPE_6[#All],9,FALSE)</f>
        <v>B-FEP SA</v>
      </c>
    </row>
    <row r="169" spans="1:12" x14ac:dyDescent="0.2">
      <c r="A169" s="15">
        <v>1996</v>
      </c>
      <c r="B169" s="15" t="s">
        <v>16</v>
      </c>
      <c r="C169" s="16" t="str">
        <f t="shared" si="6"/>
        <v>Julio-1996</v>
      </c>
      <c r="D169" s="15" t="s">
        <v>6</v>
      </c>
      <c r="E169" s="67">
        <v>331775</v>
      </c>
      <c r="F169" s="67">
        <v>116757000</v>
      </c>
      <c r="G169" s="17">
        <f>+Tabla1[[#This Row],[Toneladas Km (Ton.Km)]]/Tabla1[[#This Row],[Toneladas (Ton)]]</f>
        <v>351.91620827367944</v>
      </c>
      <c r="H169" s="18">
        <v>2607300</v>
      </c>
      <c r="I169" s="18">
        <f t="shared" si="7"/>
        <v>7.8586391379700098</v>
      </c>
      <c r="J169" s="18">
        <f t="shared" si="8"/>
        <v>2.2330995143760118E-2</v>
      </c>
      <c r="K169" s="18"/>
      <c r="L169" s="56" t="str">
        <f>+VLOOKUP(Tabla1[[#This Row],[Operador]],OPE_6[#All],9,FALSE)</f>
        <v>A-FSR SA</v>
      </c>
    </row>
    <row r="170" spans="1:12" x14ac:dyDescent="0.2">
      <c r="A170" s="15">
        <v>1996</v>
      </c>
      <c r="B170" s="15" t="s">
        <v>16</v>
      </c>
      <c r="C170" s="16" t="str">
        <f t="shared" si="6"/>
        <v>Julio-1996</v>
      </c>
      <c r="D170" s="15" t="s">
        <v>40</v>
      </c>
      <c r="E170" s="67">
        <v>97250.35</v>
      </c>
      <c r="F170" s="67">
        <v>44567284</v>
      </c>
      <c r="G170" s="17">
        <f>+Tabla1[[#This Row],[Toneladas Km (Ton.Km)]]/Tabla1[[#This Row],[Toneladas (Ton)]]</f>
        <v>458.27376456742826</v>
      </c>
      <c r="H170" s="18">
        <v>1213730</v>
      </c>
      <c r="I170" s="18">
        <f t="shared" si="7"/>
        <v>12.480469221961668</v>
      </c>
      <c r="J170" s="18">
        <f t="shared" si="8"/>
        <v>2.7233654175560708E-2</v>
      </c>
      <c r="K170" s="18"/>
      <c r="L170" s="56" t="str">
        <f>+VLOOKUP(Tabla1[[#This Row],[Operador]],OPE_6[#All],9,FALSE)</f>
        <v>L-FM - GRAL. URQ. SA</v>
      </c>
    </row>
    <row r="171" spans="1:12" x14ac:dyDescent="0.2">
      <c r="A171" s="15">
        <v>1996</v>
      </c>
      <c r="B171" s="15" t="s">
        <v>16</v>
      </c>
      <c r="C171" s="16" t="str">
        <f t="shared" si="6"/>
        <v>Julio-1996</v>
      </c>
      <c r="D171" s="15" t="s">
        <v>7</v>
      </c>
      <c r="E171" s="67">
        <v>445572</v>
      </c>
      <c r="F171" s="67">
        <v>179626586</v>
      </c>
      <c r="G171" s="17">
        <f>+Tabla1[[#This Row],[Toneladas Km (Ton.Km)]]/Tabla1[[#This Row],[Toneladas (Ton)]]</f>
        <v>403.13705977933984</v>
      </c>
      <c r="H171" s="18">
        <v>4341680</v>
      </c>
      <c r="I171" s="18">
        <f t="shared" si="7"/>
        <v>9.7440593215013518</v>
      </c>
      <c r="J171" s="18">
        <f t="shared" si="8"/>
        <v>2.4170586864018004E-2</v>
      </c>
      <c r="K171" s="18"/>
      <c r="L171" s="56" t="str">
        <f>+VLOOKUP(Tabla1[[#This Row],[Operador]],OPE_6[#All],9,FALSE)</f>
        <v>C-NCA SA</v>
      </c>
    </row>
    <row r="172" spans="1:12" x14ac:dyDescent="0.2">
      <c r="A172" s="15">
        <v>1996</v>
      </c>
      <c r="B172" s="15" t="s">
        <v>16</v>
      </c>
      <c r="C172" s="16" t="str">
        <f t="shared" si="6"/>
        <v>Julio-1996</v>
      </c>
      <c r="D172" s="15" t="s">
        <v>41</v>
      </c>
      <c r="E172" s="67">
        <v>259321.47</v>
      </c>
      <c r="F172" s="67">
        <v>214537000</v>
      </c>
      <c r="G172" s="17">
        <f>+Tabla1[[#This Row],[Toneladas Km (Ton.Km)]]/Tabla1[[#This Row],[Toneladas (Ton)]]</f>
        <v>827.30134145853788</v>
      </c>
      <c r="H172" s="18">
        <v>3831800</v>
      </c>
      <c r="I172" s="18">
        <f t="shared" si="7"/>
        <v>14.776254353332179</v>
      </c>
      <c r="J172" s="18">
        <f t="shared" si="8"/>
        <v>1.7860788581922932E-2</v>
      </c>
      <c r="K172" s="18"/>
      <c r="L172" s="56" t="str">
        <f>+VLOOKUP(Tabla1[[#This Row],[Operador]],OPE_6[#All],9,FALSE)</f>
        <v>M-BAP - SM</v>
      </c>
    </row>
    <row r="173" spans="1:12" x14ac:dyDescent="0.2">
      <c r="A173" s="15">
        <v>1996</v>
      </c>
      <c r="B173" s="15" t="s">
        <v>28</v>
      </c>
      <c r="C173" s="16" t="str">
        <f t="shared" si="6"/>
        <v>Agosto-1996</v>
      </c>
      <c r="D173" s="15" t="s">
        <v>81</v>
      </c>
      <c r="E173" s="67">
        <v>230363</v>
      </c>
      <c r="F173" s="67">
        <v>100898000</v>
      </c>
      <c r="G173" s="17">
        <f>+Tabla1[[#This Row],[Toneladas Km (Ton.Km)]]/Tabla1[[#This Row],[Toneladas (Ton)]]</f>
        <v>437.99568507095324</v>
      </c>
      <c r="H173" s="18">
        <v>2060000</v>
      </c>
      <c r="I173" s="18">
        <f t="shared" si="7"/>
        <v>8.9424082860528813</v>
      </c>
      <c r="J173" s="18">
        <f t="shared" si="8"/>
        <v>2.0416658407500645E-2</v>
      </c>
      <c r="K173" s="18"/>
      <c r="L173" s="56" t="str">
        <f>+VLOOKUP(Tabla1[[#This Row],[Operador]],OPE_6[#All],9,FALSE)</f>
        <v>B-FEP SA</v>
      </c>
    </row>
    <row r="174" spans="1:12" x14ac:dyDescent="0.2">
      <c r="A174" s="15">
        <v>1996</v>
      </c>
      <c r="B174" s="15" t="s">
        <v>28</v>
      </c>
      <c r="C174" s="16" t="str">
        <f t="shared" si="6"/>
        <v>Agosto-1996</v>
      </c>
      <c r="D174" s="15" t="s">
        <v>6</v>
      </c>
      <c r="E174" s="67">
        <v>311437</v>
      </c>
      <c r="F174" s="67">
        <v>113794000</v>
      </c>
      <c r="G174" s="17">
        <f>+Tabla1[[#This Row],[Toneladas Km (Ton.Km)]]/Tabla1[[#This Row],[Toneladas (Ton)]]</f>
        <v>365.3836891570366</v>
      </c>
      <c r="H174" s="18">
        <v>2316200</v>
      </c>
      <c r="I174" s="18">
        <f t="shared" si="7"/>
        <v>7.4371381691963379</v>
      </c>
      <c r="J174" s="18">
        <f t="shared" si="8"/>
        <v>2.0354324481079846E-2</v>
      </c>
      <c r="K174" s="18"/>
      <c r="L174" s="56" t="str">
        <f>+VLOOKUP(Tabla1[[#This Row],[Operador]],OPE_6[#All],9,FALSE)</f>
        <v>A-FSR SA</v>
      </c>
    </row>
    <row r="175" spans="1:12" x14ac:dyDescent="0.2">
      <c r="A175" s="15">
        <v>1996</v>
      </c>
      <c r="B175" s="15" t="s">
        <v>28</v>
      </c>
      <c r="C175" s="16" t="str">
        <f t="shared" si="6"/>
        <v>Agosto-1996</v>
      </c>
      <c r="D175" s="15" t="s">
        <v>40</v>
      </c>
      <c r="E175" s="67">
        <v>103476</v>
      </c>
      <c r="F175" s="67">
        <v>52196000</v>
      </c>
      <c r="G175" s="17">
        <f>+Tabla1[[#This Row],[Toneladas Km (Ton.Km)]]/Tabla1[[#This Row],[Toneladas (Ton)]]</f>
        <v>504.42614712590358</v>
      </c>
      <c r="H175" s="18">
        <v>1501890</v>
      </c>
      <c r="I175" s="18">
        <f t="shared" si="7"/>
        <v>14.514380146120839</v>
      </c>
      <c r="J175" s="18">
        <f t="shared" si="8"/>
        <v>2.8774043988045062E-2</v>
      </c>
      <c r="K175" s="18"/>
      <c r="L175" s="56" t="str">
        <f>+VLOOKUP(Tabla1[[#This Row],[Operador]],OPE_6[#All],9,FALSE)</f>
        <v>L-FM - GRAL. URQ. SA</v>
      </c>
    </row>
    <row r="176" spans="1:12" x14ac:dyDescent="0.2">
      <c r="A176" s="15">
        <v>1996</v>
      </c>
      <c r="B176" s="15" t="s">
        <v>28</v>
      </c>
      <c r="C176" s="16" t="str">
        <f t="shared" si="6"/>
        <v>Agosto-1996</v>
      </c>
      <c r="D176" s="15" t="s">
        <v>7</v>
      </c>
      <c r="E176" s="67">
        <v>439049</v>
      </c>
      <c r="F176" s="67">
        <v>171161381</v>
      </c>
      <c r="G176" s="17">
        <f>+Tabla1[[#This Row],[Toneladas Km (Ton.Km)]]/Tabla1[[#This Row],[Toneladas (Ton)]]</f>
        <v>389.84573703618503</v>
      </c>
      <c r="H176" s="18">
        <v>3991490</v>
      </c>
      <c r="I176" s="18">
        <f t="shared" si="7"/>
        <v>9.0912176089684742</v>
      </c>
      <c r="J176" s="18">
        <f t="shared" si="8"/>
        <v>2.3320038531355388E-2</v>
      </c>
      <c r="K176" s="18"/>
      <c r="L176" s="56" t="str">
        <f>+VLOOKUP(Tabla1[[#This Row],[Operador]],OPE_6[#All],9,FALSE)</f>
        <v>C-NCA SA</v>
      </c>
    </row>
    <row r="177" spans="1:12" x14ac:dyDescent="0.2">
      <c r="A177" s="15">
        <v>1996</v>
      </c>
      <c r="B177" s="15" t="s">
        <v>28</v>
      </c>
      <c r="C177" s="16" t="str">
        <f t="shared" si="6"/>
        <v>Agosto-1996</v>
      </c>
      <c r="D177" s="15" t="s">
        <v>41</v>
      </c>
      <c r="E177" s="67">
        <v>293024</v>
      </c>
      <c r="F177" s="67">
        <v>240003000</v>
      </c>
      <c r="G177" s="17">
        <f>+Tabla1[[#This Row],[Toneladas Km (Ton.Km)]]/Tabla1[[#This Row],[Toneladas (Ton)]]</f>
        <v>819.05577700120125</v>
      </c>
      <c r="H177" s="18">
        <v>3879230</v>
      </c>
      <c r="I177" s="18">
        <f t="shared" si="7"/>
        <v>13.238608441629355</v>
      </c>
      <c r="J177" s="18">
        <f t="shared" si="8"/>
        <v>1.6163256292629675E-2</v>
      </c>
      <c r="K177" s="18"/>
      <c r="L177" s="56" t="str">
        <f>+VLOOKUP(Tabla1[[#This Row],[Operador]],OPE_6[#All],9,FALSE)</f>
        <v>M-BAP - SM</v>
      </c>
    </row>
    <row r="178" spans="1:12" x14ac:dyDescent="0.2">
      <c r="A178" s="15">
        <v>1996</v>
      </c>
      <c r="B178" s="15" t="s">
        <v>29</v>
      </c>
      <c r="C178" s="16" t="str">
        <f t="shared" si="6"/>
        <v>Septiembre-1996</v>
      </c>
      <c r="D178" s="15" t="s">
        <v>81</v>
      </c>
      <c r="E178" s="67">
        <v>221945</v>
      </c>
      <c r="F178" s="67">
        <v>101873000</v>
      </c>
      <c r="G178" s="17">
        <f>+Tabla1[[#This Row],[Toneladas Km (Ton.Km)]]/Tabla1[[#This Row],[Toneladas (Ton)]]</f>
        <v>459.00110387708668</v>
      </c>
      <c r="H178" s="18">
        <v>2041000</v>
      </c>
      <c r="I178" s="18">
        <f t="shared" si="7"/>
        <v>9.1959719750388604</v>
      </c>
      <c r="J178" s="18">
        <f t="shared" si="8"/>
        <v>2.0034749148449538E-2</v>
      </c>
      <c r="K178" s="18"/>
      <c r="L178" s="56" t="str">
        <f>+VLOOKUP(Tabla1[[#This Row],[Operador]],OPE_6[#All],9,FALSE)</f>
        <v>B-FEP SA</v>
      </c>
    </row>
    <row r="179" spans="1:12" x14ac:dyDescent="0.2">
      <c r="A179" s="15">
        <v>1996</v>
      </c>
      <c r="B179" s="15" t="s">
        <v>29</v>
      </c>
      <c r="C179" s="16" t="str">
        <f t="shared" si="6"/>
        <v>Septiembre-1996</v>
      </c>
      <c r="D179" s="15" t="s">
        <v>6</v>
      </c>
      <c r="E179" s="67">
        <v>326138</v>
      </c>
      <c r="F179" s="67">
        <v>122571000</v>
      </c>
      <c r="G179" s="17">
        <f>+Tabla1[[#This Row],[Toneladas Km (Ton.Km)]]/Tabla1[[#This Row],[Toneladas (Ton)]]</f>
        <v>375.82557077065536</v>
      </c>
      <c r="H179" s="18">
        <v>2692500</v>
      </c>
      <c r="I179" s="18">
        <f t="shared" si="7"/>
        <v>8.2557077065536681</v>
      </c>
      <c r="J179" s="18">
        <f t="shared" si="8"/>
        <v>2.1966860023986099E-2</v>
      </c>
      <c r="K179" s="18"/>
      <c r="L179" s="56" t="str">
        <f>+VLOOKUP(Tabla1[[#This Row],[Operador]],OPE_6[#All],9,FALSE)</f>
        <v>A-FSR SA</v>
      </c>
    </row>
    <row r="180" spans="1:12" x14ac:dyDescent="0.2">
      <c r="A180" s="15">
        <v>1996</v>
      </c>
      <c r="B180" s="15" t="s">
        <v>29</v>
      </c>
      <c r="C180" s="16" t="str">
        <f t="shared" si="6"/>
        <v>Septiembre-1996</v>
      </c>
      <c r="D180" s="15" t="s">
        <v>40</v>
      </c>
      <c r="E180" s="67">
        <v>105650.39</v>
      </c>
      <c r="F180" s="67">
        <v>49781947</v>
      </c>
      <c r="G180" s="17">
        <f>+Tabla1[[#This Row],[Toneladas Km (Ton.Km)]]/Tabla1[[#This Row],[Toneladas (Ton)]]</f>
        <v>471.19510869765838</v>
      </c>
      <c r="H180" s="18">
        <v>1399060</v>
      </c>
      <c r="I180" s="18">
        <f t="shared" si="7"/>
        <v>13.242355281414484</v>
      </c>
      <c r="J180" s="18">
        <f t="shared" si="8"/>
        <v>2.8103762193150059E-2</v>
      </c>
      <c r="K180" s="18"/>
      <c r="L180" s="56" t="str">
        <f>+VLOOKUP(Tabla1[[#This Row],[Operador]],OPE_6[#All],9,FALSE)</f>
        <v>L-FM - GRAL. URQ. SA</v>
      </c>
    </row>
    <row r="181" spans="1:12" x14ac:dyDescent="0.2">
      <c r="A181" s="15">
        <v>1996</v>
      </c>
      <c r="B181" s="15" t="s">
        <v>29</v>
      </c>
      <c r="C181" s="16" t="str">
        <f t="shared" si="6"/>
        <v>Septiembre-1996</v>
      </c>
      <c r="D181" s="15" t="s">
        <v>7</v>
      </c>
      <c r="E181" s="67">
        <v>402286</v>
      </c>
      <c r="F181" s="67">
        <v>137214083.00000003</v>
      </c>
      <c r="G181" s="17">
        <f>+Tabla1[[#This Row],[Toneladas Km (Ton.Km)]]/Tabla1[[#This Row],[Toneladas (Ton)]]</f>
        <v>341.08590157251314</v>
      </c>
      <c r="H181" s="18">
        <v>3099570</v>
      </c>
      <c r="I181" s="18">
        <f t="shared" si="7"/>
        <v>7.7048915448213462</v>
      </c>
      <c r="J181" s="18">
        <f t="shared" si="8"/>
        <v>2.2589299379714538E-2</v>
      </c>
      <c r="K181" s="18"/>
      <c r="L181" s="56" t="str">
        <f>+VLOOKUP(Tabla1[[#This Row],[Operador]],OPE_6[#All],9,FALSE)</f>
        <v>C-NCA SA</v>
      </c>
    </row>
    <row r="182" spans="1:12" x14ac:dyDescent="0.2">
      <c r="A182" s="15">
        <v>1996</v>
      </c>
      <c r="B182" s="15" t="s">
        <v>29</v>
      </c>
      <c r="C182" s="16" t="str">
        <f t="shared" si="6"/>
        <v>Septiembre-1996</v>
      </c>
      <c r="D182" s="15" t="s">
        <v>41</v>
      </c>
      <c r="E182" s="67">
        <v>256313.82</v>
      </c>
      <c r="F182" s="67">
        <v>222563000</v>
      </c>
      <c r="G182" s="17">
        <f>+Tabla1[[#This Row],[Toneladas Km (Ton.Km)]]/Tabla1[[#This Row],[Toneladas (Ton)]]</f>
        <v>868.32227774530452</v>
      </c>
      <c r="H182" s="18">
        <v>3995460</v>
      </c>
      <c r="I182" s="18">
        <f t="shared" si="7"/>
        <v>15.58815673692507</v>
      </c>
      <c r="J182" s="18">
        <f t="shared" si="8"/>
        <v>1.795204054582298E-2</v>
      </c>
      <c r="K182" s="18"/>
      <c r="L182" s="56" t="str">
        <f>+VLOOKUP(Tabla1[[#This Row],[Operador]],OPE_6[#All],9,FALSE)</f>
        <v>M-BAP - SM</v>
      </c>
    </row>
    <row r="183" spans="1:12" x14ac:dyDescent="0.2">
      <c r="A183" s="15">
        <v>1996</v>
      </c>
      <c r="B183" s="15" t="s">
        <v>30</v>
      </c>
      <c r="C183" s="16" t="str">
        <f t="shared" si="6"/>
        <v>Octubre-1996</v>
      </c>
      <c r="D183" s="15" t="s">
        <v>81</v>
      </c>
      <c r="E183" s="67">
        <v>223762</v>
      </c>
      <c r="F183" s="67">
        <v>84134512</v>
      </c>
      <c r="G183" s="17">
        <f>+Tabla1[[#This Row],[Toneladas Km (Ton.Km)]]/Tabla1[[#This Row],[Toneladas (Ton)]]</f>
        <v>376</v>
      </c>
      <c r="H183" s="18">
        <v>1816000</v>
      </c>
      <c r="I183" s="18">
        <f t="shared" si="7"/>
        <v>8.1157658583673733</v>
      </c>
      <c r="J183" s="18">
        <f t="shared" si="8"/>
        <v>2.1584483665870673E-2</v>
      </c>
      <c r="K183" s="18"/>
      <c r="L183" s="56" t="str">
        <f>+VLOOKUP(Tabla1[[#This Row],[Operador]],OPE_6[#All],9,FALSE)</f>
        <v>B-FEP SA</v>
      </c>
    </row>
    <row r="184" spans="1:12" x14ac:dyDescent="0.2">
      <c r="A184" s="15">
        <v>1996</v>
      </c>
      <c r="B184" s="15" t="s">
        <v>30</v>
      </c>
      <c r="C184" s="16" t="str">
        <f t="shared" si="6"/>
        <v>Octubre-1996</v>
      </c>
      <c r="D184" s="15" t="s">
        <v>6</v>
      </c>
      <c r="E184" s="67">
        <v>337812</v>
      </c>
      <c r="F184" s="67">
        <v>127229000</v>
      </c>
      <c r="G184" s="17">
        <f>+Tabla1[[#This Row],[Toneladas Km (Ton.Km)]]/Tabla1[[#This Row],[Toneladas (Ton)]]</f>
        <v>376.62664440576413</v>
      </c>
      <c r="H184" s="18">
        <v>3138700</v>
      </c>
      <c r="I184" s="18">
        <f t="shared" si="7"/>
        <v>9.2912625957633246</v>
      </c>
      <c r="J184" s="18">
        <f t="shared" si="8"/>
        <v>2.4669690086379679E-2</v>
      </c>
      <c r="K184" s="18"/>
      <c r="L184" s="56" t="str">
        <f>+VLOOKUP(Tabla1[[#This Row],[Operador]],OPE_6[#All],9,FALSE)</f>
        <v>A-FSR SA</v>
      </c>
    </row>
    <row r="185" spans="1:12" x14ac:dyDescent="0.2">
      <c r="A185" s="15">
        <v>1996</v>
      </c>
      <c r="B185" s="15" t="s">
        <v>30</v>
      </c>
      <c r="C185" s="16" t="str">
        <f t="shared" si="6"/>
        <v>Octubre-1996</v>
      </c>
      <c r="D185" s="15" t="s">
        <v>40</v>
      </c>
      <c r="E185" s="67">
        <v>82966.09</v>
      </c>
      <c r="F185" s="67">
        <v>42342485</v>
      </c>
      <c r="G185" s="17">
        <f>+Tabla1[[#This Row],[Toneladas Km (Ton.Km)]]/Tabla1[[#This Row],[Toneladas (Ton)]]</f>
        <v>510.35893098011491</v>
      </c>
      <c r="H185" s="18">
        <v>1239840</v>
      </c>
      <c r="I185" s="18">
        <f t="shared" si="7"/>
        <v>14.943936733670347</v>
      </c>
      <c r="J185" s="18">
        <f t="shared" si="8"/>
        <v>2.928122900675291E-2</v>
      </c>
      <c r="K185" s="18"/>
      <c r="L185" s="56" t="str">
        <f>+VLOOKUP(Tabla1[[#This Row],[Operador]],OPE_6[#All],9,FALSE)</f>
        <v>L-FM - GRAL. URQ. SA</v>
      </c>
    </row>
    <row r="186" spans="1:12" x14ac:dyDescent="0.2">
      <c r="A186" s="15">
        <v>1996</v>
      </c>
      <c r="B186" s="15" t="s">
        <v>30</v>
      </c>
      <c r="C186" s="16" t="str">
        <f t="shared" si="6"/>
        <v>Octubre-1996</v>
      </c>
      <c r="D186" s="15" t="s">
        <v>7</v>
      </c>
      <c r="E186" s="67">
        <v>358262</v>
      </c>
      <c r="F186" s="67">
        <v>126801871</v>
      </c>
      <c r="G186" s="17">
        <f>+Tabla1[[#This Row],[Toneladas Km (Ton.Km)]]/Tabla1[[#This Row],[Toneladas (Ton)]]</f>
        <v>353.9361444976023</v>
      </c>
      <c r="H186" s="18">
        <v>2793550</v>
      </c>
      <c r="I186" s="18">
        <f t="shared" si="7"/>
        <v>7.7975057360255899</v>
      </c>
      <c r="J186" s="18">
        <f t="shared" si="8"/>
        <v>2.2030826343248516E-2</v>
      </c>
      <c r="K186" s="18"/>
      <c r="L186" s="56" t="str">
        <f>+VLOOKUP(Tabla1[[#This Row],[Operador]],OPE_6[#All],9,FALSE)</f>
        <v>C-NCA SA</v>
      </c>
    </row>
    <row r="187" spans="1:12" x14ac:dyDescent="0.2">
      <c r="A187" s="15">
        <v>1996</v>
      </c>
      <c r="B187" s="15" t="s">
        <v>30</v>
      </c>
      <c r="C187" s="16" t="str">
        <f t="shared" si="6"/>
        <v>Octubre-1996</v>
      </c>
      <c r="D187" s="15" t="s">
        <v>41</v>
      </c>
      <c r="E187" s="67">
        <v>279964.07</v>
      </c>
      <c r="F187" s="67">
        <v>226152000</v>
      </c>
      <c r="G187" s="17">
        <f>+Tabla1[[#This Row],[Toneladas Km (Ton.Km)]]/Tabla1[[#This Row],[Toneladas (Ton)]]</f>
        <v>807.7893709717822</v>
      </c>
      <c r="H187" s="18">
        <v>3868650</v>
      </c>
      <c r="I187" s="18">
        <f t="shared" si="7"/>
        <v>13.81838033716255</v>
      </c>
      <c r="J187" s="18">
        <f t="shared" si="8"/>
        <v>1.7106415154409423E-2</v>
      </c>
      <c r="K187" s="18"/>
      <c r="L187" s="56" t="str">
        <f>+VLOOKUP(Tabla1[[#This Row],[Operador]],OPE_6[#All],9,FALSE)</f>
        <v>M-BAP - SM</v>
      </c>
    </row>
    <row r="188" spans="1:12" x14ac:dyDescent="0.2">
      <c r="A188" s="15">
        <v>1996</v>
      </c>
      <c r="B188" s="15" t="s">
        <v>31</v>
      </c>
      <c r="C188" s="16" t="str">
        <f t="shared" si="6"/>
        <v>Noviembre-1996</v>
      </c>
      <c r="D188" s="15" t="s">
        <v>81</v>
      </c>
      <c r="E188" s="67">
        <v>170538</v>
      </c>
      <c r="F188" s="67">
        <v>74355000</v>
      </c>
      <c r="G188" s="17">
        <f>+Tabla1[[#This Row],[Toneladas Km (Ton.Km)]]/Tabla1[[#This Row],[Toneladas (Ton)]]</f>
        <v>436.00253315976499</v>
      </c>
      <c r="H188" s="18">
        <v>1507000</v>
      </c>
      <c r="I188" s="18">
        <f t="shared" si="7"/>
        <v>8.8367401986653995</v>
      </c>
      <c r="J188" s="18">
        <f t="shared" si="8"/>
        <v>2.0267634994284179E-2</v>
      </c>
      <c r="K188" s="18"/>
      <c r="L188" s="56" t="str">
        <f>+VLOOKUP(Tabla1[[#This Row],[Operador]],OPE_6[#All],9,FALSE)</f>
        <v>B-FEP SA</v>
      </c>
    </row>
    <row r="189" spans="1:12" x14ac:dyDescent="0.2">
      <c r="A189" s="15">
        <v>1996</v>
      </c>
      <c r="B189" s="15" t="s">
        <v>31</v>
      </c>
      <c r="C189" s="16" t="str">
        <f t="shared" si="6"/>
        <v>Noviembre-1996</v>
      </c>
      <c r="D189" s="15" t="s">
        <v>6</v>
      </c>
      <c r="E189" s="67">
        <v>340823</v>
      </c>
      <c r="F189" s="67">
        <v>130675000.00000001</v>
      </c>
      <c r="G189" s="17">
        <f>+Tabla1[[#This Row],[Toneladas Km (Ton.Km)]]/Tabla1[[#This Row],[Toneladas (Ton)]]</f>
        <v>383.4101571783595</v>
      </c>
      <c r="H189" s="18">
        <v>2978500</v>
      </c>
      <c r="I189" s="18">
        <f t="shared" si="7"/>
        <v>8.739140257553041</v>
      </c>
      <c r="J189" s="18">
        <f t="shared" si="8"/>
        <v>2.2793189209871816E-2</v>
      </c>
      <c r="K189" s="18"/>
      <c r="L189" s="56" t="str">
        <f>+VLOOKUP(Tabla1[[#This Row],[Operador]],OPE_6[#All],9,FALSE)</f>
        <v>A-FSR SA</v>
      </c>
    </row>
    <row r="190" spans="1:12" x14ac:dyDescent="0.2">
      <c r="A190" s="15">
        <v>1996</v>
      </c>
      <c r="B190" s="15" t="s">
        <v>31</v>
      </c>
      <c r="C190" s="16" t="str">
        <f t="shared" si="6"/>
        <v>Noviembre-1996</v>
      </c>
      <c r="D190" s="15" t="s">
        <v>40</v>
      </c>
      <c r="E190" s="67">
        <v>90827</v>
      </c>
      <c r="F190" s="67">
        <v>39512000</v>
      </c>
      <c r="G190" s="17">
        <f>+Tabla1[[#This Row],[Toneladas Km (Ton.Km)]]/Tabla1[[#This Row],[Toneladas (Ton)]]</f>
        <v>435.02482741915952</v>
      </c>
      <c r="H190" s="18">
        <v>1057200</v>
      </c>
      <c r="I190" s="18">
        <f t="shared" si="7"/>
        <v>11.639710658724828</v>
      </c>
      <c r="J190" s="18">
        <f t="shared" si="8"/>
        <v>2.6756428426807047E-2</v>
      </c>
      <c r="K190" s="18"/>
      <c r="L190" s="56" t="str">
        <f>+VLOOKUP(Tabla1[[#This Row],[Operador]],OPE_6[#All],9,FALSE)</f>
        <v>L-FM - GRAL. URQ. SA</v>
      </c>
    </row>
    <row r="191" spans="1:12" x14ac:dyDescent="0.2">
      <c r="A191" s="15">
        <v>1996</v>
      </c>
      <c r="B191" s="15" t="s">
        <v>31</v>
      </c>
      <c r="C191" s="16" t="str">
        <f t="shared" si="6"/>
        <v>Noviembre-1996</v>
      </c>
      <c r="D191" s="15" t="s">
        <v>7</v>
      </c>
      <c r="E191" s="67">
        <v>324444</v>
      </c>
      <c r="F191" s="67">
        <v>101123603</v>
      </c>
      <c r="G191" s="17">
        <f>+Tabla1[[#This Row],[Toneladas Km (Ton.Km)]]/Tabla1[[#This Row],[Toneladas (Ton)]]</f>
        <v>311.68276497639039</v>
      </c>
      <c r="H191" s="18">
        <v>2430750</v>
      </c>
      <c r="I191" s="18">
        <f t="shared" si="7"/>
        <v>7.4920479343122386</v>
      </c>
      <c r="J191" s="18">
        <f t="shared" si="8"/>
        <v>2.4037414885227142E-2</v>
      </c>
      <c r="K191" s="18"/>
      <c r="L191" s="56" t="str">
        <f>+VLOOKUP(Tabla1[[#This Row],[Operador]],OPE_6[#All],9,FALSE)</f>
        <v>C-NCA SA</v>
      </c>
    </row>
    <row r="192" spans="1:12" x14ac:dyDescent="0.2">
      <c r="A192" s="15">
        <v>1996</v>
      </c>
      <c r="B192" s="15" t="s">
        <v>31</v>
      </c>
      <c r="C192" s="16" t="str">
        <f t="shared" si="6"/>
        <v>Noviembre-1996</v>
      </c>
      <c r="D192" s="15" t="s">
        <v>41</v>
      </c>
      <c r="E192" s="67">
        <v>258042.97</v>
      </c>
      <c r="F192" s="67">
        <v>227620000</v>
      </c>
      <c r="G192" s="17">
        <f>+Tabla1[[#This Row],[Toneladas Km (Ton.Km)]]/Tabla1[[#This Row],[Toneladas (Ton)]]</f>
        <v>882.10114772745021</v>
      </c>
      <c r="H192" s="18">
        <v>4198680</v>
      </c>
      <c r="I192" s="18">
        <f t="shared" si="7"/>
        <v>16.27124350645941</v>
      </c>
      <c r="J192" s="18">
        <f t="shared" si="8"/>
        <v>1.8446006502064845E-2</v>
      </c>
      <c r="K192" s="18"/>
      <c r="L192" s="56" t="str">
        <f>+VLOOKUP(Tabla1[[#This Row],[Operador]],OPE_6[#All],9,FALSE)</f>
        <v>M-BAP - SM</v>
      </c>
    </row>
    <row r="193" spans="1:12" x14ac:dyDescent="0.2">
      <c r="A193" s="15">
        <v>1996</v>
      </c>
      <c r="B193" s="15" t="s">
        <v>32</v>
      </c>
      <c r="C193" s="16" t="str">
        <f t="shared" si="6"/>
        <v>Diciembre-1996</v>
      </c>
      <c r="D193" s="15" t="s">
        <v>81</v>
      </c>
      <c r="E193" s="67">
        <v>307297</v>
      </c>
      <c r="F193" s="67">
        <v>126143470</v>
      </c>
      <c r="G193" s="17">
        <f>+Tabla1[[#This Row],[Toneladas Km (Ton.Km)]]/Tabla1[[#This Row],[Toneladas (Ton)]]</f>
        <v>410.49365922869407</v>
      </c>
      <c r="H193" s="18">
        <v>3932000</v>
      </c>
      <c r="I193" s="18">
        <f t="shared" si="7"/>
        <v>12.795438940178395</v>
      </c>
      <c r="J193" s="18">
        <f t="shared" si="8"/>
        <v>3.1170856485872794E-2</v>
      </c>
      <c r="K193" s="18"/>
      <c r="L193" s="56" t="str">
        <f>+VLOOKUP(Tabla1[[#This Row],[Operador]],OPE_6[#All],9,FALSE)</f>
        <v>B-FEP SA</v>
      </c>
    </row>
    <row r="194" spans="1:12" x14ac:dyDescent="0.2">
      <c r="A194" s="15">
        <v>1996</v>
      </c>
      <c r="B194" s="15" t="s">
        <v>32</v>
      </c>
      <c r="C194" s="16" t="str">
        <f t="shared" si="6"/>
        <v>Diciembre-1996</v>
      </c>
      <c r="D194" s="15" t="s">
        <v>6</v>
      </c>
      <c r="E194" s="67">
        <v>351281</v>
      </c>
      <c r="F194" s="67">
        <v>133591000.00000001</v>
      </c>
      <c r="G194" s="17">
        <f>+Tabla1[[#This Row],[Toneladas Km (Ton.Km)]]/Tabla1[[#This Row],[Toneladas (Ton)]]</f>
        <v>380.29668555942396</v>
      </c>
      <c r="H194" s="18">
        <v>3149200</v>
      </c>
      <c r="I194" s="18">
        <f t="shared" si="7"/>
        <v>8.9649027416797384</v>
      </c>
      <c r="J194" s="18">
        <f t="shared" si="8"/>
        <v>2.3573444318853814E-2</v>
      </c>
      <c r="K194" s="18"/>
      <c r="L194" s="56" t="str">
        <f>+VLOOKUP(Tabla1[[#This Row],[Operador]],OPE_6[#All],9,FALSE)</f>
        <v>A-FSR SA</v>
      </c>
    </row>
    <row r="195" spans="1:12" x14ac:dyDescent="0.2">
      <c r="A195" s="15">
        <v>1996</v>
      </c>
      <c r="B195" s="15" t="s">
        <v>32</v>
      </c>
      <c r="C195" s="16" t="str">
        <f t="shared" si="6"/>
        <v>Diciembre-1996</v>
      </c>
      <c r="D195" s="15" t="s">
        <v>40</v>
      </c>
      <c r="E195" s="67">
        <v>71545</v>
      </c>
      <c r="F195" s="67">
        <v>29015000</v>
      </c>
      <c r="G195" s="17">
        <f>+Tabla1[[#This Row],[Toneladas Km (Ton.Km)]]/Tabla1[[#This Row],[Toneladas (Ton)]]</f>
        <v>405.54895520301909</v>
      </c>
      <c r="H195" s="18">
        <v>813460</v>
      </c>
      <c r="I195" s="18">
        <f t="shared" si="7"/>
        <v>11.369907051506045</v>
      </c>
      <c r="J195" s="18">
        <f t="shared" si="8"/>
        <v>2.8035843529209029E-2</v>
      </c>
      <c r="K195" s="18"/>
      <c r="L195" s="56" t="str">
        <f>+VLOOKUP(Tabla1[[#This Row],[Operador]],OPE_6[#All],9,FALSE)</f>
        <v>L-FM - GRAL. URQ. SA</v>
      </c>
    </row>
    <row r="196" spans="1:12" x14ac:dyDescent="0.2">
      <c r="A196" s="15">
        <v>1996</v>
      </c>
      <c r="B196" s="15" t="s">
        <v>32</v>
      </c>
      <c r="C196" s="16" t="str">
        <f t="shared" si="6"/>
        <v>Diciembre-1996</v>
      </c>
      <c r="D196" s="15" t="s">
        <v>7</v>
      </c>
      <c r="E196" s="67">
        <v>310554</v>
      </c>
      <c r="F196" s="67">
        <v>88365790.599999994</v>
      </c>
      <c r="G196" s="17">
        <f>+Tabla1[[#This Row],[Toneladas Km (Ton.Km)]]/Tabla1[[#This Row],[Toneladas (Ton)]]</f>
        <v>284.54243255601278</v>
      </c>
      <c r="H196" s="18">
        <v>2284810</v>
      </c>
      <c r="I196" s="18">
        <f t="shared" si="7"/>
        <v>7.3572067981735865</v>
      </c>
      <c r="J196" s="18">
        <f t="shared" si="8"/>
        <v>2.5856272936463719E-2</v>
      </c>
      <c r="K196" s="18"/>
      <c r="L196" s="56" t="str">
        <f>+VLOOKUP(Tabla1[[#This Row],[Operador]],OPE_6[#All],9,FALSE)</f>
        <v>C-NCA SA</v>
      </c>
    </row>
    <row r="197" spans="1:12" x14ac:dyDescent="0.2">
      <c r="A197" s="15">
        <v>1996</v>
      </c>
      <c r="B197" s="15" t="s">
        <v>32</v>
      </c>
      <c r="C197" s="16" t="str">
        <f t="shared" si="6"/>
        <v>Diciembre-1996</v>
      </c>
      <c r="D197" s="15" t="s">
        <v>41</v>
      </c>
      <c r="E197" s="67">
        <v>305819.03000000003</v>
      </c>
      <c r="F197" s="67">
        <v>245795000</v>
      </c>
      <c r="G197" s="17">
        <f>+Tabla1[[#This Row],[Toneladas Km (Ton.Km)]]/Tabla1[[#This Row],[Toneladas (Ton)]]</f>
        <v>803.72696231493501</v>
      </c>
      <c r="H197" s="18">
        <v>4688270</v>
      </c>
      <c r="I197" s="18">
        <f t="shared" si="7"/>
        <v>15.330210157294658</v>
      </c>
      <c r="J197" s="18">
        <f t="shared" si="8"/>
        <v>1.9073903049289041E-2</v>
      </c>
      <c r="K197" s="18"/>
      <c r="L197" s="56" t="str">
        <f>+VLOOKUP(Tabla1[[#This Row],[Operador]],OPE_6[#All],9,FALSE)</f>
        <v>M-BAP - SM</v>
      </c>
    </row>
    <row r="198" spans="1:12" x14ac:dyDescent="0.2">
      <c r="A198" s="15">
        <v>1996</v>
      </c>
      <c r="B198" s="15" t="s">
        <v>4</v>
      </c>
      <c r="C198" s="16" t="str">
        <f t="shared" ref="C198:C261" si="9" xml:space="preserve"> B198 &amp; "-" &amp; A198</f>
        <v>Enero-1996</v>
      </c>
      <c r="D198" s="58" t="s">
        <v>46</v>
      </c>
      <c r="E198" s="67">
        <v>97253</v>
      </c>
      <c r="G198" s="17">
        <f>+Tabla1[[#This Row],[Toneladas Km (Ton.Km)]]/Tabla1[[#This Row],[Toneladas (Ton)]]</f>
        <v>0</v>
      </c>
      <c r="I198" s="18">
        <f t="shared" ref="I198:I261" si="10">+H198/E198</f>
        <v>0</v>
      </c>
      <c r="J198" s="18" t="e">
        <f t="shared" ref="J198:J261" si="11">+H198/F198</f>
        <v>#DIV/0!</v>
      </c>
      <c r="K198" s="18"/>
      <c r="L198" s="18" t="str">
        <f>+VLOOKUP(Tabla1[[#This Row],[Operador]],OPE_6[#All],9,FALSE)</f>
        <v>K-FERR. GRAL. BELG. EMP. EST.</v>
      </c>
    </row>
    <row r="199" spans="1:12" x14ac:dyDescent="0.2">
      <c r="A199" s="15">
        <v>1996</v>
      </c>
      <c r="B199" s="15" t="s">
        <v>11</v>
      </c>
      <c r="C199" s="16" t="str">
        <f t="shared" si="9"/>
        <v>Febrero-1996</v>
      </c>
      <c r="D199" s="58" t="s">
        <v>46</v>
      </c>
      <c r="E199" s="67">
        <v>95714</v>
      </c>
      <c r="G199" s="17">
        <f>+Tabla1[[#This Row],[Toneladas Km (Ton.Km)]]/Tabla1[[#This Row],[Toneladas (Ton)]]</f>
        <v>0</v>
      </c>
      <c r="I199" s="18">
        <f t="shared" si="10"/>
        <v>0</v>
      </c>
      <c r="J199" s="18" t="e">
        <f t="shared" si="11"/>
        <v>#DIV/0!</v>
      </c>
      <c r="K199" s="18"/>
      <c r="L199" s="18" t="str">
        <f>+VLOOKUP(Tabla1[[#This Row],[Operador]],OPE_6[#All],9,FALSE)</f>
        <v>K-FERR. GRAL. BELG. EMP. EST.</v>
      </c>
    </row>
    <row r="200" spans="1:12" x14ac:dyDescent="0.2">
      <c r="A200" s="15">
        <v>1996</v>
      </c>
      <c r="B200" s="15" t="s">
        <v>12</v>
      </c>
      <c r="C200" s="16" t="str">
        <f t="shared" si="9"/>
        <v>Marzo-1996</v>
      </c>
      <c r="D200" s="58" t="s">
        <v>46</v>
      </c>
      <c r="E200" s="67">
        <v>114563</v>
      </c>
      <c r="G200" s="17">
        <f>+Tabla1[[#This Row],[Toneladas Km (Ton.Km)]]/Tabla1[[#This Row],[Toneladas (Ton)]]</f>
        <v>0</v>
      </c>
      <c r="I200" s="18">
        <f t="shared" si="10"/>
        <v>0</v>
      </c>
      <c r="J200" s="18" t="e">
        <f t="shared" si="11"/>
        <v>#DIV/0!</v>
      </c>
      <c r="K200" s="18"/>
      <c r="L200" s="18" t="str">
        <f>+VLOOKUP(Tabla1[[#This Row],[Operador]],OPE_6[#All],9,FALSE)</f>
        <v>K-FERR. GRAL. BELG. EMP. EST.</v>
      </c>
    </row>
    <row r="201" spans="1:12" x14ac:dyDescent="0.2">
      <c r="A201" s="15">
        <v>1996</v>
      </c>
      <c r="B201" s="15" t="s">
        <v>13</v>
      </c>
      <c r="C201" s="16" t="str">
        <f t="shared" si="9"/>
        <v>Abril-1996</v>
      </c>
      <c r="D201" s="58" t="s">
        <v>46</v>
      </c>
      <c r="E201" s="67">
        <v>109426</v>
      </c>
      <c r="G201" s="17">
        <f>+Tabla1[[#This Row],[Toneladas Km (Ton.Km)]]/Tabla1[[#This Row],[Toneladas (Ton)]]</f>
        <v>0</v>
      </c>
      <c r="I201" s="18">
        <f t="shared" si="10"/>
        <v>0</v>
      </c>
      <c r="J201" s="18" t="e">
        <f t="shared" si="11"/>
        <v>#DIV/0!</v>
      </c>
      <c r="K201" s="18"/>
      <c r="L201" s="18" t="str">
        <f>+VLOOKUP(Tabla1[[#This Row],[Operador]],OPE_6[#All],9,FALSE)</f>
        <v>K-FERR. GRAL. BELG. EMP. EST.</v>
      </c>
    </row>
    <row r="202" spans="1:12" x14ac:dyDescent="0.2">
      <c r="A202" s="15">
        <v>1996</v>
      </c>
      <c r="B202" s="15" t="s">
        <v>14</v>
      </c>
      <c r="C202" s="16" t="str">
        <f t="shared" si="9"/>
        <v>Mayo-1996</v>
      </c>
      <c r="D202" s="58" t="s">
        <v>46</v>
      </c>
      <c r="E202" s="67">
        <v>139383</v>
      </c>
      <c r="G202" s="17">
        <f>+Tabla1[[#This Row],[Toneladas Km (Ton.Km)]]/Tabla1[[#This Row],[Toneladas (Ton)]]</f>
        <v>0</v>
      </c>
      <c r="I202" s="18">
        <f t="shared" si="10"/>
        <v>0</v>
      </c>
      <c r="J202" s="18" t="e">
        <f t="shared" si="11"/>
        <v>#DIV/0!</v>
      </c>
      <c r="K202" s="18"/>
      <c r="L202" s="18" t="str">
        <f>+VLOOKUP(Tabla1[[#This Row],[Operador]],OPE_6[#All],9,FALSE)</f>
        <v>K-FERR. GRAL. BELG. EMP. EST.</v>
      </c>
    </row>
    <row r="203" spans="1:12" x14ac:dyDescent="0.2">
      <c r="A203" s="15">
        <v>1996</v>
      </c>
      <c r="B203" s="15" t="s">
        <v>15</v>
      </c>
      <c r="C203" s="16" t="str">
        <f t="shared" si="9"/>
        <v>Junio-1996</v>
      </c>
      <c r="D203" s="58" t="s">
        <v>46</v>
      </c>
      <c r="E203" s="67">
        <v>153406</v>
      </c>
      <c r="G203" s="17">
        <f>+Tabla1[[#This Row],[Toneladas Km (Ton.Km)]]/Tabla1[[#This Row],[Toneladas (Ton)]]</f>
        <v>0</v>
      </c>
      <c r="I203" s="18">
        <f t="shared" si="10"/>
        <v>0</v>
      </c>
      <c r="J203" s="18" t="e">
        <f t="shared" si="11"/>
        <v>#DIV/0!</v>
      </c>
      <c r="K203" s="18"/>
      <c r="L203" s="18" t="str">
        <f>+VLOOKUP(Tabla1[[#This Row],[Operador]],OPE_6[#All],9,FALSE)</f>
        <v>K-FERR. GRAL. BELG. EMP. EST.</v>
      </c>
    </row>
    <row r="204" spans="1:12" x14ac:dyDescent="0.2">
      <c r="A204" s="15">
        <v>1996</v>
      </c>
      <c r="B204" s="15" t="s">
        <v>16</v>
      </c>
      <c r="C204" s="16" t="str">
        <f t="shared" si="9"/>
        <v>Julio-1996</v>
      </c>
      <c r="D204" s="58" t="s">
        <v>46</v>
      </c>
      <c r="E204" s="67">
        <v>171545</v>
      </c>
      <c r="G204" s="17">
        <f>+Tabla1[[#This Row],[Toneladas Km (Ton.Km)]]/Tabla1[[#This Row],[Toneladas (Ton)]]</f>
        <v>0</v>
      </c>
      <c r="I204" s="18">
        <f t="shared" si="10"/>
        <v>0</v>
      </c>
      <c r="J204" s="18" t="e">
        <f t="shared" si="11"/>
        <v>#DIV/0!</v>
      </c>
      <c r="K204" s="18"/>
      <c r="L204" s="18" t="str">
        <f>+VLOOKUP(Tabla1[[#This Row],[Operador]],OPE_6[#All],9,FALSE)</f>
        <v>K-FERR. GRAL. BELG. EMP. EST.</v>
      </c>
    </row>
    <row r="205" spans="1:12" x14ac:dyDescent="0.2">
      <c r="A205" s="15">
        <v>1996</v>
      </c>
      <c r="B205" s="15" t="s">
        <v>28</v>
      </c>
      <c r="C205" s="16" t="str">
        <f t="shared" si="9"/>
        <v>Agosto-1996</v>
      </c>
      <c r="D205" s="58" t="s">
        <v>46</v>
      </c>
      <c r="E205" s="67">
        <v>152196</v>
      </c>
      <c r="G205" s="17">
        <f>+Tabla1[[#This Row],[Toneladas Km (Ton.Km)]]/Tabla1[[#This Row],[Toneladas (Ton)]]</f>
        <v>0</v>
      </c>
      <c r="I205" s="18">
        <f t="shared" si="10"/>
        <v>0</v>
      </c>
      <c r="J205" s="18" t="e">
        <f t="shared" si="11"/>
        <v>#DIV/0!</v>
      </c>
      <c r="K205" s="18"/>
      <c r="L205" s="18" t="str">
        <f>+VLOOKUP(Tabla1[[#This Row],[Operador]],OPE_6[#All],9,FALSE)</f>
        <v>K-FERR. GRAL. BELG. EMP. EST.</v>
      </c>
    </row>
    <row r="206" spans="1:12" x14ac:dyDescent="0.2">
      <c r="A206" s="15">
        <v>1996</v>
      </c>
      <c r="B206" s="15" t="s">
        <v>29</v>
      </c>
      <c r="C206" s="16" t="str">
        <f t="shared" si="9"/>
        <v>Septiembre-1996</v>
      </c>
      <c r="D206" s="58" t="s">
        <v>46</v>
      </c>
      <c r="E206" s="67">
        <v>140015</v>
      </c>
      <c r="G206" s="17">
        <f>+Tabla1[[#This Row],[Toneladas Km (Ton.Km)]]/Tabla1[[#This Row],[Toneladas (Ton)]]</f>
        <v>0</v>
      </c>
      <c r="I206" s="18">
        <f t="shared" si="10"/>
        <v>0</v>
      </c>
      <c r="J206" s="18" t="e">
        <f t="shared" si="11"/>
        <v>#DIV/0!</v>
      </c>
      <c r="K206" s="18"/>
      <c r="L206" s="18" t="str">
        <f>+VLOOKUP(Tabla1[[#This Row],[Operador]],OPE_6[#All],9,FALSE)</f>
        <v>K-FERR. GRAL. BELG. EMP. EST.</v>
      </c>
    </row>
    <row r="207" spans="1:12" x14ac:dyDescent="0.2">
      <c r="A207" s="15">
        <v>1996</v>
      </c>
      <c r="B207" s="15" t="s">
        <v>30</v>
      </c>
      <c r="C207" s="16" t="str">
        <f t="shared" si="9"/>
        <v>Octubre-1996</v>
      </c>
      <c r="D207" s="58" t="s">
        <v>46</v>
      </c>
      <c r="E207" s="67">
        <v>140912</v>
      </c>
      <c r="G207" s="17">
        <f>+Tabla1[[#This Row],[Toneladas Km (Ton.Km)]]/Tabla1[[#This Row],[Toneladas (Ton)]]</f>
        <v>0</v>
      </c>
      <c r="I207" s="18">
        <f t="shared" si="10"/>
        <v>0</v>
      </c>
      <c r="J207" s="18" t="e">
        <f t="shared" si="11"/>
        <v>#DIV/0!</v>
      </c>
      <c r="K207" s="18"/>
      <c r="L207" s="18" t="str">
        <f>+VLOOKUP(Tabla1[[#This Row],[Operador]],OPE_6[#All],9,FALSE)</f>
        <v>K-FERR. GRAL. BELG. EMP. EST.</v>
      </c>
    </row>
    <row r="208" spans="1:12" x14ac:dyDescent="0.2">
      <c r="A208" s="15">
        <v>1996</v>
      </c>
      <c r="B208" s="15" t="s">
        <v>31</v>
      </c>
      <c r="C208" s="16" t="str">
        <f t="shared" si="9"/>
        <v>Noviembre-1996</v>
      </c>
      <c r="D208" s="58" t="s">
        <v>46</v>
      </c>
      <c r="E208" s="67">
        <v>132240</v>
      </c>
      <c r="G208" s="17">
        <f>+Tabla1[[#This Row],[Toneladas Km (Ton.Km)]]/Tabla1[[#This Row],[Toneladas (Ton)]]</f>
        <v>0</v>
      </c>
      <c r="I208" s="18">
        <f t="shared" si="10"/>
        <v>0</v>
      </c>
      <c r="J208" s="18" t="e">
        <f t="shared" si="11"/>
        <v>#DIV/0!</v>
      </c>
      <c r="K208" s="18"/>
      <c r="L208" s="18" t="str">
        <f>+VLOOKUP(Tabla1[[#This Row],[Operador]],OPE_6[#All],9,FALSE)</f>
        <v>K-FERR. GRAL. BELG. EMP. EST.</v>
      </c>
    </row>
    <row r="209" spans="1:12" x14ac:dyDescent="0.2">
      <c r="A209" s="15">
        <v>1996</v>
      </c>
      <c r="B209" s="15" t="s">
        <v>32</v>
      </c>
      <c r="C209" s="16" t="str">
        <f t="shared" si="9"/>
        <v>Diciembre-1996</v>
      </c>
      <c r="D209" s="58" t="s">
        <v>46</v>
      </c>
      <c r="E209" s="67">
        <v>117847</v>
      </c>
      <c r="G209" s="17">
        <f>+Tabla1[[#This Row],[Toneladas Km (Ton.Km)]]/Tabla1[[#This Row],[Toneladas (Ton)]]</f>
        <v>0</v>
      </c>
      <c r="I209" s="18">
        <f t="shared" si="10"/>
        <v>0</v>
      </c>
      <c r="J209" s="18" t="e">
        <f t="shared" si="11"/>
        <v>#DIV/0!</v>
      </c>
      <c r="K209" s="18"/>
      <c r="L209" s="18" t="str">
        <f>+VLOOKUP(Tabla1[[#This Row],[Operador]],OPE_6[#All],9,FALSE)</f>
        <v>K-FERR. GRAL. BELG. EMP. EST.</v>
      </c>
    </row>
    <row r="210" spans="1:12" x14ac:dyDescent="0.2">
      <c r="A210" s="15">
        <v>1997</v>
      </c>
      <c r="B210" s="15" t="s">
        <v>4</v>
      </c>
      <c r="C210" s="16" t="str">
        <f t="shared" si="9"/>
        <v>Enero-1997</v>
      </c>
      <c r="D210" s="15" t="s">
        <v>81</v>
      </c>
      <c r="E210" s="67">
        <v>342679</v>
      </c>
      <c r="F210" s="67">
        <v>130460000.00000001</v>
      </c>
      <c r="G210" s="17">
        <f>+Tabla1[[#This Row],[Toneladas Km (Ton.Km)]]/Tabla1[[#This Row],[Toneladas (Ton)]]</f>
        <v>380.706141899562</v>
      </c>
      <c r="H210" s="18">
        <v>4600000</v>
      </c>
      <c r="I210" s="18">
        <f t="shared" si="10"/>
        <v>13.4236413669936</v>
      </c>
      <c r="J210" s="18">
        <f t="shared" si="11"/>
        <v>3.5259849762379267E-2</v>
      </c>
      <c r="K210" s="18"/>
      <c r="L210" s="56" t="str">
        <f>+VLOOKUP(Tabla1[[#This Row],[Operador]],OPE_6[#All],9,FALSE)</f>
        <v>B-FEP SA</v>
      </c>
    </row>
    <row r="211" spans="1:12" x14ac:dyDescent="0.2">
      <c r="A211" s="15">
        <v>1997</v>
      </c>
      <c r="B211" s="15" t="s">
        <v>4</v>
      </c>
      <c r="C211" s="16" t="str">
        <f t="shared" si="9"/>
        <v>Enero-1997</v>
      </c>
      <c r="D211" s="15" t="s">
        <v>6</v>
      </c>
      <c r="E211" s="67">
        <v>375951</v>
      </c>
      <c r="F211" s="67">
        <v>125964199.99999999</v>
      </c>
      <c r="G211" s="17">
        <f>+Tabla1[[#This Row],[Toneladas Km (Ton.Km)]]/Tabla1[[#This Row],[Toneladas (Ton)]]</f>
        <v>335.05483427361543</v>
      </c>
      <c r="H211" s="18">
        <v>3340800</v>
      </c>
      <c r="I211" s="18">
        <f t="shared" si="10"/>
        <v>8.8862644333969047</v>
      </c>
      <c r="J211" s="18">
        <f t="shared" si="11"/>
        <v>2.6521821279379382E-2</v>
      </c>
      <c r="K211" s="18"/>
      <c r="L211" s="56" t="str">
        <f>+VLOOKUP(Tabla1[[#This Row],[Operador]],OPE_6[#All],9,FALSE)</f>
        <v>A-FSR SA</v>
      </c>
    </row>
    <row r="212" spans="1:12" x14ac:dyDescent="0.2">
      <c r="A212" s="15">
        <v>1997</v>
      </c>
      <c r="B212" s="15" t="s">
        <v>4</v>
      </c>
      <c r="C212" s="16" t="str">
        <f t="shared" si="9"/>
        <v>Enero-1997</v>
      </c>
      <c r="D212" s="15" t="s">
        <v>40</v>
      </c>
      <c r="E212" s="67">
        <v>78440</v>
      </c>
      <c r="F212" s="67">
        <v>29904400.000000004</v>
      </c>
      <c r="G212" s="17">
        <f>+Tabla1[[#This Row],[Toneladas Km (Ton.Km)]]/Tabla1[[#This Row],[Toneladas (Ton)]]</f>
        <v>381.23916369199395</v>
      </c>
      <c r="H212" s="18">
        <v>1148889</v>
      </c>
      <c r="I212" s="18">
        <f t="shared" si="10"/>
        <v>14.646723610402855</v>
      </c>
      <c r="J212" s="18">
        <f t="shared" si="11"/>
        <v>3.8418727678869995E-2</v>
      </c>
      <c r="K212" s="18"/>
      <c r="L212" s="56" t="str">
        <f>+VLOOKUP(Tabla1[[#This Row],[Operador]],OPE_6[#All],9,FALSE)</f>
        <v>L-FM - GRAL. URQ. SA</v>
      </c>
    </row>
    <row r="213" spans="1:12" x14ac:dyDescent="0.2">
      <c r="A213" s="15">
        <v>1997</v>
      </c>
      <c r="B213" s="15" t="s">
        <v>4</v>
      </c>
      <c r="C213" s="16" t="str">
        <f t="shared" si="9"/>
        <v>Enero-1997</v>
      </c>
      <c r="D213" s="15" t="s">
        <v>7</v>
      </c>
      <c r="E213" s="67">
        <v>313203</v>
      </c>
      <c r="F213" s="67">
        <v>103807000</v>
      </c>
      <c r="G213" s="17">
        <f>+Tabla1[[#This Row],[Toneladas Km (Ton.Km)]]/Tabla1[[#This Row],[Toneladas (Ton)]]</f>
        <v>331.43679977522567</v>
      </c>
      <c r="H213" s="18">
        <v>2548082</v>
      </c>
      <c r="I213" s="18">
        <f t="shared" si="10"/>
        <v>8.1355606427780067</v>
      </c>
      <c r="J213" s="18">
        <f t="shared" si="11"/>
        <v>2.4546340805533345E-2</v>
      </c>
      <c r="K213" s="18"/>
      <c r="L213" s="56" t="str">
        <f>+VLOOKUP(Tabla1[[#This Row],[Operador]],OPE_6[#All],9,FALSE)</f>
        <v>C-NCA SA</v>
      </c>
    </row>
    <row r="214" spans="1:12" x14ac:dyDescent="0.2">
      <c r="A214" s="15">
        <v>1997</v>
      </c>
      <c r="B214" s="15" t="s">
        <v>4</v>
      </c>
      <c r="C214" s="16" t="str">
        <f t="shared" si="9"/>
        <v>Enero-1997</v>
      </c>
      <c r="D214" s="15" t="s">
        <v>41</v>
      </c>
      <c r="E214" s="67">
        <v>286968</v>
      </c>
      <c r="F214" s="67">
        <v>229697000</v>
      </c>
      <c r="G214" s="17">
        <f>+Tabla1[[#This Row],[Toneladas Km (Ton.Km)]]/Tabla1[[#This Row],[Toneladas (Ton)]]</f>
        <v>800.42722533522897</v>
      </c>
      <c r="H214" s="18">
        <v>4192955</v>
      </c>
      <c r="I214" s="18">
        <f t="shared" si="10"/>
        <v>14.611228429650692</v>
      </c>
      <c r="J214" s="18">
        <f t="shared" si="11"/>
        <v>1.8254287169619108E-2</v>
      </c>
      <c r="K214" s="18"/>
      <c r="L214" s="56" t="str">
        <f>+VLOOKUP(Tabla1[[#This Row],[Operador]],OPE_6[#All],9,FALSE)</f>
        <v>M-BAP - SM</v>
      </c>
    </row>
    <row r="215" spans="1:12" x14ac:dyDescent="0.2">
      <c r="A215" s="15">
        <v>1997</v>
      </c>
      <c r="B215" s="15" t="s">
        <v>11</v>
      </c>
      <c r="C215" s="16" t="str">
        <f t="shared" si="9"/>
        <v>Febrero-1997</v>
      </c>
      <c r="D215" s="15" t="s">
        <v>81</v>
      </c>
      <c r="E215" s="67">
        <v>288248</v>
      </c>
      <c r="F215" s="67">
        <v>109826447</v>
      </c>
      <c r="G215" s="17">
        <f>+Tabla1[[#This Row],[Toneladas Km (Ton.Km)]]/Tabla1[[#This Row],[Toneladas (Ton)]]</f>
        <v>381.01373470067443</v>
      </c>
      <c r="H215" s="18">
        <v>3500000</v>
      </c>
      <c r="I215" s="18">
        <f t="shared" si="10"/>
        <v>12.142321889484055</v>
      </c>
      <c r="J215" s="18">
        <f t="shared" si="11"/>
        <v>3.1868462429636826E-2</v>
      </c>
      <c r="K215" s="18"/>
      <c r="L215" s="56" t="str">
        <f>+VLOOKUP(Tabla1[[#This Row],[Operador]],OPE_6[#All],9,FALSE)</f>
        <v>B-FEP SA</v>
      </c>
    </row>
    <row r="216" spans="1:12" x14ac:dyDescent="0.2">
      <c r="A216" s="15">
        <v>1997</v>
      </c>
      <c r="B216" s="15" t="s">
        <v>11</v>
      </c>
      <c r="C216" s="16" t="str">
        <f t="shared" si="9"/>
        <v>Febrero-1997</v>
      </c>
      <c r="D216" s="15" t="s">
        <v>6</v>
      </c>
      <c r="E216" s="67">
        <v>335500</v>
      </c>
      <c r="F216" s="67">
        <v>119944700</v>
      </c>
      <c r="G216" s="17">
        <f>+Tabla1[[#This Row],[Toneladas Km (Ton.Km)]]/Tabla1[[#This Row],[Toneladas (Ton)]]</f>
        <v>357.51028315946348</v>
      </c>
      <c r="H216" s="18">
        <v>2968100</v>
      </c>
      <c r="I216" s="18">
        <f t="shared" si="10"/>
        <v>8.8467958271236959</v>
      </c>
      <c r="J216" s="18">
        <f t="shared" si="11"/>
        <v>2.4745570250290342E-2</v>
      </c>
      <c r="K216" s="18"/>
      <c r="L216" s="56" t="str">
        <f>+VLOOKUP(Tabla1[[#This Row],[Operador]],OPE_6[#All],9,FALSE)</f>
        <v>A-FSR SA</v>
      </c>
    </row>
    <row r="217" spans="1:12" x14ac:dyDescent="0.2">
      <c r="A217" s="15">
        <v>1997</v>
      </c>
      <c r="B217" s="15" t="s">
        <v>11</v>
      </c>
      <c r="C217" s="16" t="str">
        <f t="shared" si="9"/>
        <v>Febrero-1997</v>
      </c>
      <c r="D217" s="15" t="s">
        <v>40</v>
      </c>
      <c r="E217" s="67">
        <v>64421</v>
      </c>
      <c r="F217" s="67">
        <v>23676000</v>
      </c>
      <c r="G217" s="17">
        <f>+Tabla1[[#This Row],[Toneladas Km (Ton.Km)]]/Tabla1[[#This Row],[Toneladas (Ton)]]</f>
        <v>367.51990810450008</v>
      </c>
      <c r="H217" s="18">
        <v>799589</v>
      </c>
      <c r="I217" s="18">
        <f t="shared" si="10"/>
        <v>12.411930892100402</v>
      </c>
      <c r="J217" s="18">
        <f t="shared" si="11"/>
        <v>3.3772132116911643E-2</v>
      </c>
      <c r="K217" s="18"/>
      <c r="L217" s="56" t="str">
        <f>+VLOOKUP(Tabla1[[#This Row],[Operador]],OPE_6[#All],9,FALSE)</f>
        <v>L-FM - GRAL. URQ. SA</v>
      </c>
    </row>
    <row r="218" spans="1:12" x14ac:dyDescent="0.2">
      <c r="A218" s="15">
        <v>1997</v>
      </c>
      <c r="B218" s="15" t="s">
        <v>11</v>
      </c>
      <c r="C218" s="16" t="str">
        <f t="shared" si="9"/>
        <v>Febrero-1997</v>
      </c>
      <c r="D218" s="15" t="s">
        <v>7</v>
      </c>
      <c r="E218" s="67">
        <v>277916</v>
      </c>
      <c r="F218" s="67">
        <v>91572000</v>
      </c>
      <c r="G218" s="17">
        <f>+Tabla1[[#This Row],[Toneladas Km (Ton.Km)]]/Tabla1[[#This Row],[Toneladas (Ton)]]</f>
        <v>329.49524316700013</v>
      </c>
      <c r="H218" s="18">
        <v>2164324</v>
      </c>
      <c r="I218" s="18">
        <f t="shared" si="10"/>
        <v>7.7876912448365694</v>
      </c>
      <c r="J218" s="18">
        <f t="shared" si="11"/>
        <v>2.3635216004892327E-2</v>
      </c>
      <c r="K218" s="18"/>
      <c r="L218" s="56" t="str">
        <f>+VLOOKUP(Tabla1[[#This Row],[Operador]],OPE_6[#All],9,FALSE)</f>
        <v>C-NCA SA</v>
      </c>
    </row>
    <row r="219" spans="1:12" x14ac:dyDescent="0.2">
      <c r="A219" s="15">
        <v>1997</v>
      </c>
      <c r="B219" s="15" t="s">
        <v>11</v>
      </c>
      <c r="C219" s="16" t="str">
        <f t="shared" si="9"/>
        <v>Febrero-1997</v>
      </c>
      <c r="D219" s="15" t="s">
        <v>41</v>
      </c>
      <c r="E219" s="67">
        <v>275734</v>
      </c>
      <c r="F219" s="67">
        <v>221783000</v>
      </c>
      <c r="G219" s="17">
        <f>+Tabla1[[#This Row],[Toneladas Km (Ton.Km)]]/Tabla1[[#This Row],[Toneladas (Ton)]]</f>
        <v>804.33678835399337</v>
      </c>
      <c r="H219" s="18">
        <v>3959547</v>
      </c>
      <c r="I219" s="18">
        <f t="shared" si="10"/>
        <v>14.360024516381729</v>
      </c>
      <c r="J219" s="18">
        <f t="shared" si="11"/>
        <v>1.7853248445552635E-2</v>
      </c>
      <c r="K219" s="18"/>
      <c r="L219" s="56" t="str">
        <f>+VLOOKUP(Tabla1[[#This Row],[Operador]],OPE_6[#All],9,FALSE)</f>
        <v>M-BAP - SM</v>
      </c>
    </row>
    <row r="220" spans="1:12" x14ac:dyDescent="0.2">
      <c r="A220" s="15">
        <v>1997</v>
      </c>
      <c r="B220" s="15" t="s">
        <v>12</v>
      </c>
      <c r="C220" s="16" t="str">
        <f t="shared" si="9"/>
        <v>Marzo-1997</v>
      </c>
      <c r="D220" s="15" t="s">
        <v>81</v>
      </c>
      <c r="E220" s="67">
        <v>361812</v>
      </c>
      <c r="F220" s="67">
        <v>138030000</v>
      </c>
      <c r="G220" s="17">
        <f>+Tabla1[[#This Row],[Toneladas Km (Ton.Km)]]/Tabla1[[#This Row],[Toneladas (Ton)]]</f>
        <v>381.49646777884647</v>
      </c>
      <c r="H220" s="18">
        <v>4370000</v>
      </c>
      <c r="I220" s="18">
        <f t="shared" si="10"/>
        <v>12.078095806662024</v>
      </c>
      <c r="J220" s="18">
        <f t="shared" si="11"/>
        <v>3.1659784104904734E-2</v>
      </c>
      <c r="K220" s="18"/>
      <c r="L220" s="56" t="str">
        <f>+VLOOKUP(Tabla1[[#This Row],[Operador]],OPE_6[#All],9,FALSE)</f>
        <v>B-FEP SA</v>
      </c>
    </row>
    <row r="221" spans="1:12" x14ac:dyDescent="0.2">
      <c r="A221" s="15">
        <v>1997</v>
      </c>
      <c r="B221" s="15" t="s">
        <v>12</v>
      </c>
      <c r="C221" s="16" t="str">
        <f t="shared" si="9"/>
        <v>Marzo-1997</v>
      </c>
      <c r="D221" s="15" t="s">
        <v>6</v>
      </c>
      <c r="E221" s="67">
        <v>389900</v>
      </c>
      <c r="F221" s="67">
        <v>138357399.99999997</v>
      </c>
      <c r="G221" s="17">
        <f>+Tabla1[[#This Row],[Toneladas Km (Ton.Km)]]/Tabla1[[#This Row],[Toneladas (Ton)]]</f>
        <v>354.85355219286987</v>
      </c>
      <c r="H221" s="18">
        <v>3648200</v>
      </c>
      <c r="I221" s="18">
        <f t="shared" si="10"/>
        <v>9.3567581431136198</v>
      </c>
      <c r="J221" s="18">
        <f t="shared" si="11"/>
        <v>2.6367942733818362E-2</v>
      </c>
      <c r="K221" s="18"/>
      <c r="L221" s="56" t="str">
        <f>+VLOOKUP(Tabla1[[#This Row],[Operador]],OPE_6[#All],9,FALSE)</f>
        <v>A-FSR SA</v>
      </c>
    </row>
    <row r="222" spans="1:12" x14ac:dyDescent="0.2">
      <c r="A222" s="15">
        <v>1997</v>
      </c>
      <c r="B222" s="15" t="s">
        <v>12</v>
      </c>
      <c r="C222" s="16" t="str">
        <f t="shared" si="9"/>
        <v>Marzo-1997</v>
      </c>
      <c r="D222" s="15" t="s">
        <v>40</v>
      </c>
      <c r="E222" s="67">
        <v>81491</v>
      </c>
      <c r="F222" s="67">
        <v>27506663</v>
      </c>
      <c r="G222" s="17">
        <f>+Tabla1[[#This Row],[Toneladas Km (Ton.Km)]]/Tabla1[[#This Row],[Toneladas (Ton)]]</f>
        <v>337.5423420991275</v>
      </c>
      <c r="H222" s="18">
        <v>786860</v>
      </c>
      <c r="I222" s="18">
        <f t="shared" si="10"/>
        <v>9.655790209961836</v>
      </c>
      <c r="J222" s="18">
        <f t="shared" si="11"/>
        <v>2.860615989660396E-2</v>
      </c>
      <c r="K222" s="18"/>
      <c r="L222" s="56" t="str">
        <f>+VLOOKUP(Tabla1[[#This Row],[Operador]],OPE_6[#All],9,FALSE)</f>
        <v>L-FM - GRAL. URQ. SA</v>
      </c>
    </row>
    <row r="223" spans="1:12" x14ac:dyDescent="0.2">
      <c r="A223" s="15">
        <v>1997</v>
      </c>
      <c r="B223" s="15" t="s">
        <v>12</v>
      </c>
      <c r="C223" s="16" t="str">
        <f t="shared" si="9"/>
        <v>Marzo-1997</v>
      </c>
      <c r="D223" s="15" t="s">
        <v>7</v>
      </c>
      <c r="E223" s="67">
        <v>422802</v>
      </c>
      <c r="F223" s="67">
        <v>119287876</v>
      </c>
      <c r="G223" s="17">
        <f>+Tabla1[[#This Row],[Toneladas Km (Ton.Km)]]/Tabla1[[#This Row],[Toneladas (Ton)]]</f>
        <v>282.13649888127304</v>
      </c>
      <c r="H223" s="18">
        <v>3272136</v>
      </c>
      <c r="I223" s="18">
        <f t="shared" si="10"/>
        <v>7.7391686888898352</v>
      </c>
      <c r="J223" s="18">
        <f t="shared" si="11"/>
        <v>2.7430583138222699E-2</v>
      </c>
      <c r="K223" s="18"/>
      <c r="L223" s="56" t="str">
        <f>+VLOOKUP(Tabla1[[#This Row],[Operador]],OPE_6[#All],9,FALSE)</f>
        <v>C-NCA SA</v>
      </c>
    </row>
    <row r="224" spans="1:12" x14ac:dyDescent="0.2">
      <c r="A224" s="15">
        <v>1997</v>
      </c>
      <c r="B224" s="15" t="s">
        <v>12</v>
      </c>
      <c r="C224" s="16" t="str">
        <f t="shared" si="9"/>
        <v>Marzo-1997</v>
      </c>
      <c r="D224" s="15" t="s">
        <v>41</v>
      </c>
      <c r="E224" s="67">
        <v>328742</v>
      </c>
      <c r="F224" s="67">
        <v>259866000</v>
      </c>
      <c r="G224" s="17">
        <f>+Tabla1[[#This Row],[Toneladas Km (Ton.Km)]]/Tabla1[[#This Row],[Toneladas (Ton)]]</f>
        <v>790.48615631711186</v>
      </c>
      <c r="H224" s="18">
        <v>4387233</v>
      </c>
      <c r="I224" s="18">
        <f t="shared" si="10"/>
        <v>13.345520195168248</v>
      </c>
      <c r="J224" s="18">
        <f t="shared" si="11"/>
        <v>1.6882674147445223E-2</v>
      </c>
      <c r="K224" s="18"/>
      <c r="L224" s="56" t="str">
        <f>+VLOOKUP(Tabla1[[#This Row],[Operador]],OPE_6[#All],9,FALSE)</f>
        <v>M-BAP - SM</v>
      </c>
    </row>
    <row r="225" spans="1:12" x14ac:dyDescent="0.2">
      <c r="A225" s="15">
        <v>1997</v>
      </c>
      <c r="B225" s="15" t="s">
        <v>13</v>
      </c>
      <c r="C225" s="16" t="str">
        <f t="shared" si="9"/>
        <v>Abril-1997</v>
      </c>
      <c r="D225" s="15" t="s">
        <v>81</v>
      </c>
      <c r="E225" s="67">
        <v>363922</v>
      </c>
      <c r="F225" s="67">
        <v>148244000</v>
      </c>
      <c r="G225" s="17">
        <f>+Tabla1[[#This Row],[Toneladas Km (Ton.Km)]]/Tabla1[[#This Row],[Toneladas (Ton)]]</f>
        <v>407.35102576925823</v>
      </c>
      <c r="H225" s="18">
        <v>4600000</v>
      </c>
      <c r="I225" s="18">
        <f t="shared" si="10"/>
        <v>12.640071224053505</v>
      </c>
      <c r="J225" s="18">
        <f t="shared" si="11"/>
        <v>3.1029923639405304E-2</v>
      </c>
      <c r="K225" s="18"/>
      <c r="L225" s="56" t="str">
        <f>+VLOOKUP(Tabla1[[#This Row],[Operador]],OPE_6[#All],9,FALSE)</f>
        <v>B-FEP SA</v>
      </c>
    </row>
    <row r="226" spans="1:12" x14ac:dyDescent="0.2">
      <c r="A226" s="15">
        <v>1997</v>
      </c>
      <c r="B226" s="15" t="s">
        <v>13</v>
      </c>
      <c r="C226" s="16" t="str">
        <f t="shared" si="9"/>
        <v>Abril-1997</v>
      </c>
      <c r="D226" s="15" t="s">
        <v>6</v>
      </c>
      <c r="E226" s="67">
        <v>385700</v>
      </c>
      <c r="F226" s="67">
        <v>138283300</v>
      </c>
      <c r="G226" s="17">
        <f>+Tabla1[[#This Row],[Toneladas Km (Ton.Km)]]/Tabla1[[#This Row],[Toneladas (Ton)]]</f>
        <v>358.52553798288824</v>
      </c>
      <c r="H226" s="18">
        <v>3601500</v>
      </c>
      <c r="I226" s="18">
        <f t="shared" si="10"/>
        <v>9.3375680580762257</v>
      </c>
      <c r="J226" s="18">
        <f t="shared" si="11"/>
        <v>2.6044359658758506E-2</v>
      </c>
      <c r="K226" s="18"/>
      <c r="L226" s="56" t="str">
        <f>+VLOOKUP(Tabla1[[#This Row],[Operador]],OPE_6[#All],9,FALSE)</f>
        <v>A-FSR SA</v>
      </c>
    </row>
    <row r="227" spans="1:12" x14ac:dyDescent="0.2">
      <c r="A227" s="15">
        <v>1997</v>
      </c>
      <c r="B227" s="15" t="s">
        <v>13</v>
      </c>
      <c r="C227" s="16" t="str">
        <f t="shared" si="9"/>
        <v>Abril-1997</v>
      </c>
      <c r="D227" s="15" t="s">
        <v>40</v>
      </c>
      <c r="E227" s="67">
        <v>100406</v>
      </c>
      <c r="F227" s="67">
        <v>42993000</v>
      </c>
      <c r="G227" s="17">
        <f>+Tabla1[[#This Row],[Toneladas Km (Ton.Km)]]/Tabla1[[#This Row],[Toneladas (Ton)]]</f>
        <v>428.1915423381073</v>
      </c>
      <c r="H227" s="18">
        <v>1201033</v>
      </c>
      <c r="I227" s="18">
        <f t="shared" si="10"/>
        <v>11.961765233153397</v>
      </c>
      <c r="J227" s="18">
        <f t="shared" si="11"/>
        <v>2.793554764729142E-2</v>
      </c>
      <c r="K227" s="18"/>
      <c r="L227" s="56" t="str">
        <f>+VLOOKUP(Tabla1[[#This Row],[Operador]],OPE_6[#All],9,FALSE)</f>
        <v>L-FM - GRAL. URQ. SA</v>
      </c>
    </row>
    <row r="228" spans="1:12" x14ac:dyDescent="0.2">
      <c r="A228" s="15">
        <v>1997</v>
      </c>
      <c r="B228" s="15" t="s">
        <v>13</v>
      </c>
      <c r="C228" s="16" t="str">
        <f t="shared" si="9"/>
        <v>Abril-1997</v>
      </c>
      <c r="D228" s="15" t="s">
        <v>7</v>
      </c>
      <c r="E228" s="67">
        <v>433692</v>
      </c>
      <c r="F228" s="67">
        <v>134874231</v>
      </c>
      <c r="G228" s="17">
        <f>+Tabla1[[#This Row],[Toneladas Km (Ton.Km)]]/Tabla1[[#This Row],[Toneladas (Ton)]]</f>
        <v>310.99082067458011</v>
      </c>
      <c r="H228" s="18">
        <v>3728111</v>
      </c>
      <c r="I228" s="18">
        <f t="shared" si="10"/>
        <v>8.5962180533650603</v>
      </c>
      <c r="J228" s="18">
        <f t="shared" si="11"/>
        <v>2.7641388368694387E-2</v>
      </c>
      <c r="K228" s="18"/>
      <c r="L228" s="56" t="str">
        <f>+VLOOKUP(Tabla1[[#This Row],[Operador]],OPE_6[#All],9,FALSE)</f>
        <v>C-NCA SA</v>
      </c>
    </row>
    <row r="229" spans="1:12" x14ac:dyDescent="0.2">
      <c r="A229" s="15">
        <v>1997</v>
      </c>
      <c r="B229" s="15" t="s">
        <v>13</v>
      </c>
      <c r="C229" s="16" t="str">
        <f t="shared" si="9"/>
        <v>Abril-1997</v>
      </c>
      <c r="D229" s="15" t="s">
        <v>41</v>
      </c>
      <c r="E229" s="67">
        <v>330285</v>
      </c>
      <c r="F229" s="67">
        <v>272789000</v>
      </c>
      <c r="G229" s="17">
        <f>+Tabla1[[#This Row],[Toneladas Km (Ton.Km)]]/Tabla1[[#This Row],[Toneladas (Ton)]]</f>
        <v>825.92003875440912</v>
      </c>
      <c r="H229" s="18">
        <v>4947118</v>
      </c>
      <c r="I229" s="18">
        <f t="shared" si="10"/>
        <v>14.978330835490562</v>
      </c>
      <c r="J229" s="18">
        <f t="shared" si="11"/>
        <v>1.8135328037420864E-2</v>
      </c>
      <c r="K229" s="18"/>
      <c r="L229" s="56" t="str">
        <f>+VLOOKUP(Tabla1[[#This Row],[Operador]],OPE_6[#All],9,FALSE)</f>
        <v>M-BAP - SM</v>
      </c>
    </row>
    <row r="230" spans="1:12" x14ac:dyDescent="0.2">
      <c r="A230" s="15">
        <v>1997</v>
      </c>
      <c r="B230" s="15" t="s">
        <v>14</v>
      </c>
      <c r="C230" s="16" t="str">
        <f t="shared" si="9"/>
        <v>Mayo-1997</v>
      </c>
      <c r="D230" s="15" t="s">
        <v>81</v>
      </c>
      <c r="E230" s="67">
        <v>364233</v>
      </c>
      <c r="F230" s="67">
        <v>133820000</v>
      </c>
      <c r="G230" s="17">
        <f>+Tabla1[[#This Row],[Toneladas Km (Ton.Km)]]/Tabla1[[#This Row],[Toneladas (Ton)]]</f>
        <v>367.40218486518245</v>
      </c>
      <c r="H230" s="18">
        <v>4188680.0000000005</v>
      </c>
      <c r="I230" s="18">
        <f t="shared" si="10"/>
        <v>11.500001372747665</v>
      </c>
      <c r="J230" s="18">
        <f t="shared" si="11"/>
        <v>3.1300851890599314E-2</v>
      </c>
      <c r="K230" s="18"/>
      <c r="L230" s="56" t="str">
        <f>+VLOOKUP(Tabla1[[#This Row],[Operador]],OPE_6[#All],9,FALSE)</f>
        <v>B-FEP SA</v>
      </c>
    </row>
    <row r="231" spans="1:12" x14ac:dyDescent="0.2">
      <c r="A231" s="15">
        <v>1997</v>
      </c>
      <c r="B231" s="15" t="s">
        <v>14</v>
      </c>
      <c r="C231" s="16" t="str">
        <f t="shared" si="9"/>
        <v>Mayo-1997</v>
      </c>
      <c r="D231" s="15" t="s">
        <v>6</v>
      </c>
      <c r="E231" s="67">
        <v>379800</v>
      </c>
      <c r="F231" s="67">
        <v>133213400</v>
      </c>
      <c r="G231" s="17">
        <f>+Tabla1[[#This Row],[Toneladas Km (Ton.Km)]]/Tabla1[[#This Row],[Toneladas (Ton)]]</f>
        <v>350.74618220115849</v>
      </c>
      <c r="H231" s="18">
        <v>3584800</v>
      </c>
      <c r="I231" s="18">
        <f t="shared" si="10"/>
        <v>9.4386519220642437</v>
      </c>
      <c r="J231" s="18">
        <f t="shared" si="11"/>
        <v>2.6910205730054183E-2</v>
      </c>
      <c r="K231" s="18"/>
      <c r="L231" s="56" t="str">
        <f>+VLOOKUP(Tabla1[[#This Row],[Operador]],OPE_6[#All],9,FALSE)</f>
        <v>A-FSR SA</v>
      </c>
    </row>
    <row r="232" spans="1:12" x14ac:dyDescent="0.2">
      <c r="A232" s="15">
        <v>1997</v>
      </c>
      <c r="B232" s="15" t="s">
        <v>14</v>
      </c>
      <c r="C232" s="16" t="str">
        <f t="shared" si="9"/>
        <v>Mayo-1997</v>
      </c>
      <c r="D232" s="15" t="s">
        <v>40</v>
      </c>
      <c r="E232" s="67">
        <v>109050</v>
      </c>
      <c r="F232" s="67">
        <v>45277000</v>
      </c>
      <c r="G232" s="17">
        <f>+Tabla1[[#This Row],[Toneladas Km (Ton.Km)]]/Tabla1[[#This Row],[Toneladas (Ton)]]</f>
        <v>415.19486474094452</v>
      </c>
      <c r="H232" s="18">
        <v>755274</v>
      </c>
      <c r="I232" s="18">
        <f t="shared" si="10"/>
        <v>6.925942228335626</v>
      </c>
      <c r="J232" s="18">
        <f t="shared" si="11"/>
        <v>1.6681184707467368E-2</v>
      </c>
      <c r="K232" s="18"/>
      <c r="L232" s="56" t="str">
        <f>+VLOOKUP(Tabla1[[#This Row],[Operador]],OPE_6[#All],9,FALSE)</f>
        <v>L-FM - GRAL. URQ. SA</v>
      </c>
    </row>
    <row r="233" spans="1:12" x14ac:dyDescent="0.2">
      <c r="A233" s="15">
        <v>1997</v>
      </c>
      <c r="B233" s="15" t="s">
        <v>14</v>
      </c>
      <c r="C233" s="16" t="str">
        <f t="shared" si="9"/>
        <v>Mayo-1997</v>
      </c>
      <c r="D233" s="15" t="s">
        <v>7</v>
      </c>
      <c r="E233" s="67">
        <v>537901</v>
      </c>
      <c r="F233" s="67">
        <v>241211633</v>
      </c>
      <c r="G233" s="17">
        <f>+Tabla1[[#This Row],[Toneladas Km (Ton.Km)]]/Tabla1[[#This Row],[Toneladas (Ton)]]</f>
        <v>448.43127824636878</v>
      </c>
      <c r="H233" s="18">
        <v>5152838</v>
      </c>
      <c r="I233" s="18">
        <f t="shared" si="10"/>
        <v>9.5795285749608201</v>
      </c>
      <c r="J233" s="18">
        <f t="shared" si="11"/>
        <v>2.1362311327663041E-2</v>
      </c>
      <c r="K233" s="18"/>
      <c r="L233" s="56" t="str">
        <f>+VLOOKUP(Tabla1[[#This Row],[Operador]],OPE_6[#All],9,FALSE)</f>
        <v>C-NCA SA</v>
      </c>
    </row>
    <row r="234" spans="1:12" x14ac:dyDescent="0.2">
      <c r="A234" s="15">
        <v>1997</v>
      </c>
      <c r="B234" s="15" t="s">
        <v>14</v>
      </c>
      <c r="C234" s="16" t="str">
        <f t="shared" si="9"/>
        <v>Mayo-1997</v>
      </c>
      <c r="D234" s="15" t="s">
        <v>41</v>
      </c>
      <c r="E234" s="67">
        <v>334057</v>
      </c>
      <c r="F234" s="67">
        <v>259492000.00000003</v>
      </c>
      <c r="G234" s="17">
        <f>+Tabla1[[#This Row],[Toneladas Km (Ton.Km)]]/Tabla1[[#This Row],[Toneladas (Ton)]]</f>
        <v>776.78958980054313</v>
      </c>
      <c r="H234" s="18">
        <v>4936812</v>
      </c>
      <c r="I234" s="18">
        <f t="shared" si="10"/>
        <v>14.778352197379489</v>
      </c>
      <c r="J234" s="18">
        <f t="shared" si="11"/>
        <v>1.9024910209177931E-2</v>
      </c>
      <c r="K234" s="18"/>
      <c r="L234" s="56" t="str">
        <f>+VLOOKUP(Tabla1[[#This Row],[Operador]],OPE_6[#All],9,FALSE)</f>
        <v>M-BAP - SM</v>
      </c>
    </row>
    <row r="235" spans="1:12" x14ac:dyDescent="0.2">
      <c r="A235" s="15">
        <v>1997</v>
      </c>
      <c r="B235" s="15" t="s">
        <v>15</v>
      </c>
      <c r="C235" s="16" t="str">
        <f t="shared" si="9"/>
        <v>Junio-1997</v>
      </c>
      <c r="D235" s="15" t="s">
        <v>81</v>
      </c>
      <c r="E235" s="67">
        <v>235731</v>
      </c>
      <c r="F235" s="67">
        <v>95590000</v>
      </c>
      <c r="G235" s="17">
        <f>+Tabla1[[#This Row],[Toneladas Km (Ton.Km)]]/Tabla1[[#This Row],[Toneladas (Ton)]]</f>
        <v>405.50457937225059</v>
      </c>
      <c r="H235" s="18">
        <v>2468104</v>
      </c>
      <c r="I235" s="18">
        <f t="shared" si="10"/>
        <v>10.470001824113078</v>
      </c>
      <c r="J235" s="18">
        <f t="shared" si="11"/>
        <v>2.5819688251909195E-2</v>
      </c>
      <c r="K235" s="18"/>
      <c r="L235" s="56" t="str">
        <f>+VLOOKUP(Tabla1[[#This Row],[Operador]],OPE_6[#All],9,FALSE)</f>
        <v>B-FEP SA</v>
      </c>
    </row>
    <row r="236" spans="1:12" x14ac:dyDescent="0.2">
      <c r="A236" s="15">
        <v>1997</v>
      </c>
      <c r="B236" s="15" t="s">
        <v>15</v>
      </c>
      <c r="C236" s="16" t="str">
        <f t="shared" si="9"/>
        <v>Junio-1997</v>
      </c>
      <c r="D236" s="15" t="s">
        <v>6</v>
      </c>
      <c r="E236" s="67">
        <v>278700</v>
      </c>
      <c r="F236" s="67">
        <v>100578899.99999999</v>
      </c>
      <c r="G236" s="17">
        <f>+Tabla1[[#This Row],[Toneladas Km (Ton.Km)]]/Tabla1[[#This Row],[Toneladas (Ton)]]</f>
        <v>360.88589881593106</v>
      </c>
      <c r="H236" s="18">
        <v>2832200</v>
      </c>
      <c r="I236" s="18">
        <f t="shared" si="10"/>
        <v>10.162181557229996</v>
      </c>
      <c r="J236" s="18">
        <f t="shared" si="11"/>
        <v>2.8158987620663982E-2</v>
      </c>
      <c r="K236" s="18"/>
      <c r="L236" s="56" t="str">
        <f>+VLOOKUP(Tabla1[[#This Row],[Operador]],OPE_6[#All],9,FALSE)</f>
        <v>A-FSR SA</v>
      </c>
    </row>
    <row r="237" spans="1:12" x14ac:dyDescent="0.2">
      <c r="A237" s="15">
        <v>1997</v>
      </c>
      <c r="B237" s="15" t="s">
        <v>15</v>
      </c>
      <c r="C237" s="16" t="str">
        <f t="shared" si="9"/>
        <v>Junio-1997</v>
      </c>
      <c r="D237" s="15" t="s">
        <v>40</v>
      </c>
      <c r="E237" s="67">
        <v>94047</v>
      </c>
      <c r="F237" s="67">
        <v>46324000</v>
      </c>
      <c r="G237" s="17">
        <f>+Tabla1[[#This Row],[Toneladas Km (Ton.Km)]]/Tabla1[[#This Row],[Toneladas (Ton)]]</f>
        <v>492.56222952353613</v>
      </c>
      <c r="H237" s="18">
        <v>1333345</v>
      </c>
      <c r="I237" s="18">
        <f t="shared" si="10"/>
        <v>14.177432560315587</v>
      </c>
      <c r="J237" s="18">
        <f t="shared" si="11"/>
        <v>2.8783028235903636E-2</v>
      </c>
      <c r="K237" s="18"/>
      <c r="L237" s="56" t="str">
        <f>+VLOOKUP(Tabla1[[#This Row],[Operador]],OPE_6[#All],9,FALSE)</f>
        <v>L-FM - GRAL. URQ. SA</v>
      </c>
    </row>
    <row r="238" spans="1:12" x14ac:dyDescent="0.2">
      <c r="A238" s="15">
        <v>1997</v>
      </c>
      <c r="B238" s="15" t="s">
        <v>15</v>
      </c>
      <c r="C238" s="16" t="str">
        <f t="shared" si="9"/>
        <v>Junio-1997</v>
      </c>
      <c r="D238" s="15" t="s">
        <v>7</v>
      </c>
      <c r="E238" s="67">
        <v>465902</v>
      </c>
      <c r="F238" s="67">
        <v>211356121</v>
      </c>
      <c r="G238" s="17">
        <f>+Tabla1[[#This Row],[Toneladas Km (Ton.Km)]]/Tabla1[[#This Row],[Toneladas (Ton)]]</f>
        <v>453.64931036999195</v>
      </c>
      <c r="H238" s="18">
        <v>4350958</v>
      </c>
      <c r="I238" s="18">
        <f t="shared" si="10"/>
        <v>9.3387836927079082</v>
      </c>
      <c r="J238" s="18">
        <f t="shared" si="11"/>
        <v>2.0585909598520687E-2</v>
      </c>
      <c r="K238" s="18"/>
      <c r="L238" s="56" t="str">
        <f>+VLOOKUP(Tabla1[[#This Row],[Operador]],OPE_6[#All],9,FALSE)</f>
        <v>C-NCA SA</v>
      </c>
    </row>
    <row r="239" spans="1:12" x14ac:dyDescent="0.2">
      <c r="A239" s="15">
        <v>1997</v>
      </c>
      <c r="B239" s="15" t="s">
        <v>15</v>
      </c>
      <c r="C239" s="16" t="str">
        <f t="shared" si="9"/>
        <v>Junio-1997</v>
      </c>
      <c r="D239" s="15" t="s">
        <v>41</v>
      </c>
      <c r="E239" s="67">
        <v>303852</v>
      </c>
      <c r="F239" s="67">
        <v>249670000</v>
      </c>
      <c r="G239" s="17">
        <f>+Tabla1[[#This Row],[Toneladas Km (Ton.Km)]]/Tabla1[[#This Row],[Toneladas (Ton)]]</f>
        <v>821.68292458170424</v>
      </c>
      <c r="H239" s="18">
        <v>4973477</v>
      </c>
      <c r="I239" s="18">
        <f t="shared" si="10"/>
        <v>16.368090386109028</v>
      </c>
      <c r="J239" s="18">
        <f t="shared" si="11"/>
        <v>1.9920202667521127E-2</v>
      </c>
      <c r="K239" s="18"/>
      <c r="L239" s="56" t="str">
        <f>+VLOOKUP(Tabla1[[#This Row],[Operador]],OPE_6[#All],9,FALSE)</f>
        <v>M-BAP - SM</v>
      </c>
    </row>
    <row r="240" spans="1:12" x14ac:dyDescent="0.2">
      <c r="A240" s="15">
        <v>1997</v>
      </c>
      <c r="B240" s="15" t="s">
        <v>16</v>
      </c>
      <c r="C240" s="16" t="str">
        <f t="shared" si="9"/>
        <v>Julio-1997</v>
      </c>
      <c r="D240" s="15" t="s">
        <v>81</v>
      </c>
      <c r="E240" s="67">
        <v>298824</v>
      </c>
      <c r="F240" s="67">
        <v>127170000</v>
      </c>
      <c r="G240" s="17">
        <f>+Tabla1[[#This Row],[Toneladas Km (Ton.Km)]]/Tabla1[[#This Row],[Toneladas (Ton)]]</f>
        <v>425.56822745161031</v>
      </c>
      <c r="H240" s="18">
        <v>2862734</v>
      </c>
      <c r="I240" s="18">
        <f t="shared" si="10"/>
        <v>9.5800002677161142</v>
      </c>
      <c r="J240" s="18">
        <f t="shared" si="11"/>
        <v>2.2511079657151843E-2</v>
      </c>
      <c r="K240" s="18"/>
      <c r="L240" s="56" t="str">
        <f>+VLOOKUP(Tabla1[[#This Row],[Operador]],OPE_6[#All],9,FALSE)</f>
        <v>B-FEP SA</v>
      </c>
    </row>
    <row r="241" spans="1:12" x14ac:dyDescent="0.2">
      <c r="A241" s="15">
        <v>1997</v>
      </c>
      <c r="B241" s="15" t="s">
        <v>16</v>
      </c>
      <c r="C241" s="16" t="str">
        <f t="shared" si="9"/>
        <v>Julio-1997</v>
      </c>
      <c r="D241" s="15" t="s">
        <v>6</v>
      </c>
      <c r="E241" s="67">
        <v>348200</v>
      </c>
      <c r="F241" s="67">
        <v>132376600</v>
      </c>
      <c r="G241" s="17">
        <f>+Tabla1[[#This Row],[Toneladas Km (Ton.Km)]]/Tabla1[[#This Row],[Toneladas (Ton)]]</f>
        <v>380.17403790924755</v>
      </c>
      <c r="H241" s="18">
        <v>3382900</v>
      </c>
      <c r="I241" s="18">
        <f t="shared" si="10"/>
        <v>9.7153934520390575</v>
      </c>
      <c r="J241" s="18">
        <f t="shared" si="11"/>
        <v>2.5555120769078524E-2</v>
      </c>
      <c r="K241" s="18"/>
      <c r="L241" s="56" t="str">
        <f>+VLOOKUP(Tabla1[[#This Row],[Operador]],OPE_6[#All],9,FALSE)</f>
        <v>A-FSR SA</v>
      </c>
    </row>
    <row r="242" spans="1:12" x14ac:dyDescent="0.2">
      <c r="A242" s="15">
        <v>1997</v>
      </c>
      <c r="B242" s="15" t="s">
        <v>16</v>
      </c>
      <c r="C242" s="16" t="str">
        <f t="shared" si="9"/>
        <v>Julio-1997</v>
      </c>
      <c r="D242" s="15" t="s">
        <v>40</v>
      </c>
      <c r="E242" s="67">
        <v>112906</v>
      </c>
      <c r="F242" s="67">
        <v>54052000</v>
      </c>
      <c r="G242" s="17">
        <f>+Tabla1[[#This Row],[Toneladas Km (Ton.Km)]]/Tabla1[[#This Row],[Toneladas (Ton)]]</f>
        <v>478.73452252316088</v>
      </c>
      <c r="H242" s="18">
        <v>1212220</v>
      </c>
      <c r="I242" s="18">
        <f t="shared" si="10"/>
        <v>10.736541902113263</v>
      </c>
      <c r="J242" s="18">
        <f t="shared" si="11"/>
        <v>2.2426922223044477E-2</v>
      </c>
      <c r="K242" s="18"/>
      <c r="L242" s="56" t="str">
        <f>+VLOOKUP(Tabla1[[#This Row],[Operador]],OPE_6[#All],9,FALSE)</f>
        <v>L-FM - GRAL. URQ. SA</v>
      </c>
    </row>
    <row r="243" spans="1:12" x14ac:dyDescent="0.2">
      <c r="A243" s="15">
        <v>1997</v>
      </c>
      <c r="B243" s="15" t="s">
        <v>16</v>
      </c>
      <c r="C243" s="16" t="str">
        <f t="shared" si="9"/>
        <v>Julio-1997</v>
      </c>
      <c r="D243" s="15" t="s">
        <v>7</v>
      </c>
      <c r="E243" s="67">
        <v>467253</v>
      </c>
      <c r="F243" s="67">
        <v>204536000</v>
      </c>
      <c r="G243" s="17">
        <f>+Tabla1[[#This Row],[Toneladas Km (Ton.Km)]]/Tabla1[[#This Row],[Toneladas (Ton)]]</f>
        <v>437.74143772217622</v>
      </c>
      <c r="H243" s="18">
        <v>4358741</v>
      </c>
      <c r="I243" s="18">
        <f t="shared" si="10"/>
        <v>9.3284387687184456</v>
      </c>
      <c r="J243" s="18">
        <f t="shared" si="11"/>
        <v>2.1310385457816716E-2</v>
      </c>
      <c r="K243" s="18"/>
      <c r="L243" s="56" t="str">
        <f>+VLOOKUP(Tabla1[[#This Row],[Operador]],OPE_6[#All],9,FALSE)</f>
        <v>C-NCA SA</v>
      </c>
    </row>
    <row r="244" spans="1:12" x14ac:dyDescent="0.2">
      <c r="A244" s="15">
        <v>1997</v>
      </c>
      <c r="B244" s="15" t="s">
        <v>16</v>
      </c>
      <c r="C244" s="16" t="str">
        <f t="shared" si="9"/>
        <v>Julio-1997</v>
      </c>
      <c r="D244" s="15" t="s">
        <v>41</v>
      </c>
      <c r="E244" s="67">
        <v>314494</v>
      </c>
      <c r="F244" s="67">
        <v>266211000</v>
      </c>
      <c r="G244" s="17">
        <f>+Tabla1[[#This Row],[Toneladas Km (Ton.Km)]]/Tabla1[[#This Row],[Toneladas (Ton)]]</f>
        <v>846.47401858223054</v>
      </c>
      <c r="H244" s="18">
        <v>4554706</v>
      </c>
      <c r="I244" s="18">
        <f t="shared" si="10"/>
        <v>14.482648317614963</v>
      </c>
      <c r="J244" s="18">
        <f t="shared" si="11"/>
        <v>1.710938315847204E-2</v>
      </c>
      <c r="K244" s="18"/>
      <c r="L244" s="56" t="str">
        <f>+VLOOKUP(Tabla1[[#This Row],[Operador]],OPE_6[#All],9,FALSE)</f>
        <v>M-BAP - SM</v>
      </c>
    </row>
    <row r="245" spans="1:12" x14ac:dyDescent="0.2">
      <c r="A245" s="15">
        <v>1997</v>
      </c>
      <c r="B245" s="15" t="s">
        <v>28</v>
      </c>
      <c r="C245" s="16" t="str">
        <f t="shared" si="9"/>
        <v>Agosto-1997</v>
      </c>
      <c r="D245" s="15" t="s">
        <v>81</v>
      </c>
      <c r="E245" s="67">
        <v>225274</v>
      </c>
      <c r="F245" s="67">
        <v>90870000</v>
      </c>
      <c r="G245" s="17">
        <f>+Tabla1[[#This Row],[Toneladas Km (Ton.Km)]]/Tabla1[[#This Row],[Toneladas (Ton)]]</f>
        <v>403.37544501362783</v>
      </c>
      <c r="H245" s="18">
        <v>2169389</v>
      </c>
      <c r="I245" s="18">
        <f t="shared" si="10"/>
        <v>9.6300016868346994</v>
      </c>
      <c r="J245" s="18">
        <f t="shared" si="11"/>
        <v>2.3873544624188402E-2</v>
      </c>
      <c r="K245" s="18"/>
      <c r="L245" s="56" t="str">
        <f>+VLOOKUP(Tabla1[[#This Row],[Operador]],OPE_6[#All],9,FALSE)</f>
        <v>B-FEP SA</v>
      </c>
    </row>
    <row r="246" spans="1:12" x14ac:dyDescent="0.2">
      <c r="A246" s="15">
        <v>1997</v>
      </c>
      <c r="B246" s="15" t="s">
        <v>28</v>
      </c>
      <c r="C246" s="16" t="str">
        <f t="shared" si="9"/>
        <v>Agosto-1997</v>
      </c>
      <c r="D246" s="15" t="s">
        <v>6</v>
      </c>
      <c r="E246" s="67">
        <v>402500</v>
      </c>
      <c r="F246" s="67">
        <v>147902200.00000003</v>
      </c>
      <c r="G246" s="17">
        <f>+Tabla1[[#This Row],[Toneladas Km (Ton.Km)]]/Tabla1[[#This Row],[Toneladas (Ton)]]</f>
        <v>367.45888198757774</v>
      </c>
      <c r="H246" s="18">
        <v>3968200</v>
      </c>
      <c r="I246" s="18">
        <f t="shared" si="10"/>
        <v>9.8588819875776394</v>
      </c>
      <c r="J246" s="18">
        <f t="shared" si="11"/>
        <v>2.6829891644613801E-2</v>
      </c>
      <c r="K246" s="18"/>
      <c r="L246" s="56" t="str">
        <f>+VLOOKUP(Tabla1[[#This Row],[Operador]],OPE_6[#All],9,FALSE)</f>
        <v>A-FSR SA</v>
      </c>
    </row>
    <row r="247" spans="1:12" x14ac:dyDescent="0.2">
      <c r="A247" s="15">
        <v>1997</v>
      </c>
      <c r="B247" s="15" t="s">
        <v>28</v>
      </c>
      <c r="C247" s="16" t="str">
        <f t="shared" si="9"/>
        <v>Agosto-1997</v>
      </c>
      <c r="D247" s="15" t="s">
        <v>40</v>
      </c>
      <c r="E247" s="67">
        <v>108070</v>
      </c>
      <c r="F247" s="67">
        <v>46076000</v>
      </c>
      <c r="G247" s="17">
        <f>+Tabla1[[#This Row],[Toneladas Km (Ton.Km)]]/Tabla1[[#This Row],[Toneladas (Ton)]]</f>
        <v>426.35328953456093</v>
      </c>
      <c r="H247" s="18">
        <v>1302597</v>
      </c>
      <c r="I247" s="18">
        <f t="shared" si="10"/>
        <v>12.053271028037383</v>
      </c>
      <c r="J247" s="18">
        <f t="shared" si="11"/>
        <v>2.827061810921087E-2</v>
      </c>
      <c r="K247" s="18"/>
      <c r="L247" s="56" t="str">
        <f>+VLOOKUP(Tabla1[[#This Row],[Operador]],OPE_6[#All],9,FALSE)</f>
        <v>L-FM - GRAL. URQ. SA</v>
      </c>
    </row>
    <row r="248" spans="1:12" x14ac:dyDescent="0.2">
      <c r="A248" s="15">
        <v>1997</v>
      </c>
      <c r="B248" s="15" t="s">
        <v>28</v>
      </c>
      <c r="C248" s="16" t="str">
        <f t="shared" si="9"/>
        <v>Agosto-1997</v>
      </c>
      <c r="D248" s="15" t="s">
        <v>7</v>
      </c>
      <c r="E248" s="67">
        <v>447688</v>
      </c>
      <c r="F248" s="67">
        <v>193460967</v>
      </c>
      <c r="G248" s="17">
        <f>+Tabla1[[#This Row],[Toneladas Km (Ton.Km)]]/Tabla1[[#This Row],[Toneladas (Ton)]]</f>
        <v>432.13346571719592</v>
      </c>
      <c r="H248" s="18">
        <v>4255028</v>
      </c>
      <c r="I248" s="18">
        <f t="shared" si="10"/>
        <v>9.5044495273494043</v>
      </c>
      <c r="J248" s="18">
        <f t="shared" si="11"/>
        <v>2.1994245485188753E-2</v>
      </c>
      <c r="K248" s="18"/>
      <c r="L248" s="56" t="str">
        <f>+VLOOKUP(Tabla1[[#This Row],[Operador]],OPE_6[#All],9,FALSE)</f>
        <v>C-NCA SA</v>
      </c>
    </row>
    <row r="249" spans="1:12" x14ac:dyDescent="0.2">
      <c r="A249" s="15">
        <v>1997</v>
      </c>
      <c r="B249" s="15" t="s">
        <v>28</v>
      </c>
      <c r="C249" s="16" t="str">
        <f t="shared" si="9"/>
        <v>Agosto-1997</v>
      </c>
      <c r="D249" s="15" t="s">
        <v>41</v>
      </c>
      <c r="E249" s="67">
        <v>284671</v>
      </c>
      <c r="F249" s="67">
        <v>251116000</v>
      </c>
      <c r="G249" s="17">
        <f>+Tabla1[[#This Row],[Toneladas Km (Ton.Km)]]/Tabla1[[#This Row],[Toneladas (Ton)]]</f>
        <v>882.12708705839373</v>
      </c>
      <c r="H249" s="18">
        <v>4637932</v>
      </c>
      <c r="I249" s="18">
        <f t="shared" si="10"/>
        <v>16.292253162422586</v>
      </c>
      <c r="J249" s="18">
        <f t="shared" si="11"/>
        <v>1.8469281129039967E-2</v>
      </c>
      <c r="K249" s="18"/>
      <c r="L249" s="56" t="str">
        <f>+VLOOKUP(Tabla1[[#This Row],[Operador]],OPE_6[#All],9,FALSE)</f>
        <v>M-BAP - SM</v>
      </c>
    </row>
    <row r="250" spans="1:12" x14ac:dyDescent="0.2">
      <c r="A250" s="15">
        <v>1997</v>
      </c>
      <c r="B250" s="15" t="s">
        <v>29</v>
      </c>
      <c r="C250" s="16" t="str">
        <f t="shared" si="9"/>
        <v>Septiembre-1997</v>
      </c>
      <c r="D250" s="15" t="s">
        <v>81</v>
      </c>
      <c r="E250" s="67">
        <v>211472</v>
      </c>
      <c r="F250" s="67">
        <v>87850000</v>
      </c>
      <c r="G250" s="17">
        <f>+Tabla1[[#This Row],[Toneladas Km (Ton.Km)]]/Tabla1[[#This Row],[Toneladas (Ton)]]</f>
        <v>415.42142695013996</v>
      </c>
      <c r="H250" s="18">
        <v>2038590</v>
      </c>
      <c r="I250" s="18">
        <f t="shared" si="10"/>
        <v>9.6399996216993262</v>
      </c>
      <c r="J250" s="18">
        <f t="shared" si="11"/>
        <v>2.3205350028457597E-2</v>
      </c>
      <c r="K250" s="18"/>
      <c r="L250" s="56" t="str">
        <f>+VLOOKUP(Tabla1[[#This Row],[Operador]],OPE_6[#All],9,FALSE)</f>
        <v>B-FEP SA</v>
      </c>
    </row>
    <row r="251" spans="1:12" x14ac:dyDescent="0.2">
      <c r="A251" s="15">
        <v>1997</v>
      </c>
      <c r="B251" s="15" t="s">
        <v>29</v>
      </c>
      <c r="C251" s="16" t="str">
        <f t="shared" si="9"/>
        <v>Septiembre-1997</v>
      </c>
      <c r="D251" s="15" t="s">
        <v>6</v>
      </c>
      <c r="E251" s="67">
        <v>395200</v>
      </c>
      <c r="F251" s="67">
        <v>144822700</v>
      </c>
      <c r="G251" s="17">
        <f>+Tabla1[[#This Row],[Toneladas Km (Ton.Km)]]/Tabla1[[#This Row],[Toneladas (Ton)]]</f>
        <v>366.45420040485828</v>
      </c>
      <c r="H251" s="18">
        <v>3889300</v>
      </c>
      <c r="I251" s="18">
        <f t="shared" si="10"/>
        <v>9.8413461538461533</v>
      </c>
      <c r="J251" s="18">
        <f t="shared" si="11"/>
        <v>2.6855596532863978E-2</v>
      </c>
      <c r="K251" s="18"/>
      <c r="L251" s="56" t="str">
        <f>+VLOOKUP(Tabla1[[#This Row],[Operador]],OPE_6[#All],9,FALSE)</f>
        <v>A-FSR SA</v>
      </c>
    </row>
    <row r="252" spans="1:12" x14ac:dyDescent="0.2">
      <c r="A252" s="15">
        <v>1997</v>
      </c>
      <c r="B252" s="15" t="s">
        <v>29</v>
      </c>
      <c r="C252" s="16" t="str">
        <f t="shared" si="9"/>
        <v>Septiembre-1997</v>
      </c>
      <c r="D252" s="15" t="s">
        <v>40</v>
      </c>
      <c r="E252" s="67">
        <v>96214</v>
      </c>
      <c r="F252" s="67">
        <v>42818000</v>
      </c>
      <c r="G252" s="17">
        <f>+Tabla1[[#This Row],[Toneladas Km (Ton.Km)]]/Tabla1[[#This Row],[Toneladas (Ton)]]</f>
        <v>445.02878998898291</v>
      </c>
      <c r="H252" s="18">
        <v>1705738</v>
      </c>
      <c r="I252" s="18">
        <f t="shared" si="10"/>
        <v>17.728584197725901</v>
      </c>
      <c r="J252" s="18">
        <f t="shared" si="11"/>
        <v>3.9836937736465974E-2</v>
      </c>
      <c r="K252" s="18"/>
      <c r="L252" s="56" t="str">
        <f>+VLOOKUP(Tabla1[[#This Row],[Operador]],OPE_6[#All],9,FALSE)</f>
        <v>L-FM - GRAL. URQ. SA</v>
      </c>
    </row>
    <row r="253" spans="1:12" x14ac:dyDescent="0.2">
      <c r="A253" s="15">
        <v>1997</v>
      </c>
      <c r="B253" s="15" t="s">
        <v>29</v>
      </c>
      <c r="C253" s="16" t="str">
        <f t="shared" si="9"/>
        <v>Septiembre-1997</v>
      </c>
      <c r="D253" s="15" t="s">
        <v>7</v>
      </c>
      <c r="E253" s="67">
        <v>431360</v>
      </c>
      <c r="F253" s="67">
        <v>167203744</v>
      </c>
      <c r="G253" s="17">
        <f>+Tabla1[[#This Row],[Toneladas Km (Ton.Km)]]/Tabla1[[#This Row],[Toneladas (Ton)]]</f>
        <v>387.61995548961426</v>
      </c>
      <c r="H253" s="18">
        <v>3767869</v>
      </c>
      <c r="I253" s="18">
        <f t="shared" si="10"/>
        <v>8.7348595140949552</v>
      </c>
      <c r="J253" s="18">
        <f t="shared" si="11"/>
        <v>2.2534597072180394E-2</v>
      </c>
      <c r="K253" s="18"/>
      <c r="L253" s="56" t="str">
        <f>+VLOOKUP(Tabla1[[#This Row],[Operador]],OPE_6[#All],9,FALSE)</f>
        <v>C-NCA SA</v>
      </c>
    </row>
    <row r="254" spans="1:12" x14ac:dyDescent="0.2">
      <c r="A254" s="15">
        <v>1997</v>
      </c>
      <c r="B254" s="15" t="s">
        <v>29</v>
      </c>
      <c r="C254" s="16" t="str">
        <f t="shared" si="9"/>
        <v>Septiembre-1997</v>
      </c>
      <c r="D254" s="15" t="s">
        <v>41</v>
      </c>
      <c r="E254" s="67">
        <v>280433</v>
      </c>
      <c r="F254" s="67">
        <v>249405000</v>
      </c>
      <c r="G254" s="17">
        <f>+Tabla1[[#This Row],[Toneladas Km (Ton.Km)]]/Tabla1[[#This Row],[Toneladas (Ton)]]</f>
        <v>889.35681606658272</v>
      </c>
      <c r="H254" s="18">
        <v>5469590</v>
      </c>
      <c r="I254" s="18">
        <f t="shared" si="10"/>
        <v>19.504088320561419</v>
      </c>
      <c r="J254" s="18">
        <f t="shared" si="11"/>
        <v>2.1930554720234158E-2</v>
      </c>
      <c r="K254" s="18"/>
      <c r="L254" s="56" t="str">
        <f>+VLOOKUP(Tabla1[[#This Row],[Operador]],OPE_6[#All],9,FALSE)</f>
        <v>M-BAP - SM</v>
      </c>
    </row>
    <row r="255" spans="1:12" x14ac:dyDescent="0.2">
      <c r="A255" s="15">
        <v>1997</v>
      </c>
      <c r="B255" s="15" t="s">
        <v>30</v>
      </c>
      <c r="C255" s="16" t="str">
        <f t="shared" si="9"/>
        <v>Octubre-1997</v>
      </c>
      <c r="D255" s="15" t="s">
        <v>81</v>
      </c>
      <c r="E255" s="67">
        <v>207571</v>
      </c>
      <c r="F255" s="67">
        <v>85990000</v>
      </c>
      <c r="G255" s="17">
        <f>+Tabla1[[#This Row],[Toneladas Km (Ton.Km)]]/Tabla1[[#This Row],[Toneladas (Ton)]]</f>
        <v>414.26788905964708</v>
      </c>
      <c r="H255" s="18">
        <v>1911729</v>
      </c>
      <c r="I255" s="18">
        <f t="shared" si="10"/>
        <v>9.2100004335865808</v>
      </c>
      <c r="J255" s="18">
        <f t="shared" si="11"/>
        <v>2.2231992092103733E-2</v>
      </c>
      <c r="K255" s="18"/>
      <c r="L255" s="56" t="str">
        <f>+VLOOKUP(Tabla1[[#This Row],[Operador]],OPE_6[#All],9,FALSE)</f>
        <v>B-FEP SA</v>
      </c>
    </row>
    <row r="256" spans="1:12" x14ac:dyDescent="0.2">
      <c r="A256" s="15">
        <v>1997</v>
      </c>
      <c r="B256" s="15" t="s">
        <v>30</v>
      </c>
      <c r="C256" s="16" t="str">
        <f t="shared" si="9"/>
        <v>Octubre-1997</v>
      </c>
      <c r="D256" s="15" t="s">
        <v>6</v>
      </c>
      <c r="E256" s="67">
        <v>434900</v>
      </c>
      <c r="F256" s="67">
        <v>162576299.99999997</v>
      </c>
      <c r="G256" s="17">
        <f>+Tabla1[[#This Row],[Toneladas Km (Ton.Km)]]/Tabla1[[#This Row],[Toneladas (Ton)]]</f>
        <v>373.82455736951016</v>
      </c>
      <c r="H256" s="18">
        <v>4524200</v>
      </c>
      <c r="I256" s="18">
        <f t="shared" si="10"/>
        <v>10.402851230167855</v>
      </c>
      <c r="J256" s="18">
        <f t="shared" si="11"/>
        <v>2.7828164375742349E-2</v>
      </c>
      <c r="K256" s="18"/>
      <c r="L256" s="56" t="str">
        <f>+VLOOKUP(Tabla1[[#This Row],[Operador]],OPE_6[#All],9,FALSE)</f>
        <v>A-FSR SA</v>
      </c>
    </row>
    <row r="257" spans="1:12" x14ac:dyDescent="0.2">
      <c r="A257" s="15">
        <v>1997</v>
      </c>
      <c r="B257" s="15" t="s">
        <v>30</v>
      </c>
      <c r="C257" s="16" t="str">
        <f t="shared" si="9"/>
        <v>Octubre-1997</v>
      </c>
      <c r="D257" s="15" t="s">
        <v>40</v>
      </c>
      <c r="E257" s="67">
        <v>77080</v>
      </c>
      <c r="F257" s="67">
        <v>34146000</v>
      </c>
      <c r="G257" s="17">
        <f>+Tabla1[[#This Row],[Toneladas Km (Ton.Km)]]/Tabla1[[#This Row],[Toneladas (Ton)]]</f>
        <v>442.99429164504409</v>
      </c>
      <c r="H257" s="18">
        <v>947527</v>
      </c>
      <c r="I257" s="18">
        <f t="shared" si="10"/>
        <v>12.292773741567203</v>
      </c>
      <c r="J257" s="18">
        <f t="shared" si="11"/>
        <v>2.7749282492824927E-2</v>
      </c>
      <c r="K257" s="18"/>
      <c r="L257" s="56" t="str">
        <f>+VLOOKUP(Tabla1[[#This Row],[Operador]],OPE_6[#All],9,FALSE)</f>
        <v>L-FM - GRAL. URQ. SA</v>
      </c>
    </row>
    <row r="258" spans="1:12" x14ac:dyDescent="0.2">
      <c r="A258" s="15">
        <v>1997</v>
      </c>
      <c r="B258" s="15" t="s">
        <v>30</v>
      </c>
      <c r="C258" s="16" t="str">
        <f t="shared" si="9"/>
        <v>Octubre-1997</v>
      </c>
      <c r="D258" s="15" t="s">
        <v>7</v>
      </c>
      <c r="E258" s="67">
        <v>419401</v>
      </c>
      <c r="F258" s="67">
        <v>174127333.00000003</v>
      </c>
      <c r="G258" s="17">
        <f>+Tabla1[[#This Row],[Toneladas Km (Ton.Km)]]/Tabla1[[#This Row],[Toneladas (Ton)]]</f>
        <v>415.18101530516145</v>
      </c>
      <c r="H258" s="18">
        <v>3840948</v>
      </c>
      <c r="I258" s="18">
        <f t="shared" si="10"/>
        <v>9.1581755885179099</v>
      </c>
      <c r="J258" s="18">
        <f t="shared" si="11"/>
        <v>2.205827157531896E-2</v>
      </c>
      <c r="K258" s="18"/>
      <c r="L258" s="56" t="str">
        <f>+VLOOKUP(Tabla1[[#This Row],[Operador]],OPE_6[#All],9,FALSE)</f>
        <v>C-NCA SA</v>
      </c>
    </row>
    <row r="259" spans="1:12" x14ac:dyDescent="0.2">
      <c r="A259" s="15">
        <v>1997</v>
      </c>
      <c r="B259" s="15" t="s">
        <v>30</v>
      </c>
      <c r="C259" s="16" t="str">
        <f t="shared" si="9"/>
        <v>Octubre-1997</v>
      </c>
      <c r="D259" s="15" t="s">
        <v>41</v>
      </c>
      <c r="E259" s="67">
        <v>300437</v>
      </c>
      <c r="F259" s="67">
        <v>261284000</v>
      </c>
      <c r="G259" s="17">
        <f>+Tabla1[[#This Row],[Toneladas Km (Ton.Km)]]/Tabla1[[#This Row],[Toneladas (Ton)]]</f>
        <v>869.67983304320046</v>
      </c>
      <c r="H259" s="18">
        <v>3958747</v>
      </c>
      <c r="I259" s="18">
        <f t="shared" si="10"/>
        <v>13.176629376541504</v>
      </c>
      <c r="J259" s="18">
        <f t="shared" si="11"/>
        <v>1.5151126743313788E-2</v>
      </c>
      <c r="K259" s="18"/>
      <c r="L259" s="56" t="str">
        <f>+VLOOKUP(Tabla1[[#This Row],[Operador]],OPE_6[#All],9,FALSE)</f>
        <v>M-BAP - SM</v>
      </c>
    </row>
    <row r="260" spans="1:12" x14ac:dyDescent="0.2">
      <c r="A260" s="15">
        <v>1997</v>
      </c>
      <c r="B260" s="15" t="s">
        <v>31</v>
      </c>
      <c r="C260" s="16" t="str">
        <f t="shared" si="9"/>
        <v>Noviembre-1997</v>
      </c>
      <c r="D260" s="15" t="s">
        <v>81</v>
      </c>
      <c r="E260" s="67">
        <v>165157</v>
      </c>
      <c r="F260" s="67">
        <v>72660000</v>
      </c>
      <c r="G260" s="17">
        <f>+Tabla1[[#This Row],[Toneladas Km (Ton.Km)]]/Tabla1[[#This Row],[Toneladas (Ton)]]</f>
        <v>439.9450220093608</v>
      </c>
      <c r="H260" s="18">
        <v>1704420</v>
      </c>
      <c r="I260" s="18">
        <f t="shared" si="10"/>
        <v>10.319998546837251</v>
      </c>
      <c r="J260" s="18">
        <f t="shared" si="11"/>
        <v>2.3457473162675473E-2</v>
      </c>
      <c r="K260" s="18"/>
      <c r="L260" s="56" t="str">
        <f>+VLOOKUP(Tabla1[[#This Row],[Operador]],OPE_6[#All],9,FALSE)</f>
        <v>B-FEP SA</v>
      </c>
    </row>
    <row r="261" spans="1:12" x14ac:dyDescent="0.2">
      <c r="A261" s="15">
        <v>1997</v>
      </c>
      <c r="B261" s="15" t="s">
        <v>31</v>
      </c>
      <c r="C261" s="16" t="str">
        <f t="shared" si="9"/>
        <v>Noviembre-1997</v>
      </c>
      <c r="D261" s="15" t="s">
        <v>6</v>
      </c>
      <c r="E261" s="67">
        <v>389100</v>
      </c>
      <c r="F261" s="67">
        <v>149712600</v>
      </c>
      <c r="G261" s="17">
        <f>+Tabla1[[#This Row],[Toneladas Km (Ton.Km)]]/Tabla1[[#This Row],[Toneladas (Ton)]]</f>
        <v>384.76638396299154</v>
      </c>
      <c r="H261" s="18">
        <v>3959100</v>
      </c>
      <c r="I261" s="18">
        <f t="shared" si="10"/>
        <v>10.175019275250579</v>
      </c>
      <c r="J261" s="18">
        <f t="shared" si="11"/>
        <v>2.644466798385707E-2</v>
      </c>
      <c r="K261" s="18"/>
      <c r="L261" s="56" t="str">
        <f>+VLOOKUP(Tabla1[[#This Row],[Operador]],OPE_6[#All],9,FALSE)</f>
        <v>A-FSR SA</v>
      </c>
    </row>
    <row r="262" spans="1:12" x14ac:dyDescent="0.2">
      <c r="A262" s="15">
        <v>1997</v>
      </c>
      <c r="B262" s="15" t="s">
        <v>31</v>
      </c>
      <c r="C262" s="16" t="str">
        <f t="shared" ref="C262:C325" si="12" xml:space="preserve"> B262 &amp; "-" &amp; A262</f>
        <v>Noviembre-1997</v>
      </c>
      <c r="D262" s="15" t="s">
        <v>40</v>
      </c>
      <c r="E262" s="67">
        <v>63272</v>
      </c>
      <c r="F262" s="67">
        <v>33061999.999999996</v>
      </c>
      <c r="G262" s="17">
        <f>+Tabla1[[#This Row],[Toneladas Km (Ton.Km)]]/Tabla1[[#This Row],[Toneladas (Ton)]]</f>
        <v>522.53761537488936</v>
      </c>
      <c r="H262" s="18">
        <v>955161</v>
      </c>
      <c r="I262" s="18">
        <f t="shared" ref="I262:I325" si="13">+H262/E262</f>
        <v>15.096108863320268</v>
      </c>
      <c r="J262" s="18">
        <f t="shared" ref="J262:J325" si="14">+H262/F262</f>
        <v>2.8889994555683265E-2</v>
      </c>
      <c r="K262" s="18"/>
      <c r="L262" s="56" t="str">
        <f>+VLOOKUP(Tabla1[[#This Row],[Operador]],OPE_6[#All],9,FALSE)</f>
        <v>L-FM - GRAL. URQ. SA</v>
      </c>
    </row>
    <row r="263" spans="1:12" x14ac:dyDescent="0.2">
      <c r="A263" s="15">
        <v>1997</v>
      </c>
      <c r="B263" s="15" t="s">
        <v>31</v>
      </c>
      <c r="C263" s="16" t="str">
        <f t="shared" si="12"/>
        <v>Noviembre-1997</v>
      </c>
      <c r="D263" s="15" t="s">
        <v>7</v>
      </c>
      <c r="E263" s="67">
        <v>324243</v>
      </c>
      <c r="F263" s="67">
        <v>143350965</v>
      </c>
      <c r="G263" s="17">
        <f>+Tabla1[[#This Row],[Toneladas Km (Ton.Km)]]/Tabla1[[#This Row],[Toneladas (Ton)]]</f>
        <v>442.10966774918813</v>
      </c>
      <c r="H263" s="18">
        <v>3163674</v>
      </c>
      <c r="I263" s="18">
        <f t="shared" si="13"/>
        <v>9.7571080948547841</v>
      </c>
      <c r="J263" s="18">
        <f t="shared" si="14"/>
        <v>2.2069429389610318E-2</v>
      </c>
      <c r="K263" s="18"/>
      <c r="L263" s="56" t="str">
        <f>+VLOOKUP(Tabla1[[#This Row],[Operador]],OPE_6[#All],9,FALSE)</f>
        <v>C-NCA SA</v>
      </c>
    </row>
    <row r="264" spans="1:12" x14ac:dyDescent="0.2">
      <c r="A264" s="15">
        <v>1997</v>
      </c>
      <c r="B264" s="15" t="s">
        <v>31</v>
      </c>
      <c r="C264" s="16" t="str">
        <f t="shared" si="12"/>
        <v>Noviembre-1997</v>
      </c>
      <c r="D264" s="15" t="s">
        <v>41</v>
      </c>
      <c r="E264" s="67">
        <v>256754</v>
      </c>
      <c r="F264" s="67">
        <v>219375000</v>
      </c>
      <c r="G264" s="17">
        <f>+Tabla1[[#This Row],[Toneladas Km (Ton.Km)]]/Tabla1[[#This Row],[Toneladas (Ton)]]</f>
        <v>854.41706847799844</v>
      </c>
      <c r="H264" s="18">
        <v>4207416</v>
      </c>
      <c r="I264" s="18">
        <f t="shared" si="13"/>
        <v>16.386954049401371</v>
      </c>
      <c r="J264" s="18">
        <f t="shared" si="14"/>
        <v>1.9179104273504274E-2</v>
      </c>
      <c r="K264" s="18"/>
      <c r="L264" s="56" t="str">
        <f>+VLOOKUP(Tabla1[[#This Row],[Operador]],OPE_6[#All],9,FALSE)</f>
        <v>M-BAP - SM</v>
      </c>
    </row>
    <row r="265" spans="1:12" x14ac:dyDescent="0.2">
      <c r="A265" s="15">
        <v>1997</v>
      </c>
      <c r="B265" s="15" t="s">
        <v>32</v>
      </c>
      <c r="C265" s="16" t="str">
        <f t="shared" si="12"/>
        <v>Diciembre-1997</v>
      </c>
      <c r="D265" s="15" t="s">
        <v>81</v>
      </c>
      <c r="E265" s="67">
        <v>174295</v>
      </c>
      <c r="F265" s="67">
        <v>69070000</v>
      </c>
      <c r="G265" s="17">
        <f>+Tabla1[[#This Row],[Toneladas Km (Ton.Km)]]/Tabla1[[#This Row],[Toneladas (Ton)]]</f>
        <v>396.28216529447201</v>
      </c>
      <c r="H265" s="18">
        <v>2379130</v>
      </c>
      <c r="I265" s="18">
        <f t="shared" si="13"/>
        <v>13.650018646547521</v>
      </c>
      <c r="J265" s="18">
        <f t="shared" si="14"/>
        <v>3.4445200521210369E-2</v>
      </c>
      <c r="K265" s="18"/>
      <c r="L265" s="56" t="str">
        <f>+VLOOKUP(Tabla1[[#This Row],[Operador]],OPE_6[#All],9,FALSE)</f>
        <v>B-FEP SA</v>
      </c>
    </row>
    <row r="266" spans="1:12" x14ac:dyDescent="0.2">
      <c r="A266" s="15">
        <v>1997</v>
      </c>
      <c r="B266" s="15" t="s">
        <v>32</v>
      </c>
      <c r="C266" s="16" t="str">
        <f t="shared" si="12"/>
        <v>Diciembre-1997</v>
      </c>
      <c r="D266" s="15" t="s">
        <v>6</v>
      </c>
      <c r="E266" s="67">
        <v>394200</v>
      </c>
      <c r="F266" s="67">
        <v>146920400</v>
      </c>
      <c r="G266" s="17">
        <f>+Tabla1[[#This Row],[Toneladas Km (Ton.Km)]]/Tabla1[[#This Row],[Toneladas (Ton)]]</f>
        <v>372.70522577371895</v>
      </c>
      <c r="H266" s="18">
        <v>4102800</v>
      </c>
      <c r="I266" s="18">
        <f t="shared" si="13"/>
        <v>10.407914764079148</v>
      </c>
      <c r="J266" s="18">
        <f t="shared" si="14"/>
        <v>2.7925325550434112E-2</v>
      </c>
      <c r="K266" s="18"/>
      <c r="L266" s="56" t="str">
        <f>+VLOOKUP(Tabla1[[#This Row],[Operador]],OPE_6[#All],9,FALSE)</f>
        <v>A-FSR SA</v>
      </c>
    </row>
    <row r="267" spans="1:12" x14ac:dyDescent="0.2">
      <c r="A267" s="15">
        <v>1997</v>
      </c>
      <c r="B267" s="15" t="s">
        <v>32</v>
      </c>
      <c r="C267" s="16" t="str">
        <f t="shared" si="12"/>
        <v>Diciembre-1997</v>
      </c>
      <c r="D267" s="15" t="s">
        <v>40</v>
      </c>
      <c r="E267" s="67">
        <v>54510</v>
      </c>
      <c r="F267" s="67">
        <v>28768000</v>
      </c>
      <c r="G267" s="17">
        <f>+Tabla1[[#This Row],[Toneladas Km (Ton.Km)]]/Tabla1[[#This Row],[Toneladas (Ton)]]</f>
        <v>527.75637497706839</v>
      </c>
      <c r="H267" s="18">
        <v>502719</v>
      </c>
      <c r="I267" s="18">
        <f t="shared" si="13"/>
        <v>9.2225096312603192</v>
      </c>
      <c r="J267" s="18">
        <f t="shared" si="14"/>
        <v>1.7474937430478309E-2</v>
      </c>
      <c r="K267" s="18"/>
      <c r="L267" s="56" t="str">
        <f>+VLOOKUP(Tabla1[[#This Row],[Operador]],OPE_6[#All],9,FALSE)</f>
        <v>L-FM - GRAL. URQ. SA</v>
      </c>
    </row>
    <row r="268" spans="1:12" x14ac:dyDescent="0.2">
      <c r="A268" s="15">
        <v>1997</v>
      </c>
      <c r="B268" s="15" t="s">
        <v>32</v>
      </c>
      <c r="C268" s="16" t="str">
        <f t="shared" si="12"/>
        <v>Diciembre-1997</v>
      </c>
      <c r="D268" s="15" t="s">
        <v>7</v>
      </c>
      <c r="E268" s="67">
        <v>318666</v>
      </c>
      <c r="F268" s="67">
        <v>116246277</v>
      </c>
      <c r="G268" s="17">
        <f>+Tabla1[[#This Row],[Toneladas Km (Ton.Km)]]/Tabla1[[#This Row],[Toneladas (Ton)]]</f>
        <v>364.79033533542957</v>
      </c>
      <c r="H268" s="18">
        <v>2718693</v>
      </c>
      <c r="I268" s="18">
        <f t="shared" si="13"/>
        <v>8.5314812374084461</v>
      </c>
      <c r="J268" s="18">
        <f t="shared" si="14"/>
        <v>2.3387355450531978E-2</v>
      </c>
      <c r="K268" s="18"/>
      <c r="L268" s="56" t="str">
        <f>+VLOOKUP(Tabla1[[#This Row],[Operador]],OPE_6[#All],9,FALSE)</f>
        <v>C-NCA SA</v>
      </c>
    </row>
    <row r="269" spans="1:12" x14ac:dyDescent="0.2">
      <c r="A269" s="15">
        <v>1997</v>
      </c>
      <c r="B269" s="15" t="s">
        <v>32</v>
      </c>
      <c r="C269" s="16" t="str">
        <f t="shared" si="12"/>
        <v>Diciembre-1997</v>
      </c>
      <c r="D269" s="15" t="s">
        <v>41</v>
      </c>
      <c r="E269" s="67">
        <v>309135</v>
      </c>
      <c r="F269" s="67">
        <v>266688000</v>
      </c>
      <c r="G269" s="17">
        <f>+Tabla1[[#This Row],[Toneladas Km (Ton.Km)]]/Tabla1[[#This Row],[Toneladas (Ton)]]</f>
        <v>862.69105730506089</v>
      </c>
      <c r="H269" s="18">
        <v>6029718</v>
      </c>
      <c r="I269" s="18">
        <f t="shared" si="13"/>
        <v>19.505128827211411</v>
      </c>
      <c r="J269" s="18">
        <f t="shared" si="14"/>
        <v>2.2609633729301654E-2</v>
      </c>
      <c r="K269" s="18"/>
      <c r="L269" s="56" t="str">
        <f>+VLOOKUP(Tabla1[[#This Row],[Operador]],OPE_6[#All],9,FALSE)</f>
        <v>M-BAP - SM</v>
      </c>
    </row>
    <row r="270" spans="1:12" x14ac:dyDescent="0.2">
      <c r="A270" s="15">
        <v>1997</v>
      </c>
      <c r="B270" s="15" t="s">
        <v>4</v>
      </c>
      <c r="C270" s="16" t="str">
        <f t="shared" si="12"/>
        <v>Enero-1997</v>
      </c>
      <c r="D270" s="58" t="s">
        <v>46</v>
      </c>
      <c r="E270" s="67">
        <v>122031</v>
      </c>
      <c r="F270" s="67">
        <v>106457639</v>
      </c>
      <c r="G270" s="17">
        <f>+Tabla1[[#This Row],[Toneladas Km (Ton.Km)]]/Tabla1[[#This Row],[Toneladas (Ton)]]</f>
        <v>872.38192754300132</v>
      </c>
      <c r="I270" s="18">
        <f t="shared" si="13"/>
        <v>0</v>
      </c>
      <c r="J270" s="18">
        <f t="shared" si="14"/>
        <v>0</v>
      </c>
      <c r="K270" s="18"/>
      <c r="L270" s="18" t="str">
        <f>+VLOOKUP(Tabla1[[#This Row],[Operador]],OPE_6[#All],9,FALSE)</f>
        <v>K-FERR. GRAL. BELG. EMP. EST.</v>
      </c>
    </row>
    <row r="271" spans="1:12" x14ac:dyDescent="0.2">
      <c r="A271" s="15">
        <v>1997</v>
      </c>
      <c r="B271" s="15" t="s">
        <v>11</v>
      </c>
      <c r="C271" s="16" t="str">
        <f t="shared" si="12"/>
        <v>Febrero-1997</v>
      </c>
      <c r="D271" s="58" t="s">
        <v>46</v>
      </c>
      <c r="E271" s="67">
        <v>96355</v>
      </c>
      <c r="F271" s="67">
        <v>78673483</v>
      </c>
      <c r="G271" s="17">
        <f>+Tabla1[[#This Row],[Toneladas Km (Ton.Km)]]/Tabla1[[#This Row],[Toneladas (Ton)]]</f>
        <v>816.49611333091173</v>
      </c>
      <c r="I271" s="18">
        <f t="shared" si="13"/>
        <v>0</v>
      </c>
      <c r="J271" s="18">
        <f t="shared" si="14"/>
        <v>0</v>
      </c>
      <c r="K271" s="18"/>
      <c r="L271" s="18" t="str">
        <f>+VLOOKUP(Tabla1[[#This Row],[Operador]],OPE_6[#All],9,FALSE)</f>
        <v>K-FERR. GRAL. BELG. EMP. EST.</v>
      </c>
    </row>
    <row r="272" spans="1:12" x14ac:dyDescent="0.2">
      <c r="A272" s="15">
        <v>1997</v>
      </c>
      <c r="B272" s="15" t="s">
        <v>12</v>
      </c>
      <c r="C272" s="16" t="str">
        <f t="shared" si="12"/>
        <v>Marzo-1997</v>
      </c>
      <c r="D272" s="58" t="s">
        <v>46</v>
      </c>
      <c r="E272" s="67">
        <v>117031</v>
      </c>
      <c r="F272" s="67">
        <v>93071096</v>
      </c>
      <c r="G272" s="17">
        <f>+Tabla1[[#This Row],[Toneladas Km (Ton.Km)]]/Tabla1[[#This Row],[Toneladas (Ton)]]</f>
        <v>795.268740760995</v>
      </c>
      <c r="I272" s="18">
        <f t="shared" si="13"/>
        <v>0</v>
      </c>
      <c r="J272" s="18">
        <f t="shared" si="14"/>
        <v>0</v>
      </c>
      <c r="K272" s="18"/>
      <c r="L272" s="18" t="str">
        <f>+VLOOKUP(Tabla1[[#This Row],[Operador]],OPE_6[#All],9,FALSE)</f>
        <v>K-FERR. GRAL. BELG. EMP. EST.</v>
      </c>
    </row>
    <row r="273" spans="1:12" x14ac:dyDescent="0.2">
      <c r="A273" s="15">
        <v>1997</v>
      </c>
      <c r="B273" s="15" t="s">
        <v>13</v>
      </c>
      <c r="C273" s="16" t="str">
        <f t="shared" si="12"/>
        <v>Abril-1997</v>
      </c>
      <c r="D273" s="58" t="s">
        <v>46</v>
      </c>
      <c r="E273" s="67">
        <v>134046</v>
      </c>
      <c r="F273" s="67">
        <v>115310694</v>
      </c>
      <c r="G273" s="17">
        <f>+Tabla1[[#This Row],[Toneladas Km (Ton.Km)]]/Tabla1[[#This Row],[Toneladas (Ton)]]</f>
        <v>860.23226355131817</v>
      </c>
      <c r="I273" s="18">
        <f t="shared" si="13"/>
        <v>0</v>
      </c>
      <c r="J273" s="18">
        <f t="shared" si="14"/>
        <v>0</v>
      </c>
      <c r="K273" s="18"/>
      <c r="L273" s="18" t="str">
        <f>+VLOOKUP(Tabla1[[#This Row],[Operador]],OPE_6[#All],9,FALSE)</f>
        <v>K-FERR. GRAL. BELG. EMP. EST.</v>
      </c>
    </row>
    <row r="274" spans="1:12" x14ac:dyDescent="0.2">
      <c r="A274" s="15">
        <v>1997</v>
      </c>
      <c r="B274" s="15" t="s">
        <v>14</v>
      </c>
      <c r="C274" s="16" t="str">
        <f t="shared" si="12"/>
        <v>Mayo-1997</v>
      </c>
      <c r="D274" s="58" t="s">
        <v>46</v>
      </c>
      <c r="E274" s="67">
        <v>170419</v>
      </c>
      <c r="F274" s="67">
        <v>149848059</v>
      </c>
      <c r="G274" s="17">
        <f>+Tabla1[[#This Row],[Toneladas Km (Ton.Km)]]/Tabla1[[#This Row],[Toneladas (Ton)]]</f>
        <v>879.29197448641287</v>
      </c>
      <c r="I274" s="18">
        <f t="shared" si="13"/>
        <v>0</v>
      </c>
      <c r="J274" s="18">
        <f t="shared" si="14"/>
        <v>0</v>
      </c>
      <c r="K274" s="18"/>
      <c r="L274" s="18" t="str">
        <f>+VLOOKUP(Tabla1[[#This Row],[Operador]],OPE_6[#All],9,FALSE)</f>
        <v>K-FERR. GRAL. BELG. EMP. EST.</v>
      </c>
    </row>
    <row r="275" spans="1:12" x14ac:dyDescent="0.2">
      <c r="A275" s="15">
        <v>1997</v>
      </c>
      <c r="B275" s="15" t="s">
        <v>15</v>
      </c>
      <c r="C275" s="16" t="str">
        <f t="shared" si="12"/>
        <v>Junio-1997</v>
      </c>
      <c r="D275" s="58" t="s">
        <v>46</v>
      </c>
      <c r="E275" s="67">
        <v>162793</v>
      </c>
      <c r="F275" s="67">
        <v>159145087</v>
      </c>
      <c r="G275" s="17">
        <f>+Tabla1[[#This Row],[Toneladas Km (Ton.Km)]]/Tabla1[[#This Row],[Toneladas (Ton)]]</f>
        <v>977.59170848869428</v>
      </c>
      <c r="I275" s="18">
        <f t="shared" si="13"/>
        <v>0</v>
      </c>
      <c r="J275" s="18">
        <f t="shared" si="14"/>
        <v>0</v>
      </c>
      <c r="K275" s="18"/>
      <c r="L275" s="18" t="str">
        <f>+VLOOKUP(Tabla1[[#This Row],[Operador]],OPE_6[#All],9,FALSE)</f>
        <v>K-FERR. GRAL. BELG. EMP. EST.</v>
      </c>
    </row>
    <row r="276" spans="1:12" x14ac:dyDescent="0.2">
      <c r="A276" s="15">
        <v>1997</v>
      </c>
      <c r="B276" s="15" t="s">
        <v>16</v>
      </c>
      <c r="C276" s="16" t="str">
        <f t="shared" si="12"/>
        <v>Julio-1997</v>
      </c>
      <c r="D276" s="58" t="s">
        <v>46</v>
      </c>
      <c r="E276" s="67">
        <v>154058</v>
      </c>
      <c r="F276" s="67">
        <v>156947418</v>
      </c>
      <c r="G276" s="17">
        <f>+Tabla1[[#This Row],[Toneladas Km (Ton.Km)]]/Tabla1[[#This Row],[Toneladas (Ton)]]</f>
        <v>1018.7553908268314</v>
      </c>
      <c r="I276" s="18">
        <f t="shared" si="13"/>
        <v>0</v>
      </c>
      <c r="J276" s="18">
        <f t="shared" si="14"/>
        <v>0</v>
      </c>
      <c r="K276" s="18"/>
      <c r="L276" s="18" t="str">
        <f>+VLOOKUP(Tabla1[[#This Row],[Operador]],OPE_6[#All],9,FALSE)</f>
        <v>K-FERR. GRAL. BELG. EMP. EST.</v>
      </c>
    </row>
    <row r="277" spans="1:12" x14ac:dyDescent="0.2">
      <c r="A277" s="15">
        <v>1997</v>
      </c>
      <c r="B277" s="15" t="s">
        <v>28</v>
      </c>
      <c r="C277" s="16" t="str">
        <f t="shared" si="12"/>
        <v>Agosto-1997</v>
      </c>
      <c r="D277" s="58" t="s">
        <v>46</v>
      </c>
      <c r="E277" s="67">
        <v>152478</v>
      </c>
      <c r="F277" s="67">
        <v>160066795</v>
      </c>
      <c r="G277" s="17">
        <f>+Tabla1[[#This Row],[Toneladas Km (Ton.Km)]]/Tabla1[[#This Row],[Toneladas (Ton)]]</f>
        <v>1049.7697700651897</v>
      </c>
      <c r="I277" s="18">
        <f t="shared" si="13"/>
        <v>0</v>
      </c>
      <c r="J277" s="18">
        <f t="shared" si="14"/>
        <v>0</v>
      </c>
      <c r="K277" s="18"/>
      <c r="L277" s="18" t="str">
        <f>+VLOOKUP(Tabla1[[#This Row],[Operador]],OPE_6[#All],9,FALSE)</f>
        <v>K-FERR. GRAL. BELG. EMP. EST.</v>
      </c>
    </row>
    <row r="278" spans="1:12" x14ac:dyDescent="0.2">
      <c r="A278" s="15">
        <v>1997</v>
      </c>
      <c r="B278" s="15" t="s">
        <v>29</v>
      </c>
      <c r="C278" s="16" t="str">
        <f t="shared" si="12"/>
        <v>Septiembre-1997</v>
      </c>
      <c r="D278" s="58" t="s">
        <v>46</v>
      </c>
      <c r="E278" s="67">
        <v>153646</v>
      </c>
      <c r="F278" s="67">
        <v>153889532</v>
      </c>
      <c r="G278" s="17">
        <f>+Tabla1[[#This Row],[Toneladas Km (Ton.Km)]]/Tabla1[[#This Row],[Toneladas (Ton)]]</f>
        <v>1001.5850201111647</v>
      </c>
      <c r="I278" s="18">
        <f t="shared" si="13"/>
        <v>0</v>
      </c>
      <c r="J278" s="18">
        <f t="shared" si="14"/>
        <v>0</v>
      </c>
      <c r="K278" s="18"/>
      <c r="L278" s="18" t="str">
        <f>+VLOOKUP(Tabla1[[#This Row],[Operador]],OPE_6[#All],9,FALSE)</f>
        <v>K-FERR. GRAL. BELG. EMP. EST.</v>
      </c>
    </row>
    <row r="279" spans="1:12" x14ac:dyDescent="0.2">
      <c r="A279" s="15">
        <v>1997</v>
      </c>
      <c r="B279" s="15" t="s">
        <v>30</v>
      </c>
      <c r="C279" s="16" t="str">
        <f t="shared" si="12"/>
        <v>Octubre-1997</v>
      </c>
      <c r="D279" s="58" t="s">
        <v>46</v>
      </c>
      <c r="E279" s="67">
        <v>146348</v>
      </c>
      <c r="F279" s="67">
        <v>144747437</v>
      </c>
      <c r="G279" s="17">
        <f>+Tabla1[[#This Row],[Toneladas Km (Ton.Km)]]/Tabla1[[#This Row],[Toneladas (Ton)]]</f>
        <v>989.06330800557578</v>
      </c>
      <c r="I279" s="18">
        <f t="shared" si="13"/>
        <v>0</v>
      </c>
      <c r="J279" s="18">
        <f t="shared" si="14"/>
        <v>0</v>
      </c>
      <c r="K279" s="18"/>
      <c r="L279" s="18" t="str">
        <f>+VLOOKUP(Tabla1[[#This Row],[Operador]],OPE_6[#All],9,FALSE)</f>
        <v>K-FERR. GRAL. BELG. EMP. EST.</v>
      </c>
    </row>
    <row r="280" spans="1:12" x14ac:dyDescent="0.2">
      <c r="A280" s="15">
        <v>1997</v>
      </c>
      <c r="B280" s="15" t="s">
        <v>31</v>
      </c>
      <c r="C280" s="16" t="str">
        <f t="shared" si="12"/>
        <v>Noviembre-1997</v>
      </c>
      <c r="D280" s="58" t="s">
        <v>46</v>
      </c>
      <c r="E280" s="67">
        <v>133043</v>
      </c>
      <c r="F280" s="67">
        <v>124310005</v>
      </c>
      <c r="G280" s="17">
        <f>+Tabla1[[#This Row],[Toneladas Km (Ton.Km)]]/Tabla1[[#This Row],[Toneladas (Ton)]]</f>
        <v>934.35960554106566</v>
      </c>
      <c r="I280" s="18">
        <f t="shared" si="13"/>
        <v>0</v>
      </c>
      <c r="J280" s="18">
        <f t="shared" si="14"/>
        <v>0</v>
      </c>
      <c r="K280" s="18"/>
      <c r="L280" s="18" t="str">
        <f>+VLOOKUP(Tabla1[[#This Row],[Operador]],OPE_6[#All],9,FALSE)</f>
        <v>K-FERR. GRAL. BELG. EMP. EST.</v>
      </c>
    </row>
    <row r="281" spans="1:12" x14ac:dyDescent="0.2">
      <c r="A281" s="15">
        <v>1997</v>
      </c>
      <c r="B281" s="15" t="s">
        <v>32</v>
      </c>
      <c r="C281" s="16" t="str">
        <f t="shared" si="12"/>
        <v>Diciembre-1997</v>
      </c>
      <c r="D281" s="58" t="s">
        <v>46</v>
      </c>
      <c r="E281" s="67">
        <v>111142</v>
      </c>
      <c r="F281" s="67">
        <v>98868317</v>
      </c>
      <c r="G281" s="17">
        <f>+Tabla1[[#This Row],[Toneladas Km (Ton.Km)]]/Tabla1[[#This Row],[Toneladas (Ton)]]</f>
        <v>889.56755322020479</v>
      </c>
      <c r="I281" s="18">
        <f t="shared" si="13"/>
        <v>0</v>
      </c>
      <c r="J281" s="18">
        <f t="shared" si="14"/>
        <v>0</v>
      </c>
      <c r="K281" s="18"/>
      <c r="L281" s="18" t="str">
        <f>+VLOOKUP(Tabla1[[#This Row],[Operador]],OPE_6[#All],9,FALSE)</f>
        <v>K-FERR. GRAL. BELG. EMP. EST.</v>
      </c>
    </row>
    <row r="282" spans="1:12" x14ac:dyDescent="0.2">
      <c r="A282" s="15">
        <v>1998</v>
      </c>
      <c r="B282" s="15" t="s">
        <v>4</v>
      </c>
      <c r="C282" s="16" t="str">
        <f t="shared" si="12"/>
        <v>Enero-1998</v>
      </c>
      <c r="D282" s="15" t="s">
        <v>81</v>
      </c>
      <c r="E282" s="67">
        <v>288105</v>
      </c>
      <c r="F282" s="67">
        <v>89250000</v>
      </c>
      <c r="G282" s="17">
        <f>+Tabla1[[#This Row],[Toneladas Km (Ton.Km)]]/Tabla1[[#This Row],[Toneladas (Ton)]]</f>
        <v>309.78289165408444</v>
      </c>
      <c r="H282" s="18">
        <v>3624361</v>
      </c>
      <c r="I282" s="18">
        <f t="shared" si="13"/>
        <v>12.580000347095677</v>
      </c>
      <c r="J282" s="18">
        <f t="shared" si="14"/>
        <v>4.0609086834733896E-2</v>
      </c>
      <c r="K282" s="18"/>
      <c r="L282" s="56" t="str">
        <f>+VLOOKUP(Tabla1[[#This Row],[Operador]],OPE_6[#All],9,FALSE)</f>
        <v>B-FEP SA</v>
      </c>
    </row>
    <row r="283" spans="1:12" x14ac:dyDescent="0.2">
      <c r="A283" s="15">
        <v>1998</v>
      </c>
      <c r="B283" s="15" t="s">
        <v>4</v>
      </c>
      <c r="C283" s="16" t="str">
        <f t="shared" si="12"/>
        <v>Enero-1998</v>
      </c>
      <c r="D283" s="15" t="s">
        <v>6</v>
      </c>
      <c r="E283" s="67">
        <v>347000</v>
      </c>
      <c r="F283" s="67">
        <v>130209600</v>
      </c>
      <c r="G283" s="17">
        <f>+Tabla1[[#This Row],[Toneladas Km (Ton.Km)]]/Tabla1[[#This Row],[Toneladas (Ton)]]</f>
        <v>375.24380403458213</v>
      </c>
      <c r="H283" s="18">
        <v>3665800</v>
      </c>
      <c r="I283" s="18">
        <f t="shared" si="13"/>
        <v>10.564265129682997</v>
      </c>
      <c r="J283" s="18">
        <f t="shared" si="14"/>
        <v>2.8153070126933806E-2</v>
      </c>
      <c r="K283" s="18"/>
      <c r="L283" s="56" t="str">
        <f>+VLOOKUP(Tabla1[[#This Row],[Operador]],OPE_6[#All],9,FALSE)</f>
        <v>A-FSR SA</v>
      </c>
    </row>
    <row r="284" spans="1:12" x14ac:dyDescent="0.2">
      <c r="A284" s="15">
        <v>1998</v>
      </c>
      <c r="B284" s="15" t="s">
        <v>4</v>
      </c>
      <c r="C284" s="16" t="str">
        <f t="shared" si="12"/>
        <v>Enero-1998</v>
      </c>
      <c r="D284" s="15" t="s">
        <v>40</v>
      </c>
      <c r="E284" s="67">
        <v>40919</v>
      </c>
      <c r="F284" s="67">
        <v>20440000</v>
      </c>
      <c r="G284" s="17">
        <f>+Tabla1[[#This Row],[Toneladas Km (Ton.Km)]]/Tabla1[[#This Row],[Toneladas (Ton)]]</f>
        <v>499.52344876463258</v>
      </c>
      <c r="H284" s="18">
        <v>343996</v>
      </c>
      <c r="I284" s="18">
        <f t="shared" si="13"/>
        <v>8.4067548082797714</v>
      </c>
      <c r="J284" s="18">
        <f t="shared" si="14"/>
        <v>1.6829549902152643E-2</v>
      </c>
      <c r="K284" s="18"/>
      <c r="L284" s="56" t="str">
        <f>+VLOOKUP(Tabla1[[#This Row],[Operador]],OPE_6[#All],9,FALSE)</f>
        <v>L-FM - GRAL. URQ. SA</v>
      </c>
    </row>
    <row r="285" spans="1:12" x14ac:dyDescent="0.2">
      <c r="A285" s="15">
        <v>1998</v>
      </c>
      <c r="B285" s="15" t="s">
        <v>4</v>
      </c>
      <c r="C285" s="16" t="str">
        <f t="shared" si="12"/>
        <v>Enero-1998</v>
      </c>
      <c r="D285" s="15" t="s">
        <v>7</v>
      </c>
      <c r="E285" s="67">
        <v>280433</v>
      </c>
      <c r="F285" s="67">
        <v>115024321</v>
      </c>
      <c r="G285" s="17">
        <f>+Tabla1[[#This Row],[Toneladas Km (Ton.Km)]]/Tabla1[[#This Row],[Toneladas (Ton)]]</f>
        <v>410.16685268852098</v>
      </c>
      <c r="H285" s="18">
        <v>2667661</v>
      </c>
      <c r="I285" s="18">
        <f t="shared" si="13"/>
        <v>9.5126500804113636</v>
      </c>
      <c r="J285" s="18">
        <f t="shared" si="14"/>
        <v>2.3192147337257482E-2</v>
      </c>
      <c r="K285" s="18"/>
      <c r="L285" s="56" t="str">
        <f>+VLOOKUP(Tabla1[[#This Row],[Operador]],OPE_6[#All],9,FALSE)</f>
        <v>C-NCA SA</v>
      </c>
    </row>
    <row r="286" spans="1:12" x14ac:dyDescent="0.2">
      <c r="A286" s="15">
        <v>1998</v>
      </c>
      <c r="B286" s="15" t="s">
        <v>4</v>
      </c>
      <c r="C286" s="16" t="str">
        <f t="shared" si="12"/>
        <v>Enero-1998</v>
      </c>
      <c r="D286" s="15" t="s">
        <v>41</v>
      </c>
      <c r="E286" s="67">
        <v>294358</v>
      </c>
      <c r="F286" s="67">
        <v>253320000</v>
      </c>
      <c r="G286" s="17">
        <f>+Tabla1[[#This Row],[Toneladas Km (Ton.Km)]]/Tabla1[[#This Row],[Toneladas (Ton)]]</f>
        <v>860.5847301585145</v>
      </c>
      <c r="H286" s="18">
        <v>3776501</v>
      </c>
      <c r="I286" s="18">
        <f t="shared" si="13"/>
        <v>12.829619035324333</v>
      </c>
      <c r="J286" s="18">
        <f t="shared" si="14"/>
        <v>1.4908025422390652E-2</v>
      </c>
      <c r="K286" s="18"/>
      <c r="L286" s="56" t="str">
        <f>+VLOOKUP(Tabla1[[#This Row],[Operador]],OPE_6[#All],9,FALSE)</f>
        <v>M-BAP - SM</v>
      </c>
    </row>
    <row r="287" spans="1:12" x14ac:dyDescent="0.2">
      <c r="A287" s="15">
        <v>1998</v>
      </c>
      <c r="B287" s="15" t="s">
        <v>11</v>
      </c>
      <c r="C287" s="16" t="str">
        <f t="shared" si="12"/>
        <v>Febrero-1998</v>
      </c>
      <c r="D287" s="15" t="s">
        <v>81</v>
      </c>
      <c r="E287" s="67">
        <v>236568</v>
      </c>
      <c r="F287" s="67">
        <v>77240000</v>
      </c>
      <c r="G287" s="17">
        <f>+Tabla1[[#This Row],[Toneladas Km (Ton.Km)]]/Tabla1[[#This Row],[Toneladas (Ton)]]</f>
        <v>326.50231645869263</v>
      </c>
      <c r="H287" s="18">
        <v>3051737</v>
      </c>
      <c r="I287" s="18">
        <f t="shared" si="13"/>
        <v>12.900041425721145</v>
      </c>
      <c r="J287" s="18">
        <f t="shared" si="14"/>
        <v>3.9509800621439668E-2</v>
      </c>
      <c r="K287" s="18"/>
      <c r="L287" s="56" t="str">
        <f>+VLOOKUP(Tabla1[[#This Row],[Operador]],OPE_6[#All],9,FALSE)</f>
        <v>B-FEP SA</v>
      </c>
    </row>
    <row r="288" spans="1:12" x14ac:dyDescent="0.2">
      <c r="A288" s="15">
        <v>1998</v>
      </c>
      <c r="B288" s="15" t="s">
        <v>11</v>
      </c>
      <c r="C288" s="16" t="str">
        <f t="shared" si="12"/>
        <v>Febrero-1998</v>
      </c>
      <c r="D288" s="15" t="s">
        <v>6</v>
      </c>
      <c r="E288" s="67">
        <v>349900</v>
      </c>
      <c r="F288" s="67">
        <v>127827600</v>
      </c>
      <c r="G288" s="17">
        <f>+Tabla1[[#This Row],[Toneladas Km (Ton.Km)]]/Tabla1[[#This Row],[Toneladas (Ton)]]</f>
        <v>365.32609316947702</v>
      </c>
      <c r="H288" s="18">
        <v>3508300</v>
      </c>
      <c r="I288" s="18">
        <f t="shared" si="13"/>
        <v>10.026579022577879</v>
      </c>
      <c r="J288" s="18">
        <f t="shared" si="14"/>
        <v>2.7445559487935312E-2</v>
      </c>
      <c r="K288" s="18"/>
      <c r="L288" s="56" t="str">
        <f>+VLOOKUP(Tabla1[[#This Row],[Operador]],OPE_6[#All],9,FALSE)</f>
        <v>A-FSR SA</v>
      </c>
    </row>
    <row r="289" spans="1:12" x14ac:dyDescent="0.2">
      <c r="A289" s="15">
        <v>1998</v>
      </c>
      <c r="B289" s="15" t="s">
        <v>11</v>
      </c>
      <c r="C289" s="16" t="str">
        <f t="shared" si="12"/>
        <v>Febrero-1998</v>
      </c>
      <c r="D289" s="15" t="s">
        <v>40</v>
      </c>
      <c r="E289" s="67">
        <v>42982</v>
      </c>
      <c r="F289" s="67">
        <v>20881000</v>
      </c>
      <c r="G289" s="17">
        <f>+Tabla1[[#This Row],[Toneladas Km (Ton.Km)]]/Tabla1[[#This Row],[Toneladas (Ton)]]</f>
        <v>485.80801265646085</v>
      </c>
      <c r="H289" s="18">
        <v>845742</v>
      </c>
      <c r="I289" s="18">
        <f t="shared" si="13"/>
        <v>19.676655344097529</v>
      </c>
      <c r="J289" s="18">
        <f t="shared" si="14"/>
        <v>4.0502945261242276E-2</v>
      </c>
      <c r="K289" s="18"/>
      <c r="L289" s="56" t="str">
        <f>+VLOOKUP(Tabla1[[#This Row],[Operador]],OPE_6[#All],9,FALSE)</f>
        <v>L-FM - GRAL. URQ. SA</v>
      </c>
    </row>
    <row r="290" spans="1:12" x14ac:dyDescent="0.2">
      <c r="A290" s="15">
        <v>1998</v>
      </c>
      <c r="B290" s="15" t="s">
        <v>11</v>
      </c>
      <c r="C290" s="16" t="str">
        <f t="shared" si="12"/>
        <v>Febrero-1998</v>
      </c>
      <c r="D290" s="15" t="s">
        <v>7</v>
      </c>
      <c r="E290" s="67">
        <v>169138</v>
      </c>
      <c r="F290" s="67">
        <v>90893000</v>
      </c>
      <c r="G290" s="17">
        <f>+Tabla1[[#This Row],[Toneladas Km (Ton.Km)]]/Tabla1[[#This Row],[Toneladas (Ton)]]</f>
        <v>537.38958720098378</v>
      </c>
      <c r="H290" s="18">
        <v>2101271</v>
      </c>
      <c r="I290" s="18">
        <f t="shared" si="13"/>
        <v>12.423411652023791</v>
      </c>
      <c r="J290" s="18">
        <f t="shared" si="14"/>
        <v>2.3118072898903105E-2</v>
      </c>
      <c r="K290" s="18"/>
      <c r="L290" s="56" t="str">
        <f>+VLOOKUP(Tabla1[[#This Row],[Operador]],OPE_6[#All],9,FALSE)</f>
        <v>C-NCA SA</v>
      </c>
    </row>
    <row r="291" spans="1:12" x14ac:dyDescent="0.2">
      <c r="A291" s="15">
        <v>1998</v>
      </c>
      <c r="B291" s="15" t="s">
        <v>11</v>
      </c>
      <c r="C291" s="16" t="str">
        <f t="shared" si="12"/>
        <v>Febrero-1998</v>
      </c>
      <c r="D291" s="15" t="s">
        <v>41</v>
      </c>
      <c r="E291" s="67">
        <v>250504</v>
      </c>
      <c r="F291" s="67">
        <v>223868000</v>
      </c>
      <c r="G291" s="17">
        <f>+Tabla1[[#This Row],[Toneladas Km (Ton.Km)]]/Tabla1[[#This Row],[Toneladas (Ton)]]</f>
        <v>893.67036055312485</v>
      </c>
      <c r="H291" s="18">
        <v>4068704</v>
      </c>
      <c r="I291" s="18">
        <f t="shared" si="13"/>
        <v>16.242071982882507</v>
      </c>
      <c r="J291" s="18">
        <f t="shared" si="14"/>
        <v>1.8174567155645291E-2</v>
      </c>
      <c r="K291" s="18"/>
      <c r="L291" s="56" t="str">
        <f>+VLOOKUP(Tabla1[[#This Row],[Operador]],OPE_6[#All],9,FALSE)</f>
        <v>M-BAP - SM</v>
      </c>
    </row>
    <row r="292" spans="1:12" x14ac:dyDescent="0.2">
      <c r="A292" s="15">
        <v>1998</v>
      </c>
      <c r="B292" s="15" t="s">
        <v>12</v>
      </c>
      <c r="C292" s="16" t="str">
        <f t="shared" si="12"/>
        <v>Marzo-1998</v>
      </c>
      <c r="D292" s="15" t="s">
        <v>81</v>
      </c>
      <c r="E292" s="67">
        <v>322389</v>
      </c>
      <c r="F292" s="67">
        <v>112230000</v>
      </c>
      <c r="G292" s="17">
        <f>+Tabla1[[#This Row],[Toneladas Km (Ton.Km)]]/Tabla1[[#This Row],[Toneladas (Ton)]]</f>
        <v>348.11981798386421</v>
      </c>
      <c r="H292" s="18">
        <v>4419953</v>
      </c>
      <c r="I292" s="18">
        <f t="shared" si="13"/>
        <v>13.709999410649868</v>
      </c>
      <c r="J292" s="18">
        <f t="shared" si="14"/>
        <v>3.9382990287801838E-2</v>
      </c>
      <c r="K292" s="18"/>
      <c r="L292" s="56" t="str">
        <f>+VLOOKUP(Tabla1[[#This Row],[Operador]],OPE_6[#All],9,FALSE)</f>
        <v>B-FEP SA</v>
      </c>
    </row>
    <row r="293" spans="1:12" x14ac:dyDescent="0.2">
      <c r="A293" s="15">
        <v>1998</v>
      </c>
      <c r="B293" s="15" t="s">
        <v>12</v>
      </c>
      <c r="C293" s="16" t="str">
        <f t="shared" si="12"/>
        <v>Marzo-1998</v>
      </c>
      <c r="D293" s="15" t="s">
        <v>6</v>
      </c>
      <c r="E293" s="67">
        <v>402900</v>
      </c>
      <c r="F293" s="67">
        <v>142303500</v>
      </c>
      <c r="G293" s="17">
        <f>+Tabla1[[#This Row],[Toneladas Km (Ton.Km)]]/Tabla1[[#This Row],[Toneladas (Ton)]]</f>
        <v>353.19806403574086</v>
      </c>
      <c r="H293" s="18">
        <v>3980000</v>
      </c>
      <c r="I293" s="18">
        <f t="shared" si="13"/>
        <v>9.8783817324398111</v>
      </c>
      <c r="J293" s="18">
        <f t="shared" si="14"/>
        <v>2.7968391501263144E-2</v>
      </c>
      <c r="K293" s="18"/>
      <c r="L293" s="56" t="str">
        <f>+VLOOKUP(Tabla1[[#This Row],[Operador]],OPE_6[#All],9,FALSE)</f>
        <v>A-FSR SA</v>
      </c>
    </row>
    <row r="294" spans="1:12" x14ac:dyDescent="0.2">
      <c r="A294" s="15">
        <v>1998</v>
      </c>
      <c r="B294" s="15" t="s">
        <v>12</v>
      </c>
      <c r="C294" s="16" t="str">
        <f t="shared" si="12"/>
        <v>Marzo-1998</v>
      </c>
      <c r="D294" s="15" t="s">
        <v>40</v>
      </c>
      <c r="E294" s="67">
        <v>76670</v>
      </c>
      <c r="F294" s="67">
        <v>32322000</v>
      </c>
      <c r="G294" s="17">
        <f>+Tabla1[[#This Row],[Toneladas Km (Ton.Km)]]/Tabla1[[#This Row],[Toneladas (Ton)]]</f>
        <v>421.57297508803964</v>
      </c>
      <c r="H294" s="18">
        <v>1033387.9999999999</v>
      </c>
      <c r="I294" s="18">
        <f t="shared" si="13"/>
        <v>13.478387896178425</v>
      </c>
      <c r="J294" s="18">
        <f t="shared" si="14"/>
        <v>3.1971660169543961E-2</v>
      </c>
      <c r="K294" s="18"/>
      <c r="L294" s="56" t="str">
        <f>+VLOOKUP(Tabla1[[#This Row],[Operador]],OPE_6[#All],9,FALSE)</f>
        <v>L-FM - GRAL. URQ. SA</v>
      </c>
    </row>
    <row r="295" spans="1:12" x14ac:dyDescent="0.2">
      <c r="A295" s="15">
        <v>1998</v>
      </c>
      <c r="B295" s="15" t="s">
        <v>12</v>
      </c>
      <c r="C295" s="16" t="str">
        <f t="shared" si="12"/>
        <v>Marzo-1998</v>
      </c>
      <c r="D295" s="15" t="s">
        <v>7</v>
      </c>
      <c r="E295" s="67">
        <v>368310</v>
      </c>
      <c r="F295" s="67">
        <v>128138074</v>
      </c>
      <c r="G295" s="17">
        <f>+Tabla1[[#This Row],[Toneladas Km (Ton.Km)]]/Tabla1[[#This Row],[Toneladas (Ton)]]</f>
        <v>347.90821318997581</v>
      </c>
      <c r="H295" s="18">
        <v>3531003</v>
      </c>
      <c r="I295" s="18">
        <f t="shared" si="13"/>
        <v>9.5870408080149883</v>
      </c>
      <c r="J295" s="18">
        <f t="shared" si="14"/>
        <v>2.7556235939678632E-2</v>
      </c>
      <c r="K295" s="18"/>
      <c r="L295" s="56" t="str">
        <f>+VLOOKUP(Tabla1[[#This Row],[Operador]],OPE_6[#All],9,FALSE)</f>
        <v>C-NCA SA</v>
      </c>
    </row>
    <row r="296" spans="1:12" x14ac:dyDescent="0.2">
      <c r="A296" s="15">
        <v>1998</v>
      </c>
      <c r="B296" s="15" t="s">
        <v>12</v>
      </c>
      <c r="C296" s="16" t="str">
        <f t="shared" si="12"/>
        <v>Marzo-1998</v>
      </c>
      <c r="D296" s="15" t="s">
        <v>41</v>
      </c>
      <c r="E296" s="67">
        <v>350786</v>
      </c>
      <c r="F296" s="67">
        <v>274288000</v>
      </c>
      <c r="G296" s="17">
        <f>+Tabla1[[#This Row],[Toneladas Km (Ton.Km)]]/Tabla1[[#This Row],[Toneladas (Ton)]]</f>
        <v>781.92402205333167</v>
      </c>
      <c r="H296" s="18">
        <v>6021758</v>
      </c>
      <c r="I296" s="18">
        <f t="shared" si="13"/>
        <v>17.166471866037984</v>
      </c>
      <c r="J296" s="18">
        <f t="shared" si="14"/>
        <v>2.1954143090474245E-2</v>
      </c>
      <c r="K296" s="18"/>
      <c r="L296" s="56" t="str">
        <f>+VLOOKUP(Tabla1[[#This Row],[Operador]],OPE_6[#All],9,FALSE)</f>
        <v>M-BAP - SM</v>
      </c>
    </row>
    <row r="297" spans="1:12" x14ac:dyDescent="0.2">
      <c r="A297" s="15">
        <v>1998</v>
      </c>
      <c r="B297" s="15" t="s">
        <v>13</v>
      </c>
      <c r="C297" s="16" t="str">
        <f t="shared" si="12"/>
        <v>Abril-1998</v>
      </c>
      <c r="D297" s="15" t="s">
        <v>81</v>
      </c>
      <c r="E297" s="67">
        <v>372713</v>
      </c>
      <c r="F297" s="67">
        <v>139740000</v>
      </c>
      <c r="G297" s="17">
        <f>+Tabla1[[#This Row],[Toneladas Km (Ton.Km)]]/Tabla1[[#This Row],[Toneladas (Ton)]]</f>
        <v>374.9265520655303</v>
      </c>
      <c r="H297" s="18">
        <v>5378242</v>
      </c>
      <c r="I297" s="18">
        <f t="shared" si="13"/>
        <v>14.429982318835135</v>
      </c>
      <c r="J297" s="18">
        <f t="shared" si="14"/>
        <v>3.8487491054816088E-2</v>
      </c>
      <c r="K297" s="18"/>
      <c r="L297" s="56" t="str">
        <f>+VLOOKUP(Tabla1[[#This Row],[Operador]],OPE_6[#All],9,FALSE)</f>
        <v>B-FEP SA</v>
      </c>
    </row>
    <row r="298" spans="1:12" x14ac:dyDescent="0.2">
      <c r="A298" s="15">
        <v>1998</v>
      </c>
      <c r="B298" s="15" t="s">
        <v>13</v>
      </c>
      <c r="C298" s="16" t="str">
        <f t="shared" si="12"/>
        <v>Abril-1998</v>
      </c>
      <c r="D298" s="15" t="s">
        <v>6</v>
      </c>
      <c r="E298" s="67">
        <v>384700</v>
      </c>
      <c r="F298" s="67">
        <v>137843900</v>
      </c>
      <c r="G298" s="17">
        <f>+Tabla1[[#This Row],[Toneladas Km (Ton.Km)]]/Tabla1[[#This Row],[Toneladas (Ton)]]</f>
        <v>358.31531063166102</v>
      </c>
      <c r="H298" s="18">
        <v>3660800</v>
      </c>
      <c r="I298" s="18">
        <f t="shared" si="13"/>
        <v>9.5159864829737462</v>
      </c>
      <c r="J298" s="18">
        <f t="shared" si="14"/>
        <v>2.6557577085384265E-2</v>
      </c>
      <c r="K298" s="18"/>
      <c r="L298" s="56" t="str">
        <f>+VLOOKUP(Tabla1[[#This Row],[Operador]],OPE_6[#All],9,FALSE)</f>
        <v>A-FSR SA</v>
      </c>
    </row>
    <row r="299" spans="1:12" x14ac:dyDescent="0.2">
      <c r="A299" s="15">
        <v>1998</v>
      </c>
      <c r="B299" s="15" t="s">
        <v>13</v>
      </c>
      <c r="C299" s="16" t="str">
        <f t="shared" si="12"/>
        <v>Abril-1998</v>
      </c>
      <c r="D299" s="15" t="s">
        <v>40</v>
      </c>
      <c r="E299" s="67">
        <v>79358</v>
      </c>
      <c r="F299" s="67">
        <v>36419000</v>
      </c>
      <c r="G299" s="17">
        <f>+Tabla1[[#This Row],[Toneladas Km (Ton.Km)]]/Tabla1[[#This Row],[Toneladas (Ton)]]</f>
        <v>458.92033569394391</v>
      </c>
      <c r="H299" s="18">
        <v>1110219</v>
      </c>
      <c r="I299" s="18">
        <f t="shared" si="13"/>
        <v>13.990007308651931</v>
      </c>
      <c r="J299" s="18">
        <f t="shared" si="14"/>
        <v>3.048460968175952E-2</v>
      </c>
      <c r="K299" s="18"/>
      <c r="L299" s="56" t="str">
        <f>+VLOOKUP(Tabla1[[#This Row],[Operador]],OPE_6[#All],9,FALSE)</f>
        <v>L-FM - GRAL. URQ. SA</v>
      </c>
    </row>
    <row r="300" spans="1:12" x14ac:dyDescent="0.2">
      <c r="A300" s="15">
        <v>1998</v>
      </c>
      <c r="B300" s="15" t="s">
        <v>13</v>
      </c>
      <c r="C300" s="16" t="str">
        <f t="shared" si="12"/>
        <v>Abril-1998</v>
      </c>
      <c r="D300" s="15" t="s">
        <v>7</v>
      </c>
      <c r="E300" s="67">
        <v>458092</v>
      </c>
      <c r="F300" s="67">
        <v>155567407</v>
      </c>
      <c r="G300" s="17">
        <f>+Tabla1[[#This Row],[Toneladas Km (Ton.Km)]]/Tabla1[[#This Row],[Toneladas (Ton)]]</f>
        <v>339.5986111960043</v>
      </c>
      <c r="H300" s="18">
        <v>4219014</v>
      </c>
      <c r="I300" s="18">
        <f t="shared" si="13"/>
        <v>9.2099709228713884</v>
      </c>
      <c r="J300" s="18">
        <f t="shared" si="14"/>
        <v>2.712016662976198E-2</v>
      </c>
      <c r="K300" s="18"/>
      <c r="L300" s="56" t="str">
        <f>+VLOOKUP(Tabla1[[#This Row],[Operador]],OPE_6[#All],9,FALSE)</f>
        <v>C-NCA SA</v>
      </c>
    </row>
    <row r="301" spans="1:12" x14ac:dyDescent="0.2">
      <c r="A301" s="15">
        <v>1998</v>
      </c>
      <c r="B301" s="15" t="s">
        <v>13</v>
      </c>
      <c r="C301" s="16" t="str">
        <f t="shared" si="12"/>
        <v>Abril-1998</v>
      </c>
      <c r="D301" s="15" t="s">
        <v>41</v>
      </c>
      <c r="E301" s="67">
        <v>335466</v>
      </c>
      <c r="F301" s="67">
        <v>263207000</v>
      </c>
      <c r="G301" s="17">
        <f>+Tabla1[[#This Row],[Toneladas Km (Ton.Km)]]/Tabla1[[#This Row],[Toneladas (Ton)]]</f>
        <v>784.60112202130767</v>
      </c>
      <c r="H301" s="18">
        <v>4972252</v>
      </c>
      <c r="I301" s="18">
        <f t="shared" si="13"/>
        <v>14.821925321791181</v>
      </c>
      <c r="J301" s="18">
        <f t="shared" si="14"/>
        <v>1.8891032533329282E-2</v>
      </c>
      <c r="K301" s="18"/>
      <c r="L301" s="56" t="str">
        <f>+VLOOKUP(Tabla1[[#This Row],[Operador]],OPE_6[#All],9,FALSE)</f>
        <v>M-BAP - SM</v>
      </c>
    </row>
    <row r="302" spans="1:12" x14ac:dyDescent="0.2">
      <c r="A302" s="15">
        <v>1998</v>
      </c>
      <c r="B302" s="15" t="s">
        <v>14</v>
      </c>
      <c r="C302" s="16" t="str">
        <f t="shared" si="12"/>
        <v>Mayo-1998</v>
      </c>
      <c r="D302" s="15" t="s">
        <v>81</v>
      </c>
      <c r="E302" s="67">
        <v>332768</v>
      </c>
      <c r="F302" s="67">
        <v>131460000</v>
      </c>
      <c r="G302" s="17">
        <f>+Tabla1[[#This Row],[Toneladas Km (Ton.Km)]]/Tabla1[[#This Row],[Toneladas (Ton)]]</f>
        <v>395.05000480815465</v>
      </c>
      <c r="H302" s="18">
        <v>4808487</v>
      </c>
      <c r="I302" s="18">
        <f t="shared" si="13"/>
        <v>14.449968145975575</v>
      </c>
      <c r="J302" s="18">
        <f t="shared" si="14"/>
        <v>3.6577567320858054E-2</v>
      </c>
      <c r="K302" s="18"/>
      <c r="L302" s="56" t="str">
        <f>+VLOOKUP(Tabla1[[#This Row],[Operador]],OPE_6[#All],9,FALSE)</f>
        <v>B-FEP SA</v>
      </c>
    </row>
    <row r="303" spans="1:12" x14ac:dyDescent="0.2">
      <c r="A303" s="15">
        <v>1998</v>
      </c>
      <c r="B303" s="15" t="s">
        <v>14</v>
      </c>
      <c r="C303" s="16" t="str">
        <f t="shared" si="12"/>
        <v>Mayo-1998</v>
      </c>
      <c r="D303" s="15" t="s">
        <v>6</v>
      </c>
      <c r="E303" s="67">
        <v>367700</v>
      </c>
      <c r="F303" s="67">
        <v>130019900</v>
      </c>
      <c r="G303" s="17">
        <f>+Tabla1[[#This Row],[Toneladas Km (Ton.Km)]]/Tabla1[[#This Row],[Toneladas (Ton)]]</f>
        <v>353.60320913788416</v>
      </c>
      <c r="H303" s="18">
        <v>3523900</v>
      </c>
      <c r="I303" s="18">
        <f t="shared" si="13"/>
        <v>9.5836279575741088</v>
      </c>
      <c r="J303" s="18">
        <f t="shared" si="14"/>
        <v>2.710277426763134E-2</v>
      </c>
      <c r="K303" s="18"/>
      <c r="L303" s="56" t="str">
        <f>+VLOOKUP(Tabla1[[#This Row],[Operador]],OPE_6[#All],9,FALSE)</f>
        <v>A-FSR SA</v>
      </c>
    </row>
    <row r="304" spans="1:12" x14ac:dyDescent="0.2">
      <c r="A304" s="15">
        <v>1998</v>
      </c>
      <c r="B304" s="15" t="s">
        <v>14</v>
      </c>
      <c r="C304" s="16" t="str">
        <f t="shared" si="12"/>
        <v>Mayo-1998</v>
      </c>
      <c r="D304" s="15" t="s">
        <v>40</v>
      </c>
      <c r="E304" s="67">
        <v>78410</v>
      </c>
      <c r="F304" s="67">
        <v>37759000</v>
      </c>
      <c r="G304" s="17">
        <f>+Tabla1[[#This Row],[Toneladas Km (Ton.Km)]]/Tabla1[[#This Row],[Toneladas (Ton)]]</f>
        <v>481.55847468435149</v>
      </c>
      <c r="H304" s="18">
        <v>937228</v>
      </c>
      <c r="I304" s="18">
        <f t="shared" si="13"/>
        <v>11.952914169111082</v>
      </c>
      <c r="J304" s="18">
        <f t="shared" si="14"/>
        <v>2.4821314123785059E-2</v>
      </c>
      <c r="K304" s="18"/>
      <c r="L304" s="56" t="str">
        <f>+VLOOKUP(Tabla1[[#This Row],[Operador]],OPE_6[#All],9,FALSE)</f>
        <v>L-FM - GRAL. URQ. SA</v>
      </c>
    </row>
    <row r="305" spans="1:12" x14ac:dyDescent="0.2">
      <c r="A305" s="15">
        <v>1998</v>
      </c>
      <c r="B305" s="15" t="s">
        <v>14</v>
      </c>
      <c r="C305" s="16" t="str">
        <f t="shared" si="12"/>
        <v>Mayo-1998</v>
      </c>
      <c r="D305" s="15" t="s">
        <v>7</v>
      </c>
      <c r="E305" s="67">
        <v>547514</v>
      </c>
      <c r="F305" s="67">
        <v>240881549</v>
      </c>
      <c r="G305" s="17">
        <f>+Tabla1[[#This Row],[Toneladas Km (Ton.Km)]]/Tabla1[[#This Row],[Toneladas (Ton)]]</f>
        <v>439.95504955124437</v>
      </c>
      <c r="H305" s="18">
        <v>5451427</v>
      </c>
      <c r="I305" s="18">
        <f t="shared" si="13"/>
        <v>9.9566896919530823</v>
      </c>
      <c r="J305" s="18">
        <f t="shared" si="14"/>
        <v>2.2631152210001771E-2</v>
      </c>
      <c r="K305" s="18"/>
      <c r="L305" s="56" t="str">
        <f>+VLOOKUP(Tabla1[[#This Row],[Operador]],OPE_6[#All],9,FALSE)</f>
        <v>C-NCA SA</v>
      </c>
    </row>
    <row r="306" spans="1:12" x14ac:dyDescent="0.2">
      <c r="A306" s="15">
        <v>1998</v>
      </c>
      <c r="B306" s="15" t="s">
        <v>14</v>
      </c>
      <c r="C306" s="16" t="str">
        <f t="shared" si="12"/>
        <v>Mayo-1998</v>
      </c>
      <c r="D306" s="15" t="s">
        <v>41</v>
      </c>
      <c r="E306" s="67">
        <v>260425</v>
      </c>
      <c r="F306" s="67">
        <v>210310000</v>
      </c>
      <c r="G306" s="17">
        <f>+Tabla1[[#This Row],[Toneladas Km (Ton.Km)]]/Tabla1[[#This Row],[Toneladas (Ton)]]</f>
        <v>807.56455793414614</v>
      </c>
      <c r="H306" s="18">
        <v>3711661</v>
      </c>
      <c r="I306" s="18">
        <f t="shared" si="13"/>
        <v>14.252322165690698</v>
      </c>
      <c r="J306" s="18">
        <f t="shared" si="14"/>
        <v>1.7648523608007227E-2</v>
      </c>
      <c r="K306" s="18"/>
      <c r="L306" s="56" t="str">
        <f>+VLOOKUP(Tabla1[[#This Row],[Operador]],OPE_6[#All],9,FALSE)</f>
        <v>M-BAP - SM</v>
      </c>
    </row>
    <row r="307" spans="1:12" x14ac:dyDescent="0.2">
      <c r="A307" s="15">
        <v>1998</v>
      </c>
      <c r="B307" s="15" t="s">
        <v>15</v>
      </c>
      <c r="C307" s="16" t="str">
        <f t="shared" si="12"/>
        <v>Junio-1998</v>
      </c>
      <c r="D307" s="15" t="s">
        <v>81</v>
      </c>
      <c r="E307" s="67">
        <v>331140</v>
      </c>
      <c r="F307" s="67">
        <v>124740000</v>
      </c>
      <c r="G307" s="17">
        <f>+Tabla1[[#This Row],[Toneladas Km (Ton.Km)]]/Tabla1[[#This Row],[Toneladas (Ton)]]</f>
        <v>376.69867729661172</v>
      </c>
      <c r="H307" s="18">
        <v>4046548</v>
      </c>
      <c r="I307" s="18">
        <f t="shared" si="13"/>
        <v>12.220051941776893</v>
      </c>
      <c r="J307" s="18">
        <f t="shared" si="14"/>
        <v>3.2439858906525572E-2</v>
      </c>
      <c r="K307" s="18"/>
      <c r="L307" s="56" t="str">
        <f>+VLOOKUP(Tabla1[[#This Row],[Operador]],OPE_6[#All],9,FALSE)</f>
        <v>B-FEP SA</v>
      </c>
    </row>
    <row r="308" spans="1:12" x14ac:dyDescent="0.2">
      <c r="A308" s="15">
        <v>1998</v>
      </c>
      <c r="B308" s="15" t="s">
        <v>15</v>
      </c>
      <c r="C308" s="16" t="str">
        <f t="shared" si="12"/>
        <v>Junio-1998</v>
      </c>
      <c r="D308" s="15" t="s">
        <v>6</v>
      </c>
      <c r="E308" s="67">
        <v>357800</v>
      </c>
      <c r="F308" s="67">
        <v>132894000</v>
      </c>
      <c r="G308" s="17">
        <f>+Tabla1[[#This Row],[Toneladas Km (Ton.Km)]]/Tabla1[[#This Row],[Toneladas (Ton)]]</f>
        <v>371.41978759083287</v>
      </c>
      <c r="H308" s="18">
        <v>3616700</v>
      </c>
      <c r="I308" s="18">
        <f t="shared" si="13"/>
        <v>10.108160983789826</v>
      </c>
      <c r="J308" s="18">
        <f t="shared" si="14"/>
        <v>2.721492317185125E-2</v>
      </c>
      <c r="K308" s="18"/>
      <c r="L308" s="56" t="str">
        <f>+VLOOKUP(Tabla1[[#This Row],[Operador]],OPE_6[#All],9,FALSE)</f>
        <v>A-FSR SA</v>
      </c>
    </row>
    <row r="309" spans="1:12" x14ac:dyDescent="0.2">
      <c r="A309" s="15">
        <v>1998</v>
      </c>
      <c r="B309" s="15" t="s">
        <v>15</v>
      </c>
      <c r="C309" s="16" t="str">
        <f t="shared" si="12"/>
        <v>Junio-1998</v>
      </c>
      <c r="D309" s="15" t="s">
        <v>40</v>
      </c>
      <c r="E309" s="67">
        <v>97188</v>
      </c>
      <c r="F309" s="67">
        <v>43670000</v>
      </c>
      <c r="G309" s="17">
        <f>+Tabla1[[#This Row],[Toneladas Km (Ton.Km)]]/Tabla1[[#This Row],[Toneladas (Ton)]]</f>
        <v>449.33530888587069</v>
      </c>
      <c r="H309" s="18">
        <v>1091552</v>
      </c>
      <c r="I309" s="18">
        <f t="shared" si="13"/>
        <v>11.231345433592624</v>
      </c>
      <c r="J309" s="18">
        <f t="shared" si="14"/>
        <v>2.4995465994962218E-2</v>
      </c>
      <c r="K309" s="18"/>
      <c r="L309" s="56" t="str">
        <f>+VLOOKUP(Tabla1[[#This Row],[Operador]],OPE_6[#All],9,FALSE)</f>
        <v>L-FM - GRAL. URQ. SA</v>
      </c>
    </row>
    <row r="310" spans="1:12" x14ac:dyDescent="0.2">
      <c r="A310" s="15">
        <v>1998</v>
      </c>
      <c r="B310" s="15" t="s">
        <v>15</v>
      </c>
      <c r="C310" s="16" t="str">
        <f t="shared" si="12"/>
        <v>Junio-1998</v>
      </c>
      <c r="D310" s="15" t="s">
        <v>7</v>
      </c>
      <c r="E310" s="67">
        <v>522460</v>
      </c>
      <c r="F310" s="67">
        <v>241584579</v>
      </c>
      <c r="G310" s="17">
        <f>+Tabla1[[#This Row],[Toneladas Km (Ton.Km)]]/Tabla1[[#This Row],[Toneladas (Ton)]]</f>
        <v>462.39822952953335</v>
      </c>
      <c r="H310" s="18">
        <v>5332824</v>
      </c>
      <c r="I310" s="18">
        <f t="shared" si="13"/>
        <v>10.20714313057459</v>
      </c>
      <c r="J310" s="18">
        <f t="shared" si="14"/>
        <v>2.207435599604228E-2</v>
      </c>
      <c r="K310" s="18"/>
      <c r="L310" s="56" t="str">
        <f>+VLOOKUP(Tabla1[[#This Row],[Operador]],OPE_6[#All],9,FALSE)</f>
        <v>C-NCA SA</v>
      </c>
    </row>
    <row r="311" spans="1:12" x14ac:dyDescent="0.2">
      <c r="A311" s="15">
        <v>1998</v>
      </c>
      <c r="B311" s="15" t="s">
        <v>15</v>
      </c>
      <c r="C311" s="16" t="str">
        <f t="shared" si="12"/>
        <v>Junio-1998</v>
      </c>
      <c r="D311" s="15" t="s">
        <v>41</v>
      </c>
      <c r="E311" s="67">
        <v>198402</v>
      </c>
      <c r="F311" s="67">
        <v>164821000</v>
      </c>
      <c r="G311" s="17">
        <f>+Tabla1[[#This Row],[Toneladas Km (Ton.Km)]]/Tabla1[[#This Row],[Toneladas (Ton)]]</f>
        <v>830.74263364280603</v>
      </c>
      <c r="H311" s="18">
        <v>4171935.0000000005</v>
      </c>
      <c r="I311" s="18">
        <f t="shared" si="13"/>
        <v>21.027686212840599</v>
      </c>
      <c r="J311" s="18">
        <f t="shared" si="14"/>
        <v>2.5311914137154855E-2</v>
      </c>
      <c r="K311" s="18"/>
      <c r="L311" s="56" t="str">
        <f>+VLOOKUP(Tabla1[[#This Row],[Operador]],OPE_6[#All],9,FALSE)</f>
        <v>M-BAP - SM</v>
      </c>
    </row>
    <row r="312" spans="1:12" x14ac:dyDescent="0.2">
      <c r="A312" s="15">
        <v>1998</v>
      </c>
      <c r="B312" s="15" t="s">
        <v>16</v>
      </c>
      <c r="C312" s="16" t="str">
        <f t="shared" si="12"/>
        <v>Julio-1998</v>
      </c>
      <c r="D312" s="15" t="s">
        <v>81</v>
      </c>
      <c r="E312" s="67">
        <v>311259</v>
      </c>
      <c r="F312" s="67">
        <v>115520000</v>
      </c>
      <c r="G312" s="17">
        <f>+Tabla1[[#This Row],[Toneladas Km (Ton.Km)]]/Tabla1[[#This Row],[Toneladas (Ton)]]</f>
        <v>371.13786268027593</v>
      </c>
      <c r="H312" s="18">
        <v>3411399</v>
      </c>
      <c r="I312" s="18">
        <f t="shared" si="13"/>
        <v>10.960001156593062</v>
      </c>
      <c r="J312" s="18">
        <f t="shared" si="14"/>
        <v>2.953080851800554E-2</v>
      </c>
      <c r="K312" s="18"/>
      <c r="L312" s="56" t="str">
        <f>+VLOOKUP(Tabla1[[#This Row],[Operador]],OPE_6[#All],9,FALSE)</f>
        <v>B-FEP SA</v>
      </c>
    </row>
    <row r="313" spans="1:12" x14ac:dyDescent="0.2">
      <c r="A313" s="15">
        <v>1998</v>
      </c>
      <c r="B313" s="15" t="s">
        <v>16</v>
      </c>
      <c r="C313" s="16" t="str">
        <f t="shared" si="12"/>
        <v>Julio-1998</v>
      </c>
      <c r="D313" s="15" t="s">
        <v>6</v>
      </c>
      <c r="E313" s="67">
        <v>364500</v>
      </c>
      <c r="F313" s="67">
        <v>137169900</v>
      </c>
      <c r="G313" s="17">
        <f>+Tabla1[[#This Row],[Toneladas Km (Ton.Km)]]/Tabla1[[#This Row],[Toneladas (Ton)]]</f>
        <v>376.32345679012343</v>
      </c>
      <c r="H313" s="18">
        <v>3640500</v>
      </c>
      <c r="I313" s="18">
        <f t="shared" si="13"/>
        <v>9.9876543209876552</v>
      </c>
      <c r="J313" s="18">
        <f t="shared" si="14"/>
        <v>2.6540079128146918E-2</v>
      </c>
      <c r="K313" s="18"/>
      <c r="L313" s="56" t="str">
        <f>+VLOOKUP(Tabla1[[#This Row],[Operador]],OPE_6[#All],9,FALSE)</f>
        <v>A-FSR SA</v>
      </c>
    </row>
    <row r="314" spans="1:12" x14ac:dyDescent="0.2">
      <c r="A314" s="15">
        <v>1998</v>
      </c>
      <c r="B314" s="15" t="s">
        <v>16</v>
      </c>
      <c r="C314" s="16" t="str">
        <f t="shared" si="12"/>
        <v>Julio-1998</v>
      </c>
      <c r="D314" s="15" t="s">
        <v>40</v>
      </c>
      <c r="E314" s="67">
        <v>111148</v>
      </c>
      <c r="F314" s="67">
        <v>55419000</v>
      </c>
      <c r="G314" s="17">
        <f>+Tabla1[[#This Row],[Toneladas Km (Ton.Km)]]/Tabla1[[#This Row],[Toneladas (Ton)]]</f>
        <v>498.60546298628856</v>
      </c>
      <c r="H314" s="18">
        <v>1432483</v>
      </c>
      <c r="I314" s="18">
        <f t="shared" si="13"/>
        <v>12.888068161370425</v>
      </c>
      <c r="J314" s="18">
        <f t="shared" si="14"/>
        <v>2.5848228946751116E-2</v>
      </c>
      <c r="K314" s="18"/>
      <c r="L314" s="56" t="str">
        <f>+VLOOKUP(Tabla1[[#This Row],[Operador]],OPE_6[#All],9,FALSE)</f>
        <v>L-FM - GRAL. URQ. SA</v>
      </c>
    </row>
    <row r="315" spans="1:12" x14ac:dyDescent="0.2">
      <c r="A315" s="15">
        <v>1998</v>
      </c>
      <c r="B315" s="15" t="s">
        <v>16</v>
      </c>
      <c r="C315" s="16" t="str">
        <f t="shared" si="12"/>
        <v>Julio-1998</v>
      </c>
      <c r="D315" s="15" t="s">
        <v>7</v>
      </c>
      <c r="E315" s="67">
        <v>573434</v>
      </c>
      <c r="F315" s="67">
        <v>270919106</v>
      </c>
      <c r="G315" s="17">
        <f>+Tabla1[[#This Row],[Toneladas Km (Ton.Km)]]/Tabla1[[#This Row],[Toneladas (Ton)]]</f>
        <v>472.45037092324486</v>
      </c>
      <c r="H315" s="18">
        <v>5883853</v>
      </c>
      <c r="I315" s="18">
        <f t="shared" si="13"/>
        <v>10.260732708559312</v>
      </c>
      <c r="J315" s="18">
        <f t="shared" si="14"/>
        <v>2.171811758451617E-2</v>
      </c>
      <c r="K315" s="18"/>
      <c r="L315" s="56" t="str">
        <f>+VLOOKUP(Tabla1[[#This Row],[Operador]],OPE_6[#All],9,FALSE)</f>
        <v>C-NCA SA</v>
      </c>
    </row>
    <row r="316" spans="1:12" x14ac:dyDescent="0.2">
      <c r="A316" s="15">
        <v>1998</v>
      </c>
      <c r="B316" s="15" t="s">
        <v>16</v>
      </c>
      <c r="C316" s="16" t="str">
        <f t="shared" si="12"/>
        <v>Julio-1998</v>
      </c>
      <c r="D316" s="15" t="s">
        <v>41</v>
      </c>
      <c r="E316" s="67">
        <v>230920</v>
      </c>
      <c r="F316" s="67">
        <v>200003000</v>
      </c>
      <c r="G316" s="17">
        <f>+Tabla1[[#This Row],[Toneladas Km (Ton.Km)]]/Tabla1[[#This Row],[Toneladas (Ton)]]</f>
        <v>866.11380564697731</v>
      </c>
      <c r="H316" s="18">
        <v>3558241</v>
      </c>
      <c r="I316" s="18">
        <f t="shared" si="13"/>
        <v>15.408977134938507</v>
      </c>
      <c r="J316" s="18">
        <f t="shared" si="14"/>
        <v>1.7790938135927963E-2</v>
      </c>
      <c r="K316" s="18"/>
      <c r="L316" s="56" t="str">
        <f>+VLOOKUP(Tabla1[[#This Row],[Operador]],OPE_6[#All],9,FALSE)</f>
        <v>M-BAP - SM</v>
      </c>
    </row>
    <row r="317" spans="1:12" x14ac:dyDescent="0.2">
      <c r="A317" s="15">
        <v>1998</v>
      </c>
      <c r="B317" s="15" t="s">
        <v>28</v>
      </c>
      <c r="C317" s="16" t="str">
        <f t="shared" si="12"/>
        <v>Agosto-1998</v>
      </c>
      <c r="D317" s="15" t="s">
        <v>81</v>
      </c>
      <c r="E317" s="67">
        <v>314917</v>
      </c>
      <c r="F317" s="67">
        <v>114060000</v>
      </c>
      <c r="G317" s="17">
        <f>+Tabla1[[#This Row],[Toneladas Km (Ton.Km)]]/Tabla1[[#This Row],[Toneladas (Ton)]]</f>
        <v>362.19067246290291</v>
      </c>
      <c r="H317" s="18">
        <v>3155468</v>
      </c>
      <c r="I317" s="18">
        <f t="shared" si="13"/>
        <v>10.019998920350442</v>
      </c>
      <c r="J317" s="18">
        <f t="shared" si="14"/>
        <v>2.7664983342100647E-2</v>
      </c>
      <c r="K317" s="18"/>
      <c r="L317" s="56" t="str">
        <f>+VLOOKUP(Tabla1[[#This Row],[Operador]],OPE_6[#All],9,FALSE)</f>
        <v>B-FEP SA</v>
      </c>
    </row>
    <row r="318" spans="1:12" x14ac:dyDescent="0.2">
      <c r="A318" s="15">
        <v>1998</v>
      </c>
      <c r="B318" s="15" t="s">
        <v>28</v>
      </c>
      <c r="C318" s="16" t="str">
        <f t="shared" si="12"/>
        <v>Agosto-1998</v>
      </c>
      <c r="D318" s="15" t="s">
        <v>6</v>
      </c>
      <c r="E318" s="67">
        <v>342000</v>
      </c>
      <c r="F318" s="67">
        <v>127021400</v>
      </c>
      <c r="G318" s="17">
        <f>+Tabla1[[#This Row],[Toneladas Km (Ton.Km)]]/Tabla1[[#This Row],[Toneladas (Ton)]]</f>
        <v>371.40760233918127</v>
      </c>
      <c r="H318" s="18">
        <v>3600400</v>
      </c>
      <c r="I318" s="18">
        <f t="shared" si="13"/>
        <v>10.527485380116959</v>
      </c>
      <c r="J318" s="18">
        <f t="shared" si="14"/>
        <v>2.8344830083749668E-2</v>
      </c>
      <c r="K318" s="18"/>
      <c r="L318" s="56" t="str">
        <f>+VLOOKUP(Tabla1[[#This Row],[Operador]],OPE_6[#All],9,FALSE)</f>
        <v>A-FSR SA</v>
      </c>
    </row>
    <row r="319" spans="1:12" x14ac:dyDescent="0.2">
      <c r="A319" s="15">
        <v>1998</v>
      </c>
      <c r="B319" s="15" t="s">
        <v>28</v>
      </c>
      <c r="C319" s="16" t="str">
        <f t="shared" si="12"/>
        <v>Agosto-1998</v>
      </c>
      <c r="D319" s="15" t="s">
        <v>40</v>
      </c>
      <c r="E319" s="67">
        <v>95505</v>
      </c>
      <c r="F319" s="67">
        <v>43372000</v>
      </c>
      <c r="G319" s="17">
        <f>+Tabla1[[#This Row],[Toneladas Km (Ton.Km)]]/Tabla1[[#This Row],[Toneladas (Ton)]]</f>
        <v>454.13329145070941</v>
      </c>
      <c r="H319" s="18">
        <v>1367143</v>
      </c>
      <c r="I319" s="18">
        <f t="shared" si="13"/>
        <v>14.314884037484948</v>
      </c>
      <c r="J319" s="18">
        <f t="shared" si="14"/>
        <v>3.152132712348981E-2</v>
      </c>
      <c r="K319" s="18"/>
      <c r="L319" s="56" t="str">
        <f>+VLOOKUP(Tabla1[[#This Row],[Operador]],OPE_6[#All],9,FALSE)</f>
        <v>L-FM - GRAL. URQ. SA</v>
      </c>
    </row>
    <row r="320" spans="1:12" x14ac:dyDescent="0.2">
      <c r="A320" s="15">
        <v>1998</v>
      </c>
      <c r="B320" s="15" t="s">
        <v>28</v>
      </c>
      <c r="C320" s="16" t="str">
        <f t="shared" si="12"/>
        <v>Agosto-1998</v>
      </c>
      <c r="D320" s="15" t="s">
        <v>7</v>
      </c>
      <c r="E320" s="67">
        <v>580574</v>
      </c>
      <c r="F320" s="67">
        <v>273546399</v>
      </c>
      <c r="G320" s="17">
        <f>+Tabla1[[#This Row],[Toneladas Km (Ton.Km)]]/Tabla1[[#This Row],[Toneladas (Ton)]]</f>
        <v>471.16543110783465</v>
      </c>
      <c r="H320" s="18">
        <v>5816604</v>
      </c>
      <c r="I320" s="18">
        <f t="shared" si="13"/>
        <v>10.01871251554496</v>
      </c>
      <c r="J320" s="18">
        <f t="shared" si="14"/>
        <v>2.1263683313922914E-2</v>
      </c>
      <c r="K320" s="18"/>
      <c r="L320" s="56" t="str">
        <f>+VLOOKUP(Tabla1[[#This Row],[Operador]],OPE_6[#All],9,FALSE)</f>
        <v>C-NCA SA</v>
      </c>
    </row>
    <row r="321" spans="1:12" x14ac:dyDescent="0.2">
      <c r="A321" s="15">
        <v>1998</v>
      </c>
      <c r="B321" s="15" t="s">
        <v>28</v>
      </c>
      <c r="C321" s="16" t="str">
        <f t="shared" si="12"/>
        <v>Agosto-1998</v>
      </c>
      <c r="D321" s="15" t="s">
        <v>41</v>
      </c>
      <c r="E321" s="67">
        <v>271110</v>
      </c>
      <c r="F321" s="67">
        <v>216810000</v>
      </c>
      <c r="G321" s="17">
        <f>+Tabla1[[#This Row],[Toneladas Km (Ton.Km)]]/Tabla1[[#This Row],[Toneladas (Ton)]]</f>
        <v>799.71229390284384</v>
      </c>
      <c r="H321" s="18">
        <v>3998100</v>
      </c>
      <c r="I321" s="18">
        <f t="shared" si="13"/>
        <v>14.747150603076243</v>
      </c>
      <c r="J321" s="18">
        <f t="shared" si="14"/>
        <v>1.8440570084405701E-2</v>
      </c>
      <c r="K321" s="18"/>
      <c r="L321" s="56" t="str">
        <f>+VLOOKUP(Tabla1[[#This Row],[Operador]],OPE_6[#All],9,FALSE)</f>
        <v>M-BAP - SM</v>
      </c>
    </row>
    <row r="322" spans="1:12" x14ac:dyDescent="0.2">
      <c r="A322" s="15">
        <v>1998</v>
      </c>
      <c r="B322" s="15" t="s">
        <v>29</v>
      </c>
      <c r="C322" s="16" t="str">
        <f t="shared" si="12"/>
        <v>Septiembre-1998</v>
      </c>
      <c r="D322" s="15" t="s">
        <v>81</v>
      </c>
      <c r="E322" s="67">
        <v>240881</v>
      </c>
      <c r="F322" s="67">
        <v>89840000</v>
      </c>
      <c r="G322" s="17">
        <f>+Tabla1[[#This Row],[Toneladas Km (Ton.Km)]]/Tabla1[[#This Row],[Toneladas (Ton)]]</f>
        <v>372.96424375521525</v>
      </c>
      <c r="H322" s="18">
        <v>2615946</v>
      </c>
      <c r="I322" s="18">
        <f t="shared" si="13"/>
        <v>10.859910080081036</v>
      </c>
      <c r="J322" s="18">
        <f t="shared" si="14"/>
        <v>2.9117831700801424E-2</v>
      </c>
      <c r="K322" s="18"/>
      <c r="L322" s="56" t="str">
        <f>+VLOOKUP(Tabla1[[#This Row],[Operador]],OPE_6[#All],9,FALSE)</f>
        <v>B-FEP SA</v>
      </c>
    </row>
    <row r="323" spans="1:12" x14ac:dyDescent="0.2">
      <c r="A323" s="15">
        <v>1998</v>
      </c>
      <c r="B323" s="15" t="s">
        <v>29</v>
      </c>
      <c r="C323" s="16" t="str">
        <f t="shared" si="12"/>
        <v>Septiembre-1998</v>
      </c>
      <c r="D323" s="15" t="s">
        <v>6</v>
      </c>
      <c r="E323" s="67">
        <v>338600</v>
      </c>
      <c r="F323" s="67">
        <v>131148300</v>
      </c>
      <c r="G323" s="17">
        <f>+Tabla1[[#This Row],[Toneladas Km (Ton.Km)]]/Tabla1[[#This Row],[Toneladas (Ton)]]</f>
        <v>387.32516243354991</v>
      </c>
      <c r="H323" s="18">
        <v>3601200</v>
      </c>
      <c r="I323" s="18">
        <f t="shared" si="13"/>
        <v>10.635558180744241</v>
      </c>
      <c r="J323" s="18">
        <f t="shared" si="14"/>
        <v>2.7458991081089117E-2</v>
      </c>
      <c r="K323" s="18"/>
      <c r="L323" s="56" t="str">
        <f>+VLOOKUP(Tabla1[[#This Row],[Operador]],OPE_6[#All],9,FALSE)</f>
        <v>A-FSR SA</v>
      </c>
    </row>
    <row r="324" spans="1:12" x14ac:dyDescent="0.2">
      <c r="A324" s="15">
        <v>1998</v>
      </c>
      <c r="B324" s="15" t="s">
        <v>29</v>
      </c>
      <c r="C324" s="16" t="str">
        <f t="shared" si="12"/>
        <v>Septiembre-1998</v>
      </c>
      <c r="D324" s="15" t="s">
        <v>40</v>
      </c>
      <c r="E324" s="67">
        <v>88858</v>
      </c>
      <c r="F324" s="67">
        <v>42638000</v>
      </c>
      <c r="G324" s="17">
        <f>+Tabla1[[#This Row],[Toneladas Km (Ton.Km)]]/Tabla1[[#This Row],[Toneladas (Ton)]]</f>
        <v>479.84424587544174</v>
      </c>
      <c r="H324" s="18">
        <v>1348645</v>
      </c>
      <c r="I324" s="18">
        <f t="shared" si="13"/>
        <v>15.177530441828536</v>
      </c>
      <c r="J324" s="18">
        <f t="shared" si="14"/>
        <v>3.1630118673483747E-2</v>
      </c>
      <c r="K324" s="18"/>
      <c r="L324" s="56" t="str">
        <f>+VLOOKUP(Tabla1[[#This Row],[Operador]],OPE_6[#All],9,FALSE)</f>
        <v>L-FM - GRAL. URQ. SA</v>
      </c>
    </row>
    <row r="325" spans="1:12" x14ac:dyDescent="0.2">
      <c r="A325" s="15">
        <v>1998</v>
      </c>
      <c r="B325" s="15" t="s">
        <v>29</v>
      </c>
      <c r="C325" s="16" t="str">
        <f t="shared" si="12"/>
        <v>Septiembre-1998</v>
      </c>
      <c r="D325" s="15" t="s">
        <v>7</v>
      </c>
      <c r="E325" s="67">
        <v>546148</v>
      </c>
      <c r="F325" s="67">
        <v>251006013</v>
      </c>
      <c r="G325" s="17">
        <f>+Tabla1[[#This Row],[Toneladas Km (Ton.Km)]]/Tabla1[[#This Row],[Toneladas (Ton)]]</f>
        <v>459.59339409830301</v>
      </c>
      <c r="H325" s="18">
        <v>5293590</v>
      </c>
      <c r="I325" s="18">
        <f t="shared" si="13"/>
        <v>9.6925924840885624</v>
      </c>
      <c r="J325" s="18">
        <f t="shared" si="14"/>
        <v>2.1089494776366173E-2</v>
      </c>
      <c r="K325" s="18"/>
      <c r="L325" s="56" t="str">
        <f>+VLOOKUP(Tabla1[[#This Row],[Operador]],OPE_6[#All],9,FALSE)</f>
        <v>C-NCA SA</v>
      </c>
    </row>
    <row r="326" spans="1:12" x14ac:dyDescent="0.2">
      <c r="A326" s="15">
        <v>1998</v>
      </c>
      <c r="B326" s="15" t="s">
        <v>29</v>
      </c>
      <c r="C326" s="16" t="str">
        <f t="shared" ref="C326:C389" si="15" xml:space="preserve"> B326 &amp; "-" &amp; A326</f>
        <v>Septiembre-1998</v>
      </c>
      <c r="D326" s="15" t="s">
        <v>41</v>
      </c>
      <c r="E326" s="67">
        <v>257351</v>
      </c>
      <c r="F326" s="67">
        <v>205504000</v>
      </c>
      <c r="G326" s="17">
        <f>+Tabla1[[#This Row],[Toneladas Km (Ton.Km)]]/Tabla1[[#This Row],[Toneladas (Ton)]]</f>
        <v>798.53585181328219</v>
      </c>
      <c r="H326" s="18">
        <v>5246398</v>
      </c>
      <c r="I326" s="18">
        <f t="shared" ref="I326:I389" si="16">+H326/E326</f>
        <v>20.38615742701602</v>
      </c>
      <c r="J326" s="18">
        <f t="shared" ref="J326:J389" si="17">+H326/F326</f>
        <v>2.5529420351915293E-2</v>
      </c>
      <c r="K326" s="18"/>
      <c r="L326" s="56" t="str">
        <f>+VLOOKUP(Tabla1[[#This Row],[Operador]],OPE_6[#All],9,FALSE)</f>
        <v>M-BAP - SM</v>
      </c>
    </row>
    <row r="327" spans="1:12" x14ac:dyDescent="0.2">
      <c r="A327" s="15">
        <v>1998</v>
      </c>
      <c r="B327" s="15" t="s">
        <v>30</v>
      </c>
      <c r="C327" s="16" t="str">
        <f t="shared" si="15"/>
        <v>Octubre-1998</v>
      </c>
      <c r="D327" s="15" t="s">
        <v>81</v>
      </c>
      <c r="E327" s="67">
        <v>252095</v>
      </c>
      <c r="F327" s="67">
        <v>93890000</v>
      </c>
      <c r="G327" s="17">
        <f>+Tabla1[[#This Row],[Toneladas Km (Ton.Km)]]/Tabla1[[#This Row],[Toneladas (Ton)]]</f>
        <v>372.43896150260815</v>
      </c>
      <c r="H327" s="18">
        <v>2445338</v>
      </c>
      <c r="I327" s="18">
        <f t="shared" si="16"/>
        <v>9.7000654515162932</v>
      </c>
      <c r="J327" s="18">
        <f t="shared" si="17"/>
        <v>2.6044711896900628E-2</v>
      </c>
      <c r="K327" s="18"/>
      <c r="L327" s="56" t="str">
        <f>+VLOOKUP(Tabla1[[#This Row],[Operador]],OPE_6[#All],9,FALSE)</f>
        <v>B-FEP SA</v>
      </c>
    </row>
    <row r="328" spans="1:12" x14ac:dyDescent="0.2">
      <c r="A328" s="15">
        <v>1998</v>
      </c>
      <c r="B328" s="15" t="s">
        <v>30</v>
      </c>
      <c r="C328" s="16" t="str">
        <f t="shared" si="15"/>
        <v>Octubre-1998</v>
      </c>
      <c r="D328" s="15" t="s">
        <v>6</v>
      </c>
      <c r="E328" s="67">
        <v>289600</v>
      </c>
      <c r="F328" s="67">
        <v>118179600</v>
      </c>
      <c r="G328" s="17">
        <f>+Tabla1[[#This Row],[Toneladas Km (Ton.Km)]]/Tabla1[[#This Row],[Toneladas (Ton)]]</f>
        <v>408.07872928176795</v>
      </c>
      <c r="H328" s="18">
        <v>3165000</v>
      </c>
      <c r="I328" s="18">
        <f t="shared" si="16"/>
        <v>10.928867403314918</v>
      </c>
      <c r="J328" s="18">
        <f t="shared" si="17"/>
        <v>2.6781271894641714E-2</v>
      </c>
      <c r="K328" s="18"/>
      <c r="L328" s="56" t="str">
        <f>+VLOOKUP(Tabla1[[#This Row],[Operador]],OPE_6[#All],9,FALSE)</f>
        <v>A-FSR SA</v>
      </c>
    </row>
    <row r="329" spans="1:12" x14ac:dyDescent="0.2">
      <c r="A329" s="15">
        <v>1998</v>
      </c>
      <c r="B329" s="15" t="s">
        <v>30</v>
      </c>
      <c r="C329" s="16" t="str">
        <f t="shared" si="15"/>
        <v>Octubre-1998</v>
      </c>
      <c r="D329" s="15" t="s">
        <v>40</v>
      </c>
      <c r="E329" s="67">
        <v>87747</v>
      </c>
      <c r="F329" s="67">
        <v>44160000</v>
      </c>
      <c r="G329" s="17">
        <f>+Tabla1[[#This Row],[Toneladas Km (Ton.Km)]]/Tabla1[[#This Row],[Toneladas (Ton)]]</f>
        <v>503.26506889124414</v>
      </c>
      <c r="H329" s="18">
        <v>1576087</v>
      </c>
      <c r="I329" s="18">
        <f t="shared" si="16"/>
        <v>17.961719488985377</v>
      </c>
      <c r="J329" s="18">
        <f t="shared" si="17"/>
        <v>3.56903759057971E-2</v>
      </c>
      <c r="K329" s="18"/>
      <c r="L329" s="56" t="str">
        <f>+VLOOKUP(Tabla1[[#This Row],[Operador]],OPE_6[#All],9,FALSE)</f>
        <v>L-FM - GRAL. URQ. SA</v>
      </c>
    </row>
    <row r="330" spans="1:12" x14ac:dyDescent="0.2">
      <c r="A330" s="15">
        <v>1998</v>
      </c>
      <c r="B330" s="15" t="s">
        <v>30</v>
      </c>
      <c r="C330" s="16" t="str">
        <f t="shared" si="15"/>
        <v>Octubre-1998</v>
      </c>
      <c r="D330" s="15" t="s">
        <v>7</v>
      </c>
      <c r="E330" s="67">
        <v>507725</v>
      </c>
      <c r="F330" s="67">
        <v>221597237</v>
      </c>
      <c r="G330" s="17">
        <f>+Tabla1[[#This Row],[Toneladas Km (Ton.Km)]]/Tabla1[[#This Row],[Toneladas (Ton)]]</f>
        <v>436.45130139347089</v>
      </c>
      <c r="H330" s="18">
        <v>4731622</v>
      </c>
      <c r="I330" s="18">
        <f t="shared" si="16"/>
        <v>9.3192614111970062</v>
      </c>
      <c r="J330" s="18">
        <f t="shared" si="17"/>
        <v>2.1352351067445846E-2</v>
      </c>
      <c r="K330" s="18"/>
      <c r="L330" s="56" t="str">
        <f>+VLOOKUP(Tabla1[[#This Row],[Operador]],OPE_6[#All],9,FALSE)</f>
        <v>C-NCA SA</v>
      </c>
    </row>
    <row r="331" spans="1:12" x14ac:dyDescent="0.2">
      <c r="A331" s="15">
        <v>1998</v>
      </c>
      <c r="B331" s="15" t="s">
        <v>30</v>
      </c>
      <c r="C331" s="16" t="str">
        <f t="shared" si="15"/>
        <v>Octubre-1998</v>
      </c>
      <c r="D331" s="15" t="s">
        <v>41</v>
      </c>
      <c r="E331" s="67">
        <v>293176</v>
      </c>
      <c r="F331" s="67">
        <v>238950000</v>
      </c>
      <c r="G331" s="17">
        <f>+Tabla1[[#This Row],[Toneladas Km (Ton.Km)]]/Tabla1[[#This Row],[Toneladas (Ton)]]</f>
        <v>815.03943023985596</v>
      </c>
      <c r="H331" s="18">
        <v>3993797</v>
      </c>
      <c r="I331" s="18">
        <f t="shared" si="16"/>
        <v>13.622523671787595</v>
      </c>
      <c r="J331" s="18">
        <f t="shared" si="17"/>
        <v>1.6713944339820045E-2</v>
      </c>
      <c r="K331" s="18"/>
      <c r="L331" s="56" t="str">
        <f>+VLOOKUP(Tabla1[[#This Row],[Operador]],OPE_6[#All],9,FALSE)</f>
        <v>M-BAP - SM</v>
      </c>
    </row>
    <row r="332" spans="1:12" x14ac:dyDescent="0.2">
      <c r="A332" s="15">
        <v>1998</v>
      </c>
      <c r="B332" s="15" t="s">
        <v>31</v>
      </c>
      <c r="C332" s="16" t="str">
        <f t="shared" si="15"/>
        <v>Noviembre-1998</v>
      </c>
      <c r="D332" s="15" t="s">
        <v>81</v>
      </c>
      <c r="E332" s="67">
        <v>160646</v>
      </c>
      <c r="F332" s="67">
        <v>59030000</v>
      </c>
      <c r="G332" s="17">
        <f>+Tabla1[[#This Row],[Toneladas Km (Ton.Km)]]/Tabla1[[#This Row],[Toneladas (Ton)]]</f>
        <v>367.45390485913128</v>
      </c>
      <c r="H332" s="18">
        <v>1508474</v>
      </c>
      <c r="I332" s="18">
        <f t="shared" si="16"/>
        <v>9.3900501724288183</v>
      </c>
      <c r="J332" s="18">
        <f t="shared" si="17"/>
        <v>2.5554362188717601E-2</v>
      </c>
      <c r="K332" s="18"/>
      <c r="L332" s="56" t="str">
        <f>+VLOOKUP(Tabla1[[#This Row],[Operador]],OPE_6[#All],9,FALSE)</f>
        <v>B-FEP SA</v>
      </c>
    </row>
    <row r="333" spans="1:12" x14ac:dyDescent="0.2">
      <c r="A333" s="15">
        <v>1998</v>
      </c>
      <c r="B333" s="15" t="s">
        <v>31</v>
      </c>
      <c r="C333" s="16" t="str">
        <f t="shared" si="15"/>
        <v>Noviembre-1998</v>
      </c>
      <c r="D333" s="15" t="s">
        <v>6</v>
      </c>
      <c r="E333" s="67">
        <v>275200</v>
      </c>
      <c r="F333" s="67">
        <v>115630700</v>
      </c>
      <c r="G333" s="17">
        <f>+Tabla1[[#This Row],[Toneladas Km (Ton.Km)]]/Tabla1[[#This Row],[Toneladas (Ton)]]</f>
        <v>420.16969476744185</v>
      </c>
      <c r="H333" s="18">
        <v>2962500</v>
      </c>
      <c r="I333" s="18">
        <f t="shared" si="16"/>
        <v>10.764898255813954</v>
      </c>
      <c r="J333" s="18">
        <f t="shared" si="17"/>
        <v>2.5620358607186498E-2</v>
      </c>
      <c r="K333" s="18"/>
      <c r="L333" s="56" t="str">
        <f>+VLOOKUP(Tabla1[[#This Row],[Operador]],OPE_6[#All],9,FALSE)</f>
        <v>A-FSR SA</v>
      </c>
    </row>
    <row r="334" spans="1:12" x14ac:dyDescent="0.2">
      <c r="A334" s="15">
        <v>1998</v>
      </c>
      <c r="B334" s="15" t="s">
        <v>31</v>
      </c>
      <c r="C334" s="16" t="str">
        <f t="shared" si="15"/>
        <v>Noviembre-1998</v>
      </c>
      <c r="D334" s="15" t="s">
        <v>40</v>
      </c>
      <c r="E334" s="67">
        <v>67227</v>
      </c>
      <c r="F334" s="67">
        <v>36579000</v>
      </c>
      <c r="G334" s="17">
        <f>+Tabla1[[#This Row],[Toneladas Km (Ton.Km)]]/Tabla1[[#This Row],[Toneladas (Ton)]]</f>
        <v>544.11174081842114</v>
      </c>
      <c r="H334" s="18">
        <v>1086284</v>
      </c>
      <c r="I334" s="18">
        <f t="shared" si="16"/>
        <v>16.158448242521604</v>
      </c>
      <c r="J334" s="18">
        <f t="shared" si="17"/>
        <v>2.9696929932474917E-2</v>
      </c>
      <c r="K334" s="18"/>
      <c r="L334" s="56" t="str">
        <f>+VLOOKUP(Tabla1[[#This Row],[Operador]],OPE_6[#All],9,FALSE)</f>
        <v>L-FM - GRAL. URQ. SA</v>
      </c>
    </row>
    <row r="335" spans="1:12" x14ac:dyDescent="0.2">
      <c r="A335" s="15">
        <v>1998</v>
      </c>
      <c r="B335" s="15" t="s">
        <v>31</v>
      </c>
      <c r="C335" s="16" t="str">
        <f t="shared" si="15"/>
        <v>Noviembre-1998</v>
      </c>
      <c r="D335" s="15" t="s">
        <v>7</v>
      </c>
      <c r="E335" s="67">
        <v>475954</v>
      </c>
      <c r="F335" s="67">
        <v>209959386</v>
      </c>
      <c r="G335" s="17">
        <f>+Tabla1[[#This Row],[Toneladas Km (Ton.Km)]]/Tabla1[[#This Row],[Toneladas (Ton)]]</f>
        <v>441.13377763397301</v>
      </c>
      <c r="H335" s="18">
        <v>4262475</v>
      </c>
      <c r="I335" s="18">
        <f t="shared" si="16"/>
        <v>8.9556448732440526</v>
      </c>
      <c r="J335" s="18">
        <f t="shared" si="17"/>
        <v>2.0301426295845616E-2</v>
      </c>
      <c r="K335" s="18"/>
      <c r="L335" s="56" t="str">
        <f>+VLOOKUP(Tabla1[[#This Row],[Operador]],OPE_6[#All],9,FALSE)</f>
        <v>C-NCA SA</v>
      </c>
    </row>
    <row r="336" spans="1:12" x14ac:dyDescent="0.2">
      <c r="A336" s="15">
        <v>1998</v>
      </c>
      <c r="B336" s="15" t="s">
        <v>31</v>
      </c>
      <c r="C336" s="16" t="str">
        <f t="shared" si="15"/>
        <v>Noviembre-1998</v>
      </c>
      <c r="D336" s="15" t="s">
        <v>41</v>
      </c>
      <c r="E336" s="67">
        <v>268209</v>
      </c>
      <c r="F336" s="67">
        <v>226899000</v>
      </c>
      <c r="G336" s="17">
        <f>+Tabla1[[#This Row],[Toneladas Km (Ton.Km)]]/Tabla1[[#This Row],[Toneladas (Ton)]]</f>
        <v>845.97832287507129</v>
      </c>
      <c r="H336" s="18">
        <v>4751109</v>
      </c>
      <c r="I336" s="18">
        <f t="shared" si="16"/>
        <v>17.714204221334853</v>
      </c>
      <c r="J336" s="18">
        <f t="shared" si="17"/>
        <v>2.0939312204989884E-2</v>
      </c>
      <c r="K336" s="18"/>
      <c r="L336" s="56" t="str">
        <f>+VLOOKUP(Tabla1[[#This Row],[Operador]],OPE_6[#All],9,FALSE)</f>
        <v>M-BAP - SM</v>
      </c>
    </row>
    <row r="337" spans="1:12" x14ac:dyDescent="0.2">
      <c r="A337" s="15">
        <v>1998</v>
      </c>
      <c r="B337" s="15" t="s">
        <v>32</v>
      </c>
      <c r="C337" s="16" t="str">
        <f t="shared" si="15"/>
        <v>Diciembre-1998</v>
      </c>
      <c r="D337" s="15" t="s">
        <v>81</v>
      </c>
      <c r="E337" s="67">
        <v>118287</v>
      </c>
      <c r="F337" s="67">
        <v>42130197</v>
      </c>
      <c r="G337" s="17">
        <f>+Tabla1[[#This Row],[Toneladas Km (Ton.Km)]]/Tabla1[[#This Row],[Toneladas (Ton)]]</f>
        <v>356.16929163813438</v>
      </c>
      <c r="H337" s="18">
        <v>1237781</v>
      </c>
      <c r="I337" s="18">
        <f t="shared" si="16"/>
        <v>10.46421838409969</v>
      </c>
      <c r="J337" s="18">
        <f t="shared" si="17"/>
        <v>2.9379900597189233E-2</v>
      </c>
      <c r="K337" s="18"/>
      <c r="L337" s="56" t="str">
        <f>+VLOOKUP(Tabla1[[#This Row],[Operador]],OPE_6[#All],9,FALSE)</f>
        <v>B-FEP SA</v>
      </c>
    </row>
    <row r="338" spans="1:12" x14ac:dyDescent="0.2">
      <c r="A338" s="15">
        <v>1998</v>
      </c>
      <c r="B338" s="15" t="s">
        <v>32</v>
      </c>
      <c r="C338" s="16" t="str">
        <f t="shared" si="15"/>
        <v>Diciembre-1998</v>
      </c>
      <c r="D338" s="15" t="s">
        <v>6</v>
      </c>
      <c r="E338" s="67">
        <v>301700</v>
      </c>
      <c r="F338" s="67">
        <v>117131900</v>
      </c>
      <c r="G338" s="17">
        <f>+Tabla1[[#This Row],[Toneladas Km (Ton.Km)]]/Tabla1[[#This Row],[Toneladas (Ton)]]</f>
        <v>388.23964202850516</v>
      </c>
      <c r="H338" s="18">
        <v>3106100</v>
      </c>
      <c r="I338" s="18">
        <f t="shared" si="16"/>
        <v>10.295326483261517</v>
      </c>
      <c r="J338" s="18">
        <f t="shared" si="17"/>
        <v>2.6517968205074793E-2</v>
      </c>
      <c r="K338" s="18"/>
      <c r="L338" s="56" t="str">
        <f>+VLOOKUP(Tabla1[[#This Row],[Operador]],OPE_6[#All],9,FALSE)</f>
        <v>A-FSR SA</v>
      </c>
    </row>
    <row r="339" spans="1:12" x14ac:dyDescent="0.2">
      <c r="A339" s="15">
        <v>1998</v>
      </c>
      <c r="B339" s="15" t="s">
        <v>32</v>
      </c>
      <c r="C339" s="16" t="str">
        <f t="shared" si="15"/>
        <v>Diciembre-1998</v>
      </c>
      <c r="D339" s="15" t="s">
        <v>40</v>
      </c>
      <c r="E339" s="67">
        <v>57980</v>
      </c>
      <c r="F339" s="67">
        <v>33732000</v>
      </c>
      <c r="G339" s="17">
        <f>+Tabla1[[#This Row],[Toneladas Km (Ton.Km)]]/Tabla1[[#This Row],[Toneladas (Ton)]]</f>
        <v>581.78682304242841</v>
      </c>
      <c r="H339" s="18">
        <v>826680</v>
      </c>
      <c r="I339" s="18">
        <f t="shared" si="16"/>
        <v>14.258020006898931</v>
      </c>
      <c r="J339" s="18">
        <f t="shared" si="17"/>
        <v>2.4507292778370687E-2</v>
      </c>
      <c r="K339" s="18"/>
      <c r="L339" s="56" t="str">
        <f>+VLOOKUP(Tabla1[[#This Row],[Operador]],OPE_6[#All],9,FALSE)</f>
        <v>L-FM - GRAL. URQ. SA</v>
      </c>
    </row>
    <row r="340" spans="1:12" x14ac:dyDescent="0.2">
      <c r="A340" s="15">
        <v>1998</v>
      </c>
      <c r="B340" s="15" t="s">
        <v>32</v>
      </c>
      <c r="C340" s="16" t="str">
        <f t="shared" si="15"/>
        <v>Diciembre-1998</v>
      </c>
      <c r="D340" s="15" t="s">
        <v>7</v>
      </c>
      <c r="E340" s="67">
        <v>439582</v>
      </c>
      <c r="F340" s="67">
        <v>183069788</v>
      </c>
      <c r="G340" s="17">
        <f>+Tabla1[[#This Row],[Toneladas Km (Ton.Km)]]/Tabla1[[#This Row],[Toneladas (Ton)]]</f>
        <v>416.46334017316451</v>
      </c>
      <c r="H340" s="18">
        <v>3756523</v>
      </c>
      <c r="I340" s="18">
        <f t="shared" si="16"/>
        <v>8.5456706598541334</v>
      </c>
      <c r="J340" s="18">
        <f t="shared" si="17"/>
        <v>2.0519622822745609E-2</v>
      </c>
      <c r="K340" s="18"/>
      <c r="L340" s="56" t="str">
        <f>+VLOOKUP(Tabla1[[#This Row],[Operador]],OPE_6[#All],9,FALSE)</f>
        <v>C-NCA SA</v>
      </c>
    </row>
    <row r="341" spans="1:12" x14ac:dyDescent="0.2">
      <c r="A341" s="15">
        <v>1998</v>
      </c>
      <c r="B341" s="15" t="s">
        <v>32</v>
      </c>
      <c r="C341" s="16" t="str">
        <f t="shared" si="15"/>
        <v>Diciembre-1998</v>
      </c>
      <c r="D341" s="15" t="s">
        <v>41</v>
      </c>
      <c r="E341" s="67">
        <v>276808</v>
      </c>
      <c r="F341" s="67">
        <v>233803000</v>
      </c>
      <c r="G341" s="17">
        <f>+Tabla1[[#This Row],[Toneladas Km (Ton.Km)]]/Tabla1[[#This Row],[Toneladas (Ton)]]</f>
        <v>844.63960579174011</v>
      </c>
      <c r="H341" s="18">
        <v>4439206</v>
      </c>
      <c r="I341" s="18">
        <f t="shared" si="16"/>
        <v>16.037130429756367</v>
      </c>
      <c r="J341" s="18">
        <f t="shared" si="17"/>
        <v>1.898695055238812E-2</v>
      </c>
      <c r="K341" s="18"/>
      <c r="L341" s="56" t="str">
        <f>+VLOOKUP(Tabla1[[#This Row],[Operador]],OPE_6[#All],9,FALSE)</f>
        <v>M-BAP - SM</v>
      </c>
    </row>
    <row r="342" spans="1:12" x14ac:dyDescent="0.2">
      <c r="A342" s="15">
        <v>1998</v>
      </c>
      <c r="B342" s="15" t="s">
        <v>4</v>
      </c>
      <c r="C342" s="16" t="str">
        <f t="shared" si="15"/>
        <v>Enero-1998</v>
      </c>
      <c r="D342" s="58" t="s">
        <v>46</v>
      </c>
      <c r="E342" s="67">
        <v>111740</v>
      </c>
      <c r="F342" s="67">
        <v>94056978</v>
      </c>
      <c r="G342" s="17">
        <f>+Tabla1[[#This Row],[Toneladas Km (Ton.Km)]]/Tabla1[[#This Row],[Toneladas (Ton)]]</f>
        <v>841.74850545910147</v>
      </c>
      <c r="I342" s="18">
        <f t="shared" si="16"/>
        <v>0</v>
      </c>
      <c r="J342" s="18">
        <f t="shared" si="17"/>
        <v>0</v>
      </c>
      <c r="K342" s="18"/>
      <c r="L342" s="18" t="str">
        <f>+VLOOKUP(Tabla1[[#This Row],[Operador]],OPE_6[#All],9,FALSE)</f>
        <v>K-FERR. GRAL. BELG. EMP. EST.</v>
      </c>
    </row>
    <row r="343" spans="1:12" x14ac:dyDescent="0.2">
      <c r="A343" s="15">
        <v>1998</v>
      </c>
      <c r="B343" s="15" t="s">
        <v>11</v>
      </c>
      <c r="C343" s="16" t="str">
        <f t="shared" si="15"/>
        <v>Febrero-1998</v>
      </c>
      <c r="D343" s="58" t="s">
        <v>46</v>
      </c>
      <c r="E343" s="67">
        <v>81463</v>
      </c>
      <c r="F343" s="67">
        <v>78286143</v>
      </c>
      <c r="G343" s="17">
        <f>+Tabla1[[#This Row],[Toneladas Km (Ton.Km)]]/Tabla1[[#This Row],[Toneladas (Ton)]]</f>
        <v>961.00245510231639</v>
      </c>
      <c r="I343" s="18">
        <f t="shared" si="16"/>
        <v>0</v>
      </c>
      <c r="J343" s="18">
        <f t="shared" si="17"/>
        <v>0</v>
      </c>
      <c r="K343" s="18"/>
      <c r="L343" s="18" t="str">
        <f>+VLOOKUP(Tabla1[[#This Row],[Operador]],OPE_6[#All],9,FALSE)</f>
        <v>K-FERR. GRAL. BELG. EMP. EST.</v>
      </c>
    </row>
    <row r="344" spans="1:12" x14ac:dyDescent="0.2">
      <c r="A344" s="15">
        <v>1998</v>
      </c>
      <c r="B344" s="15" t="s">
        <v>12</v>
      </c>
      <c r="C344" s="16" t="str">
        <f t="shared" si="15"/>
        <v>Marzo-1998</v>
      </c>
      <c r="D344" s="58" t="s">
        <v>46</v>
      </c>
      <c r="E344" s="67">
        <v>113089</v>
      </c>
      <c r="F344" s="67">
        <v>110881996</v>
      </c>
      <c r="G344" s="17">
        <f>+Tabla1[[#This Row],[Toneladas Km (Ton.Km)]]/Tabla1[[#This Row],[Toneladas (Ton)]]</f>
        <v>980.48436187427603</v>
      </c>
      <c r="I344" s="18">
        <f t="shared" si="16"/>
        <v>0</v>
      </c>
      <c r="J344" s="18">
        <f t="shared" si="17"/>
        <v>0</v>
      </c>
      <c r="K344" s="18"/>
      <c r="L344" s="18" t="str">
        <f>+VLOOKUP(Tabla1[[#This Row],[Operador]],OPE_6[#All],9,FALSE)</f>
        <v>K-FERR. GRAL. BELG. EMP. EST.</v>
      </c>
    </row>
    <row r="345" spans="1:12" x14ac:dyDescent="0.2">
      <c r="A345" s="15">
        <v>1998</v>
      </c>
      <c r="B345" s="15" t="s">
        <v>13</v>
      </c>
      <c r="C345" s="16" t="str">
        <f t="shared" si="15"/>
        <v>Abril-1998</v>
      </c>
      <c r="D345" s="58" t="s">
        <v>46</v>
      </c>
      <c r="E345" s="67">
        <v>140143</v>
      </c>
      <c r="F345" s="67">
        <v>112876781</v>
      </c>
      <c r="G345" s="17">
        <f>+Tabla1[[#This Row],[Toneladas Km (Ton.Km)]]/Tabla1[[#This Row],[Toneladas (Ton)]]</f>
        <v>805.44002197755151</v>
      </c>
      <c r="I345" s="18">
        <f t="shared" si="16"/>
        <v>0</v>
      </c>
      <c r="J345" s="18">
        <f t="shared" si="17"/>
        <v>0</v>
      </c>
      <c r="K345" s="18"/>
      <c r="L345" s="18" t="str">
        <f>+VLOOKUP(Tabla1[[#This Row],[Operador]],OPE_6[#All],9,FALSE)</f>
        <v>K-FERR. GRAL. BELG. EMP. EST.</v>
      </c>
    </row>
    <row r="346" spans="1:12" x14ac:dyDescent="0.2">
      <c r="A346" s="15">
        <v>1998</v>
      </c>
      <c r="B346" s="15" t="s">
        <v>14</v>
      </c>
      <c r="C346" s="16" t="str">
        <f t="shared" si="15"/>
        <v>Mayo-1998</v>
      </c>
      <c r="D346" s="58" t="s">
        <v>46</v>
      </c>
      <c r="E346" s="67">
        <v>171483</v>
      </c>
      <c r="F346" s="67">
        <v>139483107</v>
      </c>
      <c r="G346" s="17">
        <f>+Tabla1[[#This Row],[Toneladas Km (Ton.Km)]]/Tabla1[[#This Row],[Toneladas (Ton)]]</f>
        <v>813.39320515736256</v>
      </c>
      <c r="I346" s="18">
        <f t="shared" si="16"/>
        <v>0</v>
      </c>
      <c r="J346" s="18">
        <f t="shared" si="17"/>
        <v>0</v>
      </c>
      <c r="K346" s="18"/>
      <c r="L346" s="18" t="str">
        <f>+VLOOKUP(Tabla1[[#This Row],[Operador]],OPE_6[#All],9,FALSE)</f>
        <v>K-FERR. GRAL. BELG. EMP. EST.</v>
      </c>
    </row>
    <row r="347" spans="1:12" x14ac:dyDescent="0.2">
      <c r="A347" s="15">
        <v>1998</v>
      </c>
      <c r="B347" s="15" t="s">
        <v>15</v>
      </c>
      <c r="C347" s="16" t="str">
        <f t="shared" si="15"/>
        <v>Junio-1998</v>
      </c>
      <c r="D347" s="58" t="s">
        <v>46</v>
      </c>
      <c r="E347" s="67">
        <v>176883</v>
      </c>
      <c r="F347" s="67">
        <v>149030107</v>
      </c>
      <c r="G347" s="17">
        <f>+Tabla1[[#This Row],[Toneladas Km (Ton.Km)]]/Tabla1[[#This Row],[Toneladas (Ton)]]</f>
        <v>842.53493552235091</v>
      </c>
      <c r="I347" s="18">
        <f t="shared" si="16"/>
        <v>0</v>
      </c>
      <c r="J347" s="18">
        <f t="shared" si="17"/>
        <v>0</v>
      </c>
      <c r="K347" s="18"/>
      <c r="L347" s="18" t="str">
        <f>+VLOOKUP(Tabla1[[#This Row],[Operador]],OPE_6[#All],9,FALSE)</f>
        <v>K-FERR. GRAL. BELG. EMP. EST.</v>
      </c>
    </row>
    <row r="348" spans="1:12" x14ac:dyDescent="0.2">
      <c r="A348" s="15">
        <v>1998</v>
      </c>
      <c r="B348" s="15" t="s">
        <v>16</v>
      </c>
      <c r="C348" s="16" t="str">
        <f t="shared" si="15"/>
        <v>Julio-1998</v>
      </c>
      <c r="D348" s="58" t="s">
        <v>46</v>
      </c>
      <c r="E348" s="67">
        <v>181796</v>
      </c>
      <c r="F348" s="67">
        <v>154043221</v>
      </c>
      <c r="G348" s="17">
        <f>+Tabla1[[#This Row],[Toneladas Km (Ton.Km)]]/Tabla1[[#This Row],[Toneladas (Ton)]]</f>
        <v>847.34109111311579</v>
      </c>
      <c r="I348" s="18">
        <f t="shared" si="16"/>
        <v>0</v>
      </c>
      <c r="J348" s="18">
        <f t="shared" si="17"/>
        <v>0</v>
      </c>
      <c r="K348" s="18"/>
      <c r="L348" s="18" t="str">
        <f>+VLOOKUP(Tabla1[[#This Row],[Operador]],OPE_6[#All],9,FALSE)</f>
        <v>K-FERR. GRAL. BELG. EMP. EST.</v>
      </c>
    </row>
    <row r="349" spans="1:12" x14ac:dyDescent="0.2">
      <c r="A349" s="15">
        <v>1998</v>
      </c>
      <c r="B349" s="15" t="s">
        <v>28</v>
      </c>
      <c r="C349" s="16" t="str">
        <f t="shared" si="15"/>
        <v>Agosto-1998</v>
      </c>
      <c r="D349" s="58" t="s">
        <v>46</v>
      </c>
      <c r="E349" s="67">
        <v>174336</v>
      </c>
      <c r="F349" s="67">
        <v>160344551</v>
      </c>
      <c r="G349" s="17">
        <f>+Tabla1[[#This Row],[Toneladas Km (Ton.Km)]]/Tabla1[[#This Row],[Toneladas (Ton)]]</f>
        <v>919.74434999082234</v>
      </c>
      <c r="I349" s="18">
        <f t="shared" si="16"/>
        <v>0</v>
      </c>
      <c r="J349" s="18">
        <f t="shared" si="17"/>
        <v>0</v>
      </c>
      <c r="K349" s="18"/>
      <c r="L349" s="18" t="str">
        <f>+VLOOKUP(Tabla1[[#This Row],[Operador]],OPE_6[#All],9,FALSE)</f>
        <v>K-FERR. GRAL. BELG. EMP. EST.</v>
      </c>
    </row>
    <row r="350" spans="1:12" x14ac:dyDescent="0.2">
      <c r="A350" s="15">
        <v>1998</v>
      </c>
      <c r="B350" s="15" t="s">
        <v>29</v>
      </c>
      <c r="C350" s="16" t="str">
        <f t="shared" si="15"/>
        <v>Septiembre-1998</v>
      </c>
      <c r="D350" s="58" t="s">
        <v>46</v>
      </c>
      <c r="E350" s="67">
        <v>175822</v>
      </c>
      <c r="F350" s="67">
        <v>159978052</v>
      </c>
      <c r="G350" s="17">
        <f>+Tabla1[[#This Row],[Toneladas Km (Ton.Km)]]/Tabla1[[#This Row],[Toneladas (Ton)]]</f>
        <v>909.88643059457866</v>
      </c>
      <c r="I350" s="18">
        <f t="shared" si="16"/>
        <v>0</v>
      </c>
      <c r="J350" s="18">
        <f t="shared" si="17"/>
        <v>0</v>
      </c>
      <c r="K350" s="18"/>
      <c r="L350" s="18" t="str">
        <f>+VLOOKUP(Tabla1[[#This Row],[Operador]],OPE_6[#All],9,FALSE)</f>
        <v>K-FERR. GRAL. BELG. EMP. EST.</v>
      </c>
    </row>
    <row r="351" spans="1:12" x14ac:dyDescent="0.2">
      <c r="A351" s="15">
        <v>1998</v>
      </c>
      <c r="B351" s="15" t="s">
        <v>30</v>
      </c>
      <c r="C351" s="16" t="str">
        <f t="shared" si="15"/>
        <v>Octubre-1998</v>
      </c>
      <c r="D351" s="58" t="s">
        <v>46</v>
      </c>
      <c r="E351" s="67">
        <v>165133</v>
      </c>
      <c r="F351" s="67">
        <v>164050546</v>
      </c>
      <c r="G351" s="17">
        <f>+Tabla1[[#This Row],[Toneladas Km (Ton.Km)]]/Tabla1[[#This Row],[Toneladas (Ton)]]</f>
        <v>993.44495648961743</v>
      </c>
      <c r="I351" s="18">
        <f t="shared" si="16"/>
        <v>0</v>
      </c>
      <c r="J351" s="18">
        <f t="shared" si="17"/>
        <v>0</v>
      </c>
      <c r="K351" s="18"/>
      <c r="L351" s="18" t="str">
        <f>+VLOOKUP(Tabla1[[#This Row],[Operador]],OPE_6[#All],9,FALSE)</f>
        <v>K-FERR. GRAL. BELG. EMP. EST.</v>
      </c>
    </row>
    <row r="352" spans="1:12" x14ac:dyDescent="0.2">
      <c r="A352" s="15">
        <v>1998</v>
      </c>
      <c r="B352" s="15" t="s">
        <v>31</v>
      </c>
      <c r="C352" s="16" t="str">
        <f t="shared" si="15"/>
        <v>Noviembre-1998</v>
      </c>
      <c r="D352" s="58" t="s">
        <v>46</v>
      </c>
      <c r="E352" s="67">
        <v>136268</v>
      </c>
      <c r="F352" s="67">
        <v>126627339</v>
      </c>
      <c r="G352" s="17">
        <f>+Tabla1[[#This Row],[Toneladas Km (Ton.Km)]]/Tabla1[[#This Row],[Toneladas (Ton)]]</f>
        <v>929.2522015440162</v>
      </c>
      <c r="I352" s="18">
        <f t="shared" si="16"/>
        <v>0</v>
      </c>
      <c r="J352" s="18">
        <f t="shared" si="17"/>
        <v>0</v>
      </c>
      <c r="K352" s="18"/>
      <c r="L352" s="18" t="str">
        <f>+VLOOKUP(Tabla1[[#This Row],[Operador]],OPE_6[#All],9,FALSE)</f>
        <v>K-FERR. GRAL. BELG. EMP. EST.</v>
      </c>
    </row>
    <row r="353" spans="1:12" x14ac:dyDescent="0.2">
      <c r="A353" s="15">
        <v>1998</v>
      </c>
      <c r="B353" s="15" t="s">
        <v>32</v>
      </c>
      <c r="C353" s="16" t="str">
        <f t="shared" si="15"/>
        <v>Diciembre-1998</v>
      </c>
      <c r="D353" s="58" t="s">
        <v>46</v>
      </c>
      <c r="E353" s="67">
        <v>116082</v>
      </c>
      <c r="F353" s="67">
        <v>96055610</v>
      </c>
      <c r="G353" s="17">
        <f>+Tabla1[[#This Row],[Toneladas Km (Ton.Km)]]/Tabla1[[#This Row],[Toneladas (Ton)]]</f>
        <v>827.48066022294586</v>
      </c>
      <c r="I353" s="18">
        <f t="shared" si="16"/>
        <v>0</v>
      </c>
      <c r="J353" s="18">
        <f t="shared" si="17"/>
        <v>0</v>
      </c>
      <c r="K353" s="18"/>
      <c r="L353" s="18" t="str">
        <f>+VLOOKUP(Tabla1[[#This Row],[Operador]],OPE_6[#All],9,FALSE)</f>
        <v>K-FERR. GRAL. BELG. EMP. EST.</v>
      </c>
    </row>
    <row r="354" spans="1:12" x14ac:dyDescent="0.2">
      <c r="A354" s="15">
        <v>1999</v>
      </c>
      <c r="B354" s="15" t="s">
        <v>4</v>
      </c>
      <c r="C354" s="16" t="str">
        <f t="shared" si="15"/>
        <v>Enero-1999</v>
      </c>
      <c r="D354" s="15" t="s">
        <v>81</v>
      </c>
      <c r="E354" s="67">
        <v>73515</v>
      </c>
      <c r="F354" s="67">
        <v>22370000</v>
      </c>
      <c r="G354" s="17">
        <f>+Tabla1[[#This Row],[Toneladas Km (Ton.Km)]]/Tabla1[[#This Row],[Toneladas (Ton)]]</f>
        <v>304.29164116166771</v>
      </c>
      <c r="H354" s="18">
        <v>810130</v>
      </c>
      <c r="I354" s="18">
        <f t="shared" si="16"/>
        <v>11.019927905869551</v>
      </c>
      <c r="J354" s="18">
        <f t="shared" si="17"/>
        <v>3.6215020116227091E-2</v>
      </c>
      <c r="K354" s="18"/>
      <c r="L354" s="56" t="str">
        <f>+VLOOKUP(Tabla1[[#This Row],[Operador]],OPE_6[#All],9,FALSE)</f>
        <v>B-FEP SA</v>
      </c>
    </row>
    <row r="355" spans="1:12" x14ac:dyDescent="0.2">
      <c r="A355" s="15">
        <v>1999</v>
      </c>
      <c r="B355" s="15" t="s">
        <v>4</v>
      </c>
      <c r="C355" s="16" t="str">
        <f t="shared" si="15"/>
        <v>Enero-1999</v>
      </c>
      <c r="D355" s="15" t="s">
        <v>6</v>
      </c>
      <c r="E355" s="67">
        <v>307000</v>
      </c>
      <c r="F355" s="67">
        <v>112977700</v>
      </c>
      <c r="G355" s="17">
        <f>+Tabla1[[#This Row],[Toneladas Km (Ton.Km)]]/Tabla1[[#This Row],[Toneladas (Ton)]]</f>
        <v>368.0055374592834</v>
      </c>
      <c r="H355" s="18">
        <v>3063600</v>
      </c>
      <c r="I355" s="18">
        <f t="shared" si="16"/>
        <v>9.9791530944625411</v>
      </c>
      <c r="J355" s="18">
        <f t="shared" si="17"/>
        <v>2.7116855804287042E-2</v>
      </c>
      <c r="K355" s="18"/>
      <c r="L355" s="56" t="str">
        <f>+VLOOKUP(Tabla1[[#This Row],[Operador]],OPE_6[#All],9,FALSE)</f>
        <v>A-FSR SA</v>
      </c>
    </row>
    <row r="356" spans="1:12" x14ac:dyDescent="0.2">
      <c r="A356" s="15">
        <v>1999</v>
      </c>
      <c r="B356" s="15" t="s">
        <v>4</v>
      </c>
      <c r="C356" s="16" t="str">
        <f t="shared" si="15"/>
        <v>Enero-1999</v>
      </c>
      <c r="D356" s="15" t="s">
        <v>40</v>
      </c>
      <c r="E356" s="67">
        <v>54425</v>
      </c>
      <c r="F356" s="67">
        <v>30514000</v>
      </c>
      <c r="G356" s="17">
        <f>+Tabla1[[#This Row],[Toneladas Km (Ton.Km)]]/Tabla1[[#This Row],[Toneladas (Ton)]]</f>
        <v>560.66146072576942</v>
      </c>
      <c r="H356" s="18">
        <v>859377</v>
      </c>
      <c r="I356" s="18">
        <f t="shared" si="16"/>
        <v>15.790114836931558</v>
      </c>
      <c r="J356" s="18">
        <f t="shared" si="17"/>
        <v>2.8163367634528414E-2</v>
      </c>
      <c r="K356" s="18"/>
      <c r="L356" s="56" t="str">
        <f>+VLOOKUP(Tabla1[[#This Row],[Operador]],OPE_6[#All],9,FALSE)</f>
        <v>L-FM - GRAL. URQ. SA</v>
      </c>
    </row>
    <row r="357" spans="1:12" x14ac:dyDescent="0.2">
      <c r="A357" s="15">
        <v>1999</v>
      </c>
      <c r="B357" s="15" t="s">
        <v>4</v>
      </c>
      <c r="C357" s="16" t="str">
        <f t="shared" si="15"/>
        <v>Enero-1999</v>
      </c>
      <c r="D357" s="15" t="s">
        <v>7</v>
      </c>
      <c r="E357" s="67">
        <v>369509</v>
      </c>
      <c r="F357" s="67">
        <v>156500839</v>
      </c>
      <c r="G357" s="17">
        <f>+Tabla1[[#This Row],[Toneladas Km (Ton.Km)]]/Tabla1[[#This Row],[Toneladas (Ton)]]</f>
        <v>423.53728596597108</v>
      </c>
      <c r="H357" s="18">
        <v>2987585</v>
      </c>
      <c r="I357" s="18">
        <f t="shared" si="16"/>
        <v>8.0852834437050252</v>
      </c>
      <c r="J357" s="18">
        <f t="shared" si="17"/>
        <v>1.908989765863172E-2</v>
      </c>
      <c r="K357" s="18"/>
      <c r="L357" s="56" t="str">
        <f>+VLOOKUP(Tabla1[[#This Row],[Operador]],OPE_6[#All],9,FALSE)</f>
        <v>C-NCA SA</v>
      </c>
    </row>
    <row r="358" spans="1:12" x14ac:dyDescent="0.2">
      <c r="A358" s="15">
        <v>1999</v>
      </c>
      <c r="B358" s="15" t="s">
        <v>4</v>
      </c>
      <c r="C358" s="16" t="str">
        <f t="shared" si="15"/>
        <v>Enero-1999</v>
      </c>
      <c r="D358" s="15" t="s">
        <v>41</v>
      </c>
      <c r="E358" s="67">
        <v>248171</v>
      </c>
      <c r="F358" s="67">
        <v>219256000</v>
      </c>
      <c r="G358" s="17">
        <f>+Tabla1[[#This Row],[Toneladas Km (Ton.Km)]]/Tabla1[[#This Row],[Toneladas (Ton)]]</f>
        <v>883.48759524682578</v>
      </c>
      <c r="H358" s="18">
        <v>3712230</v>
      </c>
      <c r="I358" s="18">
        <f t="shared" si="16"/>
        <v>14.95835532757655</v>
      </c>
      <c r="J358" s="18">
        <f t="shared" si="17"/>
        <v>1.6931030393695042E-2</v>
      </c>
      <c r="K358" s="18"/>
      <c r="L358" s="56" t="str">
        <f>+VLOOKUP(Tabla1[[#This Row],[Operador]],OPE_6[#All],9,FALSE)</f>
        <v>M-BAP - SM</v>
      </c>
    </row>
    <row r="359" spans="1:12" x14ac:dyDescent="0.2">
      <c r="A359" s="15">
        <v>1999</v>
      </c>
      <c r="B359" s="15" t="s">
        <v>11</v>
      </c>
      <c r="C359" s="16" t="str">
        <f t="shared" si="15"/>
        <v>Febrero-1999</v>
      </c>
      <c r="D359" s="15" t="s">
        <v>81</v>
      </c>
      <c r="E359" s="67">
        <v>100921</v>
      </c>
      <c r="F359" s="67">
        <v>41970000</v>
      </c>
      <c r="G359" s="17">
        <f>+Tabla1[[#This Row],[Toneladas Km (Ton.Km)]]/Tabla1[[#This Row],[Toneladas (Ton)]]</f>
        <v>415.86983878479208</v>
      </c>
      <c r="H359" s="18">
        <v>1185822</v>
      </c>
      <c r="I359" s="18">
        <f t="shared" si="16"/>
        <v>11.750002477185125</v>
      </c>
      <c r="J359" s="18">
        <f t="shared" si="17"/>
        <v>2.8254038598999286E-2</v>
      </c>
      <c r="K359" s="18"/>
      <c r="L359" s="56" t="str">
        <f>+VLOOKUP(Tabla1[[#This Row],[Operador]],OPE_6[#All],9,FALSE)</f>
        <v>B-FEP SA</v>
      </c>
    </row>
    <row r="360" spans="1:12" x14ac:dyDescent="0.2">
      <c r="A360" s="15">
        <v>1999</v>
      </c>
      <c r="B360" s="15" t="s">
        <v>11</v>
      </c>
      <c r="C360" s="16" t="str">
        <f t="shared" si="15"/>
        <v>Febrero-1999</v>
      </c>
      <c r="D360" s="15" t="s">
        <v>6</v>
      </c>
      <c r="E360" s="67">
        <v>305600</v>
      </c>
      <c r="F360" s="67">
        <v>111350600</v>
      </c>
      <c r="G360" s="17">
        <f>+Tabla1[[#This Row],[Toneladas Km (Ton.Km)]]/Tabla1[[#This Row],[Toneladas (Ton)]]</f>
        <v>364.36714659685862</v>
      </c>
      <c r="H360" s="18">
        <v>3110800</v>
      </c>
      <c r="I360" s="18">
        <f t="shared" si="16"/>
        <v>10.179319371727749</v>
      </c>
      <c r="J360" s="18">
        <f t="shared" si="17"/>
        <v>2.7936984623342848E-2</v>
      </c>
      <c r="K360" s="18"/>
      <c r="L360" s="56" t="str">
        <f>+VLOOKUP(Tabla1[[#This Row],[Operador]],OPE_6[#All],9,FALSE)</f>
        <v>A-FSR SA</v>
      </c>
    </row>
    <row r="361" spans="1:12" x14ac:dyDescent="0.2">
      <c r="A361" s="15">
        <v>1999</v>
      </c>
      <c r="B361" s="15" t="s">
        <v>11</v>
      </c>
      <c r="C361" s="16" t="str">
        <f t="shared" si="15"/>
        <v>Febrero-1999</v>
      </c>
      <c r="D361" s="15" t="s">
        <v>40</v>
      </c>
      <c r="E361" s="67">
        <v>47723</v>
      </c>
      <c r="F361" s="67">
        <v>26351000</v>
      </c>
      <c r="G361" s="17">
        <f>+Tabla1[[#This Row],[Toneladas Km (Ton.Km)]]/Tabla1[[#This Row],[Toneladas (Ton)]]</f>
        <v>552.1656224461999</v>
      </c>
      <c r="H361" s="18">
        <v>663018</v>
      </c>
      <c r="I361" s="18">
        <f t="shared" si="16"/>
        <v>13.89304947300044</v>
      </c>
      <c r="J361" s="18">
        <f t="shared" si="17"/>
        <v>2.5161018557170504E-2</v>
      </c>
      <c r="K361" s="18"/>
      <c r="L361" s="56" t="str">
        <f>+VLOOKUP(Tabla1[[#This Row],[Operador]],OPE_6[#All],9,FALSE)</f>
        <v>L-FM - GRAL. URQ. SA</v>
      </c>
    </row>
    <row r="362" spans="1:12" x14ac:dyDescent="0.2">
      <c r="A362" s="15">
        <v>1999</v>
      </c>
      <c r="B362" s="15" t="s">
        <v>11</v>
      </c>
      <c r="C362" s="16" t="str">
        <f t="shared" si="15"/>
        <v>Febrero-1999</v>
      </c>
      <c r="D362" s="15" t="s">
        <v>7</v>
      </c>
      <c r="E362" s="67">
        <v>332361</v>
      </c>
      <c r="F362" s="67">
        <v>156086295</v>
      </c>
      <c r="G362" s="17">
        <f>+Tabla1[[#This Row],[Toneladas Km (Ton.Km)]]/Tabla1[[#This Row],[Toneladas (Ton)]]</f>
        <v>469.62879218680894</v>
      </c>
      <c r="H362" s="18">
        <v>2982557</v>
      </c>
      <c r="I362" s="18">
        <f t="shared" si="16"/>
        <v>8.9738477137810992</v>
      </c>
      <c r="J362" s="18">
        <f t="shared" si="17"/>
        <v>1.9108384884143736E-2</v>
      </c>
      <c r="K362" s="18"/>
      <c r="L362" s="56" t="str">
        <f>+VLOOKUP(Tabla1[[#This Row],[Operador]],OPE_6[#All],9,FALSE)</f>
        <v>C-NCA SA</v>
      </c>
    </row>
    <row r="363" spans="1:12" x14ac:dyDescent="0.2">
      <c r="A363" s="15">
        <v>1999</v>
      </c>
      <c r="B363" s="15" t="s">
        <v>11</v>
      </c>
      <c r="C363" s="16" t="str">
        <f t="shared" si="15"/>
        <v>Febrero-1999</v>
      </c>
      <c r="D363" s="15" t="s">
        <v>41</v>
      </c>
      <c r="E363" s="67">
        <v>241760</v>
      </c>
      <c r="F363" s="67">
        <v>202405000</v>
      </c>
      <c r="G363" s="17">
        <f>+Tabla1[[#This Row],[Toneladas Km (Ton.Km)]]/Tabla1[[#This Row],[Toneladas (Ton)]]</f>
        <v>837.21459298477828</v>
      </c>
      <c r="H363" s="18">
        <v>4022130</v>
      </c>
      <c r="I363" s="18">
        <f t="shared" si="16"/>
        <v>16.6368712772998</v>
      </c>
      <c r="J363" s="18">
        <f t="shared" si="17"/>
        <v>1.9871692892962131E-2</v>
      </c>
      <c r="K363" s="18"/>
      <c r="L363" s="56" t="str">
        <f>+VLOOKUP(Tabla1[[#This Row],[Operador]],OPE_6[#All],9,FALSE)</f>
        <v>M-BAP - SM</v>
      </c>
    </row>
    <row r="364" spans="1:12" x14ac:dyDescent="0.2">
      <c r="A364" s="15">
        <v>1999</v>
      </c>
      <c r="B364" s="15" t="s">
        <v>12</v>
      </c>
      <c r="C364" s="16" t="str">
        <f t="shared" si="15"/>
        <v>Marzo-1999</v>
      </c>
      <c r="D364" s="15" t="s">
        <v>81</v>
      </c>
      <c r="E364" s="67">
        <v>207954</v>
      </c>
      <c r="F364" s="67">
        <v>76180000</v>
      </c>
      <c r="G364" s="17">
        <f>+Tabla1[[#This Row],[Toneladas Km (Ton.Km)]]/Tabla1[[#This Row],[Toneladas (Ton)]]</f>
        <v>366.33101551304617</v>
      </c>
      <c r="H364" s="18">
        <v>2746505</v>
      </c>
      <c r="I364" s="18">
        <f t="shared" si="16"/>
        <v>13.20727180049434</v>
      </c>
      <c r="J364" s="18">
        <f t="shared" si="17"/>
        <v>3.605283538986611E-2</v>
      </c>
      <c r="K364" s="18"/>
      <c r="L364" s="56" t="str">
        <f>+VLOOKUP(Tabla1[[#This Row],[Operador]],OPE_6[#All],9,FALSE)</f>
        <v>B-FEP SA</v>
      </c>
    </row>
    <row r="365" spans="1:12" x14ac:dyDescent="0.2">
      <c r="A365" s="15">
        <v>1999</v>
      </c>
      <c r="B365" s="15" t="s">
        <v>12</v>
      </c>
      <c r="C365" s="16" t="str">
        <f t="shared" si="15"/>
        <v>Marzo-1999</v>
      </c>
      <c r="D365" s="15" t="s">
        <v>6</v>
      </c>
      <c r="E365" s="67">
        <v>361700</v>
      </c>
      <c r="F365" s="67">
        <v>138243000</v>
      </c>
      <c r="G365" s="17">
        <f>+Tabla1[[#This Row],[Toneladas Km (Ton.Km)]]/Tabla1[[#This Row],[Toneladas (Ton)]]</f>
        <v>382.20348354990324</v>
      </c>
      <c r="H365" s="18">
        <v>3737700</v>
      </c>
      <c r="I365" s="18">
        <f t="shared" si="16"/>
        <v>10.333701962952723</v>
      </c>
      <c r="J365" s="18">
        <f t="shared" si="17"/>
        <v>2.7037173672446343E-2</v>
      </c>
      <c r="K365" s="18"/>
      <c r="L365" s="56" t="str">
        <f>+VLOOKUP(Tabla1[[#This Row],[Operador]],OPE_6[#All],9,FALSE)</f>
        <v>A-FSR SA</v>
      </c>
    </row>
    <row r="366" spans="1:12" x14ac:dyDescent="0.2">
      <c r="A366" s="15">
        <v>1999</v>
      </c>
      <c r="B366" s="15" t="s">
        <v>12</v>
      </c>
      <c r="C366" s="16" t="str">
        <f t="shared" si="15"/>
        <v>Marzo-1999</v>
      </c>
      <c r="D366" s="15" t="s">
        <v>40</v>
      </c>
      <c r="E366" s="67">
        <v>65087</v>
      </c>
      <c r="F366" s="67">
        <v>33856000</v>
      </c>
      <c r="G366" s="17">
        <f>+Tabla1[[#This Row],[Toneladas Km (Ton.Km)]]/Tabla1[[#This Row],[Toneladas (Ton)]]</f>
        <v>520.16531719083684</v>
      </c>
      <c r="H366" s="18">
        <v>1223605</v>
      </c>
      <c r="I366" s="18">
        <f t="shared" si="16"/>
        <v>18.799529860033495</v>
      </c>
      <c r="J366" s="18">
        <f t="shared" si="17"/>
        <v>3.6141452032136104E-2</v>
      </c>
      <c r="K366" s="18"/>
      <c r="L366" s="56" t="str">
        <f>+VLOOKUP(Tabla1[[#This Row],[Operador]],OPE_6[#All],9,FALSE)</f>
        <v>L-FM - GRAL. URQ. SA</v>
      </c>
    </row>
    <row r="367" spans="1:12" x14ac:dyDescent="0.2">
      <c r="A367" s="15">
        <v>1999</v>
      </c>
      <c r="B367" s="15" t="s">
        <v>12</v>
      </c>
      <c r="C367" s="16" t="str">
        <f t="shared" si="15"/>
        <v>Marzo-1999</v>
      </c>
      <c r="D367" s="15" t="s">
        <v>7</v>
      </c>
      <c r="E367" s="67">
        <v>325128</v>
      </c>
      <c r="F367" s="67">
        <v>130838080</v>
      </c>
      <c r="G367" s="17">
        <f>+Tabla1[[#This Row],[Toneladas Km (Ton.Km)]]/Tabla1[[#This Row],[Toneladas (Ton)]]</f>
        <v>402.42021603799117</v>
      </c>
      <c r="H367" s="18">
        <v>2716383</v>
      </c>
      <c r="I367" s="18">
        <f t="shared" si="16"/>
        <v>8.3548110282719428</v>
      </c>
      <c r="J367" s="18">
        <f t="shared" si="17"/>
        <v>2.0761409828086747E-2</v>
      </c>
      <c r="K367" s="18"/>
      <c r="L367" s="56" t="str">
        <f>+VLOOKUP(Tabla1[[#This Row],[Operador]],OPE_6[#All],9,FALSE)</f>
        <v>C-NCA SA</v>
      </c>
    </row>
    <row r="368" spans="1:12" x14ac:dyDescent="0.2">
      <c r="A368" s="15">
        <v>1999</v>
      </c>
      <c r="B368" s="15" t="s">
        <v>12</v>
      </c>
      <c r="C368" s="16" t="str">
        <f t="shared" si="15"/>
        <v>Marzo-1999</v>
      </c>
      <c r="D368" s="15" t="s">
        <v>41</v>
      </c>
      <c r="E368" s="67">
        <v>319707</v>
      </c>
      <c r="F368" s="67">
        <v>247588000</v>
      </c>
      <c r="G368" s="17">
        <f>+Tabla1[[#This Row],[Toneladas Km (Ton.Km)]]/Tabla1[[#This Row],[Toneladas (Ton)]]</f>
        <v>774.4215797589668</v>
      </c>
      <c r="H368" s="18">
        <v>4975865</v>
      </c>
      <c r="I368" s="18">
        <f t="shared" si="16"/>
        <v>15.563828755704442</v>
      </c>
      <c r="J368" s="18">
        <f t="shared" si="17"/>
        <v>2.0097359322745853E-2</v>
      </c>
      <c r="K368" s="18"/>
      <c r="L368" s="56" t="str">
        <f>+VLOOKUP(Tabla1[[#This Row],[Operador]],OPE_6[#All],9,FALSE)</f>
        <v>M-BAP - SM</v>
      </c>
    </row>
    <row r="369" spans="1:12" x14ac:dyDescent="0.2">
      <c r="A369" s="15">
        <v>1999</v>
      </c>
      <c r="B369" s="15" t="s">
        <v>13</v>
      </c>
      <c r="C369" s="16" t="str">
        <f t="shared" si="15"/>
        <v>Abril-1999</v>
      </c>
      <c r="D369" s="15" t="s">
        <v>81</v>
      </c>
      <c r="E369" s="67">
        <v>291364</v>
      </c>
      <c r="F369" s="67">
        <v>111910000</v>
      </c>
      <c r="G369" s="17">
        <f>+Tabla1[[#This Row],[Toneladas Km (Ton.Km)]]/Tabla1[[#This Row],[Toneladas (Ton)]]</f>
        <v>384.09000425584492</v>
      </c>
      <c r="H369" s="18">
        <v>3827939</v>
      </c>
      <c r="I369" s="18">
        <f t="shared" si="16"/>
        <v>13.137995771612141</v>
      </c>
      <c r="J369" s="18">
        <f t="shared" si="17"/>
        <v>3.4205513358949155E-2</v>
      </c>
      <c r="K369" s="18"/>
      <c r="L369" s="56" t="str">
        <f>+VLOOKUP(Tabla1[[#This Row],[Operador]],OPE_6[#All],9,FALSE)</f>
        <v>B-FEP SA</v>
      </c>
    </row>
    <row r="370" spans="1:12" x14ac:dyDescent="0.2">
      <c r="A370" s="15">
        <v>1999</v>
      </c>
      <c r="B370" s="15" t="s">
        <v>13</v>
      </c>
      <c r="C370" s="16" t="str">
        <f t="shared" si="15"/>
        <v>Abril-1999</v>
      </c>
      <c r="D370" s="15" t="s">
        <v>6</v>
      </c>
      <c r="E370" s="67">
        <v>362900</v>
      </c>
      <c r="F370" s="67">
        <v>136880800</v>
      </c>
      <c r="G370" s="17">
        <f>+Tabla1[[#This Row],[Toneladas Km (Ton.Km)]]/Tabla1[[#This Row],[Toneladas (Ton)]]</f>
        <v>377.18600165334806</v>
      </c>
      <c r="H370" s="18">
        <v>3778900</v>
      </c>
      <c r="I370" s="18">
        <f t="shared" si="16"/>
        <v>10.413061449435107</v>
      </c>
      <c r="J370" s="18">
        <f t="shared" si="17"/>
        <v>2.7607231985786174E-2</v>
      </c>
      <c r="K370" s="18"/>
      <c r="L370" s="56" t="str">
        <f>+VLOOKUP(Tabla1[[#This Row],[Operador]],OPE_6[#All],9,FALSE)</f>
        <v>A-FSR SA</v>
      </c>
    </row>
    <row r="371" spans="1:12" x14ac:dyDescent="0.2">
      <c r="A371" s="15">
        <v>1999</v>
      </c>
      <c r="B371" s="15" t="s">
        <v>13</v>
      </c>
      <c r="C371" s="16" t="str">
        <f t="shared" si="15"/>
        <v>Abril-1999</v>
      </c>
      <c r="D371" s="15" t="s">
        <v>40</v>
      </c>
      <c r="E371" s="67">
        <v>79896</v>
      </c>
      <c r="F371" s="67">
        <v>41606000</v>
      </c>
      <c r="G371" s="17">
        <f>+Tabla1[[#This Row],[Toneladas Km (Ton.Km)]]/Tabla1[[#This Row],[Toneladas (Ton)]]</f>
        <v>520.75197757084209</v>
      </c>
      <c r="H371" s="18">
        <v>1070320</v>
      </c>
      <c r="I371" s="18">
        <f t="shared" si="16"/>
        <v>13.396415339941925</v>
      </c>
      <c r="J371" s="18">
        <f t="shared" si="17"/>
        <v>2.5725135797721482E-2</v>
      </c>
      <c r="K371" s="18"/>
      <c r="L371" s="56" t="str">
        <f>+VLOOKUP(Tabla1[[#This Row],[Operador]],OPE_6[#All],9,FALSE)</f>
        <v>L-FM - GRAL. URQ. SA</v>
      </c>
    </row>
    <row r="372" spans="1:12" x14ac:dyDescent="0.2">
      <c r="A372" s="15">
        <v>1999</v>
      </c>
      <c r="B372" s="15" t="s">
        <v>13</v>
      </c>
      <c r="C372" s="16" t="str">
        <f t="shared" si="15"/>
        <v>Abril-1999</v>
      </c>
      <c r="D372" s="15" t="s">
        <v>7</v>
      </c>
      <c r="E372" s="67">
        <v>493773</v>
      </c>
      <c r="F372" s="67">
        <v>185666091</v>
      </c>
      <c r="G372" s="17">
        <f>+Tabla1[[#This Row],[Toneladas Km (Ton.Km)]]/Tabla1[[#This Row],[Toneladas (Ton)]]</f>
        <v>376.01507372821112</v>
      </c>
      <c r="H372" s="18">
        <v>4307100</v>
      </c>
      <c r="I372" s="18">
        <f t="shared" si="16"/>
        <v>8.7228341768383455</v>
      </c>
      <c r="J372" s="18">
        <f t="shared" si="17"/>
        <v>2.3198097061245287E-2</v>
      </c>
      <c r="K372" s="18"/>
      <c r="L372" s="56" t="str">
        <f>+VLOOKUP(Tabla1[[#This Row],[Operador]],OPE_6[#All],9,FALSE)</f>
        <v>C-NCA SA</v>
      </c>
    </row>
    <row r="373" spans="1:12" x14ac:dyDescent="0.2">
      <c r="A373" s="15">
        <v>1999</v>
      </c>
      <c r="B373" s="15" t="s">
        <v>13</v>
      </c>
      <c r="C373" s="16" t="str">
        <f t="shared" si="15"/>
        <v>Abril-1999</v>
      </c>
      <c r="D373" s="15" t="s">
        <v>41</v>
      </c>
      <c r="E373" s="67">
        <v>309517</v>
      </c>
      <c r="F373" s="67">
        <v>226323000</v>
      </c>
      <c r="G373" s="17">
        <f>+Tabla1[[#This Row],[Toneladas Km (Ton.Km)]]/Tabla1[[#This Row],[Toneladas (Ton)]]</f>
        <v>731.21347131175344</v>
      </c>
      <c r="H373" s="18">
        <v>4599995</v>
      </c>
      <c r="I373" s="18">
        <f t="shared" si="16"/>
        <v>14.861849268376211</v>
      </c>
      <c r="J373" s="18">
        <f t="shared" si="17"/>
        <v>2.032491174118406E-2</v>
      </c>
      <c r="K373" s="18"/>
      <c r="L373" s="56" t="str">
        <f>+VLOOKUP(Tabla1[[#This Row],[Operador]],OPE_6[#All],9,FALSE)</f>
        <v>M-BAP - SM</v>
      </c>
    </row>
    <row r="374" spans="1:12" x14ac:dyDescent="0.2">
      <c r="A374" s="15">
        <v>1999</v>
      </c>
      <c r="B374" s="15" t="s">
        <v>14</v>
      </c>
      <c r="C374" s="16" t="str">
        <f t="shared" si="15"/>
        <v>Mayo-1999</v>
      </c>
      <c r="D374" s="15" t="s">
        <v>81</v>
      </c>
      <c r="E374" s="67">
        <v>297749</v>
      </c>
      <c r="F374" s="67">
        <v>104610000</v>
      </c>
      <c r="G374" s="17">
        <f>+Tabla1[[#This Row],[Toneladas Km (Ton.Km)]]/Tabla1[[#This Row],[Toneladas (Ton)]]</f>
        <v>351.33619256487844</v>
      </c>
      <c r="H374" s="18">
        <v>3498551</v>
      </c>
      <c r="I374" s="18">
        <f t="shared" si="16"/>
        <v>11.750000839633383</v>
      </c>
      <c r="J374" s="18">
        <f t="shared" si="17"/>
        <v>3.3443752987286107E-2</v>
      </c>
      <c r="K374" s="18"/>
      <c r="L374" s="56" t="str">
        <f>+VLOOKUP(Tabla1[[#This Row],[Operador]],OPE_6[#All],9,FALSE)</f>
        <v>B-FEP SA</v>
      </c>
    </row>
    <row r="375" spans="1:12" x14ac:dyDescent="0.2">
      <c r="A375" s="15">
        <v>1999</v>
      </c>
      <c r="B375" s="15" t="s">
        <v>14</v>
      </c>
      <c r="C375" s="16" t="str">
        <f t="shared" si="15"/>
        <v>Mayo-1999</v>
      </c>
      <c r="D375" s="15" t="s">
        <v>6</v>
      </c>
      <c r="E375" s="67">
        <v>362600</v>
      </c>
      <c r="F375" s="67">
        <v>138593300</v>
      </c>
      <c r="G375" s="17">
        <f>+Tabla1[[#This Row],[Toneladas Km (Ton.Km)]]/Tabla1[[#This Row],[Toneladas (Ton)]]</f>
        <v>382.22090457804745</v>
      </c>
      <c r="H375" s="18">
        <v>3778900</v>
      </c>
      <c r="I375" s="18">
        <f t="shared" si="16"/>
        <v>10.421676778819636</v>
      </c>
      <c r="J375" s="18">
        <f t="shared" si="17"/>
        <v>2.7266108823442402E-2</v>
      </c>
      <c r="K375" s="18"/>
      <c r="L375" s="56" t="str">
        <f>+VLOOKUP(Tabla1[[#This Row],[Operador]],OPE_6[#All],9,FALSE)</f>
        <v>A-FSR SA</v>
      </c>
    </row>
    <row r="376" spans="1:12" x14ac:dyDescent="0.2">
      <c r="A376" s="15">
        <v>1999</v>
      </c>
      <c r="B376" s="15" t="s">
        <v>14</v>
      </c>
      <c r="C376" s="16" t="str">
        <f t="shared" si="15"/>
        <v>Mayo-1999</v>
      </c>
      <c r="D376" s="15" t="s">
        <v>40</v>
      </c>
      <c r="E376" s="67">
        <v>105179</v>
      </c>
      <c r="F376" s="67">
        <v>48831000</v>
      </c>
      <c r="G376" s="17">
        <f>+Tabla1[[#This Row],[Toneladas Km (Ton.Km)]]/Tabla1[[#This Row],[Toneladas (Ton)]]</f>
        <v>464.26568041148897</v>
      </c>
      <c r="H376" s="18">
        <v>1333561</v>
      </c>
      <c r="I376" s="18">
        <f t="shared" si="16"/>
        <v>12.6789663335837</v>
      </c>
      <c r="J376" s="18">
        <f t="shared" si="17"/>
        <v>2.7309721283610821E-2</v>
      </c>
      <c r="K376" s="18"/>
      <c r="L376" s="56" t="str">
        <f>+VLOOKUP(Tabla1[[#This Row],[Operador]],OPE_6[#All],9,FALSE)</f>
        <v>L-FM - GRAL. URQ. SA</v>
      </c>
    </row>
    <row r="377" spans="1:12" x14ac:dyDescent="0.2">
      <c r="A377" s="15">
        <v>1999</v>
      </c>
      <c r="B377" s="15" t="s">
        <v>14</v>
      </c>
      <c r="C377" s="16" t="str">
        <f t="shared" si="15"/>
        <v>Mayo-1999</v>
      </c>
      <c r="D377" s="15" t="s">
        <v>7</v>
      </c>
      <c r="E377" s="67">
        <v>569390</v>
      </c>
      <c r="F377" s="67">
        <v>261173627</v>
      </c>
      <c r="G377" s="17">
        <f>+Tabla1[[#This Row],[Toneladas Km (Ton.Km)]]/Tabla1[[#This Row],[Toneladas (Ton)]]</f>
        <v>458.69022462635451</v>
      </c>
      <c r="H377" s="18">
        <v>5524490</v>
      </c>
      <c r="I377" s="18">
        <f t="shared" si="16"/>
        <v>9.7024710655262645</v>
      </c>
      <c r="J377" s="18">
        <f t="shared" si="17"/>
        <v>2.1152556877421624E-2</v>
      </c>
      <c r="K377" s="18"/>
      <c r="L377" s="56" t="str">
        <f>+VLOOKUP(Tabla1[[#This Row],[Operador]],OPE_6[#All],9,FALSE)</f>
        <v>C-NCA SA</v>
      </c>
    </row>
    <row r="378" spans="1:12" x14ac:dyDescent="0.2">
      <c r="A378" s="15">
        <v>1999</v>
      </c>
      <c r="B378" s="15" t="s">
        <v>14</v>
      </c>
      <c r="C378" s="16" t="str">
        <f t="shared" si="15"/>
        <v>Mayo-1999</v>
      </c>
      <c r="D378" s="15" t="s">
        <v>41</v>
      </c>
      <c r="E378" s="67">
        <v>287180</v>
      </c>
      <c r="F378" s="67">
        <v>210604000</v>
      </c>
      <c r="G378" s="17">
        <f>+Tabla1[[#This Row],[Toneladas Km (Ton.Km)]]/Tabla1[[#This Row],[Toneladas (Ton)]]</f>
        <v>733.3519047287416</v>
      </c>
      <c r="H378" s="18">
        <v>4311834</v>
      </c>
      <c r="I378" s="18">
        <f t="shared" si="16"/>
        <v>15.014395152865799</v>
      </c>
      <c r="J378" s="18">
        <f t="shared" si="17"/>
        <v>2.0473656720670072E-2</v>
      </c>
      <c r="K378" s="18"/>
      <c r="L378" s="56" t="str">
        <f>+VLOOKUP(Tabla1[[#This Row],[Operador]],OPE_6[#All],9,FALSE)</f>
        <v>M-BAP - SM</v>
      </c>
    </row>
    <row r="379" spans="1:12" x14ac:dyDescent="0.2">
      <c r="A379" s="15">
        <v>1999</v>
      </c>
      <c r="B379" s="15" t="s">
        <v>15</v>
      </c>
      <c r="C379" s="16" t="str">
        <f t="shared" si="15"/>
        <v>Junio-1999</v>
      </c>
      <c r="D379" s="15" t="s">
        <v>81</v>
      </c>
      <c r="E379" s="67">
        <v>277226</v>
      </c>
      <c r="F379" s="67">
        <v>103380000</v>
      </c>
      <c r="G379" s="17">
        <f>+Tabla1[[#This Row],[Toneladas Km (Ton.Km)]]/Tabla1[[#This Row],[Toneladas (Ton)]]</f>
        <v>372.90874593292114</v>
      </c>
      <c r="H379" s="18">
        <v>2785180</v>
      </c>
      <c r="I379" s="18">
        <f t="shared" si="16"/>
        <v>10.046604575328432</v>
      </c>
      <c r="J379" s="18">
        <f t="shared" si="17"/>
        <v>2.6941187850648095E-2</v>
      </c>
      <c r="K379" s="18"/>
      <c r="L379" s="56" t="str">
        <f>+VLOOKUP(Tabla1[[#This Row],[Operador]],OPE_6[#All],9,FALSE)</f>
        <v>B-FEP SA</v>
      </c>
    </row>
    <row r="380" spans="1:12" x14ac:dyDescent="0.2">
      <c r="A380" s="15">
        <v>1999</v>
      </c>
      <c r="B380" s="15" t="s">
        <v>15</v>
      </c>
      <c r="C380" s="16" t="str">
        <f t="shared" si="15"/>
        <v>Junio-1999</v>
      </c>
      <c r="D380" s="15" t="s">
        <v>6</v>
      </c>
      <c r="E380" s="67">
        <v>368200</v>
      </c>
      <c r="F380" s="67">
        <v>137355500</v>
      </c>
      <c r="G380" s="17">
        <f>+Tabla1[[#This Row],[Toneladas Km (Ton.Km)]]/Tabla1[[#This Row],[Toneladas (Ton)]]</f>
        <v>373.04589896795221</v>
      </c>
      <c r="H380" s="18">
        <v>3529400</v>
      </c>
      <c r="I380" s="18">
        <f t="shared" si="16"/>
        <v>9.585551330798479</v>
      </c>
      <c r="J380" s="18">
        <f t="shared" si="17"/>
        <v>2.5695367131276139E-2</v>
      </c>
      <c r="K380" s="18"/>
      <c r="L380" s="56" t="str">
        <f>+VLOOKUP(Tabla1[[#This Row],[Operador]],OPE_6[#All],9,FALSE)</f>
        <v>A-FSR SA</v>
      </c>
    </row>
    <row r="381" spans="1:12" x14ac:dyDescent="0.2">
      <c r="A381" s="15">
        <v>1999</v>
      </c>
      <c r="B381" s="15" t="s">
        <v>15</v>
      </c>
      <c r="C381" s="16" t="str">
        <f t="shared" si="15"/>
        <v>Junio-1999</v>
      </c>
      <c r="D381" s="15" t="s">
        <v>40</v>
      </c>
      <c r="E381" s="67">
        <v>114502</v>
      </c>
      <c r="F381" s="67">
        <v>57453000</v>
      </c>
      <c r="G381" s="17">
        <f>+Tabla1[[#This Row],[Toneladas Km (Ton.Km)]]/Tabla1[[#This Row],[Toneladas (Ton)]]</f>
        <v>501.76416132469302</v>
      </c>
      <c r="H381" s="18">
        <v>1379123</v>
      </c>
      <c r="I381" s="18">
        <f t="shared" si="16"/>
        <v>12.044531973240643</v>
      </c>
      <c r="J381" s="18">
        <f t="shared" si="17"/>
        <v>2.4004368788400954E-2</v>
      </c>
      <c r="K381" s="18"/>
      <c r="L381" s="56" t="str">
        <f>+VLOOKUP(Tabla1[[#This Row],[Operador]],OPE_6[#All],9,FALSE)</f>
        <v>L-FM - GRAL. URQ. SA</v>
      </c>
    </row>
    <row r="382" spans="1:12" x14ac:dyDescent="0.2">
      <c r="A382" s="15">
        <v>1999</v>
      </c>
      <c r="B382" s="15" t="s">
        <v>15</v>
      </c>
      <c r="C382" s="16" t="str">
        <f t="shared" si="15"/>
        <v>Junio-1999</v>
      </c>
      <c r="D382" s="15" t="s">
        <v>7</v>
      </c>
      <c r="E382" s="67">
        <v>537578</v>
      </c>
      <c r="F382" s="67">
        <v>266007177</v>
      </c>
      <c r="G382" s="17">
        <f>+Tabla1[[#This Row],[Toneladas Km (Ton.Km)]]/Tabla1[[#This Row],[Toneladas (Ton)]]</f>
        <v>494.82526628693881</v>
      </c>
      <c r="H382" s="18">
        <v>5294661</v>
      </c>
      <c r="I382" s="18">
        <f t="shared" si="16"/>
        <v>9.8491028278687001</v>
      </c>
      <c r="J382" s="18">
        <f t="shared" si="17"/>
        <v>1.9904203562146745E-2</v>
      </c>
      <c r="K382" s="18"/>
      <c r="L382" s="56" t="str">
        <f>+VLOOKUP(Tabla1[[#This Row],[Operador]],OPE_6[#All],9,FALSE)</f>
        <v>C-NCA SA</v>
      </c>
    </row>
    <row r="383" spans="1:12" x14ac:dyDescent="0.2">
      <c r="A383" s="15">
        <v>1999</v>
      </c>
      <c r="B383" s="15" t="s">
        <v>15</v>
      </c>
      <c r="C383" s="16" t="str">
        <f t="shared" si="15"/>
        <v>Junio-1999</v>
      </c>
      <c r="D383" s="15" t="s">
        <v>41</v>
      </c>
      <c r="E383" s="67">
        <v>300225</v>
      </c>
      <c r="F383" s="67">
        <v>233593000</v>
      </c>
      <c r="G383" s="17">
        <f>+Tabla1[[#This Row],[Toneladas Km (Ton.Km)]]/Tabla1[[#This Row],[Toneladas (Ton)]]</f>
        <v>778.05978849196435</v>
      </c>
      <c r="H383" s="18">
        <v>4409800</v>
      </c>
      <c r="I383" s="18">
        <f t="shared" si="16"/>
        <v>14.6883170955117</v>
      </c>
      <c r="J383" s="18">
        <f t="shared" si="17"/>
        <v>1.8878134190664961E-2</v>
      </c>
      <c r="K383" s="18"/>
      <c r="L383" s="56" t="str">
        <f>+VLOOKUP(Tabla1[[#This Row],[Operador]],OPE_6[#All],9,FALSE)</f>
        <v>M-BAP - SM</v>
      </c>
    </row>
    <row r="384" spans="1:12" x14ac:dyDescent="0.2">
      <c r="A384" s="15">
        <v>1999</v>
      </c>
      <c r="B384" s="15" t="s">
        <v>16</v>
      </c>
      <c r="C384" s="16" t="str">
        <f t="shared" si="15"/>
        <v>Julio-1999</v>
      </c>
      <c r="D384" s="15" t="s">
        <v>81</v>
      </c>
      <c r="E384" s="67">
        <v>261000.09</v>
      </c>
      <c r="F384" s="67">
        <v>83600000</v>
      </c>
      <c r="G384" s="17">
        <f>+Tabla1[[#This Row],[Toneladas Km (Ton.Km)]]/Tabla1[[#This Row],[Toneladas (Ton)]]</f>
        <v>320.30640295947791</v>
      </c>
      <c r="H384" s="18">
        <v>2436372</v>
      </c>
      <c r="I384" s="18">
        <f t="shared" si="16"/>
        <v>9.3347554018084828</v>
      </c>
      <c r="J384" s="18">
        <f t="shared" si="17"/>
        <v>2.9143205741626793E-2</v>
      </c>
      <c r="K384" s="18"/>
      <c r="L384" s="56" t="str">
        <f>+VLOOKUP(Tabla1[[#This Row],[Operador]],OPE_6[#All],9,FALSE)</f>
        <v>B-FEP SA</v>
      </c>
    </row>
    <row r="385" spans="1:12" x14ac:dyDescent="0.2">
      <c r="A385" s="15">
        <v>1999</v>
      </c>
      <c r="B385" s="15" t="s">
        <v>16</v>
      </c>
      <c r="C385" s="16" t="str">
        <f t="shared" si="15"/>
        <v>Julio-1999</v>
      </c>
      <c r="D385" s="15" t="s">
        <v>6</v>
      </c>
      <c r="E385" s="67">
        <v>358600</v>
      </c>
      <c r="F385" s="67">
        <v>147171200</v>
      </c>
      <c r="G385" s="17">
        <f>+Tabla1[[#This Row],[Toneladas Km (Ton.Km)]]/Tabla1[[#This Row],[Toneladas (Ton)]]</f>
        <v>410.40490797546011</v>
      </c>
      <c r="H385" s="18">
        <v>3730600</v>
      </c>
      <c r="I385" s="18">
        <f t="shared" si="16"/>
        <v>10.403234802007809</v>
      </c>
      <c r="J385" s="18">
        <f t="shared" si="17"/>
        <v>2.5348709530125458E-2</v>
      </c>
      <c r="K385" s="18"/>
      <c r="L385" s="56" t="str">
        <f>+VLOOKUP(Tabla1[[#This Row],[Operador]],OPE_6[#All],9,FALSE)</f>
        <v>A-FSR SA</v>
      </c>
    </row>
    <row r="386" spans="1:12" x14ac:dyDescent="0.2">
      <c r="A386" s="15">
        <v>1999</v>
      </c>
      <c r="B386" s="15" t="s">
        <v>16</v>
      </c>
      <c r="C386" s="16" t="str">
        <f t="shared" si="15"/>
        <v>Julio-1999</v>
      </c>
      <c r="D386" s="15" t="s">
        <v>40</v>
      </c>
      <c r="E386" s="67">
        <v>76715</v>
      </c>
      <c r="F386" s="67">
        <v>39980000</v>
      </c>
      <c r="G386" s="17">
        <f>+Tabla1[[#This Row],[Toneladas Km (Ton.Km)]]/Tabla1[[#This Row],[Toneladas (Ton)]]</f>
        <v>521.14970996545651</v>
      </c>
      <c r="H386" s="18">
        <v>1035439.0800000001</v>
      </c>
      <c r="I386" s="18">
        <f t="shared" si="16"/>
        <v>13.497218014729846</v>
      </c>
      <c r="J386" s="18">
        <f t="shared" si="17"/>
        <v>2.5898926463231619E-2</v>
      </c>
      <c r="K386" s="18"/>
      <c r="L386" s="56" t="str">
        <f>+VLOOKUP(Tabla1[[#This Row],[Operador]],OPE_6[#All],9,FALSE)</f>
        <v>L-FM - GRAL. URQ. SA</v>
      </c>
    </row>
    <row r="387" spans="1:12" x14ac:dyDescent="0.2">
      <c r="A387" s="15">
        <v>1999</v>
      </c>
      <c r="B387" s="15" t="s">
        <v>16</v>
      </c>
      <c r="C387" s="16" t="str">
        <f t="shared" si="15"/>
        <v>Julio-1999</v>
      </c>
      <c r="D387" s="15" t="s">
        <v>7</v>
      </c>
      <c r="E387" s="67">
        <v>543810</v>
      </c>
      <c r="F387" s="67">
        <v>255692468</v>
      </c>
      <c r="G387" s="17">
        <f>+Tabla1[[#This Row],[Toneladas Km (Ton.Km)]]/Tabla1[[#This Row],[Toneladas (Ton)]]</f>
        <v>470.18713889042129</v>
      </c>
      <c r="H387" s="18">
        <v>5239353</v>
      </c>
      <c r="I387" s="18">
        <f t="shared" si="16"/>
        <v>9.6345286037402769</v>
      </c>
      <c r="J387" s="18">
        <f t="shared" si="17"/>
        <v>2.0490838236189263E-2</v>
      </c>
      <c r="K387" s="18"/>
      <c r="L387" s="56" t="str">
        <f>+VLOOKUP(Tabla1[[#This Row],[Operador]],OPE_6[#All],9,FALSE)</f>
        <v>C-NCA SA</v>
      </c>
    </row>
    <row r="388" spans="1:12" x14ac:dyDescent="0.2">
      <c r="A388" s="15">
        <v>1999</v>
      </c>
      <c r="B388" s="15" t="s">
        <v>16</v>
      </c>
      <c r="C388" s="16" t="str">
        <f t="shared" si="15"/>
        <v>Julio-1999</v>
      </c>
      <c r="D388" s="15" t="s">
        <v>41</v>
      </c>
      <c r="E388" s="67">
        <v>270803</v>
      </c>
      <c r="F388" s="67">
        <v>212095000</v>
      </c>
      <c r="G388" s="17">
        <f>+Tabla1[[#This Row],[Toneladas Km (Ton.Km)]]/Tabla1[[#This Row],[Toneladas (Ton)]]</f>
        <v>783.20771926455768</v>
      </c>
      <c r="H388" s="18">
        <v>3897103.12</v>
      </c>
      <c r="I388" s="18">
        <f t="shared" si="16"/>
        <v>14.390915610240656</v>
      </c>
      <c r="J388" s="18">
        <f t="shared" si="17"/>
        <v>1.8374328107687594E-2</v>
      </c>
      <c r="K388" s="18"/>
      <c r="L388" s="56" t="str">
        <f>+VLOOKUP(Tabla1[[#This Row],[Operador]],OPE_6[#All],9,FALSE)</f>
        <v>M-BAP - SM</v>
      </c>
    </row>
    <row r="389" spans="1:12" x14ac:dyDescent="0.2">
      <c r="A389" s="15">
        <v>1999</v>
      </c>
      <c r="B389" s="15" t="s">
        <v>28</v>
      </c>
      <c r="C389" s="16" t="str">
        <f t="shared" si="15"/>
        <v>Agosto-1999</v>
      </c>
      <c r="D389" s="15" t="s">
        <v>81</v>
      </c>
      <c r="E389" s="67">
        <v>213747</v>
      </c>
      <c r="F389" s="67">
        <v>76100000</v>
      </c>
      <c r="G389" s="17">
        <f>+Tabla1[[#This Row],[Toneladas Km (Ton.Km)]]/Tabla1[[#This Row],[Toneladas (Ton)]]</f>
        <v>356.02838870253152</v>
      </c>
      <c r="H389" s="18">
        <v>1936564</v>
      </c>
      <c r="I389" s="18">
        <f t="shared" si="16"/>
        <v>9.0600756969688465</v>
      </c>
      <c r="J389" s="18">
        <f t="shared" si="17"/>
        <v>2.5447621550591326E-2</v>
      </c>
      <c r="K389" s="18"/>
      <c r="L389" s="56" t="str">
        <f>+VLOOKUP(Tabla1[[#This Row],[Operador]],OPE_6[#All],9,FALSE)</f>
        <v>B-FEP SA</v>
      </c>
    </row>
    <row r="390" spans="1:12" x14ac:dyDescent="0.2">
      <c r="A390" s="15">
        <v>1999</v>
      </c>
      <c r="B390" s="15" t="s">
        <v>28</v>
      </c>
      <c r="C390" s="16" t="str">
        <f t="shared" ref="C390:C424" si="18" xml:space="preserve"> B390 &amp; "-" &amp; A390</f>
        <v>Agosto-1999</v>
      </c>
      <c r="D390" s="15" t="s">
        <v>6</v>
      </c>
      <c r="E390" s="67">
        <v>333600</v>
      </c>
      <c r="F390" s="67">
        <v>133059400</v>
      </c>
      <c r="G390" s="17">
        <f>+Tabla1[[#This Row],[Toneladas Km (Ton.Km)]]/Tabla1[[#This Row],[Toneladas (Ton)]]</f>
        <v>398.85911270983212</v>
      </c>
      <c r="H390" s="18">
        <v>3295000</v>
      </c>
      <c r="I390" s="18">
        <f t="shared" ref="I390:I453" si="19">+H390/E390</f>
        <v>9.8770983213429258</v>
      </c>
      <c r="J390" s="18">
        <f t="shared" ref="J390:J453" si="20">+H390/F390</f>
        <v>2.4763376356724893E-2</v>
      </c>
      <c r="K390" s="18"/>
      <c r="L390" s="56" t="str">
        <f>+VLOOKUP(Tabla1[[#This Row],[Operador]],OPE_6[#All],9,FALSE)</f>
        <v>A-FSR SA</v>
      </c>
    </row>
    <row r="391" spans="1:12" x14ac:dyDescent="0.2">
      <c r="A391" s="15">
        <v>1999</v>
      </c>
      <c r="B391" s="15" t="s">
        <v>28</v>
      </c>
      <c r="C391" s="16" t="str">
        <f t="shared" si="18"/>
        <v>Agosto-1999</v>
      </c>
      <c r="D391" s="15" t="s">
        <v>40</v>
      </c>
      <c r="E391" s="67">
        <v>76947</v>
      </c>
      <c r="F391" s="67">
        <v>36306000</v>
      </c>
      <c r="G391" s="17">
        <f>+Tabla1[[#This Row],[Toneladas Km (Ton.Km)]]/Tabla1[[#This Row],[Toneladas (Ton)]]</f>
        <v>471.83126047799135</v>
      </c>
      <c r="H391" s="18">
        <v>961596.28999999992</v>
      </c>
      <c r="I391" s="18">
        <f t="shared" si="19"/>
        <v>12.496865244908832</v>
      </c>
      <c r="J391" s="18">
        <f t="shared" si="20"/>
        <v>2.6485878091775463E-2</v>
      </c>
      <c r="K391" s="18"/>
      <c r="L391" s="56" t="str">
        <f>+VLOOKUP(Tabla1[[#This Row],[Operador]],OPE_6[#All],9,FALSE)</f>
        <v>L-FM - GRAL. URQ. SA</v>
      </c>
    </row>
    <row r="392" spans="1:12" x14ac:dyDescent="0.2">
      <c r="A392" s="15">
        <v>1999</v>
      </c>
      <c r="B392" s="15" t="s">
        <v>28</v>
      </c>
      <c r="C392" s="16" t="str">
        <f t="shared" si="18"/>
        <v>Agosto-1999</v>
      </c>
      <c r="D392" s="15" t="s">
        <v>7</v>
      </c>
      <c r="E392" s="67">
        <v>561045</v>
      </c>
      <c r="F392" s="67">
        <v>269944547</v>
      </c>
      <c r="G392" s="17">
        <f>+Tabla1[[#This Row],[Toneladas Km (Ton.Km)]]/Tabla1[[#This Row],[Toneladas (Ton)]]</f>
        <v>481.14598116015651</v>
      </c>
      <c r="H392" s="18">
        <v>5368383</v>
      </c>
      <c r="I392" s="18">
        <f t="shared" si="19"/>
        <v>9.5685426302702989</v>
      </c>
      <c r="J392" s="18">
        <f t="shared" si="20"/>
        <v>1.9886984418322033E-2</v>
      </c>
      <c r="K392" s="18"/>
      <c r="L392" s="56" t="str">
        <f>+VLOOKUP(Tabla1[[#This Row],[Operador]],OPE_6[#All],9,FALSE)</f>
        <v>C-NCA SA</v>
      </c>
    </row>
    <row r="393" spans="1:12" x14ac:dyDescent="0.2">
      <c r="A393" s="15">
        <v>1999</v>
      </c>
      <c r="B393" s="15" t="s">
        <v>28</v>
      </c>
      <c r="C393" s="16" t="str">
        <f t="shared" si="18"/>
        <v>Agosto-1999</v>
      </c>
      <c r="D393" s="15" t="s">
        <v>41</v>
      </c>
      <c r="E393" s="67">
        <v>250624</v>
      </c>
      <c r="F393" s="67">
        <v>195241000</v>
      </c>
      <c r="G393" s="17">
        <f>+Tabla1[[#This Row],[Toneladas Km (Ton.Km)]]/Tabla1[[#This Row],[Toneladas (Ton)]]</f>
        <v>779.01956716036773</v>
      </c>
      <c r="H393" s="18">
        <v>3734770.3299999996</v>
      </c>
      <c r="I393" s="18">
        <f t="shared" si="19"/>
        <v>14.90188621201481</v>
      </c>
      <c r="J393" s="18">
        <f t="shared" si="20"/>
        <v>1.9129026843746958E-2</v>
      </c>
      <c r="K393" s="18"/>
      <c r="L393" s="56" t="str">
        <f>+VLOOKUP(Tabla1[[#This Row],[Operador]],OPE_6[#All],9,FALSE)</f>
        <v>M-BAP - SM</v>
      </c>
    </row>
    <row r="394" spans="1:12" x14ac:dyDescent="0.2">
      <c r="A394" s="15">
        <v>1999</v>
      </c>
      <c r="B394" s="15" t="s">
        <v>29</v>
      </c>
      <c r="C394" s="16" t="str">
        <f t="shared" si="18"/>
        <v>Septiembre-1999</v>
      </c>
      <c r="D394" s="15" t="s">
        <v>81</v>
      </c>
      <c r="E394" s="67">
        <v>246270</v>
      </c>
      <c r="F394" s="67">
        <v>86770000</v>
      </c>
      <c r="G394" s="17">
        <f>+Tabla1[[#This Row],[Toneladas Km (Ton.Km)]]/Tabla1[[#This Row],[Toneladas (Ton)]]</f>
        <v>352.33686604133675</v>
      </c>
      <c r="H394" s="18">
        <v>2269509</v>
      </c>
      <c r="I394" s="18">
        <f t="shared" si="19"/>
        <v>9.2155317334632727</v>
      </c>
      <c r="J394" s="18">
        <f t="shared" si="20"/>
        <v>2.6155456955168837E-2</v>
      </c>
      <c r="K394" s="18"/>
      <c r="L394" s="56" t="str">
        <f>+VLOOKUP(Tabla1[[#This Row],[Operador]],OPE_6[#All],9,FALSE)</f>
        <v>B-FEP SA</v>
      </c>
    </row>
    <row r="395" spans="1:12" x14ac:dyDescent="0.2">
      <c r="A395" s="15">
        <v>1999</v>
      </c>
      <c r="B395" s="15" t="s">
        <v>29</v>
      </c>
      <c r="C395" s="16" t="str">
        <f t="shared" si="18"/>
        <v>Septiembre-1999</v>
      </c>
      <c r="D395" s="15" t="s">
        <v>6</v>
      </c>
      <c r="E395" s="67">
        <v>376300</v>
      </c>
      <c r="F395" s="67">
        <v>152055800</v>
      </c>
      <c r="G395" s="17">
        <f>+Tabla1[[#This Row],[Toneladas Km (Ton.Km)]]/Tabla1[[#This Row],[Toneladas (Ton)]]</f>
        <v>404.08131809726279</v>
      </c>
      <c r="H395" s="18">
        <v>3751700</v>
      </c>
      <c r="I395" s="18">
        <f t="shared" si="19"/>
        <v>9.9699707680042522</v>
      </c>
      <c r="J395" s="18">
        <f t="shared" si="20"/>
        <v>2.4673179188166451E-2</v>
      </c>
      <c r="K395" s="18"/>
      <c r="L395" s="56" t="str">
        <f>+VLOOKUP(Tabla1[[#This Row],[Operador]],OPE_6[#All],9,FALSE)</f>
        <v>A-FSR SA</v>
      </c>
    </row>
    <row r="396" spans="1:12" x14ac:dyDescent="0.2">
      <c r="A396" s="15">
        <v>1999</v>
      </c>
      <c r="B396" s="15" t="s">
        <v>29</v>
      </c>
      <c r="C396" s="16" t="str">
        <f t="shared" si="18"/>
        <v>Septiembre-1999</v>
      </c>
      <c r="D396" s="15" t="s">
        <v>40</v>
      </c>
      <c r="E396" s="67">
        <v>88086</v>
      </c>
      <c r="F396" s="67">
        <v>36124000</v>
      </c>
      <c r="G396" s="17">
        <f>+Tabla1[[#This Row],[Toneladas Km (Ton.Km)]]/Tabla1[[#This Row],[Toneladas (Ton)]]</f>
        <v>410.09922121563017</v>
      </c>
      <c r="H396" s="18">
        <v>1167838.8999999999</v>
      </c>
      <c r="I396" s="18">
        <f t="shared" si="19"/>
        <v>13.25793996775878</v>
      </c>
      <c r="J396" s="18">
        <f t="shared" si="20"/>
        <v>3.2328615324991691E-2</v>
      </c>
      <c r="K396" s="18"/>
      <c r="L396" s="56" t="str">
        <f>+VLOOKUP(Tabla1[[#This Row],[Operador]],OPE_6[#All],9,FALSE)</f>
        <v>L-FM - GRAL. URQ. SA</v>
      </c>
    </row>
    <row r="397" spans="1:12" x14ac:dyDescent="0.2">
      <c r="A397" s="15">
        <v>1999</v>
      </c>
      <c r="B397" s="15" t="s">
        <v>29</v>
      </c>
      <c r="C397" s="16" t="str">
        <f t="shared" si="18"/>
        <v>Septiembre-1999</v>
      </c>
      <c r="D397" s="15" t="s">
        <v>7</v>
      </c>
      <c r="E397" s="67">
        <v>532976</v>
      </c>
      <c r="F397" s="67">
        <v>248227657</v>
      </c>
      <c r="G397" s="17">
        <f>+Tabla1[[#This Row],[Toneladas Km (Ton.Km)]]/Tabla1[[#This Row],[Toneladas (Ton)]]</f>
        <v>465.73890193929935</v>
      </c>
      <c r="H397" s="18">
        <v>4901844</v>
      </c>
      <c r="I397" s="18">
        <f t="shared" si="19"/>
        <v>9.1971195701119743</v>
      </c>
      <c r="J397" s="18">
        <f t="shared" si="20"/>
        <v>1.9747372469458551E-2</v>
      </c>
      <c r="K397" s="18"/>
      <c r="L397" s="56" t="str">
        <f>+VLOOKUP(Tabla1[[#This Row],[Operador]],OPE_6[#All],9,FALSE)</f>
        <v>C-NCA SA</v>
      </c>
    </row>
    <row r="398" spans="1:12" x14ac:dyDescent="0.2">
      <c r="A398" s="15">
        <v>1999</v>
      </c>
      <c r="B398" s="15" t="s">
        <v>29</v>
      </c>
      <c r="C398" s="16" t="str">
        <f t="shared" si="18"/>
        <v>Septiembre-1999</v>
      </c>
      <c r="D398" s="15" t="s">
        <v>41</v>
      </c>
      <c r="E398" s="67">
        <v>260072</v>
      </c>
      <c r="F398" s="67">
        <v>200723000</v>
      </c>
      <c r="G398" s="17">
        <f>+Tabla1[[#This Row],[Toneladas Km (Ton.Km)]]/Tabla1[[#This Row],[Toneladas (Ton)]]</f>
        <v>771.79780983727585</v>
      </c>
      <c r="H398" s="18">
        <v>4165240.61</v>
      </c>
      <c r="I398" s="18">
        <f t="shared" si="19"/>
        <v>16.015721069549969</v>
      </c>
      <c r="J398" s="18">
        <f t="shared" si="20"/>
        <v>2.0751187507161609E-2</v>
      </c>
      <c r="K398" s="18"/>
      <c r="L398" s="56" t="str">
        <f>+VLOOKUP(Tabla1[[#This Row],[Operador]],OPE_6[#All],9,FALSE)</f>
        <v>M-BAP - SM</v>
      </c>
    </row>
    <row r="399" spans="1:12" x14ac:dyDescent="0.2">
      <c r="A399" s="15">
        <v>1999</v>
      </c>
      <c r="B399" s="15" t="s">
        <v>30</v>
      </c>
      <c r="C399" s="16" t="str">
        <f t="shared" si="18"/>
        <v>Octubre-1999</v>
      </c>
      <c r="D399" s="15" t="s">
        <v>81</v>
      </c>
      <c r="E399" s="67">
        <v>214650</v>
      </c>
      <c r="F399" s="67">
        <v>81050000</v>
      </c>
      <c r="G399" s="17">
        <f>+Tabla1[[#This Row],[Toneladas Km (Ton.Km)]]/Tabla1[[#This Row],[Toneladas (Ton)]]</f>
        <v>377.59142790589334</v>
      </c>
      <c r="H399" s="18">
        <v>2046942</v>
      </c>
      <c r="I399" s="18">
        <f t="shared" si="19"/>
        <v>9.5361844863731662</v>
      </c>
      <c r="J399" s="18">
        <f t="shared" si="20"/>
        <v>2.525529919802591E-2</v>
      </c>
      <c r="K399" s="18"/>
      <c r="L399" s="56" t="str">
        <f>+VLOOKUP(Tabla1[[#This Row],[Operador]],OPE_6[#All],9,FALSE)</f>
        <v>B-FEP SA</v>
      </c>
    </row>
    <row r="400" spans="1:12" x14ac:dyDescent="0.2">
      <c r="A400" s="15">
        <v>1999</v>
      </c>
      <c r="B400" s="15" t="s">
        <v>30</v>
      </c>
      <c r="C400" s="16" t="str">
        <f t="shared" si="18"/>
        <v>Octubre-1999</v>
      </c>
      <c r="D400" s="15" t="s">
        <v>6</v>
      </c>
      <c r="E400" s="67">
        <v>364200</v>
      </c>
      <c r="F400" s="67">
        <v>146455000</v>
      </c>
      <c r="G400" s="17">
        <f>+Tabla1[[#This Row],[Toneladas Km (Ton.Km)]]/Tabla1[[#This Row],[Toneladas (Ton)]]</f>
        <v>402.1279516749039</v>
      </c>
      <c r="H400" s="18">
        <v>3551400</v>
      </c>
      <c r="I400" s="18">
        <f t="shared" si="19"/>
        <v>9.7512355848434922</v>
      </c>
      <c r="J400" s="18">
        <f t="shared" si="20"/>
        <v>2.4249086750196307E-2</v>
      </c>
      <c r="K400" s="18"/>
      <c r="L400" s="56" t="str">
        <f>+VLOOKUP(Tabla1[[#This Row],[Operador]],OPE_6[#All],9,FALSE)</f>
        <v>A-FSR SA</v>
      </c>
    </row>
    <row r="401" spans="1:12" x14ac:dyDescent="0.2">
      <c r="A401" s="15">
        <v>1999</v>
      </c>
      <c r="B401" s="15" t="s">
        <v>30</v>
      </c>
      <c r="C401" s="16" t="str">
        <f t="shared" si="18"/>
        <v>Octubre-1999</v>
      </c>
      <c r="D401" s="15" t="s">
        <v>40</v>
      </c>
      <c r="E401" s="67">
        <v>82219</v>
      </c>
      <c r="F401" s="67">
        <v>30909000</v>
      </c>
      <c r="G401" s="17">
        <f>+Tabla1[[#This Row],[Toneladas Km (Ton.Km)]]/Tabla1[[#This Row],[Toneladas (Ton)]]</f>
        <v>375.93500285822012</v>
      </c>
      <c r="H401" s="18">
        <v>711619.15999999992</v>
      </c>
      <c r="I401" s="18">
        <f t="shared" si="19"/>
        <v>8.6551668105912256</v>
      </c>
      <c r="J401" s="18">
        <f t="shared" si="20"/>
        <v>2.3023040538354522E-2</v>
      </c>
      <c r="K401" s="18"/>
      <c r="L401" s="56" t="str">
        <f>+VLOOKUP(Tabla1[[#This Row],[Operador]],OPE_6[#All],9,FALSE)</f>
        <v>L-FM - GRAL. URQ. SA</v>
      </c>
    </row>
    <row r="402" spans="1:12" x14ac:dyDescent="0.2">
      <c r="A402" s="15">
        <v>1999</v>
      </c>
      <c r="B402" s="15" t="s">
        <v>30</v>
      </c>
      <c r="C402" s="16" t="str">
        <f t="shared" si="18"/>
        <v>Octubre-1999</v>
      </c>
      <c r="D402" s="15" t="s">
        <v>7</v>
      </c>
      <c r="E402" s="67">
        <v>460164</v>
      </c>
      <c r="F402" s="67">
        <v>199963640</v>
      </c>
      <c r="G402" s="17">
        <f>+Tabla1[[#This Row],[Toneladas Km (Ton.Km)]]/Tabla1[[#This Row],[Toneladas (Ton)]]</f>
        <v>434.54863918081378</v>
      </c>
      <c r="H402" s="18">
        <v>4001052</v>
      </c>
      <c r="I402" s="18">
        <f t="shared" si="19"/>
        <v>8.6948392312306044</v>
      </c>
      <c r="J402" s="18">
        <f t="shared" si="20"/>
        <v>2.0008897617586879E-2</v>
      </c>
      <c r="K402" s="18"/>
      <c r="L402" s="56" t="str">
        <f>+VLOOKUP(Tabla1[[#This Row],[Operador]],OPE_6[#All],9,FALSE)</f>
        <v>C-NCA SA</v>
      </c>
    </row>
    <row r="403" spans="1:12" x14ac:dyDescent="0.2">
      <c r="A403" s="15">
        <v>1999</v>
      </c>
      <c r="B403" s="15" t="s">
        <v>30</v>
      </c>
      <c r="C403" s="16" t="str">
        <f t="shared" si="18"/>
        <v>Octubre-1999</v>
      </c>
      <c r="D403" s="15" t="s">
        <v>41</v>
      </c>
      <c r="E403" s="67">
        <v>256768</v>
      </c>
      <c r="F403" s="67">
        <v>223191000</v>
      </c>
      <c r="G403" s="17">
        <f>+Tabla1[[#This Row],[Toneladas Km (Ton.Km)]]/Tabla1[[#This Row],[Toneladas (Ton)]]</f>
        <v>869.23214730807581</v>
      </c>
      <c r="H403" s="18">
        <v>3712692.2800000003</v>
      </c>
      <c r="I403" s="18">
        <f t="shared" si="19"/>
        <v>14.459326240029911</v>
      </c>
      <c r="J403" s="18">
        <f t="shared" si="20"/>
        <v>1.6634596735531453E-2</v>
      </c>
      <c r="K403" s="18"/>
      <c r="L403" s="56" t="str">
        <f>+VLOOKUP(Tabla1[[#This Row],[Operador]],OPE_6[#All],9,FALSE)</f>
        <v>M-BAP - SM</v>
      </c>
    </row>
    <row r="404" spans="1:12" x14ac:dyDescent="0.2">
      <c r="A404" s="15">
        <v>1999</v>
      </c>
      <c r="B404" s="15" t="s">
        <v>31</v>
      </c>
      <c r="C404" s="16" t="str">
        <f t="shared" si="18"/>
        <v>Noviembre-1999</v>
      </c>
      <c r="D404" s="15" t="s">
        <v>81</v>
      </c>
      <c r="E404" s="67">
        <v>153893</v>
      </c>
      <c r="F404" s="67">
        <v>54290000</v>
      </c>
      <c r="G404" s="17">
        <f>+Tabla1[[#This Row],[Toneladas Km (Ton.Km)]]/Tabla1[[#This Row],[Toneladas (Ton)]]</f>
        <v>352.77757922712533</v>
      </c>
      <c r="H404" s="18">
        <v>1493553</v>
      </c>
      <c r="I404" s="18">
        <f t="shared" si="19"/>
        <v>9.7051392850876912</v>
      </c>
      <c r="J404" s="18">
        <f t="shared" si="20"/>
        <v>2.7510646527905691E-2</v>
      </c>
      <c r="K404" s="18"/>
      <c r="L404" s="56" t="str">
        <f>+VLOOKUP(Tabla1[[#This Row],[Operador]],OPE_6[#All],9,FALSE)</f>
        <v>B-FEP SA</v>
      </c>
    </row>
    <row r="405" spans="1:12" x14ac:dyDescent="0.2">
      <c r="A405" s="15">
        <v>1999</v>
      </c>
      <c r="B405" s="15" t="s">
        <v>31</v>
      </c>
      <c r="C405" s="16" t="str">
        <f t="shared" si="18"/>
        <v>Noviembre-1999</v>
      </c>
      <c r="D405" s="15" t="s">
        <v>6</v>
      </c>
      <c r="E405" s="67">
        <v>321300</v>
      </c>
      <c r="F405" s="67">
        <v>135328700</v>
      </c>
      <c r="G405" s="17">
        <f>+Tabla1[[#This Row],[Toneladas Km (Ton.Km)]]/Tabla1[[#This Row],[Toneladas (Ton)]]</f>
        <v>421.19109866168691</v>
      </c>
      <c r="H405" s="18">
        <v>3172400</v>
      </c>
      <c r="I405" s="18">
        <f t="shared" si="19"/>
        <v>9.8736383442265794</v>
      </c>
      <c r="J405" s="18">
        <f t="shared" si="20"/>
        <v>2.3442181887507973E-2</v>
      </c>
      <c r="K405" s="18"/>
      <c r="L405" s="56" t="str">
        <f>+VLOOKUP(Tabla1[[#This Row],[Operador]],OPE_6[#All],9,FALSE)</f>
        <v>A-FSR SA</v>
      </c>
    </row>
    <row r="406" spans="1:12" x14ac:dyDescent="0.2">
      <c r="A406" s="15">
        <v>1999</v>
      </c>
      <c r="B406" s="15" t="s">
        <v>31</v>
      </c>
      <c r="C406" s="16" t="str">
        <f t="shared" si="18"/>
        <v>Noviembre-1999</v>
      </c>
      <c r="D406" s="15" t="s">
        <v>40</v>
      </c>
      <c r="E406" s="67">
        <v>74779</v>
      </c>
      <c r="F406" s="67">
        <v>23740000</v>
      </c>
      <c r="G406" s="17">
        <f>+Tabla1[[#This Row],[Toneladas Km (Ton.Km)]]/Tabla1[[#This Row],[Toneladas (Ton)]]</f>
        <v>317.46880808783214</v>
      </c>
      <c r="H406" s="18">
        <v>454031.51</v>
      </c>
      <c r="I406" s="18">
        <f t="shared" si="19"/>
        <v>6.071644579360516</v>
      </c>
      <c r="J406" s="18">
        <f t="shared" si="20"/>
        <v>1.9125168913226621E-2</v>
      </c>
      <c r="K406" s="18"/>
      <c r="L406" s="56" t="str">
        <f>+VLOOKUP(Tabla1[[#This Row],[Operador]],OPE_6[#All],9,FALSE)</f>
        <v>L-FM - GRAL. URQ. SA</v>
      </c>
    </row>
    <row r="407" spans="1:12" x14ac:dyDescent="0.2">
      <c r="A407" s="15">
        <v>1999</v>
      </c>
      <c r="B407" s="15" t="s">
        <v>31</v>
      </c>
      <c r="C407" s="16" t="str">
        <f t="shared" si="18"/>
        <v>Noviembre-1999</v>
      </c>
      <c r="D407" s="15" t="s">
        <v>7</v>
      </c>
      <c r="E407" s="67">
        <v>400009</v>
      </c>
      <c r="F407" s="67">
        <v>169136670</v>
      </c>
      <c r="G407" s="17">
        <f>+Tabla1[[#This Row],[Toneladas Km (Ton.Km)]]/Tabla1[[#This Row],[Toneladas (Ton)]]</f>
        <v>422.83216127637127</v>
      </c>
      <c r="H407" s="18">
        <v>3240042</v>
      </c>
      <c r="I407" s="18">
        <f t="shared" si="19"/>
        <v>8.0999227517380863</v>
      </c>
      <c r="J407" s="18">
        <f t="shared" si="20"/>
        <v>1.9156354444012643E-2</v>
      </c>
      <c r="K407" s="18"/>
      <c r="L407" s="56" t="str">
        <f>+VLOOKUP(Tabla1[[#This Row],[Operador]],OPE_6[#All],9,FALSE)</f>
        <v>C-NCA SA</v>
      </c>
    </row>
    <row r="408" spans="1:12" x14ac:dyDescent="0.2">
      <c r="A408" s="15">
        <v>1999</v>
      </c>
      <c r="B408" s="15" t="s">
        <v>31</v>
      </c>
      <c r="C408" s="16" t="str">
        <f t="shared" si="18"/>
        <v>Noviembre-1999</v>
      </c>
      <c r="D408" s="15" t="s">
        <v>41</v>
      </c>
      <c r="E408" s="67">
        <v>153846</v>
      </c>
      <c r="F408" s="67">
        <v>133957000</v>
      </c>
      <c r="G408" s="17">
        <f>+Tabla1[[#This Row],[Toneladas Km (Ton.Km)]]/Tabla1[[#This Row],[Toneladas (Ton)]]</f>
        <v>870.7213707213707</v>
      </c>
      <c r="H408" s="18">
        <v>2553296.2600000002</v>
      </c>
      <c r="I408" s="18">
        <f t="shared" si="19"/>
        <v>16.596442286442286</v>
      </c>
      <c r="J408" s="18">
        <f t="shared" si="20"/>
        <v>1.9060566151824842E-2</v>
      </c>
      <c r="K408" s="18"/>
      <c r="L408" s="56" t="str">
        <f>+VLOOKUP(Tabla1[[#This Row],[Operador]],OPE_6[#All],9,FALSE)</f>
        <v>M-BAP - SM</v>
      </c>
    </row>
    <row r="409" spans="1:12" x14ac:dyDescent="0.2">
      <c r="A409" s="15">
        <v>1999</v>
      </c>
      <c r="B409" s="15" t="s">
        <v>32</v>
      </c>
      <c r="C409" s="16" t="str">
        <f t="shared" si="18"/>
        <v>Diciembre-1999</v>
      </c>
      <c r="D409" s="15" t="s">
        <v>81</v>
      </c>
      <c r="E409" s="67">
        <v>147315</v>
      </c>
      <c r="F409" s="67">
        <v>54800000</v>
      </c>
      <c r="G409" s="17">
        <f>+Tabla1[[#This Row],[Toneladas Km (Ton.Km)]]/Tabla1[[#This Row],[Toneladas (Ton)]]</f>
        <v>371.99198995350099</v>
      </c>
      <c r="H409" s="18">
        <v>1649367.26</v>
      </c>
      <c r="I409" s="18">
        <f t="shared" si="19"/>
        <v>11.196193598750975</v>
      </c>
      <c r="J409" s="18">
        <f t="shared" si="20"/>
        <v>3.0097942700729928E-2</v>
      </c>
      <c r="K409" s="18"/>
      <c r="L409" s="56" t="str">
        <f>+VLOOKUP(Tabla1[[#This Row],[Operador]],OPE_6[#All],9,FALSE)</f>
        <v>B-FEP SA</v>
      </c>
    </row>
    <row r="410" spans="1:12" x14ac:dyDescent="0.2">
      <c r="A410" s="15">
        <v>1999</v>
      </c>
      <c r="B410" s="15" t="s">
        <v>32</v>
      </c>
      <c r="C410" s="16" t="str">
        <f t="shared" si="18"/>
        <v>Diciembre-1999</v>
      </c>
      <c r="D410" s="15" t="s">
        <v>6</v>
      </c>
      <c r="E410" s="67">
        <v>243700</v>
      </c>
      <c r="F410" s="67">
        <v>104219000</v>
      </c>
      <c r="G410" s="17">
        <f>+Tabla1[[#This Row],[Toneladas Km (Ton.Km)]]/Tabla1[[#This Row],[Toneladas (Ton)]]</f>
        <v>427.65285186704966</v>
      </c>
      <c r="H410" s="18">
        <v>2439100</v>
      </c>
      <c r="I410" s="18">
        <f t="shared" si="19"/>
        <v>10.008617152236356</v>
      </c>
      <c r="J410" s="18">
        <f t="shared" si="20"/>
        <v>2.3403602030339959E-2</v>
      </c>
      <c r="K410" s="18"/>
      <c r="L410" s="56" t="str">
        <f>+VLOOKUP(Tabla1[[#This Row],[Operador]],OPE_6[#All],9,FALSE)</f>
        <v>A-FSR SA</v>
      </c>
    </row>
    <row r="411" spans="1:12" x14ac:dyDescent="0.2">
      <c r="A411" s="15">
        <v>1999</v>
      </c>
      <c r="B411" s="15" t="s">
        <v>32</v>
      </c>
      <c r="C411" s="16" t="str">
        <f t="shared" si="18"/>
        <v>Diciembre-1999</v>
      </c>
      <c r="D411" s="15" t="s">
        <v>40</v>
      </c>
      <c r="E411" s="67">
        <v>87714</v>
      </c>
      <c r="F411" s="67">
        <v>31506000</v>
      </c>
      <c r="G411" s="17">
        <f>+Tabla1[[#This Row],[Toneladas Km (Ton.Km)]]/Tabla1[[#This Row],[Toneladas (Ton)]]</f>
        <v>359.19009508174292</v>
      </c>
      <c r="H411" s="18">
        <v>775303.0199999999</v>
      </c>
      <c r="I411" s="18">
        <f t="shared" si="19"/>
        <v>8.8389883028934939</v>
      </c>
      <c r="J411" s="18">
        <f t="shared" si="20"/>
        <v>2.4608107027232904E-2</v>
      </c>
      <c r="K411" s="18"/>
      <c r="L411" s="56" t="str">
        <f>+VLOOKUP(Tabla1[[#This Row],[Operador]],OPE_6[#All],9,FALSE)</f>
        <v>L-FM - GRAL. URQ. SA</v>
      </c>
    </row>
    <row r="412" spans="1:12" x14ac:dyDescent="0.2">
      <c r="A412" s="15">
        <v>1999</v>
      </c>
      <c r="B412" s="15" t="s">
        <v>32</v>
      </c>
      <c r="C412" s="16" t="str">
        <f t="shared" si="18"/>
        <v>Diciembre-1999</v>
      </c>
      <c r="D412" s="15" t="s">
        <v>7</v>
      </c>
      <c r="E412" s="67">
        <v>370340</v>
      </c>
      <c r="F412" s="67">
        <v>144499562</v>
      </c>
      <c r="G412" s="17">
        <f>+Tabla1[[#This Row],[Toneladas Km (Ton.Km)]]/Tabla1[[#This Row],[Toneladas (Ton)]]</f>
        <v>390.1808122266026</v>
      </c>
      <c r="H412" s="18">
        <v>2982365</v>
      </c>
      <c r="I412" s="18">
        <f t="shared" si="19"/>
        <v>8.0530458497596804</v>
      </c>
      <c r="J412" s="18">
        <f t="shared" si="20"/>
        <v>2.0639266712794604E-2</v>
      </c>
      <c r="K412" s="18"/>
      <c r="L412" s="56" t="str">
        <f>+VLOOKUP(Tabla1[[#This Row],[Operador]],OPE_6[#All],9,FALSE)</f>
        <v>C-NCA SA</v>
      </c>
    </row>
    <row r="413" spans="1:12" x14ac:dyDescent="0.2">
      <c r="A413" s="15">
        <v>1999</v>
      </c>
      <c r="B413" s="15" t="s">
        <v>32</v>
      </c>
      <c r="C413" s="16" t="str">
        <f t="shared" si="18"/>
        <v>Diciembre-1999</v>
      </c>
      <c r="D413" s="15" t="s">
        <v>41</v>
      </c>
      <c r="E413" s="67">
        <v>249350</v>
      </c>
      <c r="F413" s="67">
        <v>205122000</v>
      </c>
      <c r="G413" s="17">
        <f>+Tabla1[[#This Row],[Toneladas Km (Ton.Km)]]/Tabla1[[#This Row],[Toneladas (Ton)]]</f>
        <v>822.62682975736914</v>
      </c>
      <c r="H413" s="18">
        <v>3564603.6</v>
      </c>
      <c r="I413" s="18">
        <f t="shared" si="19"/>
        <v>14.295582915580511</v>
      </c>
      <c r="J413" s="18">
        <f t="shared" si="20"/>
        <v>1.7377968233539064E-2</v>
      </c>
      <c r="K413" s="18"/>
      <c r="L413" s="56" t="str">
        <f>+VLOOKUP(Tabla1[[#This Row],[Operador]],OPE_6[#All],9,FALSE)</f>
        <v>M-BAP - SM</v>
      </c>
    </row>
    <row r="414" spans="1:12" x14ac:dyDescent="0.2">
      <c r="A414" s="15">
        <v>1999</v>
      </c>
      <c r="B414" s="15" t="s">
        <v>4</v>
      </c>
      <c r="C414" s="16" t="str">
        <f t="shared" si="18"/>
        <v>Enero-1999</v>
      </c>
      <c r="D414" s="58" t="s">
        <v>46</v>
      </c>
      <c r="E414" s="67">
        <v>100364</v>
      </c>
      <c r="F414" s="67">
        <v>85299601</v>
      </c>
      <c r="G414" s="17">
        <f>+Tabla1[[#This Row],[Toneladas Km (Ton.Km)]]/Tabla1[[#This Row],[Toneladas (Ton)]]</f>
        <v>849.90236538998045</v>
      </c>
      <c r="I414" s="18">
        <f t="shared" si="19"/>
        <v>0</v>
      </c>
      <c r="J414" s="18">
        <f t="shared" si="20"/>
        <v>0</v>
      </c>
      <c r="K414" s="18"/>
      <c r="L414" s="18" t="str">
        <f>+VLOOKUP(Tabla1[[#This Row],[Operador]],OPE_6[#All],9,FALSE)</f>
        <v>K-FERR. GRAL. BELG. EMP. EST.</v>
      </c>
    </row>
    <row r="415" spans="1:12" x14ac:dyDescent="0.2">
      <c r="A415" s="15">
        <v>1999</v>
      </c>
      <c r="B415" s="15" t="s">
        <v>11</v>
      </c>
      <c r="C415" s="16" t="str">
        <f t="shared" si="18"/>
        <v>Febrero-1999</v>
      </c>
      <c r="D415" s="58" t="s">
        <v>46</v>
      </c>
      <c r="E415" s="67">
        <v>83592</v>
      </c>
      <c r="F415" s="67">
        <v>70768085</v>
      </c>
      <c r="G415" s="17">
        <f>+Tabla1[[#This Row],[Toneladas Km (Ton.Km)]]/Tabla1[[#This Row],[Toneladas (Ton)]]</f>
        <v>846.58920710115797</v>
      </c>
      <c r="I415" s="18">
        <f t="shared" si="19"/>
        <v>0</v>
      </c>
      <c r="J415" s="18">
        <f t="shared" si="20"/>
        <v>0</v>
      </c>
      <c r="K415" s="18"/>
      <c r="L415" s="18" t="str">
        <f>+VLOOKUP(Tabla1[[#This Row],[Operador]],OPE_6[#All],9,FALSE)</f>
        <v>K-FERR. GRAL. BELG. EMP. EST.</v>
      </c>
    </row>
    <row r="416" spans="1:12" x14ac:dyDescent="0.2">
      <c r="A416" s="15">
        <v>1999</v>
      </c>
      <c r="B416" s="15" t="s">
        <v>12</v>
      </c>
      <c r="C416" s="16" t="str">
        <f t="shared" si="18"/>
        <v>Marzo-1999</v>
      </c>
      <c r="D416" s="58" t="s">
        <v>46</v>
      </c>
      <c r="E416" s="67">
        <v>113159</v>
      </c>
      <c r="F416" s="67">
        <v>91878387</v>
      </c>
      <c r="G416" s="17">
        <f>+Tabla1[[#This Row],[Toneladas Km (Ton.Km)]]/Tabla1[[#This Row],[Toneladas (Ton)]]</f>
        <v>811.94060569640942</v>
      </c>
      <c r="I416" s="18">
        <f t="shared" si="19"/>
        <v>0</v>
      </c>
      <c r="J416" s="18">
        <f t="shared" si="20"/>
        <v>0</v>
      </c>
      <c r="K416" s="18"/>
      <c r="L416" s="18" t="str">
        <f>+VLOOKUP(Tabla1[[#This Row],[Operador]],OPE_6[#All],9,FALSE)</f>
        <v>K-FERR. GRAL. BELG. EMP. EST.</v>
      </c>
    </row>
    <row r="417" spans="1:12" x14ac:dyDescent="0.2">
      <c r="A417" s="15">
        <v>1999</v>
      </c>
      <c r="B417" s="15" t="s">
        <v>13</v>
      </c>
      <c r="C417" s="16" t="str">
        <f t="shared" si="18"/>
        <v>Abril-1999</v>
      </c>
      <c r="D417" s="58" t="s">
        <v>46</v>
      </c>
      <c r="E417" s="67">
        <v>105060</v>
      </c>
      <c r="F417" s="67">
        <v>85719967</v>
      </c>
      <c r="G417" s="17">
        <f>+Tabla1[[#This Row],[Toneladas Km (Ton.Km)]]/Tabla1[[#This Row],[Toneladas (Ton)]]</f>
        <v>815.91440129449836</v>
      </c>
      <c r="I417" s="18">
        <f t="shared" si="19"/>
        <v>0</v>
      </c>
      <c r="J417" s="18">
        <f t="shared" si="20"/>
        <v>0</v>
      </c>
      <c r="K417" s="18"/>
      <c r="L417" s="18" t="str">
        <f>+VLOOKUP(Tabla1[[#This Row],[Operador]],OPE_6[#All],9,FALSE)</f>
        <v>K-FERR. GRAL. BELG. EMP. EST.</v>
      </c>
    </row>
    <row r="418" spans="1:12" x14ac:dyDescent="0.2">
      <c r="A418" s="15">
        <v>1999</v>
      </c>
      <c r="B418" s="15" t="s">
        <v>14</v>
      </c>
      <c r="C418" s="16" t="str">
        <f t="shared" si="18"/>
        <v>Mayo-1999</v>
      </c>
      <c r="D418" s="58" t="s">
        <v>46</v>
      </c>
      <c r="E418" s="67">
        <v>135287</v>
      </c>
      <c r="F418" s="67">
        <v>112304038</v>
      </c>
      <c r="G418" s="17">
        <f>+Tabla1[[#This Row],[Toneladas Km (Ton.Km)]]/Tabla1[[#This Row],[Toneladas (Ton)]]</f>
        <v>830.11699572020962</v>
      </c>
      <c r="I418" s="18">
        <f t="shared" si="19"/>
        <v>0</v>
      </c>
      <c r="J418" s="18">
        <f t="shared" si="20"/>
        <v>0</v>
      </c>
      <c r="K418" s="18"/>
      <c r="L418" s="18" t="str">
        <f>+VLOOKUP(Tabla1[[#This Row],[Operador]],OPE_6[#All],9,FALSE)</f>
        <v>K-FERR. GRAL. BELG. EMP. EST.</v>
      </c>
    </row>
    <row r="419" spans="1:12" x14ac:dyDescent="0.2">
      <c r="A419" s="15">
        <v>1999</v>
      </c>
      <c r="B419" s="15" t="s">
        <v>15</v>
      </c>
      <c r="C419" s="16" t="str">
        <f t="shared" si="18"/>
        <v>Junio-1999</v>
      </c>
      <c r="D419" s="58" t="s">
        <v>46</v>
      </c>
      <c r="E419" s="67">
        <v>136014</v>
      </c>
      <c r="F419" s="67">
        <v>120252852</v>
      </c>
      <c r="G419" s="17">
        <f>+Tabla1[[#This Row],[Toneladas Km (Ton.Km)]]/Tabla1[[#This Row],[Toneladas (Ton)]]</f>
        <v>884.12113458908641</v>
      </c>
      <c r="I419" s="18">
        <f t="shared" si="19"/>
        <v>0</v>
      </c>
      <c r="J419" s="18">
        <f t="shared" si="20"/>
        <v>0</v>
      </c>
      <c r="K419" s="18"/>
      <c r="L419" s="18" t="str">
        <f>+VLOOKUP(Tabla1[[#This Row],[Operador]],OPE_6[#All],9,FALSE)</f>
        <v>K-FERR. GRAL. BELG. EMP. EST.</v>
      </c>
    </row>
    <row r="420" spans="1:12" x14ac:dyDescent="0.2">
      <c r="A420" s="15">
        <v>1999</v>
      </c>
      <c r="B420" s="15" t="s">
        <v>16</v>
      </c>
      <c r="C420" s="16" t="str">
        <f t="shared" si="18"/>
        <v>Julio-1999</v>
      </c>
      <c r="D420" s="58" t="s">
        <v>46</v>
      </c>
      <c r="E420" s="67">
        <v>125478</v>
      </c>
      <c r="F420" s="67">
        <v>127947017</v>
      </c>
      <c r="G420" s="17">
        <f>+Tabla1[[#This Row],[Toneladas Km (Ton.Km)]]/Tabla1[[#This Row],[Toneladas (Ton)]]</f>
        <v>1019.6768915666491</v>
      </c>
      <c r="I420" s="18">
        <f t="shared" si="19"/>
        <v>0</v>
      </c>
      <c r="J420" s="18">
        <f t="shared" si="20"/>
        <v>0</v>
      </c>
      <c r="K420" s="18"/>
      <c r="L420" s="18" t="str">
        <f>+VLOOKUP(Tabla1[[#This Row],[Operador]],OPE_6[#All],9,FALSE)</f>
        <v>K-FERR. GRAL. BELG. EMP. EST.</v>
      </c>
    </row>
    <row r="421" spans="1:12" x14ac:dyDescent="0.2">
      <c r="A421" s="15">
        <v>1999</v>
      </c>
      <c r="B421" s="15" t="s">
        <v>28</v>
      </c>
      <c r="C421" s="16" t="str">
        <f t="shared" si="18"/>
        <v>Agosto-1999</v>
      </c>
      <c r="D421" s="58" t="s">
        <v>46</v>
      </c>
      <c r="E421" s="67">
        <v>131729</v>
      </c>
      <c r="F421" s="67">
        <v>133534579</v>
      </c>
      <c r="G421" s="17">
        <f>+Tabla1[[#This Row],[Toneladas Km (Ton.Km)]]/Tabla1[[#This Row],[Toneladas (Ton)]]</f>
        <v>1013.7067692004039</v>
      </c>
      <c r="I421" s="18">
        <f t="shared" si="19"/>
        <v>0</v>
      </c>
      <c r="J421" s="18">
        <f t="shared" si="20"/>
        <v>0</v>
      </c>
      <c r="K421" s="18"/>
      <c r="L421" s="18" t="str">
        <f>+VLOOKUP(Tabla1[[#This Row],[Operador]],OPE_6[#All],9,FALSE)</f>
        <v>K-FERR. GRAL. BELG. EMP. EST.</v>
      </c>
    </row>
    <row r="422" spans="1:12" x14ac:dyDescent="0.2">
      <c r="A422" s="15">
        <v>1999</v>
      </c>
      <c r="B422" s="15" t="s">
        <v>29</v>
      </c>
      <c r="C422" s="16" t="str">
        <f t="shared" si="18"/>
        <v>Septiembre-1999</v>
      </c>
      <c r="D422" s="58" t="s">
        <v>46</v>
      </c>
      <c r="E422" s="67">
        <v>128469</v>
      </c>
      <c r="F422" s="67">
        <v>130098329</v>
      </c>
      <c r="G422" s="17">
        <f>+Tabla1[[#This Row],[Toneladas Km (Ton.Km)]]/Tabla1[[#This Row],[Toneladas (Ton)]]</f>
        <v>1012.6826627435413</v>
      </c>
      <c r="I422" s="18">
        <f t="shared" si="19"/>
        <v>0</v>
      </c>
      <c r="J422" s="18">
        <f t="shared" si="20"/>
        <v>0</v>
      </c>
      <c r="K422" s="18"/>
      <c r="L422" s="18" t="str">
        <f>+VLOOKUP(Tabla1[[#This Row],[Operador]],OPE_6[#All],9,FALSE)</f>
        <v>K-FERR. GRAL. BELG. EMP. EST.</v>
      </c>
    </row>
    <row r="423" spans="1:12" x14ac:dyDescent="0.2">
      <c r="A423" s="15">
        <v>1999</v>
      </c>
      <c r="B423" s="15" t="s">
        <v>30</v>
      </c>
      <c r="C423" s="16" t="str">
        <f t="shared" si="18"/>
        <v>Octubre-1999</v>
      </c>
      <c r="D423" s="58" t="s">
        <v>46</v>
      </c>
      <c r="E423" s="67">
        <v>101235</v>
      </c>
      <c r="F423" s="67">
        <v>98500723</v>
      </c>
      <c r="G423" s="17">
        <f>+Tabla1[[#This Row],[Toneladas Km (Ton.Km)]]/Tabla1[[#This Row],[Toneladas (Ton)]]</f>
        <v>972.9907936978318</v>
      </c>
      <c r="I423" s="18">
        <f t="shared" si="19"/>
        <v>0</v>
      </c>
      <c r="J423" s="18">
        <f t="shared" si="20"/>
        <v>0</v>
      </c>
      <c r="K423" s="18"/>
      <c r="L423" s="18" t="str">
        <f>+VLOOKUP(Tabla1[[#This Row],[Operador]],OPE_6[#All],9,FALSE)</f>
        <v>K-FERR. GRAL. BELG. EMP. EST.</v>
      </c>
    </row>
    <row r="424" spans="1:12" x14ac:dyDescent="0.2">
      <c r="A424" s="15">
        <v>1999</v>
      </c>
      <c r="B424" s="15" t="s">
        <v>31</v>
      </c>
      <c r="C424" s="16" t="str">
        <f t="shared" si="18"/>
        <v>Noviembre-1999</v>
      </c>
      <c r="D424" s="58" t="s">
        <v>46</v>
      </c>
      <c r="E424" s="67">
        <v>94788</v>
      </c>
      <c r="F424" s="67">
        <v>87458561</v>
      </c>
      <c r="G424" s="17">
        <f>+Tabla1[[#This Row],[Toneladas Km (Ton.Km)]]/Tabla1[[#This Row],[Toneladas (Ton)]]</f>
        <v>922.67545469890706</v>
      </c>
      <c r="I424" s="18">
        <f t="shared" si="19"/>
        <v>0</v>
      </c>
      <c r="J424" s="18">
        <f t="shared" si="20"/>
        <v>0</v>
      </c>
      <c r="K424" s="18"/>
      <c r="L424" s="18" t="str">
        <f>+VLOOKUP(Tabla1[[#This Row],[Operador]],OPE_6[#All],9,FALSE)</f>
        <v>K-FERR. GRAL. BELG. EMP. EST.</v>
      </c>
    </row>
    <row r="425" spans="1:12" x14ac:dyDescent="0.2">
      <c r="A425" s="15">
        <v>1999</v>
      </c>
      <c r="B425" s="15" t="s">
        <v>32</v>
      </c>
      <c r="C425" s="16" t="s">
        <v>190</v>
      </c>
      <c r="D425" s="15" t="s">
        <v>163</v>
      </c>
      <c r="E425" s="67">
        <v>83499</v>
      </c>
      <c r="F425" s="67">
        <v>76359086</v>
      </c>
      <c r="G425" s="17">
        <f>+Tabla1[[#This Row],[Toneladas Km (Ton.Km)]]/Tabla1[[#This Row],[Toneladas (Ton)]]</f>
        <v>914.49102384459695</v>
      </c>
      <c r="I425" s="18">
        <f t="shared" si="19"/>
        <v>0</v>
      </c>
      <c r="J425" s="18">
        <f t="shared" si="20"/>
        <v>0</v>
      </c>
      <c r="K425" s="18"/>
      <c r="L425" s="18" t="str">
        <f>+VLOOKUP(Tabla1[[#This Row],[Operador]],OPE_6[#All],9,FALSE)</f>
        <v>H-BC SA</v>
      </c>
    </row>
    <row r="426" spans="1:12" x14ac:dyDescent="0.2">
      <c r="A426" s="15">
        <v>2000</v>
      </c>
      <c r="B426" s="15" t="s">
        <v>4</v>
      </c>
      <c r="C426" s="16" t="str">
        <f t="shared" ref="C426:C489" si="21" xml:space="preserve"> B426 &amp; "-" &amp; A426</f>
        <v>Enero-2000</v>
      </c>
      <c r="D426" s="15" t="s">
        <v>81</v>
      </c>
      <c r="E426" s="67">
        <v>105522</v>
      </c>
      <c r="F426" s="67">
        <v>32750000</v>
      </c>
      <c r="G426" s="17">
        <f>+Tabla1[[#This Row],[Toneladas Km (Ton.Km)]]/Tabla1[[#This Row],[Toneladas (Ton)]]</f>
        <v>310.36182028392182</v>
      </c>
      <c r="H426" s="18">
        <v>979995</v>
      </c>
      <c r="I426" s="18">
        <f t="shared" si="19"/>
        <v>9.287115483027236</v>
      </c>
      <c r="J426" s="18">
        <f t="shared" si="20"/>
        <v>2.992351145038168E-2</v>
      </c>
      <c r="K426" s="18"/>
      <c r="L426" s="56" t="str">
        <f>+VLOOKUP(Tabla1[[#This Row],[Operador]],OPE_6[#All],9,FALSE)</f>
        <v>B-FEP SA</v>
      </c>
    </row>
    <row r="427" spans="1:12" x14ac:dyDescent="0.2">
      <c r="A427" s="15">
        <v>2000</v>
      </c>
      <c r="B427" s="15" t="s">
        <v>4</v>
      </c>
      <c r="C427" s="16" t="str">
        <f t="shared" si="21"/>
        <v>Enero-2000</v>
      </c>
      <c r="D427" s="15" t="s">
        <v>6</v>
      </c>
      <c r="E427" s="67">
        <v>256400</v>
      </c>
      <c r="F427" s="67">
        <v>96817500</v>
      </c>
      <c r="G427" s="17">
        <f>+Tabla1[[#This Row],[Toneladas Km (Ton.Km)]]/Tabla1[[#This Row],[Toneladas (Ton)]]</f>
        <v>377.60335413416539</v>
      </c>
      <c r="H427" s="18">
        <v>2593300</v>
      </c>
      <c r="I427" s="18">
        <f t="shared" si="19"/>
        <v>10.11427457098284</v>
      </c>
      <c r="J427" s="18">
        <f t="shared" si="20"/>
        <v>2.6785446845869806E-2</v>
      </c>
      <c r="K427" s="18"/>
      <c r="L427" s="56" t="str">
        <f>+VLOOKUP(Tabla1[[#This Row],[Operador]],OPE_6[#All],9,FALSE)</f>
        <v>A-FSR SA</v>
      </c>
    </row>
    <row r="428" spans="1:12" x14ac:dyDescent="0.2">
      <c r="A428" s="15">
        <v>2000</v>
      </c>
      <c r="B428" s="15" t="s">
        <v>4</v>
      </c>
      <c r="C428" s="16" t="str">
        <f t="shared" si="21"/>
        <v>Enero-2000</v>
      </c>
      <c r="D428" s="15" t="s">
        <v>40</v>
      </c>
      <c r="E428" s="67">
        <v>86416</v>
      </c>
      <c r="F428" s="67">
        <v>35836000</v>
      </c>
      <c r="G428" s="17">
        <f>+Tabla1[[#This Row],[Toneladas Km (Ton.Km)]]/Tabla1[[#This Row],[Toneladas (Ton)]]</f>
        <v>414.69172375486022</v>
      </c>
      <c r="H428" s="18">
        <v>771072.83</v>
      </c>
      <c r="I428" s="18">
        <f t="shared" si="19"/>
        <v>8.9228016802443992</v>
      </c>
      <c r="J428" s="18">
        <f t="shared" si="20"/>
        <v>2.1516710291327155E-2</v>
      </c>
      <c r="K428" s="18"/>
      <c r="L428" s="56" t="str">
        <f>+VLOOKUP(Tabla1[[#This Row],[Operador]],OPE_6[#All],9,FALSE)</f>
        <v>L-FM - GRAL. URQ. SA</v>
      </c>
    </row>
    <row r="429" spans="1:12" x14ac:dyDescent="0.2">
      <c r="A429" s="15">
        <v>2000</v>
      </c>
      <c r="B429" s="15" t="s">
        <v>4</v>
      </c>
      <c r="C429" s="16" t="str">
        <f t="shared" si="21"/>
        <v>Enero-2000</v>
      </c>
      <c r="D429" s="15" t="s">
        <v>7</v>
      </c>
      <c r="E429" s="67">
        <v>288006</v>
      </c>
      <c r="F429" s="67">
        <v>125011576</v>
      </c>
      <c r="G429" s="17">
        <f>+Tabla1[[#This Row],[Toneladas Km (Ton.Km)]]/Tabla1[[#This Row],[Toneladas (Ton)]]</f>
        <v>434.05892932786122</v>
      </c>
      <c r="H429" s="18">
        <v>2324926</v>
      </c>
      <c r="I429" s="18">
        <f t="shared" si="19"/>
        <v>8.0724915453150281</v>
      </c>
      <c r="J429" s="18">
        <f t="shared" si="20"/>
        <v>1.8597685705522182E-2</v>
      </c>
      <c r="K429" s="18"/>
      <c r="L429" s="56" t="str">
        <f>+VLOOKUP(Tabla1[[#This Row],[Operador]],OPE_6[#All],9,FALSE)</f>
        <v>C-NCA SA</v>
      </c>
    </row>
    <row r="430" spans="1:12" x14ac:dyDescent="0.2">
      <c r="A430" s="15">
        <v>2000</v>
      </c>
      <c r="B430" s="15" t="s">
        <v>4</v>
      </c>
      <c r="C430" s="16" t="str">
        <f t="shared" si="21"/>
        <v>Enero-2000</v>
      </c>
      <c r="D430" s="15" t="s">
        <v>41</v>
      </c>
      <c r="E430" s="67">
        <v>253602</v>
      </c>
      <c r="F430" s="67">
        <v>200418000</v>
      </c>
      <c r="G430" s="17">
        <f>+Tabla1[[#This Row],[Toneladas Km (Ton.Km)]]/Tabla1[[#This Row],[Toneladas (Ton)]]</f>
        <v>790.28556557124944</v>
      </c>
      <c r="H430" s="18">
        <v>2863697.45</v>
      </c>
      <c r="I430" s="18">
        <f t="shared" si="19"/>
        <v>11.292093319453317</v>
      </c>
      <c r="J430" s="18">
        <f t="shared" si="20"/>
        <v>1.4288624025786107E-2</v>
      </c>
      <c r="K430" s="18"/>
      <c r="L430" s="56" t="str">
        <f>+VLOOKUP(Tabla1[[#This Row],[Operador]],OPE_6[#All],9,FALSE)</f>
        <v>M-BAP - SM</v>
      </c>
    </row>
    <row r="431" spans="1:12" x14ac:dyDescent="0.2">
      <c r="A431" s="15">
        <v>2000</v>
      </c>
      <c r="B431" s="15" t="s">
        <v>11</v>
      </c>
      <c r="C431" s="16" t="str">
        <f t="shared" si="21"/>
        <v>Febrero-2000</v>
      </c>
      <c r="D431" s="15" t="s">
        <v>81</v>
      </c>
      <c r="E431" s="67">
        <v>109030</v>
      </c>
      <c r="F431" s="67">
        <v>37110000</v>
      </c>
      <c r="G431" s="17">
        <f>+Tabla1[[#This Row],[Toneladas Km (Ton.Km)]]/Tabla1[[#This Row],[Toneladas (Ton)]]</f>
        <v>340.36503714573968</v>
      </c>
      <c r="H431" s="18">
        <v>1030194.9999999999</v>
      </c>
      <c r="I431" s="18">
        <f t="shared" si="19"/>
        <v>9.4487297074199752</v>
      </c>
      <c r="J431" s="18">
        <f t="shared" si="20"/>
        <v>2.7760576663971973E-2</v>
      </c>
      <c r="K431" s="18"/>
      <c r="L431" s="56" t="str">
        <f>+VLOOKUP(Tabla1[[#This Row],[Operador]],OPE_6[#All],9,FALSE)</f>
        <v>B-FEP SA</v>
      </c>
    </row>
    <row r="432" spans="1:12" x14ac:dyDescent="0.2">
      <c r="A432" s="15">
        <v>2000</v>
      </c>
      <c r="B432" s="15" t="s">
        <v>11</v>
      </c>
      <c r="C432" s="16" t="str">
        <f t="shared" si="21"/>
        <v>Febrero-2000</v>
      </c>
      <c r="D432" s="15" t="s">
        <v>6</v>
      </c>
      <c r="E432" s="67">
        <v>285700</v>
      </c>
      <c r="F432" s="67">
        <v>111063800</v>
      </c>
      <c r="G432" s="17">
        <f>+Tabla1[[#This Row],[Toneladas Km (Ton.Km)]]/Tabla1[[#This Row],[Toneladas (Ton)]]</f>
        <v>388.74273713685682</v>
      </c>
      <c r="H432" s="18">
        <v>2742500</v>
      </c>
      <c r="I432" s="18">
        <f t="shared" si="19"/>
        <v>9.5992299614980752</v>
      </c>
      <c r="J432" s="18">
        <f t="shared" si="20"/>
        <v>2.4693014285482758E-2</v>
      </c>
      <c r="K432" s="18"/>
      <c r="L432" s="56" t="str">
        <f>+VLOOKUP(Tabla1[[#This Row],[Operador]],OPE_6[#All],9,FALSE)</f>
        <v>A-FSR SA</v>
      </c>
    </row>
    <row r="433" spans="1:12" x14ac:dyDescent="0.2">
      <c r="A433" s="15">
        <v>2000</v>
      </c>
      <c r="B433" s="15" t="s">
        <v>11</v>
      </c>
      <c r="C433" s="16" t="str">
        <f t="shared" si="21"/>
        <v>Febrero-2000</v>
      </c>
      <c r="D433" s="15" t="s">
        <v>40</v>
      </c>
      <c r="E433" s="67">
        <v>90316</v>
      </c>
      <c r="F433" s="67">
        <v>36877000</v>
      </c>
      <c r="G433" s="17">
        <f>+Tabla1[[#This Row],[Toneladas Km (Ton.Km)]]/Tabla1[[#This Row],[Toneladas (Ton)]]</f>
        <v>408.31081978829889</v>
      </c>
      <c r="H433" s="18">
        <v>711534.51</v>
      </c>
      <c r="I433" s="18">
        <f t="shared" si="19"/>
        <v>7.8782774923601577</v>
      </c>
      <c r="J433" s="18">
        <f t="shared" si="20"/>
        <v>1.9294804620766333E-2</v>
      </c>
      <c r="K433" s="18"/>
      <c r="L433" s="56" t="str">
        <f>+VLOOKUP(Tabla1[[#This Row],[Operador]],OPE_6[#All],9,FALSE)</f>
        <v>L-FM - GRAL. URQ. SA</v>
      </c>
    </row>
    <row r="434" spans="1:12" x14ac:dyDescent="0.2">
      <c r="A434" s="15">
        <v>2000</v>
      </c>
      <c r="B434" s="15" t="s">
        <v>11</v>
      </c>
      <c r="C434" s="16" t="str">
        <f t="shared" si="21"/>
        <v>Febrero-2000</v>
      </c>
      <c r="D434" s="15" t="s">
        <v>7</v>
      </c>
      <c r="E434" s="67">
        <v>258422</v>
      </c>
      <c r="F434" s="67">
        <v>114843536</v>
      </c>
      <c r="G434" s="17">
        <f>+Tabla1[[#This Row],[Toneladas Km (Ton.Km)]]/Tabla1[[#This Row],[Toneladas (Ton)]]</f>
        <v>444.40309261595377</v>
      </c>
      <c r="H434" s="18">
        <v>2327462</v>
      </c>
      <c r="I434" s="18">
        <f t="shared" si="19"/>
        <v>9.0064390802640641</v>
      </c>
      <c r="J434" s="18">
        <f t="shared" si="20"/>
        <v>2.0266373546700966E-2</v>
      </c>
      <c r="K434" s="18"/>
      <c r="L434" s="56" t="str">
        <f>+VLOOKUP(Tabla1[[#This Row],[Operador]],OPE_6[#All],9,FALSE)</f>
        <v>C-NCA SA</v>
      </c>
    </row>
    <row r="435" spans="1:12" x14ac:dyDescent="0.2">
      <c r="A435" s="15">
        <v>2000</v>
      </c>
      <c r="B435" s="15" t="s">
        <v>11</v>
      </c>
      <c r="C435" s="16" t="str">
        <f t="shared" si="21"/>
        <v>Febrero-2000</v>
      </c>
      <c r="D435" s="15" t="s">
        <v>41</v>
      </c>
      <c r="E435" s="67">
        <v>259241</v>
      </c>
      <c r="F435" s="67">
        <v>208455000</v>
      </c>
      <c r="G435" s="17">
        <f>+Tabla1[[#This Row],[Toneladas Km (Ton.Km)]]/Tabla1[[#This Row],[Toneladas (Ton)]]</f>
        <v>804.0973457130624</v>
      </c>
      <c r="H435" s="18">
        <v>3027581.08</v>
      </c>
      <c r="I435" s="18">
        <f t="shared" si="19"/>
        <v>11.678635246739521</v>
      </c>
      <c r="J435" s="18">
        <f t="shared" si="20"/>
        <v>1.4523907222182246E-2</v>
      </c>
      <c r="K435" s="18"/>
      <c r="L435" s="56" t="str">
        <f>+VLOOKUP(Tabla1[[#This Row],[Operador]],OPE_6[#All],9,FALSE)</f>
        <v>M-BAP - SM</v>
      </c>
    </row>
    <row r="436" spans="1:12" x14ac:dyDescent="0.2">
      <c r="A436" s="15">
        <v>2000</v>
      </c>
      <c r="B436" s="15" t="s">
        <v>12</v>
      </c>
      <c r="C436" s="16" t="str">
        <f t="shared" si="21"/>
        <v>Marzo-2000</v>
      </c>
      <c r="D436" s="15" t="s">
        <v>81</v>
      </c>
      <c r="E436" s="67">
        <v>190175</v>
      </c>
      <c r="F436" s="67">
        <v>66280000</v>
      </c>
      <c r="G436" s="17">
        <f>+Tabla1[[#This Row],[Toneladas Km (Ton.Km)]]/Tabla1[[#This Row],[Toneladas (Ton)]]</f>
        <v>348.52109898777439</v>
      </c>
      <c r="H436" s="18">
        <v>2285657</v>
      </c>
      <c r="I436" s="18">
        <f t="shared" si="19"/>
        <v>12.018703825423952</v>
      </c>
      <c r="J436" s="18">
        <f t="shared" si="20"/>
        <v>3.4484867229933616E-2</v>
      </c>
      <c r="K436" s="18"/>
      <c r="L436" s="56" t="str">
        <f>+VLOOKUP(Tabla1[[#This Row],[Operador]],OPE_6[#All],9,FALSE)</f>
        <v>B-FEP SA</v>
      </c>
    </row>
    <row r="437" spans="1:12" x14ac:dyDescent="0.2">
      <c r="A437" s="15">
        <v>2000</v>
      </c>
      <c r="B437" s="15" t="s">
        <v>12</v>
      </c>
      <c r="C437" s="16" t="str">
        <f t="shared" si="21"/>
        <v>Marzo-2000</v>
      </c>
      <c r="D437" s="15" t="s">
        <v>6</v>
      </c>
      <c r="E437" s="67">
        <v>298400</v>
      </c>
      <c r="F437" s="67">
        <v>124241500</v>
      </c>
      <c r="G437" s="17">
        <f>+Tabla1[[#This Row],[Toneladas Km (Ton.Km)]]/Tabla1[[#This Row],[Toneladas (Ton)]]</f>
        <v>416.35891420911526</v>
      </c>
      <c r="H437" s="18">
        <v>2947000</v>
      </c>
      <c r="I437" s="18">
        <f t="shared" si="19"/>
        <v>9.8760053619302948</v>
      </c>
      <c r="J437" s="18">
        <f t="shared" si="20"/>
        <v>2.3719932550717755E-2</v>
      </c>
      <c r="K437" s="18"/>
      <c r="L437" s="56" t="str">
        <f>+VLOOKUP(Tabla1[[#This Row],[Operador]],OPE_6[#All],9,FALSE)</f>
        <v>A-FSR SA</v>
      </c>
    </row>
    <row r="438" spans="1:12" x14ac:dyDescent="0.2">
      <c r="A438" s="15">
        <v>2000</v>
      </c>
      <c r="B438" s="15" t="s">
        <v>12</v>
      </c>
      <c r="C438" s="16" t="str">
        <f t="shared" si="21"/>
        <v>Marzo-2000</v>
      </c>
      <c r="D438" s="15" t="s">
        <v>40</v>
      </c>
      <c r="E438" s="67">
        <v>97231</v>
      </c>
      <c r="F438" s="67">
        <v>36139000</v>
      </c>
      <c r="G438" s="17">
        <f>+Tabla1[[#This Row],[Toneladas Km (Ton.Km)]]/Tabla1[[#This Row],[Toneladas (Ton)]]</f>
        <v>371.68187100821757</v>
      </c>
      <c r="H438" s="18">
        <v>751296.51</v>
      </c>
      <c r="I438" s="18">
        <f t="shared" si="19"/>
        <v>7.7269236148964842</v>
      </c>
      <c r="J438" s="18">
        <f t="shared" si="20"/>
        <v>2.0789078557790754E-2</v>
      </c>
      <c r="K438" s="18"/>
      <c r="L438" s="56" t="str">
        <f>+VLOOKUP(Tabla1[[#This Row],[Operador]],OPE_6[#All],9,FALSE)</f>
        <v>L-FM - GRAL. URQ. SA</v>
      </c>
    </row>
    <row r="439" spans="1:12" x14ac:dyDescent="0.2">
      <c r="A439" s="15">
        <v>2000</v>
      </c>
      <c r="B439" s="15" t="s">
        <v>12</v>
      </c>
      <c r="C439" s="16" t="str">
        <f t="shared" si="21"/>
        <v>Marzo-2000</v>
      </c>
      <c r="D439" s="15" t="s">
        <v>7</v>
      </c>
      <c r="E439" s="67">
        <v>376774</v>
      </c>
      <c r="F439" s="67">
        <v>140819261</v>
      </c>
      <c r="G439" s="17">
        <f>+Tabla1[[#This Row],[Toneladas Km (Ton.Km)]]/Tabla1[[#This Row],[Toneladas (Ton)]]</f>
        <v>373.7499429366145</v>
      </c>
      <c r="H439" s="18">
        <v>3289355</v>
      </c>
      <c r="I439" s="18">
        <f t="shared" si="19"/>
        <v>8.7303131320101706</v>
      </c>
      <c r="J439" s="18">
        <f t="shared" si="20"/>
        <v>2.3358700909529698E-2</v>
      </c>
      <c r="K439" s="18"/>
      <c r="L439" s="56" t="str">
        <f>+VLOOKUP(Tabla1[[#This Row],[Operador]],OPE_6[#All],9,FALSE)</f>
        <v>C-NCA SA</v>
      </c>
    </row>
    <row r="440" spans="1:12" x14ac:dyDescent="0.2">
      <c r="A440" s="15">
        <v>2000</v>
      </c>
      <c r="B440" s="15" t="s">
        <v>12</v>
      </c>
      <c r="C440" s="16" t="str">
        <f t="shared" si="21"/>
        <v>Marzo-2000</v>
      </c>
      <c r="D440" s="15" t="s">
        <v>41</v>
      </c>
      <c r="E440" s="67">
        <v>289430</v>
      </c>
      <c r="F440" s="67">
        <v>218776000</v>
      </c>
      <c r="G440" s="17">
        <f>+Tabla1[[#This Row],[Toneladas Km (Ton.Km)]]/Tabla1[[#This Row],[Toneladas (Ton)]]</f>
        <v>755.88570638841861</v>
      </c>
      <c r="H440" s="18">
        <v>4372896.82</v>
      </c>
      <c r="I440" s="18">
        <f t="shared" si="19"/>
        <v>15.108650865494248</v>
      </c>
      <c r="J440" s="18">
        <f t="shared" si="20"/>
        <v>1.9988009745127436E-2</v>
      </c>
      <c r="K440" s="18"/>
      <c r="L440" s="56" t="str">
        <f>+VLOOKUP(Tabla1[[#This Row],[Operador]],OPE_6[#All],9,FALSE)</f>
        <v>M-BAP - SM</v>
      </c>
    </row>
    <row r="441" spans="1:12" x14ac:dyDescent="0.2">
      <c r="A441" s="15">
        <v>2000</v>
      </c>
      <c r="B441" s="15" t="s">
        <v>13</v>
      </c>
      <c r="C441" s="16" t="str">
        <f t="shared" si="21"/>
        <v>Abril-2000</v>
      </c>
      <c r="D441" s="15" t="s">
        <v>81</v>
      </c>
      <c r="E441" s="67">
        <v>286760</v>
      </c>
      <c r="F441" s="67">
        <v>113860000</v>
      </c>
      <c r="G441" s="17">
        <f>+Tabla1[[#This Row],[Toneladas Km (Ton.Km)]]/Tabla1[[#This Row],[Toneladas (Ton)]]</f>
        <v>397.05677221369785</v>
      </c>
      <c r="H441" s="18">
        <v>3850565</v>
      </c>
      <c r="I441" s="18">
        <f t="shared" si="19"/>
        <v>13.427831636211467</v>
      </c>
      <c r="J441" s="18">
        <f t="shared" si="20"/>
        <v>3.3818417354646059E-2</v>
      </c>
      <c r="K441" s="18"/>
      <c r="L441" s="56" t="str">
        <f>+VLOOKUP(Tabla1[[#This Row],[Operador]],OPE_6[#All],9,FALSE)</f>
        <v>B-FEP SA</v>
      </c>
    </row>
    <row r="442" spans="1:12" x14ac:dyDescent="0.2">
      <c r="A442" s="15">
        <v>2000</v>
      </c>
      <c r="B442" s="15" t="s">
        <v>13</v>
      </c>
      <c r="C442" s="16" t="str">
        <f t="shared" si="21"/>
        <v>Abril-2000</v>
      </c>
      <c r="D442" s="15" t="s">
        <v>6</v>
      </c>
      <c r="E442" s="67">
        <v>273000</v>
      </c>
      <c r="F442" s="67">
        <v>110709800</v>
      </c>
      <c r="G442" s="17">
        <f>+Tabla1[[#This Row],[Toneladas Km (Ton.Km)]]/Tabla1[[#This Row],[Toneladas (Ton)]]</f>
        <v>405.53040293040294</v>
      </c>
      <c r="H442" s="18">
        <v>2596800</v>
      </c>
      <c r="I442" s="18">
        <f t="shared" si="19"/>
        <v>9.512087912087912</v>
      </c>
      <c r="J442" s="18">
        <f t="shared" si="20"/>
        <v>2.3455918084939183E-2</v>
      </c>
      <c r="K442" s="18"/>
      <c r="L442" s="56" t="str">
        <f>+VLOOKUP(Tabla1[[#This Row],[Operador]],OPE_6[#All],9,FALSE)</f>
        <v>A-FSR SA</v>
      </c>
    </row>
    <row r="443" spans="1:12" x14ac:dyDescent="0.2">
      <c r="A443" s="15">
        <v>2000</v>
      </c>
      <c r="B443" s="15" t="s">
        <v>13</v>
      </c>
      <c r="C443" s="16" t="str">
        <f t="shared" si="21"/>
        <v>Abril-2000</v>
      </c>
      <c r="D443" s="15" t="s">
        <v>40</v>
      </c>
      <c r="E443" s="67">
        <v>100729</v>
      </c>
      <c r="F443" s="67">
        <v>47518000</v>
      </c>
      <c r="G443" s="17">
        <f>+Tabla1[[#This Row],[Toneladas Km (Ton.Km)]]/Tabla1[[#This Row],[Toneladas (Ton)]]</f>
        <v>471.74100805130598</v>
      </c>
      <c r="H443" s="18">
        <v>850714.12</v>
      </c>
      <c r="I443" s="18">
        <f t="shared" si="19"/>
        <v>8.4455729730266356</v>
      </c>
      <c r="J443" s="18">
        <f t="shared" si="20"/>
        <v>1.7902986657687612E-2</v>
      </c>
      <c r="K443" s="18"/>
      <c r="L443" s="56" t="str">
        <f>+VLOOKUP(Tabla1[[#This Row],[Operador]],OPE_6[#All],9,FALSE)</f>
        <v>L-FM - GRAL. URQ. SA</v>
      </c>
    </row>
    <row r="444" spans="1:12" x14ac:dyDescent="0.2">
      <c r="A444" s="15">
        <v>2000</v>
      </c>
      <c r="B444" s="15" t="s">
        <v>13</v>
      </c>
      <c r="C444" s="16" t="str">
        <f t="shared" si="21"/>
        <v>Abril-2000</v>
      </c>
      <c r="D444" s="15" t="s">
        <v>7</v>
      </c>
      <c r="E444" s="67">
        <v>444364</v>
      </c>
      <c r="F444" s="67">
        <v>175157094</v>
      </c>
      <c r="G444" s="17">
        <f>+Tabla1[[#This Row],[Toneladas Km (Ton.Km)]]/Tabla1[[#This Row],[Toneladas (Ton)]]</f>
        <v>394.17480714009235</v>
      </c>
      <c r="H444" s="18">
        <v>4236561</v>
      </c>
      <c r="I444" s="18">
        <f t="shared" si="19"/>
        <v>9.533987901810228</v>
      </c>
      <c r="J444" s="18">
        <f t="shared" si="20"/>
        <v>2.4187207627456984E-2</v>
      </c>
      <c r="K444" s="18"/>
      <c r="L444" s="56" t="str">
        <f>+VLOOKUP(Tabla1[[#This Row],[Operador]],OPE_6[#All],9,FALSE)</f>
        <v>C-NCA SA</v>
      </c>
    </row>
    <row r="445" spans="1:12" x14ac:dyDescent="0.2">
      <c r="A445" s="15">
        <v>2000</v>
      </c>
      <c r="B445" s="15" t="s">
        <v>13</v>
      </c>
      <c r="C445" s="16" t="str">
        <f t="shared" si="21"/>
        <v>Abril-2000</v>
      </c>
      <c r="D445" s="15" t="s">
        <v>41</v>
      </c>
      <c r="E445" s="67">
        <v>274209</v>
      </c>
      <c r="F445" s="67">
        <v>201153000</v>
      </c>
      <c r="G445" s="17">
        <f>+Tabla1[[#This Row],[Toneladas Km (Ton.Km)]]/Tabla1[[#This Row],[Toneladas (Ton)]]</f>
        <v>733.57548439329128</v>
      </c>
      <c r="H445" s="18">
        <v>3673002.67</v>
      </c>
      <c r="I445" s="18">
        <f t="shared" si="19"/>
        <v>13.39490195434869</v>
      </c>
      <c r="J445" s="18">
        <f t="shared" si="20"/>
        <v>1.825974591480117E-2</v>
      </c>
      <c r="K445" s="18"/>
      <c r="L445" s="56" t="str">
        <f>+VLOOKUP(Tabla1[[#This Row],[Operador]],OPE_6[#All],9,FALSE)</f>
        <v>M-BAP - SM</v>
      </c>
    </row>
    <row r="446" spans="1:12" x14ac:dyDescent="0.2">
      <c r="A446" s="15">
        <v>2000</v>
      </c>
      <c r="B446" s="15" t="s">
        <v>14</v>
      </c>
      <c r="C446" s="16" t="str">
        <f t="shared" si="21"/>
        <v>Mayo-2000</v>
      </c>
      <c r="D446" s="15" t="s">
        <v>81</v>
      </c>
      <c r="E446" s="67">
        <v>209724</v>
      </c>
      <c r="F446" s="67">
        <v>77220000</v>
      </c>
      <c r="G446" s="17">
        <f>+Tabla1[[#This Row],[Toneladas Km (Ton.Km)]]/Tabla1[[#This Row],[Toneladas (Ton)]]</f>
        <v>368.19820335297823</v>
      </c>
      <c r="H446" s="18">
        <v>2605608</v>
      </c>
      <c r="I446" s="18">
        <f t="shared" si="19"/>
        <v>12.423985809921611</v>
      </c>
      <c r="J446" s="18">
        <f t="shared" si="20"/>
        <v>3.3742657342657342E-2</v>
      </c>
      <c r="K446" s="18"/>
      <c r="L446" s="56" t="str">
        <f>+VLOOKUP(Tabla1[[#This Row],[Operador]],OPE_6[#All],9,FALSE)</f>
        <v>B-FEP SA</v>
      </c>
    </row>
    <row r="447" spans="1:12" x14ac:dyDescent="0.2">
      <c r="A447" s="15">
        <v>2000</v>
      </c>
      <c r="B447" s="15" t="s">
        <v>14</v>
      </c>
      <c r="C447" s="16" t="str">
        <f t="shared" si="21"/>
        <v>Mayo-2000</v>
      </c>
      <c r="D447" s="15" t="s">
        <v>6</v>
      </c>
      <c r="E447" s="67">
        <v>218700</v>
      </c>
      <c r="F447" s="67">
        <v>97098200</v>
      </c>
      <c r="G447" s="17">
        <f>+Tabla1[[#This Row],[Toneladas Km (Ton.Km)]]/Tabla1[[#This Row],[Toneladas (Ton)]]</f>
        <v>443.97896662094195</v>
      </c>
      <c r="H447" s="18">
        <v>2307300</v>
      </c>
      <c r="I447" s="18">
        <f t="shared" si="19"/>
        <v>10.550068587105624</v>
      </c>
      <c r="J447" s="18">
        <f t="shared" si="20"/>
        <v>2.3762541427132532E-2</v>
      </c>
      <c r="K447" s="18"/>
      <c r="L447" s="56" t="str">
        <f>+VLOOKUP(Tabla1[[#This Row],[Operador]],OPE_6[#All],9,FALSE)</f>
        <v>A-FSR SA</v>
      </c>
    </row>
    <row r="448" spans="1:12" x14ac:dyDescent="0.2">
      <c r="A448" s="15">
        <v>2000</v>
      </c>
      <c r="B448" s="15" t="s">
        <v>14</v>
      </c>
      <c r="C448" s="16" t="str">
        <f t="shared" si="21"/>
        <v>Mayo-2000</v>
      </c>
      <c r="D448" s="15" t="s">
        <v>40</v>
      </c>
      <c r="E448" s="67">
        <v>86210</v>
      </c>
      <c r="F448" s="67">
        <v>47472000</v>
      </c>
      <c r="G448" s="17">
        <f>+Tabla1[[#This Row],[Toneladas Km (Ton.Km)]]/Tabla1[[#This Row],[Toneladas (Ton)]]</f>
        <v>550.65537640644936</v>
      </c>
      <c r="H448" s="18">
        <v>1614755.44</v>
      </c>
      <c r="I448" s="18">
        <f t="shared" si="19"/>
        <v>18.73048880640297</v>
      </c>
      <c r="J448" s="18">
        <f t="shared" si="20"/>
        <v>3.4014902258173239E-2</v>
      </c>
      <c r="K448" s="18"/>
      <c r="L448" s="56" t="str">
        <f>+VLOOKUP(Tabla1[[#This Row],[Operador]],OPE_6[#All],9,FALSE)</f>
        <v>L-FM - GRAL. URQ. SA</v>
      </c>
    </row>
    <row r="449" spans="1:12" x14ac:dyDescent="0.2">
      <c r="A449" s="15">
        <v>2000</v>
      </c>
      <c r="B449" s="15" t="s">
        <v>14</v>
      </c>
      <c r="C449" s="16" t="str">
        <f t="shared" si="21"/>
        <v>Mayo-2000</v>
      </c>
      <c r="D449" s="15" t="s">
        <v>7</v>
      </c>
      <c r="E449" s="67">
        <v>539346</v>
      </c>
      <c r="F449" s="67">
        <v>263687882</v>
      </c>
      <c r="G449" s="17">
        <f>+Tabla1[[#This Row],[Toneladas Km (Ton.Km)]]/Tabla1[[#This Row],[Toneladas (Ton)]]</f>
        <v>488.90300845839221</v>
      </c>
      <c r="H449" s="18">
        <v>6228349</v>
      </c>
      <c r="I449" s="18">
        <f t="shared" si="19"/>
        <v>11.547965498956144</v>
      </c>
      <c r="J449" s="18">
        <f t="shared" si="20"/>
        <v>2.3620156348330031E-2</v>
      </c>
      <c r="K449" s="18"/>
      <c r="L449" s="56" t="str">
        <f>+VLOOKUP(Tabla1[[#This Row],[Operador]],OPE_6[#All],9,FALSE)</f>
        <v>C-NCA SA</v>
      </c>
    </row>
    <row r="450" spans="1:12" x14ac:dyDescent="0.2">
      <c r="A450" s="15">
        <v>2000</v>
      </c>
      <c r="B450" s="15" t="s">
        <v>14</v>
      </c>
      <c r="C450" s="16" t="str">
        <f t="shared" si="21"/>
        <v>Mayo-2000</v>
      </c>
      <c r="D450" s="15" t="s">
        <v>41</v>
      </c>
      <c r="E450" s="67">
        <v>280090</v>
      </c>
      <c r="F450" s="67">
        <v>208380000</v>
      </c>
      <c r="G450" s="17">
        <f>+Tabla1[[#This Row],[Toneladas Km (Ton.Km)]]/Tabla1[[#This Row],[Toneladas (Ton)]]</f>
        <v>743.97515084437146</v>
      </c>
      <c r="H450" s="18">
        <v>4796121.59</v>
      </c>
      <c r="I450" s="18">
        <f t="shared" si="19"/>
        <v>17.123501695883466</v>
      </c>
      <c r="J450" s="18">
        <f t="shared" si="20"/>
        <v>2.3016227996928686E-2</v>
      </c>
      <c r="K450" s="18"/>
      <c r="L450" s="56" t="str">
        <f>+VLOOKUP(Tabla1[[#This Row],[Operador]],OPE_6[#All],9,FALSE)</f>
        <v>M-BAP - SM</v>
      </c>
    </row>
    <row r="451" spans="1:12" x14ac:dyDescent="0.2">
      <c r="A451" s="15">
        <v>2000</v>
      </c>
      <c r="B451" s="15" t="s">
        <v>15</v>
      </c>
      <c r="C451" s="16" t="str">
        <f t="shared" si="21"/>
        <v>Junio-2000</v>
      </c>
      <c r="D451" s="15" t="s">
        <v>81</v>
      </c>
      <c r="E451" s="67">
        <v>250059</v>
      </c>
      <c r="F451" s="67">
        <v>90370000</v>
      </c>
      <c r="G451" s="17">
        <f>+Tabla1[[#This Row],[Toneladas Km (Ton.Km)]]/Tabla1[[#This Row],[Toneladas (Ton)]]</f>
        <v>361.39471084823981</v>
      </c>
      <c r="H451" s="18">
        <v>2404027</v>
      </c>
      <c r="I451" s="18">
        <f t="shared" si="19"/>
        <v>9.6138391339643849</v>
      </c>
      <c r="J451" s="18">
        <f t="shared" si="20"/>
        <v>2.6602047139537458E-2</v>
      </c>
      <c r="K451" s="18"/>
      <c r="L451" s="56" t="str">
        <f>+VLOOKUP(Tabla1[[#This Row],[Operador]],OPE_6[#All],9,FALSE)</f>
        <v>B-FEP SA</v>
      </c>
    </row>
    <row r="452" spans="1:12" x14ac:dyDescent="0.2">
      <c r="A452" s="15">
        <v>2000</v>
      </c>
      <c r="B452" s="15" t="s">
        <v>15</v>
      </c>
      <c r="C452" s="16" t="str">
        <f t="shared" si="21"/>
        <v>Junio-2000</v>
      </c>
      <c r="D452" s="15" t="s">
        <v>6</v>
      </c>
      <c r="E452" s="67">
        <v>241100</v>
      </c>
      <c r="F452" s="67">
        <v>97889000</v>
      </c>
      <c r="G452" s="17">
        <f>+Tabla1[[#This Row],[Toneladas Km (Ton.Km)]]/Tabla1[[#This Row],[Toneladas (Ton)]]</f>
        <v>406.00995437577768</v>
      </c>
      <c r="H452" s="18">
        <v>2350100</v>
      </c>
      <c r="I452" s="18">
        <f t="shared" si="19"/>
        <v>9.747407714641227</v>
      </c>
      <c r="J452" s="18">
        <f t="shared" si="20"/>
        <v>2.40078047584509E-2</v>
      </c>
      <c r="K452" s="18"/>
      <c r="L452" s="56" t="str">
        <f>+VLOOKUP(Tabla1[[#This Row],[Operador]],OPE_6[#All],9,FALSE)</f>
        <v>A-FSR SA</v>
      </c>
    </row>
    <row r="453" spans="1:12" x14ac:dyDescent="0.2">
      <c r="A453" s="15">
        <v>2000</v>
      </c>
      <c r="B453" s="15" t="s">
        <v>15</v>
      </c>
      <c r="C453" s="16" t="str">
        <f t="shared" si="21"/>
        <v>Junio-2000</v>
      </c>
      <c r="D453" s="15" t="s">
        <v>40</v>
      </c>
      <c r="E453" s="67">
        <v>80206</v>
      </c>
      <c r="F453" s="67">
        <v>42077000</v>
      </c>
      <c r="G453" s="17">
        <f>+Tabla1[[#This Row],[Toneladas Km (Ton.Km)]]/Tabla1[[#This Row],[Toneladas (Ton)]]</f>
        <v>524.61162506545645</v>
      </c>
      <c r="H453" s="18">
        <v>1232103.95</v>
      </c>
      <c r="I453" s="18">
        <f t="shared" si="19"/>
        <v>15.361742887065805</v>
      </c>
      <c r="J453" s="18">
        <f t="shared" si="20"/>
        <v>2.9282124438529362E-2</v>
      </c>
      <c r="K453" s="18"/>
      <c r="L453" s="56" t="str">
        <f>+VLOOKUP(Tabla1[[#This Row],[Operador]],OPE_6[#All],9,FALSE)</f>
        <v>L-FM - GRAL. URQ. SA</v>
      </c>
    </row>
    <row r="454" spans="1:12" x14ac:dyDescent="0.2">
      <c r="A454" s="15">
        <v>2000</v>
      </c>
      <c r="B454" s="15" t="s">
        <v>15</v>
      </c>
      <c r="C454" s="16" t="str">
        <f t="shared" si="21"/>
        <v>Junio-2000</v>
      </c>
      <c r="D454" s="15" t="s">
        <v>7</v>
      </c>
      <c r="E454" s="67">
        <v>520115</v>
      </c>
      <c r="F454" s="67">
        <v>256230855</v>
      </c>
      <c r="G454" s="17">
        <f>+Tabla1[[#This Row],[Toneladas Km (Ton.Km)]]/Tabla1[[#This Row],[Toneladas (Ton)]]</f>
        <v>492.64269440412215</v>
      </c>
      <c r="H454" s="18">
        <v>5992550</v>
      </c>
      <c r="I454" s="18">
        <f t="shared" ref="I454:I517" si="22">+H454/E454</f>
        <v>11.521586572200379</v>
      </c>
      <c r="J454" s="18">
        <f t="shared" ref="J454:J517" si="23">+H454/F454</f>
        <v>2.3387308292750302E-2</v>
      </c>
      <c r="K454" s="18"/>
      <c r="L454" s="56" t="str">
        <f>+VLOOKUP(Tabla1[[#This Row],[Operador]],OPE_6[#All],9,FALSE)</f>
        <v>C-NCA SA</v>
      </c>
    </row>
    <row r="455" spans="1:12" x14ac:dyDescent="0.2">
      <c r="A455" s="15">
        <v>2000</v>
      </c>
      <c r="B455" s="15" t="s">
        <v>15</v>
      </c>
      <c r="C455" s="16" t="str">
        <f t="shared" si="21"/>
        <v>Junio-2000</v>
      </c>
      <c r="D455" s="15" t="s">
        <v>41</v>
      </c>
      <c r="E455" s="67">
        <v>227054</v>
      </c>
      <c r="F455" s="67">
        <v>180293000</v>
      </c>
      <c r="G455" s="17">
        <f>+Tabla1[[#This Row],[Toneladas Km (Ton.Km)]]/Tabla1[[#This Row],[Toneladas (Ton)]]</f>
        <v>794.05339698926241</v>
      </c>
      <c r="H455" s="18">
        <v>3627782.79</v>
      </c>
      <c r="I455" s="18">
        <f t="shared" si="22"/>
        <v>15.977621138583773</v>
      </c>
      <c r="J455" s="18">
        <f t="shared" si="23"/>
        <v>2.0121595347573119E-2</v>
      </c>
      <c r="K455" s="18"/>
      <c r="L455" s="56" t="str">
        <f>+VLOOKUP(Tabla1[[#This Row],[Operador]],OPE_6[#All],9,FALSE)</f>
        <v>M-BAP - SM</v>
      </c>
    </row>
    <row r="456" spans="1:12" x14ac:dyDescent="0.2">
      <c r="A456" s="15">
        <v>2000</v>
      </c>
      <c r="B456" s="15" t="s">
        <v>16</v>
      </c>
      <c r="C456" s="16" t="str">
        <f t="shared" si="21"/>
        <v>Julio-2000</v>
      </c>
      <c r="D456" s="15" t="s">
        <v>81</v>
      </c>
      <c r="E456" s="67">
        <v>242008</v>
      </c>
      <c r="F456" s="67">
        <v>91590000</v>
      </c>
      <c r="G456" s="17">
        <f>+Tabla1[[#This Row],[Toneladas Km (Ton.Km)]]/Tabla1[[#This Row],[Toneladas (Ton)]]</f>
        <v>378.45856335327755</v>
      </c>
      <c r="H456" s="18">
        <v>2120330</v>
      </c>
      <c r="I456" s="18">
        <f t="shared" si="22"/>
        <v>8.7614045816667225</v>
      </c>
      <c r="J456" s="18">
        <f t="shared" si="23"/>
        <v>2.3150234741784039E-2</v>
      </c>
      <c r="K456" s="18"/>
      <c r="L456" s="56" t="str">
        <f>+VLOOKUP(Tabla1[[#This Row],[Operador]],OPE_6[#All],9,FALSE)</f>
        <v>B-FEP SA</v>
      </c>
    </row>
    <row r="457" spans="1:12" x14ac:dyDescent="0.2">
      <c r="A457" s="15">
        <v>2000</v>
      </c>
      <c r="B457" s="15" t="s">
        <v>16</v>
      </c>
      <c r="C457" s="16" t="str">
        <f t="shared" si="21"/>
        <v>Julio-2000</v>
      </c>
      <c r="D457" s="15" t="s">
        <v>6</v>
      </c>
      <c r="E457" s="67">
        <v>229400</v>
      </c>
      <c r="F457" s="67">
        <v>96374800</v>
      </c>
      <c r="G457" s="17">
        <f>+Tabla1[[#This Row],[Toneladas Km (Ton.Km)]]/Tabla1[[#This Row],[Toneladas (Ton)]]</f>
        <v>420.11682650392328</v>
      </c>
      <c r="H457" s="18">
        <v>2401900</v>
      </c>
      <c r="I457" s="18">
        <f t="shared" si="22"/>
        <v>10.470357454228422</v>
      </c>
      <c r="J457" s="18">
        <f t="shared" si="23"/>
        <v>2.4922490111522928E-2</v>
      </c>
      <c r="K457" s="18"/>
      <c r="L457" s="56" t="str">
        <f>+VLOOKUP(Tabla1[[#This Row],[Operador]],OPE_6[#All],9,FALSE)</f>
        <v>A-FSR SA</v>
      </c>
    </row>
    <row r="458" spans="1:12" x14ac:dyDescent="0.2">
      <c r="A458" s="15">
        <v>2000</v>
      </c>
      <c r="B458" s="15" t="s">
        <v>16</v>
      </c>
      <c r="C458" s="16" t="str">
        <f t="shared" si="21"/>
        <v>Julio-2000</v>
      </c>
      <c r="D458" s="15" t="s">
        <v>40</v>
      </c>
      <c r="E458" s="67">
        <v>80798</v>
      </c>
      <c r="F458" s="67">
        <v>45793000</v>
      </c>
      <c r="G458" s="17">
        <f>+Tabla1[[#This Row],[Toneladas Km (Ton.Km)]]/Tabla1[[#This Row],[Toneladas (Ton)]]</f>
        <v>566.7590781950048</v>
      </c>
      <c r="H458" s="18">
        <v>872260.04</v>
      </c>
      <c r="I458" s="18">
        <f t="shared" si="22"/>
        <v>10.795564741701527</v>
      </c>
      <c r="J458" s="18">
        <f t="shared" si="23"/>
        <v>1.9047890288908787E-2</v>
      </c>
      <c r="K458" s="18"/>
      <c r="L458" s="56" t="str">
        <f>+VLOOKUP(Tabla1[[#This Row],[Operador]],OPE_6[#All],9,FALSE)</f>
        <v>L-FM - GRAL. URQ. SA</v>
      </c>
    </row>
    <row r="459" spans="1:12" x14ac:dyDescent="0.2">
      <c r="A459" s="15">
        <v>2000</v>
      </c>
      <c r="B459" s="15" t="s">
        <v>16</v>
      </c>
      <c r="C459" s="16" t="str">
        <f t="shared" si="21"/>
        <v>Julio-2000</v>
      </c>
      <c r="D459" s="15" t="s">
        <v>7</v>
      </c>
      <c r="E459" s="67">
        <v>522277</v>
      </c>
      <c r="F459" s="67">
        <v>260797241</v>
      </c>
      <c r="G459" s="17">
        <f>+Tabla1[[#This Row],[Toneladas Km (Ton.Km)]]/Tabla1[[#This Row],[Toneladas (Ton)]]</f>
        <v>499.34659385728264</v>
      </c>
      <c r="H459" s="18">
        <v>5925926</v>
      </c>
      <c r="I459" s="18">
        <f t="shared" si="22"/>
        <v>11.346327714986492</v>
      </c>
      <c r="J459" s="18">
        <f t="shared" si="23"/>
        <v>2.27223492751597E-2</v>
      </c>
      <c r="K459" s="18"/>
      <c r="L459" s="56" t="str">
        <f>+VLOOKUP(Tabla1[[#This Row],[Operador]],OPE_6[#All],9,FALSE)</f>
        <v>C-NCA SA</v>
      </c>
    </row>
    <row r="460" spans="1:12" x14ac:dyDescent="0.2">
      <c r="A460" s="15">
        <v>2000</v>
      </c>
      <c r="B460" s="15" t="s">
        <v>16</v>
      </c>
      <c r="C460" s="16" t="str">
        <f t="shared" si="21"/>
        <v>Julio-2000</v>
      </c>
      <c r="D460" s="15" t="s">
        <v>41</v>
      </c>
      <c r="E460" s="67">
        <v>181389</v>
      </c>
      <c r="F460" s="67">
        <v>154396000</v>
      </c>
      <c r="G460" s="17">
        <f>+Tabla1[[#This Row],[Toneladas Km (Ton.Km)]]/Tabla1[[#This Row],[Toneladas (Ton)]]</f>
        <v>851.18722745039668</v>
      </c>
      <c r="H460" s="18">
        <v>2152496.6599999997</v>
      </c>
      <c r="I460" s="18">
        <f t="shared" si="22"/>
        <v>11.866743077033336</v>
      </c>
      <c r="J460" s="18">
        <f t="shared" si="23"/>
        <v>1.3941401720251817E-2</v>
      </c>
      <c r="K460" s="18"/>
      <c r="L460" s="56" t="str">
        <f>+VLOOKUP(Tabla1[[#This Row],[Operador]],OPE_6[#All],9,FALSE)</f>
        <v>M-BAP - SM</v>
      </c>
    </row>
    <row r="461" spans="1:12" x14ac:dyDescent="0.2">
      <c r="A461" s="15">
        <v>2000</v>
      </c>
      <c r="B461" s="15" t="s">
        <v>28</v>
      </c>
      <c r="C461" s="16" t="str">
        <f t="shared" si="21"/>
        <v>Agosto-2000</v>
      </c>
      <c r="D461" s="15" t="s">
        <v>81</v>
      </c>
      <c r="E461" s="67">
        <v>201669</v>
      </c>
      <c r="F461" s="67">
        <v>85830000</v>
      </c>
      <c r="G461" s="17">
        <f>+Tabla1[[#This Row],[Toneladas Km (Ton.Km)]]/Tabla1[[#This Row],[Toneladas (Ton)]]</f>
        <v>425.5983815063297</v>
      </c>
      <c r="H461" s="18">
        <v>1772310</v>
      </c>
      <c r="I461" s="18">
        <f t="shared" si="22"/>
        <v>8.788212367790786</v>
      </c>
      <c r="J461" s="18">
        <f t="shared" si="23"/>
        <v>2.0649073750436911E-2</v>
      </c>
      <c r="K461" s="18"/>
      <c r="L461" s="56" t="str">
        <f>+VLOOKUP(Tabla1[[#This Row],[Operador]],OPE_6[#All],9,FALSE)</f>
        <v>B-FEP SA</v>
      </c>
    </row>
    <row r="462" spans="1:12" x14ac:dyDescent="0.2">
      <c r="A462" s="15">
        <v>2000</v>
      </c>
      <c r="B462" s="15" t="s">
        <v>28</v>
      </c>
      <c r="C462" s="16" t="str">
        <f t="shared" si="21"/>
        <v>Agosto-2000</v>
      </c>
      <c r="D462" s="15" t="s">
        <v>6</v>
      </c>
      <c r="E462" s="67">
        <v>235800</v>
      </c>
      <c r="F462" s="67">
        <v>100943800</v>
      </c>
      <c r="G462" s="17">
        <f>+Tabla1[[#This Row],[Toneladas Km (Ton.Km)]]/Tabla1[[#This Row],[Toneladas (Ton)]]</f>
        <v>428.09075487701443</v>
      </c>
      <c r="H462" s="18">
        <v>2384700</v>
      </c>
      <c r="I462" s="18">
        <f t="shared" si="22"/>
        <v>10.11323155216285</v>
      </c>
      <c r="J462" s="18">
        <f t="shared" si="23"/>
        <v>2.3624036344976115E-2</v>
      </c>
      <c r="K462" s="18"/>
      <c r="L462" s="56" t="str">
        <f>+VLOOKUP(Tabla1[[#This Row],[Operador]],OPE_6[#All],9,FALSE)</f>
        <v>A-FSR SA</v>
      </c>
    </row>
    <row r="463" spans="1:12" x14ac:dyDescent="0.2">
      <c r="A463" s="15">
        <v>2000</v>
      </c>
      <c r="B463" s="15" t="s">
        <v>28</v>
      </c>
      <c r="C463" s="16" t="str">
        <f t="shared" si="21"/>
        <v>Agosto-2000</v>
      </c>
      <c r="D463" s="15" t="s">
        <v>40</v>
      </c>
      <c r="E463" s="67">
        <v>87073</v>
      </c>
      <c r="F463" s="67">
        <v>43014000</v>
      </c>
      <c r="G463" s="17">
        <f>+Tabla1[[#This Row],[Toneladas Km (Ton.Km)]]/Tabla1[[#This Row],[Toneladas (Ton)]]</f>
        <v>493.99928795378588</v>
      </c>
      <c r="H463" s="18">
        <v>749190.1</v>
      </c>
      <c r="I463" s="18">
        <f t="shared" si="22"/>
        <v>8.6041608765059205</v>
      </c>
      <c r="J463" s="18">
        <f t="shared" si="23"/>
        <v>1.7417354814711489E-2</v>
      </c>
      <c r="K463" s="18"/>
      <c r="L463" s="56" t="str">
        <f>+VLOOKUP(Tabla1[[#This Row],[Operador]],OPE_6[#All],9,FALSE)</f>
        <v>L-FM - GRAL. URQ. SA</v>
      </c>
    </row>
    <row r="464" spans="1:12" x14ac:dyDescent="0.2">
      <c r="A464" s="15">
        <v>2000</v>
      </c>
      <c r="B464" s="15" t="s">
        <v>28</v>
      </c>
      <c r="C464" s="16" t="str">
        <f t="shared" si="21"/>
        <v>Agosto-2000</v>
      </c>
      <c r="D464" s="15" t="s">
        <v>7</v>
      </c>
      <c r="E464" s="67">
        <v>559716</v>
      </c>
      <c r="F464" s="67">
        <v>276636630</v>
      </c>
      <c r="G464" s="17">
        <f>+Tabla1[[#This Row],[Toneladas Km (Ton.Km)]]/Tabla1[[#This Row],[Toneladas (Ton)]]</f>
        <v>494.24463477906653</v>
      </c>
      <c r="H464" s="18">
        <v>5862432</v>
      </c>
      <c r="I464" s="18">
        <f t="shared" si="22"/>
        <v>10.473940355465986</v>
      </c>
      <c r="J464" s="18">
        <f t="shared" si="23"/>
        <v>2.1191813969104526E-2</v>
      </c>
      <c r="K464" s="18"/>
      <c r="L464" s="56" t="str">
        <f>+VLOOKUP(Tabla1[[#This Row],[Operador]],OPE_6[#All],9,FALSE)</f>
        <v>C-NCA SA</v>
      </c>
    </row>
    <row r="465" spans="1:12" x14ac:dyDescent="0.2">
      <c r="A465" s="15">
        <v>2000</v>
      </c>
      <c r="B465" s="15" t="s">
        <v>28</v>
      </c>
      <c r="C465" s="16" t="str">
        <f t="shared" si="21"/>
        <v>Agosto-2000</v>
      </c>
      <c r="D465" s="15" t="s">
        <v>41</v>
      </c>
      <c r="E465" s="67">
        <v>210463</v>
      </c>
      <c r="F465" s="67">
        <v>171363000</v>
      </c>
      <c r="G465" s="17">
        <f>+Tabla1[[#This Row],[Toneladas Km (Ton.Km)]]/Tabla1[[#This Row],[Toneladas (Ton)]]</f>
        <v>814.21912640226549</v>
      </c>
      <c r="H465" s="18">
        <v>3424462.1999999997</v>
      </c>
      <c r="I465" s="18">
        <f t="shared" si="22"/>
        <v>16.271088980010738</v>
      </c>
      <c r="J465" s="18">
        <f t="shared" si="23"/>
        <v>1.9983673255020044E-2</v>
      </c>
      <c r="K465" s="18"/>
      <c r="L465" s="56" t="str">
        <f>+VLOOKUP(Tabla1[[#This Row],[Operador]],OPE_6[#All],9,FALSE)</f>
        <v>M-BAP - SM</v>
      </c>
    </row>
    <row r="466" spans="1:12" x14ac:dyDescent="0.2">
      <c r="A466" s="15">
        <v>2000</v>
      </c>
      <c r="B466" s="15" t="s">
        <v>29</v>
      </c>
      <c r="C466" s="16" t="str">
        <f t="shared" si="21"/>
        <v>Septiembre-2000</v>
      </c>
      <c r="D466" s="15" t="s">
        <v>81</v>
      </c>
      <c r="E466" s="67">
        <v>220437</v>
      </c>
      <c r="F466" s="67">
        <v>80760000</v>
      </c>
      <c r="G466" s="17">
        <f>+Tabla1[[#This Row],[Toneladas Km (Ton.Km)]]/Tabla1[[#This Row],[Toneladas (Ton)]]</f>
        <v>366.3631785952449</v>
      </c>
      <c r="H466" s="18">
        <v>1861138</v>
      </c>
      <c r="I466" s="18">
        <f t="shared" si="22"/>
        <v>8.4429474180831718</v>
      </c>
      <c r="J466" s="18">
        <f t="shared" si="23"/>
        <v>2.3045294700346705E-2</v>
      </c>
      <c r="K466" s="18"/>
      <c r="L466" s="56" t="str">
        <f>+VLOOKUP(Tabla1[[#This Row],[Operador]],OPE_6[#All],9,FALSE)</f>
        <v>B-FEP SA</v>
      </c>
    </row>
    <row r="467" spans="1:12" x14ac:dyDescent="0.2">
      <c r="A467" s="15">
        <v>2000</v>
      </c>
      <c r="B467" s="15" t="s">
        <v>29</v>
      </c>
      <c r="C467" s="16" t="str">
        <f t="shared" si="21"/>
        <v>Septiembre-2000</v>
      </c>
      <c r="D467" s="15" t="s">
        <v>6</v>
      </c>
      <c r="E467" s="67">
        <v>229500</v>
      </c>
      <c r="F467" s="67">
        <v>86368800</v>
      </c>
      <c r="G467" s="17">
        <f>+Tabla1[[#This Row],[Toneladas Km (Ton.Km)]]/Tabla1[[#This Row],[Toneladas (Ton)]]</f>
        <v>376.33464052287582</v>
      </c>
      <c r="H467" s="18">
        <v>2104700</v>
      </c>
      <c r="I467" s="18">
        <f t="shared" si="22"/>
        <v>9.1708061002178649</v>
      </c>
      <c r="J467" s="18">
        <f t="shared" si="23"/>
        <v>2.4368753531367807E-2</v>
      </c>
      <c r="K467" s="18"/>
      <c r="L467" s="56" t="str">
        <f>+VLOOKUP(Tabla1[[#This Row],[Operador]],OPE_6[#All],9,FALSE)</f>
        <v>A-FSR SA</v>
      </c>
    </row>
    <row r="468" spans="1:12" x14ac:dyDescent="0.2">
      <c r="A468" s="15">
        <v>2000</v>
      </c>
      <c r="B468" s="15" t="s">
        <v>29</v>
      </c>
      <c r="C468" s="16" t="str">
        <f t="shared" si="21"/>
        <v>Septiembre-2000</v>
      </c>
      <c r="D468" s="15" t="s">
        <v>40</v>
      </c>
      <c r="E468" s="67">
        <v>69904</v>
      </c>
      <c r="F468" s="67">
        <v>39974000</v>
      </c>
      <c r="G468" s="17">
        <f>+Tabla1[[#This Row],[Toneladas Km (Ton.Km)]]/Tabla1[[#This Row],[Toneladas (Ton)]]</f>
        <v>571.84138246738382</v>
      </c>
      <c r="H468" s="18">
        <v>1128942.9099999999</v>
      </c>
      <c r="I468" s="18">
        <f t="shared" si="22"/>
        <v>16.149904297322042</v>
      </c>
      <c r="J468" s="18">
        <f t="shared" si="23"/>
        <v>2.8241930004502924E-2</v>
      </c>
      <c r="K468" s="18"/>
      <c r="L468" s="56" t="str">
        <f>+VLOOKUP(Tabla1[[#This Row],[Operador]],OPE_6[#All],9,FALSE)</f>
        <v>L-FM - GRAL. URQ. SA</v>
      </c>
    </row>
    <row r="469" spans="1:12" x14ac:dyDescent="0.2">
      <c r="A469" s="15">
        <v>2000</v>
      </c>
      <c r="B469" s="15" t="s">
        <v>29</v>
      </c>
      <c r="C469" s="16" t="str">
        <f t="shared" si="21"/>
        <v>Septiembre-2000</v>
      </c>
      <c r="D469" s="15" t="s">
        <v>7</v>
      </c>
      <c r="E469" s="67">
        <v>526007</v>
      </c>
      <c r="F469" s="67">
        <v>240445584</v>
      </c>
      <c r="G469" s="17">
        <f>+Tabla1[[#This Row],[Toneladas Km (Ton.Km)]]/Tabla1[[#This Row],[Toneladas (Ton)]]</f>
        <v>457.11479885248673</v>
      </c>
      <c r="H469" s="18">
        <v>5122203</v>
      </c>
      <c r="I469" s="18">
        <f t="shared" si="22"/>
        <v>9.7378989252994739</v>
      </c>
      <c r="J469" s="18">
        <f t="shared" si="23"/>
        <v>2.1302961421824241E-2</v>
      </c>
      <c r="K469" s="18"/>
      <c r="L469" s="56" t="str">
        <f>+VLOOKUP(Tabla1[[#This Row],[Operador]],OPE_6[#All],9,FALSE)</f>
        <v>C-NCA SA</v>
      </c>
    </row>
    <row r="470" spans="1:12" x14ac:dyDescent="0.2">
      <c r="A470" s="15">
        <v>2000</v>
      </c>
      <c r="B470" s="15" t="s">
        <v>29</v>
      </c>
      <c r="C470" s="16" t="str">
        <f t="shared" si="21"/>
        <v>Septiembre-2000</v>
      </c>
      <c r="D470" s="15" t="s">
        <v>41</v>
      </c>
      <c r="E470" s="67">
        <v>213794</v>
      </c>
      <c r="F470" s="67">
        <v>172098000</v>
      </c>
      <c r="G470" s="17">
        <f>+Tabla1[[#This Row],[Toneladas Km (Ton.Km)]]/Tabla1[[#This Row],[Toneladas (Ton)]]</f>
        <v>804.97114044360455</v>
      </c>
      <c r="H470" s="18">
        <v>4760846.1500000004</v>
      </c>
      <c r="I470" s="18">
        <f t="shared" si="22"/>
        <v>22.268380543888043</v>
      </c>
      <c r="J470" s="18">
        <f t="shared" si="23"/>
        <v>2.7663576276307687E-2</v>
      </c>
      <c r="K470" s="18"/>
      <c r="L470" s="56" t="str">
        <f>+VLOOKUP(Tabla1[[#This Row],[Operador]],OPE_6[#All],9,FALSE)</f>
        <v>M-BAP - SM</v>
      </c>
    </row>
    <row r="471" spans="1:12" x14ac:dyDescent="0.2">
      <c r="A471" s="15">
        <v>2000</v>
      </c>
      <c r="B471" s="15" t="s">
        <v>30</v>
      </c>
      <c r="C471" s="16" t="str">
        <f t="shared" si="21"/>
        <v>Octubre-2000</v>
      </c>
      <c r="D471" s="15" t="s">
        <v>81</v>
      </c>
      <c r="E471" s="67">
        <v>186209</v>
      </c>
      <c r="F471" s="67">
        <v>68160000</v>
      </c>
      <c r="G471" s="17">
        <f>+Tabla1[[#This Row],[Toneladas Km (Ton.Km)]]/Tabla1[[#This Row],[Toneladas (Ton)]]</f>
        <v>366.04030954465145</v>
      </c>
      <c r="H471" s="18">
        <v>1639534</v>
      </c>
      <c r="I471" s="18">
        <f t="shared" si="22"/>
        <v>8.8048053531247152</v>
      </c>
      <c r="J471" s="18">
        <f t="shared" si="23"/>
        <v>2.4054196009389673E-2</v>
      </c>
      <c r="K471" s="18"/>
      <c r="L471" s="56" t="str">
        <f>+VLOOKUP(Tabla1[[#This Row],[Operador]],OPE_6[#All],9,FALSE)</f>
        <v>B-FEP SA</v>
      </c>
    </row>
    <row r="472" spans="1:12" x14ac:dyDescent="0.2">
      <c r="A472" s="15">
        <v>2000</v>
      </c>
      <c r="B472" s="15" t="s">
        <v>30</v>
      </c>
      <c r="C472" s="16" t="str">
        <f t="shared" si="21"/>
        <v>Octubre-2000</v>
      </c>
      <c r="D472" s="15" t="s">
        <v>6</v>
      </c>
      <c r="E472" s="67">
        <v>261300</v>
      </c>
      <c r="F472" s="67">
        <v>110945000</v>
      </c>
      <c r="G472" s="17">
        <f>+Tabla1[[#This Row],[Toneladas Km (Ton.Km)]]/Tabla1[[#This Row],[Toneladas (Ton)]]</f>
        <v>424.58859548411789</v>
      </c>
      <c r="H472" s="18">
        <v>2662200</v>
      </c>
      <c r="I472" s="18">
        <f t="shared" si="22"/>
        <v>10.188289322617681</v>
      </c>
      <c r="J472" s="18">
        <f t="shared" si="23"/>
        <v>2.3995673531930235E-2</v>
      </c>
      <c r="K472" s="18"/>
      <c r="L472" s="56" t="str">
        <f>+VLOOKUP(Tabla1[[#This Row],[Operador]],OPE_6[#All],9,FALSE)</f>
        <v>A-FSR SA</v>
      </c>
    </row>
    <row r="473" spans="1:12" x14ac:dyDescent="0.2">
      <c r="A473" s="15">
        <v>2000</v>
      </c>
      <c r="B473" s="15" t="s">
        <v>30</v>
      </c>
      <c r="C473" s="16" t="str">
        <f t="shared" si="21"/>
        <v>Octubre-2000</v>
      </c>
      <c r="D473" s="15" t="s">
        <v>40</v>
      </c>
      <c r="E473" s="67">
        <v>74244</v>
      </c>
      <c r="F473" s="67">
        <v>40531000</v>
      </c>
      <c r="G473" s="17">
        <f>+Tabla1[[#This Row],[Toneladas Km (Ton.Km)]]/Tabla1[[#This Row],[Toneladas (Ton)]]</f>
        <v>545.9161683098971</v>
      </c>
      <c r="H473" s="18">
        <v>1215391.3</v>
      </c>
      <c r="I473" s="18">
        <f t="shared" si="22"/>
        <v>16.370229244114004</v>
      </c>
      <c r="J473" s="18">
        <f t="shared" si="23"/>
        <v>2.998670893883694E-2</v>
      </c>
      <c r="K473" s="18"/>
      <c r="L473" s="56" t="str">
        <f>+VLOOKUP(Tabla1[[#This Row],[Operador]],OPE_6[#All],9,FALSE)</f>
        <v>L-FM - GRAL. URQ. SA</v>
      </c>
    </row>
    <row r="474" spans="1:12" x14ac:dyDescent="0.2">
      <c r="A474" s="15">
        <v>2000</v>
      </c>
      <c r="B474" s="15" t="s">
        <v>30</v>
      </c>
      <c r="C474" s="16" t="str">
        <f t="shared" si="21"/>
        <v>Octubre-2000</v>
      </c>
      <c r="D474" s="15" t="s">
        <v>7</v>
      </c>
      <c r="E474" s="67">
        <v>512475</v>
      </c>
      <c r="F474" s="67">
        <v>225720033</v>
      </c>
      <c r="G474" s="17">
        <f>+Tabla1[[#This Row],[Toneladas Km (Ton.Km)]]/Tabla1[[#This Row],[Toneladas (Ton)]]</f>
        <v>440.45081808868724</v>
      </c>
      <c r="H474" s="18">
        <v>4627417</v>
      </c>
      <c r="I474" s="18">
        <f t="shared" si="22"/>
        <v>9.0295468071613243</v>
      </c>
      <c r="J474" s="18">
        <f t="shared" si="23"/>
        <v>2.0500692554834068E-2</v>
      </c>
      <c r="K474" s="18"/>
      <c r="L474" s="56" t="str">
        <f>+VLOOKUP(Tabla1[[#This Row],[Operador]],OPE_6[#All],9,FALSE)</f>
        <v>C-NCA SA</v>
      </c>
    </row>
    <row r="475" spans="1:12" x14ac:dyDescent="0.2">
      <c r="A475" s="15">
        <v>2000</v>
      </c>
      <c r="B475" s="15" t="s">
        <v>30</v>
      </c>
      <c r="C475" s="16" t="str">
        <f t="shared" si="21"/>
        <v>Octubre-2000</v>
      </c>
      <c r="D475" s="15" t="s">
        <v>41</v>
      </c>
      <c r="E475" s="67">
        <v>234559</v>
      </c>
      <c r="F475" s="67">
        <v>178929000</v>
      </c>
      <c r="G475" s="17">
        <f>+Tabla1[[#This Row],[Toneladas Km (Ton.Km)]]/Tabla1[[#This Row],[Toneladas (Ton)]]</f>
        <v>762.83152639634375</v>
      </c>
      <c r="H475" s="18">
        <v>3276660.6999999997</v>
      </c>
      <c r="I475" s="18">
        <f t="shared" si="22"/>
        <v>13.969452035521979</v>
      </c>
      <c r="J475" s="18">
        <f t="shared" si="23"/>
        <v>1.8312630708269759E-2</v>
      </c>
      <c r="K475" s="18"/>
      <c r="L475" s="56" t="str">
        <f>+VLOOKUP(Tabla1[[#This Row],[Operador]],OPE_6[#All],9,FALSE)</f>
        <v>M-BAP - SM</v>
      </c>
    </row>
    <row r="476" spans="1:12" x14ac:dyDescent="0.2">
      <c r="A476" s="15">
        <v>2000</v>
      </c>
      <c r="B476" s="15" t="s">
        <v>31</v>
      </c>
      <c r="C476" s="16" t="str">
        <f t="shared" si="21"/>
        <v>Noviembre-2000</v>
      </c>
      <c r="D476" s="15" t="s">
        <v>81</v>
      </c>
      <c r="E476" s="67">
        <v>146180</v>
      </c>
      <c r="F476" s="67">
        <v>60540000</v>
      </c>
      <c r="G476" s="17">
        <f>+Tabla1[[#This Row],[Toneladas Km (Ton.Km)]]/Tabla1[[#This Row],[Toneladas (Ton)]]</f>
        <v>414.14694212614586</v>
      </c>
      <c r="H476" s="18">
        <v>1320143</v>
      </c>
      <c r="I476" s="18">
        <f t="shared" si="22"/>
        <v>9.0309413052401144</v>
      </c>
      <c r="J476" s="18">
        <f t="shared" si="23"/>
        <v>2.1806128179715889E-2</v>
      </c>
      <c r="K476" s="18"/>
      <c r="L476" s="56" t="str">
        <f>+VLOOKUP(Tabla1[[#This Row],[Operador]],OPE_6[#All],9,FALSE)</f>
        <v>B-FEP SA</v>
      </c>
    </row>
    <row r="477" spans="1:12" x14ac:dyDescent="0.2">
      <c r="A477" s="15">
        <v>2000</v>
      </c>
      <c r="B477" s="15" t="s">
        <v>31</v>
      </c>
      <c r="C477" s="16" t="str">
        <f t="shared" si="21"/>
        <v>Noviembre-2000</v>
      </c>
      <c r="D477" s="15" t="s">
        <v>6</v>
      </c>
      <c r="E477" s="67">
        <v>274900</v>
      </c>
      <c r="F477" s="67">
        <v>120295700</v>
      </c>
      <c r="G477" s="17">
        <f>+Tabla1[[#This Row],[Toneladas Km (Ton.Km)]]/Tabla1[[#This Row],[Toneladas (Ton)]]</f>
        <v>437.59803564932702</v>
      </c>
      <c r="H477" s="18">
        <v>2620000</v>
      </c>
      <c r="I477" s="18">
        <f t="shared" si="22"/>
        <v>9.5307384503455808</v>
      </c>
      <c r="J477" s="18">
        <f t="shared" si="23"/>
        <v>2.1779664609790708E-2</v>
      </c>
      <c r="K477" s="18"/>
      <c r="L477" s="56" t="str">
        <f>+VLOOKUP(Tabla1[[#This Row],[Operador]],OPE_6[#All],9,FALSE)</f>
        <v>A-FSR SA</v>
      </c>
    </row>
    <row r="478" spans="1:12" x14ac:dyDescent="0.2">
      <c r="A478" s="15">
        <v>2000</v>
      </c>
      <c r="B478" s="15" t="s">
        <v>31</v>
      </c>
      <c r="C478" s="16" t="str">
        <f t="shared" si="21"/>
        <v>Noviembre-2000</v>
      </c>
      <c r="D478" s="15" t="s">
        <v>40</v>
      </c>
      <c r="E478" s="67">
        <v>72585</v>
      </c>
      <c r="F478" s="67">
        <v>37284000</v>
      </c>
      <c r="G478" s="17">
        <f>+Tabla1[[#This Row],[Toneladas Km (Ton.Km)]]/Tabla1[[#This Row],[Toneladas (Ton)]]</f>
        <v>513.65984707584209</v>
      </c>
      <c r="H478" s="18">
        <v>964521.3</v>
      </c>
      <c r="I478" s="18">
        <f t="shared" si="22"/>
        <v>13.28816284356272</v>
      </c>
      <c r="J478" s="18">
        <f t="shared" si="23"/>
        <v>2.5869576762149984E-2</v>
      </c>
      <c r="K478" s="18"/>
      <c r="L478" s="56" t="str">
        <f>+VLOOKUP(Tabla1[[#This Row],[Operador]],OPE_6[#All],9,FALSE)</f>
        <v>L-FM - GRAL. URQ. SA</v>
      </c>
    </row>
    <row r="479" spans="1:12" x14ac:dyDescent="0.2">
      <c r="A479" s="15">
        <v>2000</v>
      </c>
      <c r="B479" s="15" t="s">
        <v>31</v>
      </c>
      <c r="C479" s="16" t="str">
        <f t="shared" si="21"/>
        <v>Noviembre-2000</v>
      </c>
      <c r="D479" s="15" t="s">
        <v>7</v>
      </c>
      <c r="E479" s="67">
        <v>478906</v>
      </c>
      <c r="F479" s="67">
        <v>204560766</v>
      </c>
      <c r="G479" s="17">
        <f>+Tabla1[[#This Row],[Toneladas Km (Ton.Km)]]/Tabla1[[#This Row],[Toneladas (Ton)]]</f>
        <v>427.14178982931935</v>
      </c>
      <c r="H479" s="18">
        <v>3993548</v>
      </c>
      <c r="I479" s="18">
        <f t="shared" si="22"/>
        <v>8.3388974036658556</v>
      </c>
      <c r="J479" s="18">
        <f t="shared" si="23"/>
        <v>1.952255106436197E-2</v>
      </c>
      <c r="K479" s="18"/>
      <c r="L479" s="56" t="str">
        <f>+VLOOKUP(Tabla1[[#This Row],[Operador]],OPE_6[#All],9,FALSE)</f>
        <v>C-NCA SA</v>
      </c>
    </row>
    <row r="480" spans="1:12" x14ac:dyDescent="0.2">
      <c r="A480" s="15">
        <v>2000</v>
      </c>
      <c r="B480" s="15" t="s">
        <v>31</v>
      </c>
      <c r="C480" s="16" t="str">
        <f t="shared" si="21"/>
        <v>Noviembre-2000</v>
      </c>
      <c r="D480" s="15" t="s">
        <v>41</v>
      </c>
      <c r="E480" s="67">
        <v>237367</v>
      </c>
      <c r="F480" s="67">
        <v>175815000</v>
      </c>
      <c r="G480" s="17">
        <f>+Tabla1[[#This Row],[Toneladas Km (Ton.Km)]]/Tabla1[[#This Row],[Toneladas (Ton)]]</f>
        <v>740.68846975358838</v>
      </c>
      <c r="H480" s="18">
        <v>3357192.9</v>
      </c>
      <c r="I480" s="18">
        <f t="shared" si="22"/>
        <v>14.143469395493055</v>
      </c>
      <c r="J480" s="18">
        <f t="shared" si="23"/>
        <v>1.9095031140687654E-2</v>
      </c>
      <c r="K480" s="18"/>
      <c r="L480" s="56" t="str">
        <f>+VLOOKUP(Tabla1[[#This Row],[Operador]],OPE_6[#All],9,FALSE)</f>
        <v>M-BAP - SM</v>
      </c>
    </row>
    <row r="481" spans="1:12" x14ac:dyDescent="0.2">
      <c r="A481" s="15">
        <v>2000</v>
      </c>
      <c r="B481" s="15" t="s">
        <v>32</v>
      </c>
      <c r="C481" s="16" t="str">
        <f t="shared" si="21"/>
        <v>Diciembre-2000</v>
      </c>
      <c r="D481" s="15" t="s">
        <v>81</v>
      </c>
      <c r="E481" s="67">
        <v>210980</v>
      </c>
      <c r="F481" s="67">
        <v>73004300</v>
      </c>
      <c r="G481" s="17">
        <f>+Tabla1[[#This Row],[Toneladas Km (Ton.Km)]]/Tabla1[[#This Row],[Toneladas (Ton)]]</f>
        <v>346.02474168167601</v>
      </c>
      <c r="H481" s="18">
        <v>1986725</v>
      </c>
      <c r="I481" s="18">
        <f t="shared" si="22"/>
        <v>9.4166508673807936</v>
      </c>
      <c r="J481" s="18">
        <f t="shared" si="23"/>
        <v>2.7213807953778067E-2</v>
      </c>
      <c r="K481" s="18"/>
      <c r="L481" s="56" t="str">
        <f>+VLOOKUP(Tabla1[[#This Row],[Operador]],OPE_6[#All],9,FALSE)</f>
        <v>B-FEP SA</v>
      </c>
    </row>
    <row r="482" spans="1:12" x14ac:dyDescent="0.2">
      <c r="A482" s="15">
        <v>2000</v>
      </c>
      <c r="B482" s="15" t="s">
        <v>32</v>
      </c>
      <c r="C482" s="16" t="str">
        <f t="shared" si="21"/>
        <v>Diciembre-2000</v>
      </c>
      <c r="D482" s="15" t="s">
        <v>6</v>
      </c>
      <c r="E482" s="67">
        <v>275200</v>
      </c>
      <c r="F482" s="67">
        <v>110535000</v>
      </c>
      <c r="G482" s="17">
        <f>+Tabla1[[#This Row],[Toneladas Km (Ton.Km)]]/Tabla1[[#This Row],[Toneladas (Ton)]]</f>
        <v>401.65334302325579</v>
      </c>
      <c r="H482" s="18">
        <v>2497400</v>
      </c>
      <c r="I482" s="18">
        <f t="shared" si="22"/>
        <v>9.0748546511627914</v>
      </c>
      <c r="J482" s="18">
        <f t="shared" si="23"/>
        <v>2.2593748586420589E-2</v>
      </c>
      <c r="K482" s="18"/>
      <c r="L482" s="56" t="str">
        <f>+VLOOKUP(Tabla1[[#This Row],[Operador]],OPE_6[#All],9,FALSE)</f>
        <v>A-FSR SA</v>
      </c>
    </row>
    <row r="483" spans="1:12" x14ac:dyDescent="0.2">
      <c r="A483" s="15">
        <v>2000</v>
      </c>
      <c r="B483" s="15" t="s">
        <v>32</v>
      </c>
      <c r="C483" s="16" t="str">
        <f t="shared" si="21"/>
        <v>Diciembre-2000</v>
      </c>
      <c r="D483" s="15" t="s">
        <v>40</v>
      </c>
      <c r="E483" s="67">
        <v>74754</v>
      </c>
      <c r="F483" s="67">
        <v>42017000</v>
      </c>
      <c r="G483" s="17">
        <f>+Tabla1[[#This Row],[Toneladas Km (Ton.Km)]]/Tabla1[[#This Row],[Toneladas (Ton)]]</f>
        <v>562.07025710998744</v>
      </c>
      <c r="H483" s="18">
        <v>1047747.1000000001</v>
      </c>
      <c r="I483" s="18">
        <f t="shared" si="22"/>
        <v>14.015933595526661</v>
      </c>
      <c r="J483" s="18">
        <f t="shared" si="23"/>
        <v>2.4936266273175144E-2</v>
      </c>
      <c r="K483" s="18"/>
      <c r="L483" s="56" t="str">
        <f>+VLOOKUP(Tabla1[[#This Row],[Operador]],OPE_6[#All],9,FALSE)</f>
        <v>L-FM - GRAL. URQ. SA</v>
      </c>
    </row>
    <row r="484" spans="1:12" x14ac:dyDescent="0.2">
      <c r="A484" s="15">
        <v>2000</v>
      </c>
      <c r="B484" s="15" t="s">
        <v>32</v>
      </c>
      <c r="C484" s="16" t="str">
        <f t="shared" si="21"/>
        <v>Diciembre-2000</v>
      </c>
      <c r="D484" s="15" t="s">
        <v>7</v>
      </c>
      <c r="E484" s="67">
        <v>494201</v>
      </c>
      <c r="F484" s="67">
        <v>206662081</v>
      </c>
      <c r="G484" s="17">
        <f>+Tabla1[[#This Row],[Toneladas Km (Ton.Km)]]/Tabla1[[#This Row],[Toneladas (Ton)]]</f>
        <v>418.17414574231941</v>
      </c>
      <c r="H484" s="18">
        <v>4270311</v>
      </c>
      <c r="I484" s="18">
        <f t="shared" si="22"/>
        <v>8.6408384442767208</v>
      </c>
      <c r="J484" s="18">
        <f t="shared" si="23"/>
        <v>2.0663253652226602E-2</v>
      </c>
      <c r="K484" s="18"/>
      <c r="L484" s="56" t="str">
        <f>+VLOOKUP(Tabla1[[#This Row],[Operador]],OPE_6[#All],9,FALSE)</f>
        <v>C-NCA SA</v>
      </c>
    </row>
    <row r="485" spans="1:12" x14ac:dyDescent="0.2">
      <c r="A485" s="15">
        <v>2000</v>
      </c>
      <c r="B485" s="15" t="s">
        <v>32</v>
      </c>
      <c r="C485" s="16" t="str">
        <f t="shared" si="21"/>
        <v>Diciembre-2000</v>
      </c>
      <c r="D485" s="15" t="s">
        <v>41</v>
      </c>
      <c r="E485" s="67">
        <v>266973</v>
      </c>
      <c r="F485" s="67">
        <v>198252000</v>
      </c>
      <c r="G485" s="17">
        <f>+Tabla1[[#This Row],[Toneladas Km (Ton.Km)]]/Tabla1[[#This Row],[Toneladas (Ton)]]</f>
        <v>742.59194750030906</v>
      </c>
      <c r="H485" s="18">
        <v>3672855.5</v>
      </c>
      <c r="I485" s="18">
        <f t="shared" si="22"/>
        <v>13.757404306802561</v>
      </c>
      <c r="J485" s="18">
        <f t="shared" si="23"/>
        <v>1.8526196457034481E-2</v>
      </c>
      <c r="K485" s="18"/>
      <c r="L485" s="56" t="str">
        <f>+VLOOKUP(Tabla1[[#This Row],[Operador]],OPE_6[#All],9,FALSE)</f>
        <v>M-BAP - SM</v>
      </c>
    </row>
    <row r="486" spans="1:12" x14ac:dyDescent="0.2">
      <c r="A486" s="15">
        <v>2000</v>
      </c>
      <c r="B486" s="15" t="s">
        <v>4</v>
      </c>
      <c r="C486" s="16" t="str">
        <f t="shared" si="21"/>
        <v>Enero-2000</v>
      </c>
      <c r="D486" s="15" t="s">
        <v>163</v>
      </c>
      <c r="E486" s="67">
        <v>80178</v>
      </c>
      <c r="F486" s="67">
        <v>66776431</v>
      </c>
      <c r="G486" s="17">
        <f>+Tabla1[[#This Row],[Toneladas Km (Ton.Km)]]/Tabla1[[#This Row],[Toneladas (Ton)]]</f>
        <v>832.85229115218635</v>
      </c>
      <c r="H486" s="18">
        <v>1521280</v>
      </c>
      <c r="I486" s="18">
        <f t="shared" si="22"/>
        <v>18.973783332086107</v>
      </c>
      <c r="J486" s="18">
        <f t="shared" si="23"/>
        <v>2.278169074354992E-2</v>
      </c>
      <c r="K486" s="18" t="s">
        <v>45</v>
      </c>
      <c r="L486" s="56" t="str">
        <f>+VLOOKUP(Tabla1[[#This Row],[Operador]],OPE_6[#All],9,FALSE)</f>
        <v>H-BC SA</v>
      </c>
    </row>
    <row r="487" spans="1:12" x14ac:dyDescent="0.2">
      <c r="A487" s="15">
        <v>2000</v>
      </c>
      <c r="B487" s="15" t="s">
        <v>11</v>
      </c>
      <c r="C487" s="16" t="str">
        <f t="shared" si="21"/>
        <v>Febrero-2000</v>
      </c>
      <c r="D487" s="15" t="s">
        <v>163</v>
      </c>
      <c r="E487" s="67">
        <v>59691</v>
      </c>
      <c r="F487" s="67">
        <v>59306001</v>
      </c>
      <c r="G487" s="17">
        <f>+Tabla1[[#This Row],[Toneladas Km (Ton.Km)]]/Tabla1[[#This Row],[Toneladas (Ton)]]</f>
        <v>993.55013318590738</v>
      </c>
      <c r="H487" s="18">
        <v>1150440</v>
      </c>
      <c r="I487" s="18">
        <f t="shared" si="22"/>
        <v>19.273257274966074</v>
      </c>
      <c r="J487" s="18">
        <f t="shared" si="23"/>
        <v>1.9398374204998244E-2</v>
      </c>
      <c r="K487" s="18"/>
      <c r="L487" s="56" t="str">
        <f>+VLOOKUP(Tabla1[[#This Row],[Operador]],OPE_6[#All],9,FALSE)</f>
        <v>H-BC SA</v>
      </c>
    </row>
    <row r="488" spans="1:12" x14ac:dyDescent="0.2">
      <c r="A488" s="15">
        <v>2000</v>
      </c>
      <c r="B488" s="15" t="s">
        <v>12</v>
      </c>
      <c r="C488" s="16" t="str">
        <f t="shared" si="21"/>
        <v>Marzo-2000</v>
      </c>
      <c r="D488" s="15" t="s">
        <v>163</v>
      </c>
      <c r="E488" s="67">
        <v>62179</v>
      </c>
      <c r="F488" s="67">
        <v>51077103</v>
      </c>
      <c r="G488" s="17">
        <f>+Tabla1[[#This Row],[Toneladas Km (Ton.Km)]]/Tabla1[[#This Row],[Toneladas (Ton)]]</f>
        <v>821.45262870100839</v>
      </c>
      <c r="H488" s="18">
        <v>1053240</v>
      </c>
      <c r="I488" s="18">
        <f t="shared" si="22"/>
        <v>16.938837871307033</v>
      </c>
      <c r="J488" s="18">
        <f t="shared" si="23"/>
        <v>2.0620590012710785E-2</v>
      </c>
      <c r="K488" s="18"/>
      <c r="L488" s="56" t="str">
        <f>+VLOOKUP(Tabla1[[#This Row],[Operador]],OPE_6[#All],9,FALSE)</f>
        <v>H-BC SA</v>
      </c>
    </row>
    <row r="489" spans="1:12" x14ac:dyDescent="0.2">
      <c r="A489" s="15">
        <v>2000</v>
      </c>
      <c r="B489" s="15" t="s">
        <v>13</v>
      </c>
      <c r="C489" s="16" t="str">
        <f t="shared" si="21"/>
        <v>Abril-2000</v>
      </c>
      <c r="D489" s="15" t="s">
        <v>163</v>
      </c>
      <c r="E489" s="67">
        <v>103199</v>
      </c>
      <c r="F489" s="67">
        <v>85108882</v>
      </c>
      <c r="G489" s="17">
        <f>+Tabla1[[#This Row],[Toneladas Km (Ton.Km)]]/Tabla1[[#This Row],[Toneladas (Ton)]]</f>
        <v>824.70646033391802</v>
      </c>
      <c r="H489" s="18">
        <v>1589350</v>
      </c>
      <c r="I489" s="18">
        <f t="shared" si="22"/>
        <v>15.400827527398521</v>
      </c>
      <c r="J489" s="18">
        <f t="shared" si="23"/>
        <v>1.8674314156776256E-2</v>
      </c>
      <c r="K489" s="18"/>
      <c r="L489" s="56" t="str">
        <f>+VLOOKUP(Tabla1[[#This Row],[Operador]],OPE_6[#All],9,FALSE)</f>
        <v>H-BC SA</v>
      </c>
    </row>
    <row r="490" spans="1:12" x14ac:dyDescent="0.2">
      <c r="A490" s="15">
        <v>2000</v>
      </c>
      <c r="B490" s="15" t="s">
        <v>14</v>
      </c>
      <c r="C490" s="16" t="str">
        <f t="shared" ref="C490:C553" si="24" xml:space="preserve"> B490 &amp; "-" &amp; A490</f>
        <v>Mayo-2000</v>
      </c>
      <c r="D490" s="15" t="s">
        <v>163</v>
      </c>
      <c r="E490" s="67">
        <v>144635</v>
      </c>
      <c r="F490" s="67">
        <v>122379854</v>
      </c>
      <c r="G490" s="17">
        <f>+Tabla1[[#This Row],[Toneladas Km (Ton.Km)]]/Tabla1[[#This Row],[Toneladas (Ton)]]</f>
        <v>846.12890379230475</v>
      </c>
      <c r="H490" s="18">
        <v>2794760</v>
      </c>
      <c r="I490" s="18">
        <f t="shared" si="22"/>
        <v>19.322847167006604</v>
      </c>
      <c r="J490" s="18">
        <f t="shared" si="23"/>
        <v>2.283676527347385E-2</v>
      </c>
      <c r="K490" s="18"/>
      <c r="L490" s="56" t="str">
        <f>+VLOOKUP(Tabla1[[#This Row],[Operador]],OPE_6[#All],9,FALSE)</f>
        <v>H-BC SA</v>
      </c>
    </row>
    <row r="491" spans="1:12" x14ac:dyDescent="0.2">
      <c r="A491" s="15">
        <v>2000</v>
      </c>
      <c r="B491" s="15" t="s">
        <v>15</v>
      </c>
      <c r="C491" s="16" t="str">
        <f t="shared" si="24"/>
        <v>Junio-2000</v>
      </c>
      <c r="D491" s="15" t="s">
        <v>163</v>
      </c>
      <c r="E491" s="67">
        <v>150101</v>
      </c>
      <c r="F491" s="67">
        <v>144722057</v>
      </c>
      <c r="G491" s="17">
        <f>+Tabla1[[#This Row],[Toneladas Km (Ton.Km)]]/Tabla1[[#This Row],[Toneladas (Ton)]]</f>
        <v>964.16450923045147</v>
      </c>
      <c r="H491" s="18">
        <v>2760600</v>
      </c>
      <c r="I491" s="18">
        <f t="shared" si="22"/>
        <v>18.391616311683467</v>
      </c>
      <c r="J491" s="18">
        <f t="shared" si="23"/>
        <v>1.9075184924990392E-2</v>
      </c>
      <c r="K491" s="18"/>
      <c r="L491" s="56" t="str">
        <f>+VLOOKUP(Tabla1[[#This Row],[Operador]],OPE_6[#All],9,FALSE)</f>
        <v>H-BC SA</v>
      </c>
    </row>
    <row r="492" spans="1:12" x14ac:dyDescent="0.2">
      <c r="A492" s="15">
        <v>2000</v>
      </c>
      <c r="B492" s="15" t="s">
        <v>16</v>
      </c>
      <c r="C492" s="16" t="str">
        <f t="shared" si="24"/>
        <v>Julio-2000</v>
      </c>
      <c r="D492" s="15" t="s">
        <v>163</v>
      </c>
      <c r="E492" s="67">
        <v>150436</v>
      </c>
      <c r="F492" s="67">
        <v>154563887</v>
      </c>
      <c r="G492" s="17">
        <f>+Tabla1[[#This Row],[Toneladas Km (Ton.Km)]]/Tabla1[[#This Row],[Toneladas (Ton)]]</f>
        <v>1027.4394892180064</v>
      </c>
      <c r="H492" s="18">
        <v>2833540</v>
      </c>
      <c r="I492" s="18">
        <f t="shared" si="22"/>
        <v>18.835518094073226</v>
      </c>
      <c r="J492" s="18">
        <f t="shared" si="23"/>
        <v>1.8332484094424981E-2</v>
      </c>
      <c r="K492" s="18"/>
      <c r="L492" s="56" t="str">
        <f>+VLOOKUP(Tabla1[[#This Row],[Operador]],OPE_6[#All],9,FALSE)</f>
        <v>H-BC SA</v>
      </c>
    </row>
    <row r="493" spans="1:12" x14ac:dyDescent="0.2">
      <c r="A493" s="15">
        <v>2000</v>
      </c>
      <c r="B493" s="15" t="s">
        <v>28</v>
      </c>
      <c r="C493" s="16" t="str">
        <f t="shared" si="24"/>
        <v>Agosto-2000</v>
      </c>
      <c r="D493" s="15" t="s">
        <v>163</v>
      </c>
      <c r="E493" s="67">
        <v>140726</v>
      </c>
      <c r="F493" s="67">
        <v>147515085</v>
      </c>
      <c r="G493" s="17">
        <f>+Tabla1[[#This Row],[Toneladas Km (Ton.Km)]]/Tabla1[[#This Row],[Toneladas (Ton)]]</f>
        <v>1048.243288375993</v>
      </c>
      <c r="H493" s="18">
        <v>2684660</v>
      </c>
      <c r="I493" s="18">
        <f t="shared" si="22"/>
        <v>19.077213876611289</v>
      </c>
      <c r="J493" s="18">
        <f t="shared" si="23"/>
        <v>1.8199223489584134E-2</v>
      </c>
      <c r="K493" s="18"/>
      <c r="L493" s="56" t="str">
        <f>+VLOOKUP(Tabla1[[#This Row],[Operador]],OPE_6[#All],9,FALSE)</f>
        <v>H-BC SA</v>
      </c>
    </row>
    <row r="494" spans="1:12" x14ac:dyDescent="0.2">
      <c r="A494" s="15">
        <v>2000</v>
      </c>
      <c r="B494" s="15" t="s">
        <v>29</v>
      </c>
      <c r="C494" s="16" t="str">
        <f t="shared" si="24"/>
        <v>Septiembre-2000</v>
      </c>
      <c r="D494" s="15" t="s">
        <v>163</v>
      </c>
      <c r="E494" s="67">
        <v>141405</v>
      </c>
      <c r="F494" s="67">
        <v>140270472</v>
      </c>
      <c r="G494" s="17">
        <f>+Tabla1[[#This Row],[Toneladas Km (Ton.Km)]]/Tabla1[[#This Row],[Toneladas (Ton)]]</f>
        <v>991.97674763975817</v>
      </c>
      <c r="H494" s="18">
        <v>2402570</v>
      </c>
      <c r="I494" s="18">
        <f t="shared" si="22"/>
        <v>16.990700470280402</v>
      </c>
      <c r="J494" s="18">
        <f t="shared" si="23"/>
        <v>1.7128123729418975E-2</v>
      </c>
      <c r="K494" s="18"/>
      <c r="L494" s="56" t="str">
        <f>+VLOOKUP(Tabla1[[#This Row],[Operador]],OPE_6[#All],9,FALSE)</f>
        <v>H-BC SA</v>
      </c>
    </row>
    <row r="495" spans="1:12" x14ac:dyDescent="0.2">
      <c r="A495" s="15">
        <v>2000</v>
      </c>
      <c r="B495" s="15" t="s">
        <v>30</v>
      </c>
      <c r="C495" s="16" t="str">
        <f t="shared" si="24"/>
        <v>Octubre-2000</v>
      </c>
      <c r="D495" s="15" t="s">
        <v>163</v>
      </c>
      <c r="E495" s="67">
        <v>124655</v>
      </c>
      <c r="F495" s="67">
        <v>120376021</v>
      </c>
      <c r="G495" s="17">
        <f>+Tabla1[[#This Row],[Toneladas Km (Ton.Km)]]/Tabla1[[#This Row],[Toneladas (Ton)]]</f>
        <v>965.67342665757485</v>
      </c>
      <c r="H495" s="18">
        <v>2159680</v>
      </c>
      <c r="I495" s="18">
        <f t="shared" si="22"/>
        <v>17.325257711283143</v>
      </c>
      <c r="J495" s="18">
        <f t="shared" si="23"/>
        <v>1.7941114700908745E-2</v>
      </c>
      <c r="K495" s="18"/>
      <c r="L495" s="56" t="str">
        <f>+VLOOKUP(Tabla1[[#This Row],[Operador]],OPE_6[#All],9,FALSE)</f>
        <v>H-BC SA</v>
      </c>
    </row>
    <row r="496" spans="1:12" x14ac:dyDescent="0.2">
      <c r="A496" s="15">
        <v>2000</v>
      </c>
      <c r="B496" s="15" t="s">
        <v>31</v>
      </c>
      <c r="C496" s="16" t="str">
        <f t="shared" si="24"/>
        <v>Noviembre-2000</v>
      </c>
      <c r="D496" s="15" t="s">
        <v>163</v>
      </c>
      <c r="E496" s="67">
        <v>113574</v>
      </c>
      <c r="F496" s="67">
        <v>108736418</v>
      </c>
      <c r="G496" s="17">
        <f>+Tabla1[[#This Row],[Toneladas Km (Ton.Km)]]/Tabla1[[#This Row],[Toneladas (Ton)]]</f>
        <v>957.40590275943441</v>
      </c>
      <c r="H496" s="18">
        <v>2049320.0000000002</v>
      </c>
      <c r="I496" s="18">
        <f t="shared" si="22"/>
        <v>18.04391850247416</v>
      </c>
      <c r="J496" s="18">
        <f t="shared" si="23"/>
        <v>1.8846675637227632E-2</v>
      </c>
      <c r="K496" s="18"/>
      <c r="L496" s="56" t="str">
        <f>+VLOOKUP(Tabla1[[#This Row],[Operador]],OPE_6[#All],9,FALSE)</f>
        <v>H-BC SA</v>
      </c>
    </row>
    <row r="497" spans="1:12" x14ac:dyDescent="0.2">
      <c r="A497" s="15">
        <v>2000</v>
      </c>
      <c r="B497" s="15" t="s">
        <v>32</v>
      </c>
      <c r="C497" s="16" t="str">
        <f t="shared" si="24"/>
        <v>Diciembre-2000</v>
      </c>
      <c r="D497" s="15" t="s">
        <v>163</v>
      </c>
      <c r="E497" s="67">
        <v>106736</v>
      </c>
      <c r="F497" s="67">
        <v>100568074</v>
      </c>
      <c r="G497" s="17">
        <f>+Tabla1[[#This Row],[Toneladas Km (Ton.Km)]]/Tabla1[[#This Row],[Toneladas (Ton)]]</f>
        <v>942.21325513416275</v>
      </c>
      <c r="H497" s="18">
        <v>1997680</v>
      </c>
      <c r="I497" s="18">
        <f t="shared" si="22"/>
        <v>18.716084545045721</v>
      </c>
      <c r="J497" s="18">
        <f t="shared" si="23"/>
        <v>1.9863958019122451E-2</v>
      </c>
      <c r="K497" s="18"/>
      <c r="L497" s="56" t="str">
        <f>+VLOOKUP(Tabla1[[#This Row],[Operador]],OPE_6[#All],9,FALSE)</f>
        <v>H-BC SA</v>
      </c>
    </row>
    <row r="498" spans="1:12" x14ac:dyDescent="0.2">
      <c r="A498" s="15">
        <v>2001</v>
      </c>
      <c r="B498" s="15" t="s">
        <v>4</v>
      </c>
      <c r="C498" s="16" t="str">
        <f t="shared" si="24"/>
        <v>Enero-2001</v>
      </c>
      <c r="D498" s="15" t="s">
        <v>81</v>
      </c>
      <c r="E498" s="67">
        <v>248409</v>
      </c>
      <c r="F498" s="67">
        <v>86260000</v>
      </c>
      <c r="G498" s="17">
        <f>+Tabla1[[#This Row],[Toneladas Km (Ton.Km)]]/Tabla1[[#This Row],[Toneladas (Ton)]]</f>
        <v>347.24989835311925</v>
      </c>
      <c r="H498" s="18">
        <v>2476379</v>
      </c>
      <c r="I498" s="18">
        <f t="shared" si="22"/>
        <v>9.9689584515858929</v>
      </c>
      <c r="J498" s="18">
        <f t="shared" si="23"/>
        <v>2.8708312079758869E-2</v>
      </c>
      <c r="K498" s="18"/>
      <c r="L498" s="56" t="str">
        <f>+VLOOKUP(Tabla1[[#This Row],[Operador]],OPE_6[#All],9,FALSE)</f>
        <v>B-FEP SA</v>
      </c>
    </row>
    <row r="499" spans="1:12" x14ac:dyDescent="0.2">
      <c r="A499" s="15">
        <v>2001</v>
      </c>
      <c r="B499" s="15" t="s">
        <v>4</v>
      </c>
      <c r="C499" s="16" t="str">
        <f t="shared" si="24"/>
        <v>Enero-2001</v>
      </c>
      <c r="D499" s="15" t="s">
        <v>6</v>
      </c>
      <c r="E499" s="67">
        <v>259300</v>
      </c>
      <c r="F499" s="67">
        <v>109599800</v>
      </c>
      <c r="G499" s="17">
        <f>+Tabla1[[#This Row],[Toneladas Km (Ton.Km)]]/Tabla1[[#This Row],[Toneladas (Ton)]]</f>
        <v>422.67566525260315</v>
      </c>
      <c r="H499" s="18">
        <v>2518600</v>
      </c>
      <c r="I499" s="18">
        <f t="shared" si="22"/>
        <v>9.7130736598534515</v>
      </c>
      <c r="J499" s="18">
        <f t="shared" si="23"/>
        <v>2.2979968941549165E-2</v>
      </c>
      <c r="K499" s="18"/>
      <c r="L499" s="56" t="str">
        <f>+VLOOKUP(Tabla1[[#This Row],[Operador]],OPE_6[#All],9,FALSE)</f>
        <v>A-FSR SA</v>
      </c>
    </row>
    <row r="500" spans="1:12" x14ac:dyDescent="0.2">
      <c r="A500" s="15">
        <v>2001</v>
      </c>
      <c r="B500" s="15" t="s">
        <v>4</v>
      </c>
      <c r="C500" s="16" t="str">
        <f t="shared" si="24"/>
        <v>Enero-2001</v>
      </c>
      <c r="D500" s="15" t="s">
        <v>40</v>
      </c>
      <c r="E500" s="67">
        <v>61265</v>
      </c>
      <c r="F500" s="67">
        <v>31063000</v>
      </c>
      <c r="G500" s="17">
        <f>+Tabla1[[#This Row],[Toneladas Km (Ton.Km)]]/Tabla1[[#This Row],[Toneladas (Ton)]]</f>
        <v>507.02685056720804</v>
      </c>
      <c r="H500" s="18">
        <v>850987</v>
      </c>
      <c r="I500" s="18">
        <f t="shared" si="22"/>
        <v>13.890263608912104</v>
      </c>
      <c r="J500" s="18">
        <f t="shared" si="23"/>
        <v>2.7395518784405885E-2</v>
      </c>
      <c r="K500" s="18"/>
      <c r="L500" s="56" t="str">
        <f>+VLOOKUP(Tabla1[[#This Row],[Operador]],OPE_6[#All],9,FALSE)</f>
        <v>L-FM - GRAL. URQ. SA</v>
      </c>
    </row>
    <row r="501" spans="1:12" x14ac:dyDescent="0.2">
      <c r="A501" s="15">
        <v>2001</v>
      </c>
      <c r="B501" s="15" t="s">
        <v>4</v>
      </c>
      <c r="C501" s="16" t="str">
        <f t="shared" si="24"/>
        <v>Enero-2001</v>
      </c>
      <c r="D501" s="15" t="s">
        <v>7</v>
      </c>
      <c r="E501" s="67">
        <v>392723</v>
      </c>
      <c r="F501" s="67">
        <v>179465597</v>
      </c>
      <c r="G501" s="17">
        <f>+Tabla1[[#This Row],[Toneladas Km (Ton.Km)]]/Tabla1[[#This Row],[Toneladas (Ton)]]</f>
        <v>456.97755670026964</v>
      </c>
      <c r="H501" s="18">
        <v>3440850</v>
      </c>
      <c r="I501" s="18">
        <f t="shared" si="22"/>
        <v>8.7615189331920966</v>
      </c>
      <c r="J501" s="18">
        <f t="shared" si="23"/>
        <v>1.9172755433455025E-2</v>
      </c>
      <c r="K501" s="18"/>
      <c r="L501" s="56" t="str">
        <f>+VLOOKUP(Tabla1[[#This Row],[Operador]],OPE_6[#All],9,FALSE)</f>
        <v>C-NCA SA</v>
      </c>
    </row>
    <row r="502" spans="1:12" x14ac:dyDescent="0.2">
      <c r="A502" s="15">
        <v>2001</v>
      </c>
      <c r="B502" s="15" t="s">
        <v>4</v>
      </c>
      <c r="C502" s="16" t="str">
        <f t="shared" si="24"/>
        <v>Enero-2001</v>
      </c>
      <c r="D502" s="15" t="s">
        <v>41</v>
      </c>
      <c r="E502" s="67">
        <v>253012</v>
      </c>
      <c r="F502" s="67">
        <v>178754000</v>
      </c>
      <c r="G502" s="17">
        <f>+Tabla1[[#This Row],[Toneladas Km (Ton.Km)]]/Tabla1[[#This Row],[Toneladas (Ton)]]</f>
        <v>706.50403933410269</v>
      </c>
      <c r="H502" s="18">
        <v>3456910</v>
      </c>
      <c r="I502" s="18">
        <f t="shared" si="22"/>
        <v>13.663027840576731</v>
      </c>
      <c r="J502" s="18">
        <f t="shared" si="23"/>
        <v>1.9338923884220774E-2</v>
      </c>
      <c r="K502" s="18"/>
      <c r="L502" s="56" t="str">
        <f>+VLOOKUP(Tabla1[[#This Row],[Operador]],OPE_6[#All],9,FALSE)</f>
        <v>M-BAP - SM</v>
      </c>
    </row>
    <row r="503" spans="1:12" x14ac:dyDescent="0.2">
      <c r="A503" s="15">
        <v>2001</v>
      </c>
      <c r="B503" s="15" t="s">
        <v>11</v>
      </c>
      <c r="C503" s="16" t="str">
        <f t="shared" si="24"/>
        <v>Febrero-2001</v>
      </c>
      <c r="D503" s="15" t="s">
        <v>81</v>
      </c>
      <c r="E503" s="67">
        <v>106072</v>
      </c>
      <c r="F503" s="67">
        <v>31520500</v>
      </c>
      <c r="G503" s="17">
        <f>+Tabla1[[#This Row],[Toneladas Km (Ton.Km)]]/Tabla1[[#This Row],[Toneladas (Ton)]]</f>
        <v>297.16136209367221</v>
      </c>
      <c r="H503" s="18">
        <v>942099</v>
      </c>
      <c r="I503" s="18">
        <f t="shared" si="22"/>
        <v>8.8816935666339845</v>
      </c>
      <c r="J503" s="18">
        <f t="shared" si="23"/>
        <v>2.9888453546104917E-2</v>
      </c>
      <c r="K503" s="18"/>
      <c r="L503" s="56" t="str">
        <f>+VLOOKUP(Tabla1[[#This Row],[Operador]],OPE_6[#All],9,FALSE)</f>
        <v>B-FEP SA</v>
      </c>
    </row>
    <row r="504" spans="1:12" x14ac:dyDescent="0.2">
      <c r="A504" s="15">
        <v>2001</v>
      </c>
      <c r="B504" s="15" t="s">
        <v>11</v>
      </c>
      <c r="C504" s="16" t="str">
        <f t="shared" si="24"/>
        <v>Febrero-2001</v>
      </c>
      <c r="D504" s="15" t="s">
        <v>6</v>
      </c>
      <c r="E504" s="67">
        <v>259800</v>
      </c>
      <c r="F504" s="67">
        <v>102156600</v>
      </c>
      <c r="G504" s="17">
        <f>+Tabla1[[#This Row],[Toneladas Km (Ton.Km)]]/Tabla1[[#This Row],[Toneladas (Ton)]]</f>
        <v>393.21247113163975</v>
      </c>
      <c r="H504" s="18">
        <v>2428900</v>
      </c>
      <c r="I504" s="18">
        <f t="shared" si="22"/>
        <v>9.3491147036181683</v>
      </c>
      <c r="J504" s="18">
        <f t="shared" si="23"/>
        <v>2.3776241574210575E-2</v>
      </c>
      <c r="K504" s="18"/>
      <c r="L504" s="56" t="str">
        <f>+VLOOKUP(Tabla1[[#This Row],[Operador]],OPE_6[#All],9,FALSE)</f>
        <v>A-FSR SA</v>
      </c>
    </row>
    <row r="505" spans="1:12" x14ac:dyDescent="0.2">
      <c r="A505" s="15">
        <v>2001</v>
      </c>
      <c r="B505" s="15" t="s">
        <v>11</v>
      </c>
      <c r="C505" s="16" t="str">
        <f t="shared" si="24"/>
        <v>Febrero-2001</v>
      </c>
      <c r="D505" s="15" t="s">
        <v>40</v>
      </c>
      <c r="E505" s="67">
        <v>39371</v>
      </c>
      <c r="F505" s="67">
        <v>24048000</v>
      </c>
      <c r="G505" s="17">
        <f>+Tabla1[[#This Row],[Toneladas Km (Ton.Km)]]/Tabla1[[#This Row],[Toneladas (Ton)]]</f>
        <v>610.80490716517238</v>
      </c>
      <c r="H505" s="18">
        <v>528717</v>
      </c>
      <c r="I505" s="18">
        <f t="shared" si="22"/>
        <v>13.429097559117116</v>
      </c>
      <c r="J505" s="18">
        <f t="shared" si="23"/>
        <v>2.1985903193612773E-2</v>
      </c>
      <c r="K505" s="18"/>
      <c r="L505" s="56" t="str">
        <f>+VLOOKUP(Tabla1[[#This Row],[Operador]],OPE_6[#All],9,FALSE)</f>
        <v>L-FM - GRAL. URQ. SA</v>
      </c>
    </row>
    <row r="506" spans="1:12" x14ac:dyDescent="0.2">
      <c r="A506" s="15">
        <v>2001</v>
      </c>
      <c r="B506" s="15" t="s">
        <v>11</v>
      </c>
      <c r="C506" s="16" t="str">
        <f t="shared" si="24"/>
        <v>Febrero-2001</v>
      </c>
      <c r="D506" s="15" t="s">
        <v>7</v>
      </c>
      <c r="E506" s="67">
        <v>223504</v>
      </c>
      <c r="F506" s="67">
        <v>118486563</v>
      </c>
      <c r="G506" s="17">
        <f>+Tabla1[[#This Row],[Toneladas Km (Ton.Km)]]/Tabla1[[#This Row],[Toneladas (Ton)]]</f>
        <v>530.13173366024773</v>
      </c>
      <c r="H506" s="18">
        <v>2208748</v>
      </c>
      <c r="I506" s="18">
        <f t="shared" si="22"/>
        <v>9.8823645214403317</v>
      </c>
      <c r="J506" s="18">
        <f t="shared" si="23"/>
        <v>1.8641337414775042E-2</v>
      </c>
      <c r="K506" s="18"/>
      <c r="L506" s="56" t="str">
        <f>+VLOOKUP(Tabla1[[#This Row],[Operador]],OPE_6[#All],9,FALSE)</f>
        <v>C-NCA SA</v>
      </c>
    </row>
    <row r="507" spans="1:12" x14ac:dyDescent="0.2">
      <c r="A507" s="15">
        <v>2001</v>
      </c>
      <c r="B507" s="15" t="s">
        <v>11</v>
      </c>
      <c r="C507" s="16" t="str">
        <f t="shared" si="24"/>
        <v>Febrero-2001</v>
      </c>
      <c r="D507" s="15" t="s">
        <v>41</v>
      </c>
      <c r="E507" s="67">
        <v>228828</v>
      </c>
      <c r="F507" s="67">
        <v>168325000</v>
      </c>
      <c r="G507" s="17">
        <f>+Tabla1[[#This Row],[Toneladas Km (Ton.Km)]]/Tabla1[[#This Row],[Toneladas (Ton)]]</f>
        <v>735.596168301082</v>
      </c>
      <c r="H507" s="18">
        <v>3382154</v>
      </c>
      <c r="I507" s="18">
        <f t="shared" si="22"/>
        <v>14.780332826402363</v>
      </c>
      <c r="J507" s="18">
        <f t="shared" si="23"/>
        <v>2.0092998663300162E-2</v>
      </c>
      <c r="K507" s="18"/>
      <c r="L507" s="56" t="str">
        <f>+VLOOKUP(Tabla1[[#This Row],[Operador]],OPE_6[#All],9,FALSE)</f>
        <v>M-BAP - SM</v>
      </c>
    </row>
    <row r="508" spans="1:12" x14ac:dyDescent="0.2">
      <c r="A508" s="15">
        <v>2001</v>
      </c>
      <c r="B508" s="15" t="s">
        <v>12</v>
      </c>
      <c r="C508" s="16" t="str">
        <f t="shared" si="24"/>
        <v>Marzo-2001</v>
      </c>
      <c r="D508" s="15" t="s">
        <v>81</v>
      </c>
      <c r="E508" s="67">
        <v>148880</v>
      </c>
      <c r="F508" s="67">
        <v>51350000</v>
      </c>
      <c r="G508" s="17">
        <f>+Tabla1[[#This Row],[Toneladas Km (Ton.Km)]]/Tabla1[[#This Row],[Toneladas (Ton)]]</f>
        <v>344.90865126276196</v>
      </c>
      <c r="H508" s="18">
        <v>1520809</v>
      </c>
      <c r="I508" s="18">
        <f t="shared" si="22"/>
        <v>10.214998656636217</v>
      </c>
      <c r="J508" s="18">
        <f t="shared" si="23"/>
        <v>2.961653359298929E-2</v>
      </c>
      <c r="K508" s="18"/>
      <c r="L508" s="56" t="str">
        <f>+VLOOKUP(Tabla1[[#This Row],[Operador]],OPE_6[#All],9,FALSE)</f>
        <v>B-FEP SA</v>
      </c>
    </row>
    <row r="509" spans="1:12" x14ac:dyDescent="0.2">
      <c r="A509" s="15">
        <v>2001</v>
      </c>
      <c r="B509" s="15" t="s">
        <v>12</v>
      </c>
      <c r="C509" s="16" t="str">
        <f t="shared" si="24"/>
        <v>Marzo-2001</v>
      </c>
      <c r="D509" s="15" t="s">
        <v>6</v>
      </c>
      <c r="E509" s="67">
        <v>306200</v>
      </c>
      <c r="F509" s="67">
        <v>122362800</v>
      </c>
      <c r="G509" s="17">
        <f>+Tabla1[[#This Row],[Toneladas Km (Ton.Km)]]/Tabla1[[#This Row],[Toneladas (Ton)]]</f>
        <v>399.61724363161335</v>
      </c>
      <c r="H509" s="18">
        <v>3080500</v>
      </c>
      <c r="I509" s="18">
        <f t="shared" si="22"/>
        <v>10.06041802743305</v>
      </c>
      <c r="J509" s="18">
        <f t="shared" si="23"/>
        <v>2.5175134926628026E-2</v>
      </c>
      <c r="K509" s="18"/>
      <c r="L509" s="56" t="str">
        <f>+VLOOKUP(Tabla1[[#This Row],[Operador]],OPE_6[#All],9,FALSE)</f>
        <v>A-FSR SA</v>
      </c>
    </row>
    <row r="510" spans="1:12" x14ac:dyDescent="0.2">
      <c r="A510" s="15">
        <v>2001</v>
      </c>
      <c r="B510" s="15" t="s">
        <v>12</v>
      </c>
      <c r="C510" s="16" t="str">
        <f t="shared" si="24"/>
        <v>Marzo-2001</v>
      </c>
      <c r="D510" s="15" t="s">
        <v>40</v>
      </c>
      <c r="E510" s="67">
        <v>52012</v>
      </c>
      <c r="F510" s="67">
        <v>33816000</v>
      </c>
      <c r="G510" s="17">
        <f>+Tabla1[[#This Row],[Toneladas Km (Ton.Km)]]/Tabla1[[#This Row],[Toneladas (Ton)]]</f>
        <v>650.15765592555567</v>
      </c>
      <c r="H510" s="18">
        <v>455224</v>
      </c>
      <c r="I510" s="18">
        <f t="shared" si="22"/>
        <v>8.7522879335537951</v>
      </c>
      <c r="J510" s="18">
        <f t="shared" si="23"/>
        <v>1.3461793233972084E-2</v>
      </c>
      <c r="K510" s="18"/>
      <c r="L510" s="56" t="str">
        <f>+VLOOKUP(Tabla1[[#This Row],[Operador]],OPE_6[#All],9,FALSE)</f>
        <v>L-FM - GRAL. URQ. SA</v>
      </c>
    </row>
    <row r="511" spans="1:12" x14ac:dyDescent="0.2">
      <c r="A511" s="15">
        <v>2001</v>
      </c>
      <c r="B511" s="15" t="s">
        <v>12</v>
      </c>
      <c r="C511" s="16" t="str">
        <f t="shared" si="24"/>
        <v>Marzo-2001</v>
      </c>
      <c r="D511" s="15" t="s">
        <v>7</v>
      </c>
      <c r="E511" s="67">
        <v>347227</v>
      </c>
      <c r="F511" s="67">
        <v>149266036</v>
      </c>
      <c r="G511" s="17">
        <f>+Tabla1[[#This Row],[Toneladas Km (Ton.Km)]]/Tabla1[[#This Row],[Toneladas (Ton)]]</f>
        <v>429.88026852750505</v>
      </c>
      <c r="H511" s="18">
        <v>3071990</v>
      </c>
      <c r="I511" s="18">
        <f t="shared" si="22"/>
        <v>8.8472094623977977</v>
      </c>
      <c r="J511" s="18">
        <f t="shared" si="23"/>
        <v>2.0580636307646033E-2</v>
      </c>
      <c r="K511" s="18"/>
      <c r="L511" s="56" t="str">
        <f>+VLOOKUP(Tabla1[[#This Row],[Operador]],OPE_6[#All],9,FALSE)</f>
        <v>C-NCA SA</v>
      </c>
    </row>
    <row r="512" spans="1:12" x14ac:dyDescent="0.2">
      <c r="A512" s="15">
        <v>2001</v>
      </c>
      <c r="B512" s="15" t="s">
        <v>12</v>
      </c>
      <c r="C512" s="16" t="str">
        <f t="shared" si="24"/>
        <v>Marzo-2001</v>
      </c>
      <c r="D512" s="15" t="s">
        <v>41</v>
      </c>
      <c r="E512" s="67">
        <v>295050</v>
      </c>
      <c r="F512" s="67">
        <v>203944000</v>
      </c>
      <c r="G512" s="17">
        <f>+Tabla1[[#This Row],[Toneladas Km (Ton.Km)]]/Tabla1[[#This Row],[Toneladas (Ton)]]</f>
        <v>691.21843755295708</v>
      </c>
      <c r="H512" s="18">
        <v>4500109</v>
      </c>
      <c r="I512" s="18">
        <f t="shared" si="22"/>
        <v>15.252021691238774</v>
      </c>
      <c r="J512" s="18">
        <f t="shared" si="23"/>
        <v>2.2065415015886714E-2</v>
      </c>
      <c r="K512" s="18"/>
      <c r="L512" s="56" t="str">
        <f>+VLOOKUP(Tabla1[[#This Row],[Operador]],OPE_6[#All],9,FALSE)</f>
        <v>M-BAP - SM</v>
      </c>
    </row>
    <row r="513" spans="1:12" x14ac:dyDescent="0.2">
      <c r="A513" s="15">
        <v>2001</v>
      </c>
      <c r="B513" s="15" t="s">
        <v>13</v>
      </c>
      <c r="C513" s="16" t="str">
        <f t="shared" si="24"/>
        <v>Abril-2001</v>
      </c>
      <c r="D513" s="15" t="s">
        <v>81</v>
      </c>
      <c r="E513" s="67">
        <v>246995</v>
      </c>
      <c r="F513" s="67">
        <v>93630000</v>
      </c>
      <c r="G513" s="17">
        <f>+Tabla1[[#This Row],[Toneladas Km (Ton.Km)]]/Tabla1[[#This Row],[Toneladas (Ton)]]</f>
        <v>379.07649952428187</v>
      </c>
      <c r="H513" s="18">
        <v>2971471</v>
      </c>
      <c r="I513" s="18">
        <f t="shared" si="22"/>
        <v>12.030490495759024</v>
      </c>
      <c r="J513" s="18">
        <f t="shared" si="23"/>
        <v>3.1736313147495462E-2</v>
      </c>
      <c r="K513" s="18"/>
      <c r="L513" s="56" t="str">
        <f>+VLOOKUP(Tabla1[[#This Row],[Operador]],OPE_6[#All],9,FALSE)</f>
        <v>B-FEP SA</v>
      </c>
    </row>
    <row r="514" spans="1:12" x14ac:dyDescent="0.2">
      <c r="A514" s="15">
        <v>2001</v>
      </c>
      <c r="B514" s="15" t="s">
        <v>13</v>
      </c>
      <c r="C514" s="16" t="str">
        <f t="shared" si="24"/>
        <v>Abril-2001</v>
      </c>
      <c r="D514" s="15" t="s">
        <v>6</v>
      </c>
      <c r="E514" s="67">
        <v>303300</v>
      </c>
      <c r="F514" s="67">
        <v>133845200</v>
      </c>
      <c r="G514" s="17">
        <f>+Tabla1[[#This Row],[Toneladas Km (Ton.Km)]]/Tabla1[[#This Row],[Toneladas (Ton)]]</f>
        <v>441.29640619848334</v>
      </c>
      <c r="H514" s="18">
        <v>3070900</v>
      </c>
      <c r="I514" s="18">
        <f t="shared" si="22"/>
        <v>10.124958786679855</v>
      </c>
      <c r="J514" s="18">
        <f t="shared" si="23"/>
        <v>2.2943669253734911E-2</v>
      </c>
      <c r="K514" s="18"/>
      <c r="L514" s="56" t="str">
        <f>+VLOOKUP(Tabla1[[#This Row],[Operador]],OPE_6[#All],9,FALSE)</f>
        <v>A-FSR SA</v>
      </c>
    </row>
    <row r="515" spans="1:12" x14ac:dyDescent="0.2">
      <c r="A515" s="15">
        <v>2001</v>
      </c>
      <c r="B515" s="15" t="s">
        <v>13</v>
      </c>
      <c r="C515" s="16" t="str">
        <f t="shared" si="24"/>
        <v>Abril-2001</v>
      </c>
      <c r="D515" s="15" t="s">
        <v>40</v>
      </c>
      <c r="E515" s="67">
        <v>70133</v>
      </c>
      <c r="F515" s="67">
        <v>40469000</v>
      </c>
      <c r="G515" s="17">
        <f>+Tabla1[[#This Row],[Toneladas Km (Ton.Km)]]/Tabla1[[#This Row],[Toneladas (Ton)]]</f>
        <v>577.03221022913613</v>
      </c>
      <c r="H515" s="18">
        <v>1286934</v>
      </c>
      <c r="I515" s="18">
        <f t="shared" si="22"/>
        <v>18.349906606019992</v>
      </c>
      <c r="J515" s="18">
        <f t="shared" si="23"/>
        <v>3.1800489263386793E-2</v>
      </c>
      <c r="K515" s="18"/>
      <c r="L515" s="56" t="str">
        <f>+VLOOKUP(Tabla1[[#This Row],[Operador]],OPE_6[#All],9,FALSE)</f>
        <v>L-FM - GRAL. URQ. SA</v>
      </c>
    </row>
    <row r="516" spans="1:12" x14ac:dyDescent="0.2">
      <c r="A516" s="15">
        <v>2001</v>
      </c>
      <c r="B516" s="15" t="s">
        <v>13</v>
      </c>
      <c r="C516" s="16" t="str">
        <f t="shared" si="24"/>
        <v>Abril-2001</v>
      </c>
      <c r="D516" s="15" t="s">
        <v>7</v>
      </c>
      <c r="E516" s="67">
        <v>591313</v>
      </c>
      <c r="F516" s="67">
        <v>267021695</v>
      </c>
      <c r="G516" s="17">
        <f>+Tabla1[[#This Row],[Toneladas Km (Ton.Km)]]/Tabla1[[#This Row],[Toneladas (Ton)]]</f>
        <v>451.57420012751282</v>
      </c>
      <c r="H516" s="18">
        <v>5673840</v>
      </c>
      <c r="I516" s="18">
        <f t="shared" si="22"/>
        <v>9.5953243037105551</v>
      </c>
      <c r="J516" s="18">
        <f t="shared" si="23"/>
        <v>2.1248610529567644E-2</v>
      </c>
      <c r="K516" s="18"/>
      <c r="L516" s="56" t="str">
        <f>+VLOOKUP(Tabla1[[#This Row],[Operador]],OPE_6[#All],9,FALSE)</f>
        <v>C-NCA SA</v>
      </c>
    </row>
    <row r="517" spans="1:12" x14ac:dyDescent="0.2">
      <c r="A517" s="15">
        <v>2001</v>
      </c>
      <c r="B517" s="15" t="s">
        <v>13</v>
      </c>
      <c r="C517" s="16" t="str">
        <f t="shared" si="24"/>
        <v>Abril-2001</v>
      </c>
      <c r="D517" s="15" t="s">
        <v>41</v>
      </c>
      <c r="E517" s="67">
        <v>277003</v>
      </c>
      <c r="F517" s="67">
        <v>185030000</v>
      </c>
      <c r="G517" s="17">
        <f>+Tabla1[[#This Row],[Toneladas Km (Ton.Km)]]/Tabla1[[#This Row],[Toneladas (Ton)]]</f>
        <v>667.97110500608301</v>
      </c>
      <c r="H517" s="18">
        <v>3462398</v>
      </c>
      <c r="I517" s="18">
        <f t="shared" si="22"/>
        <v>12.499496395345899</v>
      </c>
      <c r="J517" s="18">
        <f t="shared" si="23"/>
        <v>1.8712630384262012E-2</v>
      </c>
      <c r="K517" s="18"/>
      <c r="L517" s="56" t="str">
        <f>+VLOOKUP(Tabla1[[#This Row],[Operador]],OPE_6[#All],9,FALSE)</f>
        <v>M-BAP - SM</v>
      </c>
    </row>
    <row r="518" spans="1:12" x14ac:dyDescent="0.2">
      <c r="A518" s="15">
        <v>2001</v>
      </c>
      <c r="B518" s="15" t="s">
        <v>14</v>
      </c>
      <c r="C518" s="16" t="str">
        <f t="shared" si="24"/>
        <v>Mayo-2001</v>
      </c>
      <c r="D518" s="15" t="s">
        <v>81</v>
      </c>
      <c r="E518" s="67">
        <v>272794</v>
      </c>
      <c r="F518" s="67">
        <v>94080000</v>
      </c>
      <c r="G518" s="17">
        <f>+Tabla1[[#This Row],[Toneladas Km (Ton.Km)]]/Tabla1[[#This Row],[Toneladas (Ton)]]</f>
        <v>344.8756204315344</v>
      </c>
      <c r="H518" s="18">
        <v>3175110</v>
      </c>
      <c r="I518" s="18">
        <f t="shared" ref="I518:I581" si="25">+H518/E518</f>
        <v>11.639222270284536</v>
      </c>
      <c r="J518" s="18">
        <f t="shared" ref="J518:J581" si="26">+H518/F518</f>
        <v>3.3749043367346937E-2</v>
      </c>
      <c r="K518" s="18"/>
      <c r="L518" s="56" t="str">
        <f>+VLOOKUP(Tabla1[[#This Row],[Operador]],OPE_6[#All],9,FALSE)</f>
        <v>B-FEP SA</v>
      </c>
    </row>
    <row r="519" spans="1:12" x14ac:dyDescent="0.2">
      <c r="A519" s="15">
        <v>2001</v>
      </c>
      <c r="B519" s="15" t="s">
        <v>14</v>
      </c>
      <c r="C519" s="16" t="str">
        <f t="shared" si="24"/>
        <v>Mayo-2001</v>
      </c>
      <c r="D519" s="15" t="s">
        <v>6</v>
      </c>
      <c r="E519" s="67">
        <v>307910</v>
      </c>
      <c r="F519" s="67">
        <v>122180200</v>
      </c>
      <c r="G519" s="17">
        <f>+Tabla1[[#This Row],[Toneladas Km (Ton.Km)]]/Tabla1[[#This Row],[Toneladas (Ton)]]</f>
        <v>396.804910525803</v>
      </c>
      <c r="H519" s="18">
        <v>2826000</v>
      </c>
      <c r="I519" s="18">
        <f t="shared" si="25"/>
        <v>9.178006560358547</v>
      </c>
      <c r="J519" s="18">
        <f t="shared" si="26"/>
        <v>2.3129770617497762E-2</v>
      </c>
      <c r="K519" s="18"/>
      <c r="L519" s="56" t="str">
        <f>+VLOOKUP(Tabla1[[#This Row],[Operador]],OPE_6[#All],9,FALSE)</f>
        <v>A-FSR SA</v>
      </c>
    </row>
    <row r="520" spans="1:12" x14ac:dyDescent="0.2">
      <c r="A520" s="15">
        <v>2001</v>
      </c>
      <c r="B520" s="15" t="s">
        <v>14</v>
      </c>
      <c r="C520" s="16" t="str">
        <f t="shared" si="24"/>
        <v>Mayo-2001</v>
      </c>
      <c r="D520" s="15" t="s">
        <v>40</v>
      </c>
      <c r="E520" s="67">
        <v>79477</v>
      </c>
      <c r="F520" s="67">
        <v>48051580</v>
      </c>
      <c r="G520" s="17">
        <f>+Tabla1[[#This Row],[Toneladas Km (Ton.Km)]]/Tabla1[[#This Row],[Toneladas (Ton)]]</f>
        <v>604.59730488065725</v>
      </c>
      <c r="H520" s="18">
        <v>1345607</v>
      </c>
      <c r="I520" s="18">
        <f t="shared" si="25"/>
        <v>16.930772424726651</v>
      </c>
      <c r="J520" s="18">
        <f t="shared" si="26"/>
        <v>2.8003387193511638E-2</v>
      </c>
      <c r="K520" s="18"/>
      <c r="L520" s="56" t="str">
        <f>+VLOOKUP(Tabla1[[#This Row],[Operador]],OPE_6[#All],9,FALSE)</f>
        <v>L-FM - GRAL. URQ. SA</v>
      </c>
    </row>
    <row r="521" spans="1:12" x14ac:dyDescent="0.2">
      <c r="A521" s="15">
        <v>2001</v>
      </c>
      <c r="B521" s="15" t="s">
        <v>14</v>
      </c>
      <c r="C521" s="16" t="str">
        <f t="shared" si="24"/>
        <v>Mayo-2001</v>
      </c>
      <c r="D521" s="15" t="s">
        <v>7</v>
      </c>
      <c r="E521" s="67">
        <v>643618</v>
      </c>
      <c r="F521" s="67">
        <v>306290912</v>
      </c>
      <c r="G521" s="17">
        <f>+Tabla1[[#This Row],[Toneladas Km (Ton.Km)]]/Tabla1[[#This Row],[Toneladas (Ton)]]</f>
        <v>475.88928836670198</v>
      </c>
      <c r="H521" s="18">
        <v>6576615</v>
      </c>
      <c r="I521" s="18">
        <f t="shared" si="25"/>
        <v>10.218196197123138</v>
      </c>
      <c r="J521" s="18">
        <f t="shared" si="26"/>
        <v>2.1471792803307202E-2</v>
      </c>
      <c r="K521" s="18"/>
      <c r="L521" s="56" t="str">
        <f>+VLOOKUP(Tabla1[[#This Row],[Operador]],OPE_6[#All],9,FALSE)</f>
        <v>C-NCA SA</v>
      </c>
    </row>
    <row r="522" spans="1:12" x14ac:dyDescent="0.2">
      <c r="A522" s="15">
        <v>2001</v>
      </c>
      <c r="B522" s="15" t="s">
        <v>14</v>
      </c>
      <c r="C522" s="16" t="str">
        <f t="shared" si="24"/>
        <v>Mayo-2001</v>
      </c>
      <c r="D522" s="15" t="s">
        <v>41</v>
      </c>
      <c r="E522" s="67">
        <v>290871</v>
      </c>
      <c r="F522" s="67">
        <v>204637000</v>
      </c>
      <c r="G522" s="17">
        <f>+Tabla1[[#This Row],[Toneladas Km (Ton.Km)]]/Tabla1[[#This Row],[Toneladas (Ton)]]</f>
        <v>703.53180619587374</v>
      </c>
      <c r="H522" s="18">
        <v>3957208</v>
      </c>
      <c r="I522" s="18">
        <f t="shared" si="25"/>
        <v>13.604683863293349</v>
      </c>
      <c r="J522" s="18">
        <f t="shared" si="26"/>
        <v>1.9337695529156505E-2</v>
      </c>
      <c r="K522" s="18"/>
      <c r="L522" s="56" t="str">
        <f>+VLOOKUP(Tabla1[[#This Row],[Operador]],OPE_6[#All],9,FALSE)</f>
        <v>M-BAP - SM</v>
      </c>
    </row>
    <row r="523" spans="1:12" x14ac:dyDescent="0.2">
      <c r="A523" s="15">
        <v>2001</v>
      </c>
      <c r="B523" s="15" t="s">
        <v>15</v>
      </c>
      <c r="C523" s="16" t="str">
        <f t="shared" si="24"/>
        <v>Junio-2001</v>
      </c>
      <c r="D523" s="15" t="s">
        <v>81</v>
      </c>
      <c r="E523" s="67">
        <v>220900</v>
      </c>
      <c r="F523" s="67">
        <v>76860000</v>
      </c>
      <c r="G523" s="17">
        <f>+Tabla1[[#This Row],[Toneladas Km (Ton.Km)]]/Tabla1[[#This Row],[Toneladas (Ton)]]</f>
        <v>347.9402444545043</v>
      </c>
      <c r="H523" s="18">
        <v>2123500</v>
      </c>
      <c r="I523" s="18">
        <f t="shared" si="25"/>
        <v>9.6129470348574007</v>
      </c>
      <c r="J523" s="18">
        <f t="shared" si="26"/>
        <v>2.762815508717148E-2</v>
      </c>
      <c r="K523" s="18"/>
      <c r="L523" s="56" t="str">
        <f>+VLOOKUP(Tabla1[[#This Row],[Operador]],OPE_6[#All],9,FALSE)</f>
        <v>B-FEP SA</v>
      </c>
    </row>
    <row r="524" spans="1:12" x14ac:dyDescent="0.2">
      <c r="A524" s="15">
        <v>2001</v>
      </c>
      <c r="B524" s="15" t="s">
        <v>15</v>
      </c>
      <c r="C524" s="16" t="str">
        <f t="shared" si="24"/>
        <v>Junio-2001</v>
      </c>
      <c r="D524" s="15" t="s">
        <v>6</v>
      </c>
      <c r="E524" s="67">
        <v>300600</v>
      </c>
      <c r="F524" s="67">
        <v>120854900</v>
      </c>
      <c r="G524" s="17">
        <f>+Tabla1[[#This Row],[Toneladas Km (Ton.Km)]]/Tabla1[[#This Row],[Toneladas (Ton)]]</f>
        <v>402.04557551563539</v>
      </c>
      <c r="H524" s="18">
        <v>2785500</v>
      </c>
      <c r="I524" s="18">
        <f t="shared" si="25"/>
        <v>9.2664670658682642</v>
      </c>
      <c r="J524" s="18">
        <f t="shared" si="26"/>
        <v>2.304830006892563E-2</v>
      </c>
      <c r="K524" s="18"/>
      <c r="L524" s="56" t="str">
        <f>+VLOOKUP(Tabla1[[#This Row],[Operador]],OPE_6[#All],9,FALSE)</f>
        <v>A-FSR SA</v>
      </c>
    </row>
    <row r="525" spans="1:12" x14ac:dyDescent="0.2">
      <c r="A525" s="15">
        <v>2001</v>
      </c>
      <c r="B525" s="15" t="s">
        <v>15</v>
      </c>
      <c r="C525" s="16" t="str">
        <f t="shared" si="24"/>
        <v>Junio-2001</v>
      </c>
      <c r="D525" s="15" t="s">
        <v>40</v>
      </c>
      <c r="E525" s="67">
        <v>80314</v>
      </c>
      <c r="F525" s="67">
        <v>49917000</v>
      </c>
      <c r="G525" s="17">
        <f>+Tabla1[[#This Row],[Toneladas Km (Ton.Km)]]/Tabla1[[#This Row],[Toneladas (Ton)]]</f>
        <v>621.52302213810788</v>
      </c>
      <c r="H525" s="18">
        <v>791969</v>
      </c>
      <c r="I525" s="18">
        <f t="shared" si="25"/>
        <v>9.8609084343950002</v>
      </c>
      <c r="J525" s="18">
        <f t="shared" si="26"/>
        <v>1.5865717090370015E-2</v>
      </c>
      <c r="K525" s="18"/>
      <c r="L525" s="56" t="str">
        <f>+VLOOKUP(Tabla1[[#This Row],[Operador]],OPE_6[#All],9,FALSE)</f>
        <v>L-FM - GRAL. URQ. SA</v>
      </c>
    </row>
    <row r="526" spans="1:12" x14ac:dyDescent="0.2">
      <c r="A526" s="15">
        <v>2001</v>
      </c>
      <c r="B526" s="15" t="s">
        <v>15</v>
      </c>
      <c r="C526" s="16" t="str">
        <f t="shared" si="24"/>
        <v>Junio-2001</v>
      </c>
      <c r="D526" s="15" t="s">
        <v>7</v>
      </c>
      <c r="E526" s="67">
        <v>600771</v>
      </c>
      <c r="F526" s="67">
        <v>327817807</v>
      </c>
      <c r="G526" s="17">
        <f>+Tabla1[[#This Row],[Toneladas Km (Ton.Km)]]/Tabla1[[#This Row],[Toneladas (Ton)]]</f>
        <v>545.66183620714048</v>
      </c>
      <c r="H526" s="18">
        <v>6537600</v>
      </c>
      <c r="I526" s="18">
        <f t="shared" si="25"/>
        <v>10.882016608657874</v>
      </c>
      <c r="J526" s="18">
        <f t="shared" si="26"/>
        <v>1.9942784865252913E-2</v>
      </c>
      <c r="K526" s="18"/>
      <c r="L526" s="56" t="str">
        <f>+VLOOKUP(Tabla1[[#This Row],[Operador]],OPE_6[#All],9,FALSE)</f>
        <v>C-NCA SA</v>
      </c>
    </row>
    <row r="527" spans="1:12" x14ac:dyDescent="0.2">
      <c r="A527" s="15">
        <v>2001</v>
      </c>
      <c r="B527" s="15" t="s">
        <v>15</v>
      </c>
      <c r="C527" s="16" t="str">
        <f t="shared" si="24"/>
        <v>Junio-2001</v>
      </c>
      <c r="D527" s="15" t="s">
        <v>41</v>
      </c>
      <c r="E527" s="67">
        <v>241871</v>
      </c>
      <c r="F527" s="67">
        <v>177002000</v>
      </c>
      <c r="G527" s="17">
        <f>+Tabla1[[#This Row],[Toneladas Km (Ton.Km)]]/Tabla1[[#This Row],[Toneladas (Ton)]]</f>
        <v>731.80331664399614</v>
      </c>
      <c r="H527" s="18">
        <v>3614824</v>
      </c>
      <c r="I527" s="18">
        <f t="shared" si="25"/>
        <v>14.945255942217132</v>
      </c>
      <c r="J527" s="18">
        <f t="shared" si="26"/>
        <v>2.0422503700523158E-2</v>
      </c>
      <c r="K527" s="18"/>
      <c r="L527" s="56" t="str">
        <f>+VLOOKUP(Tabla1[[#This Row],[Operador]],OPE_6[#All],9,FALSE)</f>
        <v>M-BAP - SM</v>
      </c>
    </row>
    <row r="528" spans="1:12" x14ac:dyDescent="0.2">
      <c r="A528" s="15">
        <v>2001</v>
      </c>
      <c r="B528" s="15" t="s">
        <v>16</v>
      </c>
      <c r="C528" s="16" t="str">
        <f t="shared" si="24"/>
        <v>Julio-2001</v>
      </c>
      <c r="D528" s="15" t="s">
        <v>81</v>
      </c>
      <c r="E528" s="67">
        <v>235210</v>
      </c>
      <c r="F528" s="67">
        <v>89130000</v>
      </c>
      <c r="G528" s="17">
        <f>+Tabla1[[#This Row],[Toneladas Km (Ton.Km)]]/Tabla1[[#This Row],[Toneladas (Ton)]]</f>
        <v>378.93797032439096</v>
      </c>
      <c r="H528" s="18">
        <v>2209743</v>
      </c>
      <c r="I528" s="18">
        <f t="shared" si="25"/>
        <v>9.3947663789804849</v>
      </c>
      <c r="J528" s="18">
        <f t="shared" si="26"/>
        <v>2.4792359474924267E-2</v>
      </c>
      <c r="K528" s="18"/>
      <c r="L528" s="56" t="str">
        <f>+VLOOKUP(Tabla1[[#This Row],[Operador]],OPE_6[#All],9,FALSE)</f>
        <v>B-FEP SA</v>
      </c>
    </row>
    <row r="529" spans="1:12" x14ac:dyDescent="0.2">
      <c r="A529" s="15">
        <v>2001</v>
      </c>
      <c r="B529" s="15" t="s">
        <v>16</v>
      </c>
      <c r="C529" s="16" t="str">
        <f t="shared" si="24"/>
        <v>Julio-2001</v>
      </c>
      <c r="D529" s="15" t="s">
        <v>6</v>
      </c>
      <c r="E529" s="67">
        <v>361800</v>
      </c>
      <c r="F529" s="67">
        <v>137770000</v>
      </c>
      <c r="G529" s="17">
        <f>+Tabla1[[#This Row],[Toneladas Km (Ton.Km)]]/Tabla1[[#This Row],[Toneladas (Ton)]]</f>
        <v>380.79049198452185</v>
      </c>
      <c r="H529" s="18">
        <v>3423800</v>
      </c>
      <c r="I529" s="18">
        <f t="shared" si="25"/>
        <v>9.4632393587617472</v>
      </c>
      <c r="J529" s="18">
        <f t="shared" si="26"/>
        <v>2.4851564201204907E-2</v>
      </c>
      <c r="K529" s="18"/>
      <c r="L529" s="56" t="str">
        <f>+VLOOKUP(Tabla1[[#This Row],[Operador]],OPE_6[#All],9,FALSE)</f>
        <v>A-FSR SA</v>
      </c>
    </row>
    <row r="530" spans="1:12" x14ac:dyDescent="0.2">
      <c r="A530" s="15">
        <v>2001</v>
      </c>
      <c r="B530" s="15" t="s">
        <v>16</v>
      </c>
      <c r="C530" s="16" t="str">
        <f t="shared" si="24"/>
        <v>Julio-2001</v>
      </c>
      <c r="D530" s="15" t="s">
        <v>40</v>
      </c>
      <c r="E530" s="67">
        <v>60711</v>
      </c>
      <c r="F530" s="67">
        <v>40365000</v>
      </c>
      <c r="G530" s="17">
        <f>+Tabla1[[#This Row],[Toneladas Km (Ton.Km)]]/Tabla1[[#This Row],[Toneladas (Ton)]]</f>
        <v>664.871275386668</v>
      </c>
      <c r="H530" s="18">
        <v>887374</v>
      </c>
      <c r="I530" s="18">
        <f t="shared" si="25"/>
        <v>14.616362767867438</v>
      </c>
      <c r="J530" s="18">
        <f t="shared" si="26"/>
        <v>2.1983748296791776E-2</v>
      </c>
      <c r="K530" s="18"/>
      <c r="L530" s="56" t="str">
        <f>+VLOOKUP(Tabla1[[#This Row],[Operador]],OPE_6[#All],9,FALSE)</f>
        <v>L-FM - GRAL. URQ. SA</v>
      </c>
    </row>
    <row r="531" spans="1:12" x14ac:dyDescent="0.2">
      <c r="A531" s="15">
        <v>2001</v>
      </c>
      <c r="B531" s="15" t="s">
        <v>16</v>
      </c>
      <c r="C531" s="16" t="str">
        <f t="shared" si="24"/>
        <v>Julio-2001</v>
      </c>
      <c r="D531" s="15" t="s">
        <v>7</v>
      </c>
      <c r="E531" s="67">
        <v>632561</v>
      </c>
      <c r="F531" s="67">
        <v>343375971</v>
      </c>
      <c r="G531" s="17">
        <f>+Tabla1[[#This Row],[Toneladas Km (Ton.Km)]]/Tabla1[[#This Row],[Toneladas (Ton)]]</f>
        <v>542.83455824813734</v>
      </c>
      <c r="H531" s="18">
        <v>6937820</v>
      </c>
      <c r="I531" s="18">
        <f t="shared" si="25"/>
        <v>10.967827608720739</v>
      </c>
      <c r="J531" s="18">
        <f t="shared" si="26"/>
        <v>2.0204733545551443E-2</v>
      </c>
      <c r="K531" s="18"/>
      <c r="L531" s="56" t="str">
        <f>+VLOOKUP(Tabla1[[#This Row],[Operador]],OPE_6[#All],9,FALSE)</f>
        <v>C-NCA SA</v>
      </c>
    </row>
    <row r="532" spans="1:12" x14ac:dyDescent="0.2">
      <c r="A532" s="15">
        <v>2001</v>
      </c>
      <c r="B532" s="15" t="s">
        <v>16</v>
      </c>
      <c r="C532" s="16" t="str">
        <f t="shared" si="24"/>
        <v>Julio-2001</v>
      </c>
      <c r="D532" s="15" t="s">
        <v>41</v>
      </c>
      <c r="E532" s="67">
        <v>222440</v>
      </c>
      <c r="F532" s="67">
        <v>171317000</v>
      </c>
      <c r="G532" s="17">
        <f>+Tabla1[[#This Row],[Toneladas Km (Ton.Km)]]/Tabla1[[#This Row],[Toneladas (Ton)]]</f>
        <v>770.17173170293108</v>
      </c>
      <c r="H532" s="18">
        <v>3123519</v>
      </c>
      <c r="I532" s="18">
        <f t="shared" si="25"/>
        <v>14.042074267218126</v>
      </c>
      <c r="J532" s="18">
        <f t="shared" si="26"/>
        <v>1.8232393749598699E-2</v>
      </c>
      <c r="K532" s="18"/>
      <c r="L532" s="56" t="str">
        <f>+VLOOKUP(Tabla1[[#This Row],[Operador]],OPE_6[#All],9,FALSE)</f>
        <v>M-BAP - SM</v>
      </c>
    </row>
    <row r="533" spans="1:12" x14ac:dyDescent="0.2">
      <c r="A533" s="15">
        <v>2001</v>
      </c>
      <c r="B533" s="15" t="s">
        <v>28</v>
      </c>
      <c r="C533" s="16" t="str">
        <f t="shared" si="24"/>
        <v>Agosto-2001</v>
      </c>
      <c r="D533" s="15" t="s">
        <v>81</v>
      </c>
      <c r="E533" s="67">
        <v>252439</v>
      </c>
      <c r="F533" s="67">
        <v>90980000</v>
      </c>
      <c r="G533" s="17">
        <f>+Tabla1[[#This Row],[Toneladas Km (Ton.Km)]]/Tabla1[[#This Row],[Toneladas (Ton)]]</f>
        <v>360.4038995559323</v>
      </c>
      <c r="H533" s="18">
        <v>2226575</v>
      </c>
      <c r="I533" s="18">
        <f t="shared" si="25"/>
        <v>8.8202496444685643</v>
      </c>
      <c r="J533" s="18">
        <f t="shared" si="26"/>
        <v>2.4473235876016707E-2</v>
      </c>
      <c r="K533" s="18"/>
      <c r="L533" s="56" t="str">
        <f>+VLOOKUP(Tabla1[[#This Row],[Operador]],OPE_6[#All],9,FALSE)</f>
        <v>B-FEP SA</v>
      </c>
    </row>
    <row r="534" spans="1:12" x14ac:dyDescent="0.2">
      <c r="A534" s="15">
        <v>2001</v>
      </c>
      <c r="B534" s="15" t="s">
        <v>28</v>
      </c>
      <c r="C534" s="16" t="str">
        <f t="shared" si="24"/>
        <v>Agosto-2001</v>
      </c>
      <c r="D534" s="15" t="s">
        <v>6</v>
      </c>
      <c r="E534" s="67">
        <v>340800</v>
      </c>
      <c r="F534" s="67">
        <v>134050200</v>
      </c>
      <c r="G534" s="17">
        <f>+Tabla1[[#This Row],[Toneladas Km (Ton.Km)]]/Tabla1[[#This Row],[Toneladas (Ton)]]</f>
        <v>393.33978873239437</v>
      </c>
      <c r="H534" s="18">
        <v>3216000</v>
      </c>
      <c r="I534" s="18">
        <f t="shared" si="25"/>
        <v>9.4366197183098599</v>
      </c>
      <c r="J534" s="18">
        <f t="shared" si="26"/>
        <v>2.3991012322249428E-2</v>
      </c>
      <c r="K534" s="18"/>
      <c r="L534" s="56" t="str">
        <f>+VLOOKUP(Tabla1[[#This Row],[Operador]],OPE_6[#All],9,FALSE)</f>
        <v>A-FSR SA</v>
      </c>
    </row>
    <row r="535" spans="1:12" x14ac:dyDescent="0.2">
      <c r="A535" s="15">
        <v>2001</v>
      </c>
      <c r="B535" s="15" t="s">
        <v>28</v>
      </c>
      <c r="C535" s="16" t="str">
        <f t="shared" si="24"/>
        <v>Agosto-2001</v>
      </c>
      <c r="D535" s="15" t="s">
        <v>35</v>
      </c>
      <c r="E535" s="67">
        <v>53049</v>
      </c>
      <c r="F535" s="67">
        <v>33440000</v>
      </c>
      <c r="G535" s="17">
        <f>+Tabla1[[#This Row],[Toneladas Km (Ton.Km)]]/Tabla1[[#This Row],[Toneladas (Ton)]]</f>
        <v>630.3606100020736</v>
      </c>
      <c r="H535" s="18">
        <v>604112</v>
      </c>
      <c r="I535" s="18">
        <f t="shared" si="25"/>
        <v>11.387811268826933</v>
      </c>
      <c r="J535" s="18">
        <f t="shared" si="26"/>
        <v>1.8065550239234451E-2</v>
      </c>
      <c r="K535" s="18" t="s">
        <v>43</v>
      </c>
      <c r="L535" s="56" t="str">
        <f>+VLOOKUP(Tabla1[[#This Row],[Operador]],OPE_6[#All],9,FALSE)</f>
        <v>I-ALLM SA</v>
      </c>
    </row>
    <row r="536" spans="1:12" x14ac:dyDescent="0.2">
      <c r="A536" s="15">
        <v>2001</v>
      </c>
      <c r="B536" s="15" t="s">
        <v>28</v>
      </c>
      <c r="C536" s="16" t="str">
        <f t="shared" si="24"/>
        <v>Agosto-2001</v>
      </c>
      <c r="D536" s="15" t="s">
        <v>7</v>
      </c>
      <c r="E536" s="67">
        <v>658360</v>
      </c>
      <c r="F536" s="67">
        <v>333431952</v>
      </c>
      <c r="G536" s="17">
        <f>+Tabla1[[#This Row],[Toneladas Km (Ton.Km)]]/Tabla1[[#This Row],[Toneladas (Ton)]]</f>
        <v>506.45839965976063</v>
      </c>
      <c r="H536" s="18">
        <v>6927268</v>
      </c>
      <c r="I536" s="18">
        <f t="shared" si="25"/>
        <v>10.522006197217328</v>
      </c>
      <c r="J536" s="18">
        <f t="shared" si="26"/>
        <v>2.0775657397105123E-2</v>
      </c>
      <c r="K536" s="18"/>
      <c r="L536" s="56" t="str">
        <f>+VLOOKUP(Tabla1[[#This Row],[Operador]],OPE_6[#All],9,FALSE)</f>
        <v>C-NCA SA</v>
      </c>
    </row>
    <row r="537" spans="1:12" x14ac:dyDescent="0.2">
      <c r="A537" s="15">
        <v>2001</v>
      </c>
      <c r="B537" s="15" t="s">
        <v>28</v>
      </c>
      <c r="C537" s="16" t="str">
        <f t="shared" si="24"/>
        <v>Agosto-2001</v>
      </c>
      <c r="D537" s="15" t="s">
        <v>41</v>
      </c>
      <c r="E537" s="67">
        <v>255452</v>
      </c>
      <c r="F537" s="67">
        <v>188531000</v>
      </c>
      <c r="G537" s="17">
        <f>+Tabla1[[#This Row],[Toneladas Km (Ton.Km)]]/Tabla1[[#This Row],[Toneladas (Ton)]]</f>
        <v>738.02906221129604</v>
      </c>
      <c r="H537" s="18">
        <v>3685935</v>
      </c>
      <c r="I537" s="18">
        <f t="shared" si="25"/>
        <v>14.429070823481515</v>
      </c>
      <c r="J537" s="18">
        <f t="shared" si="26"/>
        <v>1.9550816576584223E-2</v>
      </c>
      <c r="K537" s="18"/>
      <c r="L537" s="56" t="str">
        <f>+VLOOKUP(Tabla1[[#This Row],[Operador]],OPE_6[#All],9,FALSE)</f>
        <v>M-BAP - SM</v>
      </c>
    </row>
    <row r="538" spans="1:12" x14ac:dyDescent="0.2">
      <c r="A538" s="15">
        <v>2001</v>
      </c>
      <c r="B538" s="15" t="s">
        <v>29</v>
      </c>
      <c r="C538" s="16" t="str">
        <f t="shared" si="24"/>
        <v>Septiembre-2001</v>
      </c>
      <c r="D538" s="15" t="s">
        <v>81</v>
      </c>
      <c r="E538" s="67">
        <v>184894</v>
      </c>
      <c r="F538" s="67">
        <v>68420000</v>
      </c>
      <c r="G538" s="17">
        <f>+Tabla1[[#This Row],[Toneladas Km (Ton.Km)]]/Tabla1[[#This Row],[Toneladas (Ton)]]</f>
        <v>370.04986640994298</v>
      </c>
      <c r="H538" s="18">
        <v>1615413</v>
      </c>
      <c r="I538" s="18">
        <f t="shared" si="25"/>
        <v>8.7369682088115361</v>
      </c>
      <c r="J538" s="18">
        <f t="shared" si="26"/>
        <v>2.361024554223911E-2</v>
      </c>
      <c r="K538" s="18"/>
      <c r="L538" s="56" t="str">
        <f>+VLOOKUP(Tabla1[[#This Row],[Operador]],OPE_6[#All],9,FALSE)</f>
        <v>B-FEP SA</v>
      </c>
    </row>
    <row r="539" spans="1:12" x14ac:dyDescent="0.2">
      <c r="A539" s="15">
        <v>2001</v>
      </c>
      <c r="B539" s="15" t="s">
        <v>29</v>
      </c>
      <c r="C539" s="16" t="str">
        <f t="shared" si="24"/>
        <v>Septiembre-2001</v>
      </c>
      <c r="D539" s="15" t="s">
        <v>6</v>
      </c>
      <c r="E539" s="67">
        <v>346100</v>
      </c>
      <c r="F539" s="67">
        <v>144619000</v>
      </c>
      <c r="G539" s="17">
        <f>+Tabla1[[#This Row],[Toneladas Km (Ton.Km)]]/Tabla1[[#This Row],[Toneladas (Ton)]]</f>
        <v>417.85322161225082</v>
      </c>
      <c r="H539" s="18">
        <v>3261000</v>
      </c>
      <c r="I539" s="18">
        <f t="shared" si="25"/>
        <v>9.4221323316960408</v>
      </c>
      <c r="J539" s="18">
        <f t="shared" si="26"/>
        <v>2.2548904362497322E-2</v>
      </c>
      <c r="K539" s="18"/>
      <c r="L539" s="56" t="str">
        <f>+VLOOKUP(Tabla1[[#This Row],[Operador]],OPE_6[#All],9,FALSE)</f>
        <v>A-FSR SA</v>
      </c>
    </row>
    <row r="540" spans="1:12" x14ac:dyDescent="0.2">
      <c r="A540" s="15">
        <v>2001</v>
      </c>
      <c r="B540" s="15" t="s">
        <v>29</v>
      </c>
      <c r="C540" s="16" t="str">
        <f t="shared" si="24"/>
        <v>Septiembre-2001</v>
      </c>
      <c r="D540" s="15" t="s">
        <v>35</v>
      </c>
      <c r="E540" s="67">
        <v>38872</v>
      </c>
      <c r="F540" s="67">
        <v>23346000</v>
      </c>
      <c r="G540" s="17">
        <f>+Tabla1[[#This Row],[Toneladas Km (Ton.Km)]]/Tabla1[[#This Row],[Toneladas (Ton)]]</f>
        <v>600.58654044041987</v>
      </c>
      <c r="H540" s="18">
        <v>361405</v>
      </c>
      <c r="I540" s="18">
        <f t="shared" si="25"/>
        <v>9.2973091171022837</v>
      </c>
      <c r="J540" s="18">
        <f t="shared" si="26"/>
        <v>1.5480382078300351E-2</v>
      </c>
      <c r="K540" s="18"/>
      <c r="L540" s="56" t="str">
        <f>+VLOOKUP(Tabla1[[#This Row],[Operador]],OPE_6[#All],9,FALSE)</f>
        <v>I-ALLM SA</v>
      </c>
    </row>
    <row r="541" spans="1:12" x14ac:dyDescent="0.2">
      <c r="A541" s="15">
        <v>2001</v>
      </c>
      <c r="B541" s="15" t="s">
        <v>29</v>
      </c>
      <c r="C541" s="16" t="str">
        <f t="shared" si="24"/>
        <v>Septiembre-2001</v>
      </c>
      <c r="D541" s="15" t="s">
        <v>7</v>
      </c>
      <c r="E541" s="67">
        <v>548302</v>
      </c>
      <c r="F541" s="67">
        <v>239760281</v>
      </c>
      <c r="G541" s="17">
        <f>+Tabla1[[#This Row],[Toneladas Km (Ton.Km)]]/Tabla1[[#This Row],[Toneladas (Ton)]]</f>
        <v>437.2777793989444</v>
      </c>
      <c r="H541" s="18">
        <v>4848045</v>
      </c>
      <c r="I541" s="18">
        <f t="shared" si="25"/>
        <v>8.841924705727866</v>
      </c>
      <c r="J541" s="18">
        <f t="shared" si="26"/>
        <v>2.0220384209509664E-2</v>
      </c>
      <c r="K541" s="18"/>
      <c r="L541" s="56" t="str">
        <f>+VLOOKUP(Tabla1[[#This Row],[Operador]],OPE_6[#All],9,FALSE)</f>
        <v>C-NCA SA</v>
      </c>
    </row>
    <row r="542" spans="1:12" x14ac:dyDescent="0.2">
      <c r="A542" s="15">
        <v>2001</v>
      </c>
      <c r="B542" s="15" t="s">
        <v>29</v>
      </c>
      <c r="C542" s="16" t="str">
        <f t="shared" si="24"/>
        <v>Septiembre-2001</v>
      </c>
      <c r="D542" s="15" t="s">
        <v>41</v>
      </c>
      <c r="E542" s="67">
        <v>196791</v>
      </c>
      <c r="F542" s="67">
        <v>145957000</v>
      </c>
      <c r="G542" s="17">
        <f>+Tabla1[[#This Row],[Toneladas Km (Ton.Km)]]/Tabla1[[#This Row],[Toneladas (Ton)]]</f>
        <v>741.68534130117735</v>
      </c>
      <c r="H542" s="18">
        <v>2849477</v>
      </c>
      <c r="I542" s="18">
        <f t="shared" si="25"/>
        <v>14.479711978698212</v>
      </c>
      <c r="J542" s="18">
        <f t="shared" si="26"/>
        <v>1.9522715594318875E-2</v>
      </c>
      <c r="K542" s="18"/>
      <c r="L542" s="56" t="str">
        <f>+VLOOKUP(Tabla1[[#This Row],[Operador]],OPE_6[#All],9,FALSE)</f>
        <v>M-BAP - SM</v>
      </c>
    </row>
    <row r="543" spans="1:12" x14ac:dyDescent="0.2">
      <c r="A543" s="15">
        <v>2001</v>
      </c>
      <c r="B543" s="15" t="s">
        <v>30</v>
      </c>
      <c r="C543" s="16" t="str">
        <f t="shared" si="24"/>
        <v>Octubre-2001</v>
      </c>
      <c r="D543" s="15" t="s">
        <v>81</v>
      </c>
      <c r="E543" s="67">
        <v>151035</v>
      </c>
      <c r="F543" s="67">
        <v>72200000</v>
      </c>
      <c r="G543" s="17">
        <f>+Tabla1[[#This Row],[Toneladas Km (Ton.Km)]]/Tabla1[[#This Row],[Toneladas (Ton)]]</f>
        <v>478.0348925745688</v>
      </c>
      <c r="H543" s="18">
        <v>1374840</v>
      </c>
      <c r="I543" s="18">
        <f t="shared" si="25"/>
        <v>9.102790743867315</v>
      </c>
      <c r="J543" s="18">
        <f t="shared" si="26"/>
        <v>1.9042105263157895E-2</v>
      </c>
      <c r="K543" s="18"/>
      <c r="L543" s="56" t="str">
        <f>+VLOOKUP(Tabla1[[#This Row],[Operador]],OPE_6[#All],9,FALSE)</f>
        <v>B-FEP SA</v>
      </c>
    </row>
    <row r="544" spans="1:12" x14ac:dyDescent="0.2">
      <c r="A544" s="15">
        <v>2001</v>
      </c>
      <c r="B544" s="15" t="s">
        <v>30</v>
      </c>
      <c r="C544" s="16" t="str">
        <f t="shared" si="24"/>
        <v>Octubre-2001</v>
      </c>
      <c r="D544" s="15" t="s">
        <v>6</v>
      </c>
      <c r="E544" s="67">
        <v>300000</v>
      </c>
      <c r="F544" s="67">
        <v>135778700</v>
      </c>
      <c r="G544" s="17">
        <f>+Tabla1[[#This Row],[Toneladas Km (Ton.Km)]]/Tabla1[[#This Row],[Toneladas (Ton)]]</f>
        <v>452.59566666666666</v>
      </c>
      <c r="H544" s="18">
        <v>3013300</v>
      </c>
      <c r="I544" s="18">
        <f t="shared" si="25"/>
        <v>10.044333333333332</v>
      </c>
      <c r="J544" s="18">
        <f t="shared" si="26"/>
        <v>2.2192729787514538E-2</v>
      </c>
      <c r="K544" s="18"/>
      <c r="L544" s="56" t="str">
        <f>+VLOOKUP(Tabla1[[#This Row],[Operador]],OPE_6[#All],9,FALSE)</f>
        <v>A-FSR SA</v>
      </c>
    </row>
    <row r="545" spans="1:12" x14ac:dyDescent="0.2">
      <c r="A545" s="15">
        <v>2001</v>
      </c>
      <c r="B545" s="15" t="s">
        <v>30</v>
      </c>
      <c r="C545" s="16" t="str">
        <f t="shared" si="24"/>
        <v>Octubre-2001</v>
      </c>
      <c r="D545" s="15" t="s">
        <v>35</v>
      </c>
      <c r="E545" s="67">
        <v>47999</v>
      </c>
      <c r="F545" s="67">
        <v>29760000</v>
      </c>
      <c r="G545" s="17">
        <f>+Tabla1[[#This Row],[Toneladas Km (Ton.Km)]]/Tabla1[[#This Row],[Toneladas (Ton)]]</f>
        <v>620.01291693576945</v>
      </c>
      <c r="H545" s="18">
        <v>789927</v>
      </c>
      <c r="I545" s="18">
        <f t="shared" si="25"/>
        <v>16.457155357403281</v>
      </c>
      <c r="J545" s="18">
        <f t="shared" si="26"/>
        <v>2.6543245967741935E-2</v>
      </c>
      <c r="K545" s="18"/>
      <c r="L545" s="56" t="str">
        <f>+VLOOKUP(Tabla1[[#This Row],[Operador]],OPE_6[#All],9,FALSE)</f>
        <v>I-ALLM SA</v>
      </c>
    </row>
    <row r="546" spans="1:12" x14ac:dyDescent="0.2">
      <c r="A546" s="15">
        <v>2001</v>
      </c>
      <c r="B546" s="15" t="s">
        <v>30</v>
      </c>
      <c r="C546" s="16" t="str">
        <f t="shared" si="24"/>
        <v>Octubre-2001</v>
      </c>
      <c r="D546" s="15" t="s">
        <v>7</v>
      </c>
      <c r="E546" s="67">
        <v>539320</v>
      </c>
      <c r="F546" s="67">
        <v>234816510</v>
      </c>
      <c r="G546" s="17">
        <f>+Tabla1[[#This Row],[Toneladas Km (Ton.Km)]]/Tabla1[[#This Row],[Toneladas (Ton)]]</f>
        <v>435.39366238967591</v>
      </c>
      <c r="H546" s="18">
        <v>4733004</v>
      </c>
      <c r="I546" s="18">
        <f t="shared" si="25"/>
        <v>8.7758733219609883</v>
      </c>
      <c r="J546" s="18">
        <f t="shared" si="26"/>
        <v>2.0156180670601057E-2</v>
      </c>
      <c r="K546" s="18"/>
      <c r="L546" s="56" t="str">
        <f>+VLOOKUP(Tabla1[[#This Row],[Operador]],OPE_6[#All],9,FALSE)</f>
        <v>C-NCA SA</v>
      </c>
    </row>
    <row r="547" spans="1:12" x14ac:dyDescent="0.2">
      <c r="A547" s="15">
        <v>2001</v>
      </c>
      <c r="B547" s="15" t="s">
        <v>30</v>
      </c>
      <c r="C547" s="16" t="str">
        <f t="shared" si="24"/>
        <v>Octubre-2001</v>
      </c>
      <c r="D547" s="15" t="s">
        <v>36</v>
      </c>
      <c r="E547" s="67">
        <v>207063</v>
      </c>
      <c r="F547" s="67">
        <v>153298000</v>
      </c>
      <c r="G547" s="17">
        <f>+Tabla1[[#This Row],[Toneladas Km (Ton.Km)]]/Tabla1[[#This Row],[Toneladas (Ton)]]</f>
        <v>740.34472600126537</v>
      </c>
      <c r="H547" s="18">
        <v>2788375</v>
      </c>
      <c r="I547" s="18">
        <f t="shared" si="25"/>
        <v>13.466312185180355</v>
      </c>
      <c r="J547" s="18">
        <f t="shared" si="26"/>
        <v>1.8189245782723844E-2</v>
      </c>
      <c r="K547" s="18" t="s">
        <v>44</v>
      </c>
      <c r="L547" s="56" t="str">
        <f>+VLOOKUP(Tabla1[[#This Row],[Operador]],OPE_6[#All],9,FALSE)</f>
        <v>J-ALLC SA</v>
      </c>
    </row>
    <row r="548" spans="1:12" x14ac:dyDescent="0.2">
      <c r="A548" s="15">
        <v>2001</v>
      </c>
      <c r="B548" s="15" t="s">
        <v>31</v>
      </c>
      <c r="C548" s="16" t="str">
        <f t="shared" si="24"/>
        <v>Noviembre-2001</v>
      </c>
      <c r="D548" s="15" t="s">
        <v>81</v>
      </c>
      <c r="E548" s="67">
        <v>178256</v>
      </c>
      <c r="F548" s="67">
        <v>79994000</v>
      </c>
      <c r="G548" s="17">
        <f>+Tabla1[[#This Row],[Toneladas Km (Ton.Km)]]/Tabla1[[#This Row],[Toneladas (Ton)]]</f>
        <v>448.75908805313708</v>
      </c>
      <c r="H548" s="18">
        <v>1609510</v>
      </c>
      <c r="I548" s="18">
        <f t="shared" si="25"/>
        <v>9.0292051880441608</v>
      </c>
      <c r="J548" s="18">
        <f t="shared" si="26"/>
        <v>2.012038402880216E-2</v>
      </c>
      <c r="K548" s="18"/>
      <c r="L548" s="56" t="str">
        <f>+VLOOKUP(Tabla1[[#This Row],[Operador]],OPE_6[#All],9,FALSE)</f>
        <v>B-FEP SA</v>
      </c>
    </row>
    <row r="549" spans="1:12" x14ac:dyDescent="0.2">
      <c r="A549" s="15">
        <v>2001</v>
      </c>
      <c r="B549" s="15" t="s">
        <v>31</v>
      </c>
      <c r="C549" s="16" t="str">
        <f t="shared" si="24"/>
        <v>Noviembre-2001</v>
      </c>
      <c r="D549" s="15" t="s">
        <v>6</v>
      </c>
      <c r="E549" s="67">
        <v>330400</v>
      </c>
      <c r="F549" s="67">
        <v>131167000</v>
      </c>
      <c r="G549" s="17">
        <f>+Tabla1[[#This Row],[Toneladas Km (Ton.Km)]]/Tabla1[[#This Row],[Toneladas (Ton)]]</f>
        <v>396.99455205811137</v>
      </c>
      <c r="H549" s="18">
        <v>2928700</v>
      </c>
      <c r="I549" s="18">
        <f t="shared" si="25"/>
        <v>8.8641041162227605</v>
      </c>
      <c r="J549" s="18">
        <f t="shared" si="26"/>
        <v>2.232802457935304E-2</v>
      </c>
      <c r="K549" s="18"/>
      <c r="L549" s="56" t="str">
        <f>+VLOOKUP(Tabla1[[#This Row],[Operador]],OPE_6[#All],9,FALSE)</f>
        <v>A-FSR SA</v>
      </c>
    </row>
    <row r="550" spans="1:12" x14ac:dyDescent="0.2">
      <c r="A550" s="15">
        <v>2001</v>
      </c>
      <c r="B550" s="15" t="s">
        <v>31</v>
      </c>
      <c r="C550" s="16" t="str">
        <f t="shared" si="24"/>
        <v>Noviembre-2001</v>
      </c>
      <c r="D550" s="15" t="s">
        <v>35</v>
      </c>
      <c r="E550" s="67">
        <v>43834</v>
      </c>
      <c r="F550" s="67">
        <v>32777000</v>
      </c>
      <c r="G550" s="17">
        <f>+Tabla1[[#This Row],[Toneladas Km (Ton.Km)]]/Tabla1[[#This Row],[Toneladas (Ton)]]</f>
        <v>747.75288588766716</v>
      </c>
      <c r="H550" s="18">
        <v>777560</v>
      </c>
      <c r="I550" s="18">
        <f t="shared" si="25"/>
        <v>17.738741616097094</v>
      </c>
      <c r="J550" s="18">
        <f t="shared" si="26"/>
        <v>2.3722732403819752E-2</v>
      </c>
      <c r="K550" s="18"/>
      <c r="L550" s="56" t="str">
        <f>+VLOOKUP(Tabla1[[#This Row],[Operador]],OPE_6[#All],9,FALSE)</f>
        <v>I-ALLM SA</v>
      </c>
    </row>
    <row r="551" spans="1:12" x14ac:dyDescent="0.2">
      <c r="A551" s="15">
        <v>2001</v>
      </c>
      <c r="B551" s="15" t="s">
        <v>31</v>
      </c>
      <c r="C551" s="16" t="str">
        <f t="shared" si="24"/>
        <v>Noviembre-2001</v>
      </c>
      <c r="D551" s="15" t="s">
        <v>7</v>
      </c>
      <c r="E551" s="67">
        <v>512475</v>
      </c>
      <c r="F551" s="67">
        <v>219981016</v>
      </c>
      <c r="G551" s="17">
        <f>+Tabla1[[#This Row],[Toneladas Km (Ton.Km)]]/Tabla1[[#This Row],[Toneladas (Ton)]]</f>
        <v>429.25218986292015</v>
      </c>
      <c r="H551" s="18">
        <v>4553557</v>
      </c>
      <c r="I551" s="18">
        <f t="shared" si="25"/>
        <v>8.8854227035465136</v>
      </c>
      <c r="J551" s="18">
        <f t="shared" si="26"/>
        <v>2.0699772565829045E-2</v>
      </c>
      <c r="K551" s="18"/>
      <c r="L551" s="56" t="str">
        <f>+VLOOKUP(Tabla1[[#This Row],[Operador]],OPE_6[#All],9,FALSE)</f>
        <v>C-NCA SA</v>
      </c>
    </row>
    <row r="552" spans="1:12" x14ac:dyDescent="0.2">
      <c r="A552" s="15">
        <v>2001</v>
      </c>
      <c r="B552" s="15" t="s">
        <v>31</v>
      </c>
      <c r="C552" s="16" t="str">
        <f t="shared" si="24"/>
        <v>Noviembre-2001</v>
      </c>
      <c r="D552" s="15" t="s">
        <v>36</v>
      </c>
      <c r="E552" s="67">
        <v>191403</v>
      </c>
      <c r="F552" s="67">
        <v>136011000</v>
      </c>
      <c r="G552" s="17">
        <f>+Tabla1[[#This Row],[Toneladas Km (Ton.Km)]]/Tabla1[[#This Row],[Toneladas (Ton)]]</f>
        <v>710.60014733311391</v>
      </c>
      <c r="H552" s="18">
        <v>2388216</v>
      </c>
      <c r="I552" s="18">
        <f t="shared" si="25"/>
        <v>12.477421983981442</v>
      </c>
      <c r="J552" s="18">
        <f t="shared" si="26"/>
        <v>1.7558991552153871E-2</v>
      </c>
      <c r="K552" s="18"/>
      <c r="L552" s="56" t="str">
        <f>+VLOOKUP(Tabla1[[#This Row],[Operador]],OPE_6[#All],9,FALSE)</f>
        <v>J-ALLC SA</v>
      </c>
    </row>
    <row r="553" spans="1:12" x14ac:dyDescent="0.2">
      <c r="A553" s="15">
        <v>2001</v>
      </c>
      <c r="B553" s="15" t="s">
        <v>32</v>
      </c>
      <c r="C553" s="16" t="str">
        <f t="shared" si="24"/>
        <v>Diciembre-2001</v>
      </c>
      <c r="D553" s="15" t="s">
        <v>81</v>
      </c>
      <c r="E553" s="67">
        <v>162620</v>
      </c>
      <c r="F553" s="67">
        <v>79000000</v>
      </c>
      <c r="G553" s="17">
        <f>+Tabla1[[#This Row],[Toneladas Km (Ton.Km)]]/Tabla1[[#This Row],[Toneladas (Ton)]]</f>
        <v>485.79510515311767</v>
      </c>
      <c r="H553" s="18">
        <v>1397496</v>
      </c>
      <c r="I553" s="18">
        <f t="shared" si="25"/>
        <v>8.593629319886853</v>
      </c>
      <c r="J553" s="18">
        <f t="shared" si="26"/>
        <v>1.7689822784810127E-2</v>
      </c>
      <c r="K553" s="18"/>
      <c r="L553" s="56" t="str">
        <f>+VLOOKUP(Tabla1[[#This Row],[Operador]],OPE_6[#All],9,FALSE)</f>
        <v>B-FEP SA</v>
      </c>
    </row>
    <row r="554" spans="1:12" x14ac:dyDescent="0.2">
      <c r="A554" s="15">
        <v>2001</v>
      </c>
      <c r="B554" s="15" t="s">
        <v>32</v>
      </c>
      <c r="C554" s="16" t="str">
        <f t="shared" ref="C554:C617" si="27" xml:space="preserve"> B554 &amp; "-" &amp; A554</f>
        <v>Diciembre-2001</v>
      </c>
      <c r="D554" s="15" t="s">
        <v>6</v>
      </c>
      <c r="E554" s="67">
        <v>293500</v>
      </c>
      <c r="F554" s="67">
        <v>112980500</v>
      </c>
      <c r="G554" s="17">
        <f>+Tabla1[[#This Row],[Toneladas Km (Ton.Km)]]/Tabla1[[#This Row],[Toneladas (Ton)]]</f>
        <v>384.94207836456559</v>
      </c>
      <c r="H554" s="18">
        <v>2506100</v>
      </c>
      <c r="I554" s="18">
        <f t="shared" si="25"/>
        <v>8.5386712095400341</v>
      </c>
      <c r="J554" s="18">
        <f t="shared" si="26"/>
        <v>2.2181703922358284E-2</v>
      </c>
      <c r="K554" s="18"/>
      <c r="L554" s="56" t="str">
        <f>+VLOOKUP(Tabla1[[#This Row],[Operador]],OPE_6[#All],9,FALSE)</f>
        <v>A-FSR SA</v>
      </c>
    </row>
    <row r="555" spans="1:12" x14ac:dyDescent="0.2">
      <c r="A555" s="15">
        <v>2001</v>
      </c>
      <c r="B555" s="15" t="s">
        <v>32</v>
      </c>
      <c r="C555" s="16" t="str">
        <f t="shared" si="27"/>
        <v>Diciembre-2001</v>
      </c>
      <c r="D555" s="15" t="s">
        <v>35</v>
      </c>
      <c r="E555" s="67">
        <v>30274</v>
      </c>
      <c r="F555" s="67">
        <v>24456000</v>
      </c>
      <c r="G555" s="17">
        <f>+Tabla1[[#This Row],[Toneladas Km (Ton.Km)]]/Tabla1[[#This Row],[Toneladas (Ton)]]</f>
        <v>807.82189337385216</v>
      </c>
      <c r="H555" s="18">
        <v>681138</v>
      </c>
      <c r="I555" s="18">
        <f t="shared" si="25"/>
        <v>22.49910814560349</v>
      </c>
      <c r="J555" s="18">
        <f t="shared" si="26"/>
        <v>2.7851570166830226E-2</v>
      </c>
      <c r="K555" s="18"/>
      <c r="L555" s="56" t="str">
        <f>+VLOOKUP(Tabla1[[#This Row],[Operador]],OPE_6[#All],9,FALSE)</f>
        <v>I-ALLM SA</v>
      </c>
    </row>
    <row r="556" spans="1:12" x14ac:dyDescent="0.2">
      <c r="A556" s="15">
        <v>2001</v>
      </c>
      <c r="B556" s="15" t="s">
        <v>32</v>
      </c>
      <c r="C556" s="16" t="str">
        <f t="shared" si="27"/>
        <v>Diciembre-2001</v>
      </c>
      <c r="D556" s="15" t="s">
        <v>7</v>
      </c>
      <c r="E556" s="67">
        <v>497002</v>
      </c>
      <c r="F556" s="67">
        <v>207888955</v>
      </c>
      <c r="G556" s="17">
        <f>+Tabla1[[#This Row],[Toneladas Km (Ton.Km)]]/Tabla1[[#This Row],[Toneladas (Ton)]]</f>
        <v>418.28595257161942</v>
      </c>
      <c r="H556" s="18">
        <v>4087615</v>
      </c>
      <c r="I556" s="18">
        <f t="shared" si="25"/>
        <v>8.2245443680307115</v>
      </c>
      <c r="J556" s="18">
        <f t="shared" si="26"/>
        <v>1.9662492410912353E-2</v>
      </c>
      <c r="K556" s="18"/>
      <c r="L556" s="56" t="str">
        <f>+VLOOKUP(Tabla1[[#This Row],[Operador]],OPE_6[#All],9,FALSE)</f>
        <v>C-NCA SA</v>
      </c>
    </row>
    <row r="557" spans="1:12" x14ac:dyDescent="0.2">
      <c r="A557" s="15">
        <v>2001</v>
      </c>
      <c r="B557" s="15" t="s">
        <v>32</v>
      </c>
      <c r="C557" s="16" t="str">
        <f t="shared" si="27"/>
        <v>Diciembre-2001</v>
      </c>
      <c r="D557" s="15" t="s">
        <v>36</v>
      </c>
      <c r="E557" s="67">
        <v>195005</v>
      </c>
      <c r="F557" s="67">
        <v>142054000</v>
      </c>
      <c r="G557" s="17">
        <f>+Tabla1[[#This Row],[Toneladas Km (Ton.Km)]]/Tabla1[[#This Row],[Toneladas (Ton)]]</f>
        <v>728.46337273403242</v>
      </c>
      <c r="H557" s="18">
        <v>2567955</v>
      </c>
      <c r="I557" s="18">
        <f t="shared" si="25"/>
        <v>13.168662341991231</v>
      </c>
      <c r="J557" s="18">
        <f t="shared" si="26"/>
        <v>1.8077315668689371E-2</v>
      </c>
      <c r="K557" s="18"/>
      <c r="L557" s="56" t="str">
        <f>+VLOOKUP(Tabla1[[#This Row],[Operador]],OPE_6[#All],9,FALSE)</f>
        <v>J-ALLC SA</v>
      </c>
    </row>
    <row r="558" spans="1:12" x14ac:dyDescent="0.2">
      <c r="A558" s="15">
        <v>2001</v>
      </c>
      <c r="B558" s="15" t="s">
        <v>4</v>
      </c>
      <c r="C558" s="16" t="str">
        <f t="shared" si="27"/>
        <v>Enero-2001</v>
      </c>
      <c r="D558" s="15" t="s">
        <v>163</v>
      </c>
      <c r="E558" s="67">
        <v>95415</v>
      </c>
      <c r="F558" s="67">
        <v>89691357</v>
      </c>
      <c r="G558" s="17">
        <f>+Tabla1[[#This Row],[Toneladas Km (Ton.Km)]]/Tabla1[[#This Row],[Toneladas (Ton)]]</f>
        <v>940.01317402924064</v>
      </c>
      <c r="H558" s="18">
        <v>1960330</v>
      </c>
      <c r="I558" s="18">
        <f t="shared" si="25"/>
        <v>20.545302101346749</v>
      </c>
      <c r="J558" s="18">
        <f t="shared" si="26"/>
        <v>2.1856398047361465E-2</v>
      </c>
      <c r="K558" s="18"/>
      <c r="L558" s="56" t="str">
        <f>+VLOOKUP(Tabla1[[#This Row],[Operador]],OPE_6[#All],9,FALSE)</f>
        <v>H-BC SA</v>
      </c>
    </row>
    <row r="559" spans="1:12" x14ac:dyDescent="0.2">
      <c r="A559" s="15">
        <v>2001</v>
      </c>
      <c r="B559" s="15" t="s">
        <v>11</v>
      </c>
      <c r="C559" s="16" t="str">
        <f t="shared" si="27"/>
        <v>Febrero-2001</v>
      </c>
      <c r="D559" s="15" t="s">
        <v>163</v>
      </c>
      <c r="E559" s="67">
        <v>60771</v>
      </c>
      <c r="F559" s="67">
        <v>57825513</v>
      </c>
      <c r="G559" s="17">
        <f>+Tabla1[[#This Row],[Toneladas Km (Ton.Km)]]/Tabla1[[#This Row],[Toneladas (Ton)]]</f>
        <v>951.53137187145182</v>
      </c>
      <c r="H559" s="18">
        <v>1288990</v>
      </c>
      <c r="I559" s="18">
        <f t="shared" si="25"/>
        <v>21.210610324003227</v>
      </c>
      <c r="J559" s="18">
        <f t="shared" si="26"/>
        <v>2.2291025762279013E-2</v>
      </c>
      <c r="K559" s="18"/>
      <c r="L559" s="56" t="str">
        <f>+VLOOKUP(Tabla1[[#This Row],[Operador]],OPE_6[#All],9,FALSE)</f>
        <v>H-BC SA</v>
      </c>
    </row>
    <row r="560" spans="1:12" x14ac:dyDescent="0.2">
      <c r="A560" s="15">
        <v>2001</v>
      </c>
      <c r="B560" s="15" t="s">
        <v>12</v>
      </c>
      <c r="C560" s="16" t="str">
        <f t="shared" si="27"/>
        <v>Marzo-2001</v>
      </c>
      <c r="D560" s="15" t="s">
        <v>163</v>
      </c>
      <c r="E560" s="67">
        <v>75944</v>
      </c>
      <c r="F560" s="67">
        <v>75030643</v>
      </c>
      <c r="G560" s="17">
        <f>+Tabla1[[#This Row],[Toneladas Km (Ton.Km)]]/Tabla1[[#This Row],[Toneladas (Ton)]]</f>
        <v>987.97328294532815</v>
      </c>
      <c r="H560" s="18">
        <v>1608700</v>
      </c>
      <c r="I560" s="18">
        <f t="shared" si="25"/>
        <v>21.18271357842621</v>
      </c>
      <c r="J560" s="18">
        <f t="shared" si="26"/>
        <v>2.1440573286836954E-2</v>
      </c>
      <c r="K560" s="18"/>
      <c r="L560" s="56" t="str">
        <f>+VLOOKUP(Tabla1[[#This Row],[Operador]],OPE_6[#All],9,FALSE)</f>
        <v>H-BC SA</v>
      </c>
    </row>
    <row r="561" spans="1:12" x14ac:dyDescent="0.2">
      <c r="A561" s="15">
        <v>2001</v>
      </c>
      <c r="B561" s="15" t="s">
        <v>13</v>
      </c>
      <c r="C561" s="16" t="str">
        <f t="shared" si="27"/>
        <v>Abril-2001</v>
      </c>
      <c r="D561" s="15" t="s">
        <v>163</v>
      </c>
      <c r="E561" s="67">
        <v>102571</v>
      </c>
      <c r="F561" s="67">
        <v>93323504</v>
      </c>
      <c r="G561" s="17">
        <f>+Tabla1[[#This Row],[Toneladas Km (Ton.Km)]]/Tabla1[[#This Row],[Toneladas (Ton)]]</f>
        <v>909.8429770597927</v>
      </c>
      <c r="H561" s="18">
        <v>2143570</v>
      </c>
      <c r="I561" s="18">
        <f t="shared" si="25"/>
        <v>20.898402082459956</v>
      </c>
      <c r="J561" s="18">
        <f t="shared" si="26"/>
        <v>2.296924041771942E-2</v>
      </c>
      <c r="K561" s="18"/>
      <c r="L561" s="56" t="str">
        <f>+VLOOKUP(Tabla1[[#This Row],[Operador]],OPE_6[#All],9,FALSE)</f>
        <v>H-BC SA</v>
      </c>
    </row>
    <row r="562" spans="1:12" x14ac:dyDescent="0.2">
      <c r="A562" s="15">
        <v>2001</v>
      </c>
      <c r="B562" s="15" t="s">
        <v>14</v>
      </c>
      <c r="C562" s="16" t="str">
        <f t="shared" si="27"/>
        <v>Mayo-2001</v>
      </c>
      <c r="D562" s="15" t="s">
        <v>163</v>
      </c>
      <c r="E562" s="67">
        <v>106493</v>
      </c>
      <c r="F562" s="67">
        <v>103984177</v>
      </c>
      <c r="G562" s="17">
        <f>+Tabla1[[#This Row],[Toneladas Km (Ton.Km)]]/Tabla1[[#This Row],[Toneladas (Ton)]]</f>
        <v>976.44142807508479</v>
      </c>
      <c r="H562" s="18">
        <v>2177000</v>
      </c>
      <c r="I562" s="18">
        <f t="shared" si="25"/>
        <v>20.442658202886573</v>
      </c>
      <c r="J562" s="18">
        <f t="shared" si="26"/>
        <v>2.0935877580682299E-2</v>
      </c>
      <c r="K562" s="18"/>
      <c r="L562" s="56" t="str">
        <f>+VLOOKUP(Tabla1[[#This Row],[Operador]],OPE_6[#All],9,FALSE)</f>
        <v>H-BC SA</v>
      </c>
    </row>
    <row r="563" spans="1:12" x14ac:dyDescent="0.2">
      <c r="A563" s="15">
        <v>2001</v>
      </c>
      <c r="B563" s="15" t="s">
        <v>15</v>
      </c>
      <c r="C563" s="16" t="str">
        <f t="shared" si="27"/>
        <v>Junio-2001</v>
      </c>
      <c r="D563" s="15" t="s">
        <v>163</v>
      </c>
      <c r="E563" s="67">
        <v>110363</v>
      </c>
      <c r="F563" s="67">
        <v>107376715</v>
      </c>
      <c r="G563" s="17">
        <f>+Tabla1[[#This Row],[Toneladas Km (Ton.Km)]]/Tabla1[[#This Row],[Toneladas (Ton)]]</f>
        <v>972.94124842564986</v>
      </c>
      <c r="H563" s="18">
        <v>2408000</v>
      </c>
      <c r="I563" s="18">
        <f t="shared" si="25"/>
        <v>21.81890669880304</v>
      </c>
      <c r="J563" s="18">
        <f t="shared" si="26"/>
        <v>2.2425718648591549E-2</v>
      </c>
      <c r="K563" s="18"/>
      <c r="L563" s="56" t="str">
        <f>+VLOOKUP(Tabla1[[#This Row],[Operador]],OPE_6[#All],9,FALSE)</f>
        <v>H-BC SA</v>
      </c>
    </row>
    <row r="564" spans="1:12" x14ac:dyDescent="0.2">
      <c r="A564" s="15">
        <v>2001</v>
      </c>
      <c r="B564" s="15" t="s">
        <v>16</v>
      </c>
      <c r="C564" s="16" t="str">
        <f t="shared" si="27"/>
        <v>Julio-2001</v>
      </c>
      <c r="D564" s="15" t="s">
        <v>163</v>
      </c>
      <c r="E564" s="67">
        <v>106244</v>
      </c>
      <c r="F564" s="67">
        <v>113752272</v>
      </c>
      <c r="G564" s="17">
        <f>+Tabla1[[#This Row],[Toneladas Km (Ton.Km)]]/Tabla1[[#This Row],[Toneladas (Ton)]]</f>
        <v>1070.6700801927639</v>
      </c>
      <c r="H564" s="18">
        <v>2369000</v>
      </c>
      <c r="I564" s="18">
        <f t="shared" si="25"/>
        <v>22.297729754150822</v>
      </c>
      <c r="J564" s="18">
        <f t="shared" si="26"/>
        <v>2.0825957656476522E-2</v>
      </c>
      <c r="K564" s="18"/>
      <c r="L564" s="56" t="str">
        <f>+VLOOKUP(Tabla1[[#This Row],[Operador]],OPE_6[#All],9,FALSE)</f>
        <v>H-BC SA</v>
      </c>
    </row>
    <row r="565" spans="1:12" x14ac:dyDescent="0.2">
      <c r="A565" s="15">
        <v>2001</v>
      </c>
      <c r="B565" s="15" t="s">
        <v>28</v>
      </c>
      <c r="C565" s="16" t="str">
        <f t="shared" si="27"/>
        <v>Agosto-2001</v>
      </c>
      <c r="D565" s="15" t="s">
        <v>163</v>
      </c>
      <c r="E565" s="67">
        <v>110046</v>
      </c>
      <c r="F565" s="67">
        <v>120535900</v>
      </c>
      <c r="G565" s="17">
        <f>+Tabla1[[#This Row],[Toneladas Km (Ton.Km)]]/Tabla1[[#This Row],[Toneladas (Ton)]]</f>
        <v>1095.322864983734</v>
      </c>
      <c r="H565" s="18">
        <v>2507000</v>
      </c>
      <c r="I565" s="18">
        <f t="shared" si="25"/>
        <v>22.781382331025206</v>
      </c>
      <c r="J565" s="18">
        <f t="shared" si="26"/>
        <v>2.0798782769282844E-2</v>
      </c>
      <c r="K565" s="18"/>
      <c r="L565" s="56" t="str">
        <f>+VLOOKUP(Tabla1[[#This Row],[Operador]],OPE_6[#All],9,FALSE)</f>
        <v>H-BC SA</v>
      </c>
    </row>
    <row r="566" spans="1:12" x14ac:dyDescent="0.2">
      <c r="A566" s="15">
        <v>2001</v>
      </c>
      <c r="B566" s="15" t="s">
        <v>29</v>
      </c>
      <c r="C566" s="16" t="str">
        <f t="shared" si="27"/>
        <v>Septiembre-2001</v>
      </c>
      <c r="D566" s="15" t="s">
        <v>163</v>
      </c>
      <c r="E566" s="67">
        <v>100649</v>
      </c>
      <c r="F566" s="67">
        <v>109662073</v>
      </c>
      <c r="G566" s="17">
        <f>+Tabla1[[#This Row],[Toneladas Km (Ton.Km)]]/Tabla1[[#This Row],[Toneladas (Ton)]]</f>
        <v>1089.549553398444</v>
      </c>
      <c r="H566" s="18">
        <v>2299000</v>
      </c>
      <c r="I566" s="18">
        <f t="shared" si="25"/>
        <v>22.841756997088893</v>
      </c>
      <c r="J566" s="18">
        <f t="shared" si="26"/>
        <v>2.0964403983134625E-2</v>
      </c>
      <c r="K566" s="18"/>
      <c r="L566" s="56" t="str">
        <f>+VLOOKUP(Tabla1[[#This Row],[Operador]],OPE_6[#All],9,FALSE)</f>
        <v>H-BC SA</v>
      </c>
    </row>
    <row r="567" spans="1:12" x14ac:dyDescent="0.2">
      <c r="A567" s="15">
        <v>2001</v>
      </c>
      <c r="B567" s="15" t="s">
        <v>30</v>
      </c>
      <c r="C567" s="16" t="str">
        <f t="shared" si="27"/>
        <v>Octubre-2001</v>
      </c>
      <c r="D567" s="15" t="s">
        <v>163</v>
      </c>
      <c r="E567" s="67">
        <v>94139</v>
      </c>
      <c r="F567" s="67">
        <v>107416200</v>
      </c>
      <c r="G567" s="17">
        <f>+Tabla1[[#This Row],[Toneladas Km (Ton.Km)]]/Tabla1[[#This Row],[Toneladas (Ton)]]</f>
        <v>1141.0382519465895</v>
      </c>
      <c r="H567" s="18">
        <v>2224000</v>
      </c>
      <c r="I567" s="18">
        <f t="shared" si="25"/>
        <v>23.624640159763754</v>
      </c>
      <c r="J567" s="18">
        <f t="shared" si="26"/>
        <v>2.0704511982363928E-2</v>
      </c>
      <c r="K567" s="18"/>
      <c r="L567" s="56" t="str">
        <f>+VLOOKUP(Tabla1[[#This Row],[Operador]],OPE_6[#All],9,FALSE)</f>
        <v>H-BC SA</v>
      </c>
    </row>
    <row r="568" spans="1:12" x14ac:dyDescent="0.2">
      <c r="A568" s="15">
        <v>2001</v>
      </c>
      <c r="B568" s="15" t="s">
        <v>31</v>
      </c>
      <c r="C568" s="16" t="str">
        <f t="shared" si="27"/>
        <v>Noviembre-2001</v>
      </c>
      <c r="D568" s="15" t="s">
        <v>163</v>
      </c>
      <c r="E568" s="67">
        <v>104434</v>
      </c>
      <c r="F568" s="67">
        <v>120084700</v>
      </c>
      <c r="G568" s="17">
        <f>+Tabla1[[#This Row],[Toneladas Km (Ton.Km)]]/Tabla1[[#This Row],[Toneladas (Ton)]]</f>
        <v>1149.8621138709616</v>
      </c>
      <c r="H568" s="18">
        <v>2553000</v>
      </c>
      <c r="I568" s="18">
        <f t="shared" si="25"/>
        <v>24.446061627439338</v>
      </c>
      <c r="J568" s="18">
        <f t="shared" si="26"/>
        <v>2.1259993987577101E-2</v>
      </c>
      <c r="K568" s="18"/>
      <c r="L568" s="56" t="str">
        <f>+VLOOKUP(Tabla1[[#This Row],[Operador]],OPE_6[#All],9,FALSE)</f>
        <v>H-BC SA</v>
      </c>
    </row>
    <row r="569" spans="1:12" x14ac:dyDescent="0.2">
      <c r="A569" s="15">
        <v>2001</v>
      </c>
      <c r="B569" s="15" t="s">
        <v>32</v>
      </c>
      <c r="C569" s="16" t="str">
        <f t="shared" si="27"/>
        <v>Diciembre-2001</v>
      </c>
      <c r="D569" s="15" t="s">
        <v>163</v>
      </c>
      <c r="E569" s="67">
        <v>71425</v>
      </c>
      <c r="F569" s="67">
        <v>74006344</v>
      </c>
      <c r="G569" s="17">
        <f>+Tabla1[[#This Row],[Toneladas Km (Ton.Km)]]/Tabla1[[#This Row],[Toneladas (Ton)]]</f>
        <v>1036.1406230311516</v>
      </c>
      <c r="H569" s="18">
        <v>1579000</v>
      </c>
      <c r="I569" s="18">
        <f t="shared" si="25"/>
        <v>22.107105355267763</v>
      </c>
      <c r="J569" s="18">
        <f t="shared" si="26"/>
        <v>2.1336008707577826E-2</v>
      </c>
      <c r="K569" s="18"/>
      <c r="L569" s="56" t="str">
        <f>+VLOOKUP(Tabla1[[#This Row],[Operador]],OPE_6[#All],9,FALSE)</f>
        <v>H-BC SA</v>
      </c>
    </row>
    <row r="570" spans="1:12" x14ac:dyDescent="0.2">
      <c r="A570" s="15">
        <v>2002</v>
      </c>
      <c r="B570" s="15" t="s">
        <v>4</v>
      </c>
      <c r="C570" s="16" t="str">
        <f t="shared" si="27"/>
        <v>Enero-2002</v>
      </c>
      <c r="D570" s="15" t="s">
        <v>81</v>
      </c>
      <c r="E570" s="67">
        <v>147821</v>
      </c>
      <c r="F570" s="67">
        <v>55611371</v>
      </c>
      <c r="G570" s="17">
        <f>+Tabla1[[#This Row],[Toneladas Km (Ton.Km)]]/Tabla1[[#This Row],[Toneladas (Ton)]]</f>
        <v>376.20751449388109</v>
      </c>
      <c r="H570" s="18">
        <v>1465094</v>
      </c>
      <c r="I570" s="18">
        <f t="shared" si="25"/>
        <v>9.911271064327801</v>
      </c>
      <c r="J570" s="18">
        <f t="shared" si="26"/>
        <v>2.6345223533510799E-2</v>
      </c>
      <c r="K570" s="18"/>
      <c r="L570" s="56" t="str">
        <f>+VLOOKUP(Tabla1[[#This Row],[Operador]],OPE_6[#All],9,FALSE)</f>
        <v>B-FEP SA</v>
      </c>
    </row>
    <row r="571" spans="1:12" x14ac:dyDescent="0.2">
      <c r="A571" s="15">
        <v>2002</v>
      </c>
      <c r="B571" s="15" t="s">
        <v>4</v>
      </c>
      <c r="C571" s="16" t="str">
        <f t="shared" si="27"/>
        <v>Enero-2002</v>
      </c>
      <c r="D571" s="15" t="s">
        <v>6</v>
      </c>
      <c r="E571" s="67">
        <v>201400</v>
      </c>
      <c r="F571" s="67">
        <v>88965000</v>
      </c>
      <c r="G571" s="17">
        <f>+Tabla1[[#This Row],[Toneladas Km (Ton.Km)]]/Tabla1[[#This Row],[Toneladas (Ton)]]</f>
        <v>441.7328699106256</v>
      </c>
      <c r="H571" s="18">
        <v>2041300</v>
      </c>
      <c r="I571" s="18">
        <f t="shared" si="25"/>
        <v>10.135551142005959</v>
      </c>
      <c r="J571" s="18">
        <f t="shared" si="26"/>
        <v>2.29449783622773E-2</v>
      </c>
      <c r="K571" s="18"/>
      <c r="L571" s="56" t="str">
        <f>+VLOOKUP(Tabla1[[#This Row],[Operador]],OPE_6[#All],9,FALSE)</f>
        <v>A-FSR SA</v>
      </c>
    </row>
    <row r="572" spans="1:12" x14ac:dyDescent="0.2">
      <c r="A572" s="15">
        <v>2002</v>
      </c>
      <c r="B572" s="15" t="s">
        <v>4</v>
      </c>
      <c r="C572" s="16" t="str">
        <f t="shared" si="27"/>
        <v>Enero-2002</v>
      </c>
      <c r="D572" s="15" t="s">
        <v>35</v>
      </c>
      <c r="E572" s="67">
        <v>45031</v>
      </c>
      <c r="F572" s="67">
        <v>27151000</v>
      </c>
      <c r="G572" s="17">
        <f>+Tabla1[[#This Row],[Toneladas Km (Ton.Km)]]/Tabla1[[#This Row],[Toneladas (Ton)]]</f>
        <v>602.94019675334766</v>
      </c>
      <c r="H572" s="18">
        <v>1057770</v>
      </c>
      <c r="I572" s="18">
        <f t="shared" si="25"/>
        <v>23.489818125291468</v>
      </c>
      <c r="J572" s="18">
        <f t="shared" si="26"/>
        <v>3.8958786048396005E-2</v>
      </c>
      <c r="K572" s="18"/>
      <c r="L572" s="56" t="str">
        <f>+VLOOKUP(Tabla1[[#This Row],[Operador]],OPE_6[#All],9,FALSE)</f>
        <v>I-ALLM SA</v>
      </c>
    </row>
    <row r="573" spans="1:12" x14ac:dyDescent="0.2">
      <c r="A573" s="15">
        <v>2002</v>
      </c>
      <c r="B573" s="15" t="s">
        <v>4</v>
      </c>
      <c r="C573" s="16" t="str">
        <f t="shared" si="27"/>
        <v>Enero-2002</v>
      </c>
      <c r="D573" s="15" t="s">
        <v>7</v>
      </c>
      <c r="E573" s="67">
        <v>451449</v>
      </c>
      <c r="F573" s="67">
        <v>187849348</v>
      </c>
      <c r="G573" s="17">
        <f>+Tabla1[[#This Row],[Toneladas Km (Ton.Km)]]/Tabla1[[#This Row],[Toneladas (Ton)]]</f>
        <v>416.10314343369902</v>
      </c>
      <c r="H573" s="18">
        <v>3719740</v>
      </c>
      <c r="I573" s="18">
        <f t="shared" si="25"/>
        <v>8.2395575136947912</v>
      </c>
      <c r="J573" s="18">
        <f t="shared" si="26"/>
        <v>1.9801718981744883E-2</v>
      </c>
      <c r="K573" s="18"/>
      <c r="L573" s="56" t="str">
        <f>+VLOOKUP(Tabla1[[#This Row],[Operador]],OPE_6[#All],9,FALSE)</f>
        <v>C-NCA SA</v>
      </c>
    </row>
    <row r="574" spans="1:12" x14ac:dyDescent="0.2">
      <c r="A574" s="15">
        <v>2002</v>
      </c>
      <c r="B574" s="15" t="s">
        <v>4</v>
      </c>
      <c r="C574" s="16" t="str">
        <f t="shared" si="27"/>
        <v>Enero-2002</v>
      </c>
      <c r="D574" s="15" t="s">
        <v>36</v>
      </c>
      <c r="E574" s="67">
        <v>192648</v>
      </c>
      <c r="F574" s="67">
        <v>147696000</v>
      </c>
      <c r="G574" s="17">
        <f>+Tabla1[[#This Row],[Toneladas Km (Ton.Km)]]/Tabla1[[#This Row],[Toneladas (Ton)]]</f>
        <v>766.66251401519867</v>
      </c>
      <c r="H574" s="18">
        <v>2687560</v>
      </c>
      <c r="I574" s="18">
        <f t="shared" si="25"/>
        <v>13.950624974045928</v>
      </c>
      <c r="J574" s="18">
        <f t="shared" si="26"/>
        <v>1.8196565919185354E-2</v>
      </c>
      <c r="K574" s="18"/>
      <c r="L574" s="56" t="str">
        <f>+VLOOKUP(Tabla1[[#This Row],[Operador]],OPE_6[#All],9,FALSE)</f>
        <v>J-ALLC SA</v>
      </c>
    </row>
    <row r="575" spans="1:12" x14ac:dyDescent="0.2">
      <c r="A575" s="15">
        <v>2002</v>
      </c>
      <c r="B575" s="15" t="s">
        <v>11</v>
      </c>
      <c r="C575" s="16" t="str">
        <f t="shared" si="27"/>
        <v>Febrero-2002</v>
      </c>
      <c r="D575" s="15" t="s">
        <v>81</v>
      </c>
      <c r="E575" s="67">
        <v>117161</v>
      </c>
      <c r="F575" s="67">
        <v>50370000</v>
      </c>
      <c r="G575" s="17">
        <f>+Tabla1[[#This Row],[Toneladas Km (Ton.Km)]]/Tabla1[[#This Row],[Toneladas (Ton)]]</f>
        <v>429.92121951844041</v>
      </c>
      <c r="H575" s="18">
        <v>1317117</v>
      </c>
      <c r="I575" s="18">
        <f t="shared" si="25"/>
        <v>11.241940577495924</v>
      </c>
      <c r="J575" s="18">
        <f t="shared" si="26"/>
        <v>2.6148838594401428E-2</v>
      </c>
      <c r="K575" s="18"/>
      <c r="L575" s="56" t="str">
        <f>+VLOOKUP(Tabla1[[#This Row],[Operador]],OPE_6[#All],9,FALSE)</f>
        <v>B-FEP SA</v>
      </c>
    </row>
    <row r="576" spans="1:12" x14ac:dyDescent="0.2">
      <c r="A576" s="15">
        <v>2002</v>
      </c>
      <c r="B576" s="15" t="s">
        <v>11</v>
      </c>
      <c r="C576" s="16" t="str">
        <f t="shared" si="27"/>
        <v>Febrero-2002</v>
      </c>
      <c r="D576" s="15" t="s">
        <v>6</v>
      </c>
      <c r="E576" s="67">
        <v>189200</v>
      </c>
      <c r="F576" s="67">
        <v>96139100</v>
      </c>
      <c r="G576" s="17">
        <f>+Tabla1[[#This Row],[Toneladas Km (Ton.Km)]]/Tabla1[[#This Row],[Toneladas (Ton)]]</f>
        <v>508.13477801268499</v>
      </c>
      <c r="H576" s="18">
        <v>2208400</v>
      </c>
      <c r="I576" s="18">
        <f t="shared" si="25"/>
        <v>11.6723044397463</v>
      </c>
      <c r="J576" s="18">
        <f t="shared" si="26"/>
        <v>2.2970882814588447E-2</v>
      </c>
      <c r="K576" s="18"/>
      <c r="L576" s="56" t="str">
        <f>+VLOOKUP(Tabla1[[#This Row],[Operador]],OPE_6[#All],9,FALSE)</f>
        <v>A-FSR SA</v>
      </c>
    </row>
    <row r="577" spans="1:12" x14ac:dyDescent="0.2">
      <c r="A577" s="15">
        <v>2002</v>
      </c>
      <c r="B577" s="15" t="s">
        <v>11</v>
      </c>
      <c r="C577" s="16" t="str">
        <f t="shared" si="27"/>
        <v>Febrero-2002</v>
      </c>
      <c r="D577" s="15" t="s">
        <v>35</v>
      </c>
      <c r="E577" s="67">
        <v>36534</v>
      </c>
      <c r="F577" s="67">
        <v>22085000</v>
      </c>
      <c r="G577" s="17">
        <f>+Tabla1[[#This Row],[Toneladas Km (Ton.Km)]]/Tabla1[[#This Row],[Toneladas (Ton)]]</f>
        <v>604.50539223736791</v>
      </c>
      <c r="H577" s="18">
        <v>1040650.0000000001</v>
      </c>
      <c r="I577" s="18">
        <f t="shared" si="25"/>
        <v>28.484425466688567</v>
      </c>
      <c r="J577" s="18">
        <f t="shared" si="26"/>
        <v>4.7120217342087392E-2</v>
      </c>
      <c r="K577" s="18"/>
      <c r="L577" s="56" t="str">
        <f>+VLOOKUP(Tabla1[[#This Row],[Operador]],OPE_6[#All],9,FALSE)</f>
        <v>I-ALLM SA</v>
      </c>
    </row>
    <row r="578" spans="1:12" x14ac:dyDescent="0.2">
      <c r="A578" s="15">
        <v>2002</v>
      </c>
      <c r="B578" s="15" t="s">
        <v>11</v>
      </c>
      <c r="C578" s="16" t="str">
        <f t="shared" si="27"/>
        <v>Febrero-2002</v>
      </c>
      <c r="D578" s="15" t="s">
        <v>7</v>
      </c>
      <c r="E578" s="67">
        <v>385147</v>
      </c>
      <c r="F578" s="67">
        <v>161257575</v>
      </c>
      <c r="G578" s="17">
        <f>+Tabla1[[#This Row],[Toneladas Km (Ton.Km)]]/Tabla1[[#This Row],[Toneladas (Ton)]]</f>
        <v>418.69098032699202</v>
      </c>
      <c r="H578" s="18">
        <v>3124908</v>
      </c>
      <c r="I578" s="18">
        <f t="shared" si="25"/>
        <v>8.1135462563644527</v>
      </c>
      <c r="J578" s="18">
        <f t="shared" si="26"/>
        <v>1.9378364086152233E-2</v>
      </c>
      <c r="K578" s="18"/>
      <c r="L578" s="56" t="str">
        <f>+VLOOKUP(Tabla1[[#This Row],[Operador]],OPE_6[#All],9,FALSE)</f>
        <v>C-NCA SA</v>
      </c>
    </row>
    <row r="579" spans="1:12" x14ac:dyDescent="0.2">
      <c r="A579" s="15">
        <v>2002</v>
      </c>
      <c r="B579" s="15" t="s">
        <v>11</v>
      </c>
      <c r="C579" s="16" t="str">
        <f t="shared" si="27"/>
        <v>Febrero-2002</v>
      </c>
      <c r="D579" s="15" t="s">
        <v>36</v>
      </c>
      <c r="E579" s="67">
        <v>166961</v>
      </c>
      <c r="F579" s="67">
        <v>125807000</v>
      </c>
      <c r="G579" s="17">
        <f>+Tabla1[[#This Row],[Toneladas Km (Ton.Km)]]/Tabla1[[#This Row],[Toneladas (Ton)]]</f>
        <v>753.51129904588493</v>
      </c>
      <c r="H579" s="18">
        <v>2572030</v>
      </c>
      <c r="I579" s="18">
        <f t="shared" si="25"/>
        <v>15.404974814477633</v>
      </c>
      <c r="J579" s="18">
        <f t="shared" si="26"/>
        <v>2.0444251909671161E-2</v>
      </c>
      <c r="K579" s="18"/>
      <c r="L579" s="56" t="str">
        <f>+VLOOKUP(Tabla1[[#This Row],[Operador]],OPE_6[#All],9,FALSE)</f>
        <v>J-ALLC SA</v>
      </c>
    </row>
    <row r="580" spans="1:12" x14ac:dyDescent="0.2">
      <c r="A580" s="15">
        <v>2002</v>
      </c>
      <c r="B580" s="15" t="s">
        <v>12</v>
      </c>
      <c r="C580" s="16" t="str">
        <f t="shared" si="27"/>
        <v>Marzo-2002</v>
      </c>
      <c r="D580" s="15" t="s">
        <v>81</v>
      </c>
      <c r="E580" s="67">
        <v>169525</v>
      </c>
      <c r="F580" s="67">
        <v>77180000</v>
      </c>
      <c r="G580" s="17">
        <f>+Tabla1[[#This Row],[Toneladas Km (Ton.Km)]]/Tabla1[[#This Row],[Toneladas (Ton)]]</f>
        <v>455.27208376345669</v>
      </c>
      <c r="H580" s="18">
        <v>2679353</v>
      </c>
      <c r="I580" s="18">
        <f t="shared" si="25"/>
        <v>15.805061200412919</v>
      </c>
      <c r="J580" s="18">
        <f t="shared" si="26"/>
        <v>3.4715638766519827E-2</v>
      </c>
      <c r="K580" s="18"/>
      <c r="L580" s="56" t="str">
        <f>+VLOOKUP(Tabla1[[#This Row],[Operador]],OPE_6[#All],9,FALSE)</f>
        <v>B-FEP SA</v>
      </c>
    </row>
    <row r="581" spans="1:12" x14ac:dyDescent="0.2">
      <c r="A581" s="15">
        <v>2002</v>
      </c>
      <c r="B581" s="15" t="s">
        <v>12</v>
      </c>
      <c r="C581" s="16" t="str">
        <f t="shared" si="27"/>
        <v>Marzo-2002</v>
      </c>
      <c r="D581" s="15" t="s">
        <v>6</v>
      </c>
      <c r="E581" s="67">
        <v>207870</v>
      </c>
      <c r="F581" s="67">
        <v>97588600</v>
      </c>
      <c r="G581" s="17">
        <f>+Tabla1[[#This Row],[Toneladas Km (Ton.Km)]]/Tabla1[[#This Row],[Toneladas (Ton)]]</f>
        <v>469.46937990089958</v>
      </c>
      <c r="H581" s="18">
        <v>2260000</v>
      </c>
      <c r="I581" s="18">
        <f t="shared" si="25"/>
        <v>10.872179727714437</v>
      </c>
      <c r="J581" s="18">
        <f t="shared" si="26"/>
        <v>2.315844268695319E-2</v>
      </c>
      <c r="K581" s="18"/>
      <c r="L581" s="56" t="str">
        <f>+VLOOKUP(Tabla1[[#This Row],[Operador]],OPE_6[#All],9,FALSE)</f>
        <v>A-FSR SA</v>
      </c>
    </row>
    <row r="582" spans="1:12" x14ac:dyDescent="0.2">
      <c r="A582" s="15">
        <v>2002</v>
      </c>
      <c r="B582" s="15" t="s">
        <v>12</v>
      </c>
      <c r="C582" s="16" t="str">
        <f t="shared" si="27"/>
        <v>Marzo-2002</v>
      </c>
      <c r="D582" s="15" t="s">
        <v>35</v>
      </c>
      <c r="E582" s="67">
        <v>40482</v>
      </c>
      <c r="F582" s="67">
        <v>19107000</v>
      </c>
      <c r="G582" s="17">
        <f>+Tabla1[[#This Row],[Toneladas Km (Ton.Km)]]/Tabla1[[#This Row],[Toneladas (Ton)]]</f>
        <v>471.98755002223209</v>
      </c>
      <c r="H582" s="18">
        <v>1957180</v>
      </c>
      <c r="I582" s="18">
        <f t="shared" ref="I582:I645" si="28">+H582/E582</f>
        <v>48.346919618595919</v>
      </c>
      <c r="J582" s="18">
        <f t="shared" ref="J582:J645" si="29">+H582/F582</f>
        <v>0.10243261631862668</v>
      </c>
      <c r="K582" s="18"/>
      <c r="L582" s="56" t="str">
        <f>+VLOOKUP(Tabla1[[#This Row],[Operador]],OPE_6[#All],9,FALSE)</f>
        <v>I-ALLM SA</v>
      </c>
    </row>
    <row r="583" spans="1:12" x14ac:dyDescent="0.2">
      <c r="A583" s="15">
        <v>2002</v>
      </c>
      <c r="B583" s="15" t="s">
        <v>12</v>
      </c>
      <c r="C583" s="16" t="str">
        <f t="shared" si="27"/>
        <v>Marzo-2002</v>
      </c>
      <c r="D583" s="15" t="s">
        <v>7</v>
      </c>
      <c r="E583" s="67">
        <v>459645</v>
      </c>
      <c r="F583" s="67">
        <v>192642476</v>
      </c>
      <c r="G583" s="17">
        <f>+Tabla1[[#This Row],[Toneladas Km (Ton.Km)]]/Tabla1[[#This Row],[Toneladas (Ton)]]</f>
        <v>419.11143599952135</v>
      </c>
      <c r="H583" s="18">
        <v>4102179</v>
      </c>
      <c r="I583" s="18">
        <f t="shared" si="28"/>
        <v>8.9246679502659667</v>
      </c>
      <c r="J583" s="18">
        <f t="shared" si="29"/>
        <v>2.1294260150601471E-2</v>
      </c>
      <c r="K583" s="18"/>
      <c r="L583" s="56" t="str">
        <f>+VLOOKUP(Tabla1[[#This Row],[Operador]],OPE_6[#All],9,FALSE)</f>
        <v>C-NCA SA</v>
      </c>
    </row>
    <row r="584" spans="1:12" x14ac:dyDescent="0.2">
      <c r="A584" s="15">
        <v>2002</v>
      </c>
      <c r="B584" s="15" t="s">
        <v>12</v>
      </c>
      <c r="C584" s="16" t="str">
        <f t="shared" si="27"/>
        <v>Marzo-2002</v>
      </c>
      <c r="D584" s="15" t="s">
        <v>36</v>
      </c>
      <c r="E584" s="67">
        <v>284435</v>
      </c>
      <c r="F584" s="67">
        <v>174995000</v>
      </c>
      <c r="G584" s="17">
        <f>+Tabla1[[#This Row],[Toneladas Km (Ton.Km)]]/Tabla1[[#This Row],[Toneladas (Ton)]]</f>
        <v>615.23722467347545</v>
      </c>
      <c r="H584" s="18">
        <v>3554410</v>
      </c>
      <c r="I584" s="18">
        <f t="shared" si="28"/>
        <v>12.496387575368713</v>
      </c>
      <c r="J584" s="18">
        <f t="shared" si="29"/>
        <v>2.0311494614131832E-2</v>
      </c>
      <c r="K584" s="18"/>
      <c r="L584" s="56" t="str">
        <f>+VLOOKUP(Tabla1[[#This Row],[Operador]],OPE_6[#All],9,FALSE)</f>
        <v>J-ALLC SA</v>
      </c>
    </row>
    <row r="585" spans="1:12" x14ac:dyDescent="0.2">
      <c r="A585" s="15">
        <v>2002</v>
      </c>
      <c r="B585" s="15" t="s">
        <v>13</v>
      </c>
      <c r="C585" s="16" t="str">
        <f t="shared" si="27"/>
        <v>Abril-2002</v>
      </c>
      <c r="D585" s="15" t="s">
        <v>81</v>
      </c>
      <c r="E585" s="67">
        <v>219566</v>
      </c>
      <c r="F585" s="67">
        <v>92310000</v>
      </c>
      <c r="G585" s="17">
        <f>+Tabla1[[#This Row],[Toneladas Km (Ton.Km)]]/Tabla1[[#This Row],[Toneladas (Ton)]]</f>
        <v>420.42028365047412</v>
      </c>
      <c r="H585" s="18">
        <v>3434050</v>
      </c>
      <c r="I585" s="18">
        <f t="shared" si="28"/>
        <v>15.640171975624641</v>
      </c>
      <c r="J585" s="18">
        <f t="shared" si="29"/>
        <v>3.7201278301375797E-2</v>
      </c>
      <c r="K585" s="18"/>
      <c r="L585" s="56" t="str">
        <f>+VLOOKUP(Tabla1[[#This Row],[Operador]],OPE_6[#All],9,FALSE)</f>
        <v>B-FEP SA</v>
      </c>
    </row>
    <row r="586" spans="1:12" x14ac:dyDescent="0.2">
      <c r="A586" s="15">
        <v>2002</v>
      </c>
      <c r="B586" s="15" t="s">
        <v>13</v>
      </c>
      <c r="C586" s="16" t="str">
        <f t="shared" si="27"/>
        <v>Abril-2002</v>
      </c>
      <c r="D586" s="15" t="s">
        <v>6</v>
      </c>
      <c r="E586" s="67">
        <v>220100</v>
      </c>
      <c r="F586" s="67">
        <v>104580300</v>
      </c>
      <c r="G586" s="17">
        <f>+Tabla1[[#This Row],[Toneladas Km (Ton.Km)]]/Tabla1[[#This Row],[Toneladas (Ton)]]</f>
        <v>475.14902317128576</v>
      </c>
      <c r="H586" s="18">
        <v>2466000</v>
      </c>
      <c r="I586" s="18">
        <f t="shared" si="28"/>
        <v>11.203998182644252</v>
      </c>
      <c r="J586" s="18">
        <f t="shared" si="29"/>
        <v>2.3579966781506652E-2</v>
      </c>
      <c r="K586" s="18"/>
      <c r="L586" s="56" t="str">
        <f>+VLOOKUP(Tabla1[[#This Row],[Operador]],OPE_6[#All],9,FALSE)</f>
        <v>A-FSR SA</v>
      </c>
    </row>
    <row r="587" spans="1:12" x14ac:dyDescent="0.2">
      <c r="A587" s="15">
        <v>2002</v>
      </c>
      <c r="B587" s="15" t="s">
        <v>13</v>
      </c>
      <c r="C587" s="16" t="str">
        <f t="shared" si="27"/>
        <v>Abril-2002</v>
      </c>
      <c r="D587" s="15" t="s">
        <v>35</v>
      </c>
      <c r="E587" s="67">
        <v>44291</v>
      </c>
      <c r="F587" s="67">
        <v>26848055</v>
      </c>
      <c r="G587" s="17">
        <f>+Tabla1[[#This Row],[Toneladas Km (Ton.Km)]]/Tabla1[[#This Row],[Toneladas (Ton)]]</f>
        <v>606.17405341943061</v>
      </c>
      <c r="H587" s="18">
        <v>1621054</v>
      </c>
      <c r="I587" s="18">
        <f t="shared" si="28"/>
        <v>36.600076765031268</v>
      </c>
      <c r="J587" s="18">
        <f t="shared" si="29"/>
        <v>6.0378824462330699E-2</v>
      </c>
      <c r="K587" s="18"/>
      <c r="L587" s="56" t="str">
        <f>+VLOOKUP(Tabla1[[#This Row],[Operador]],OPE_6[#All],9,FALSE)</f>
        <v>I-ALLM SA</v>
      </c>
    </row>
    <row r="588" spans="1:12" x14ac:dyDescent="0.2">
      <c r="A588" s="15">
        <v>2002</v>
      </c>
      <c r="B588" s="15" t="s">
        <v>13</v>
      </c>
      <c r="C588" s="16" t="str">
        <f t="shared" si="27"/>
        <v>Abril-2002</v>
      </c>
      <c r="D588" s="15" t="s">
        <v>7</v>
      </c>
      <c r="E588" s="67">
        <v>555457</v>
      </c>
      <c r="F588" s="67">
        <v>231652334</v>
      </c>
      <c r="G588" s="17">
        <f>+Tabla1[[#This Row],[Toneladas Km (Ton.Km)]]/Tabla1[[#This Row],[Toneladas (Ton)]]</f>
        <v>417.04818554811624</v>
      </c>
      <c r="H588" s="18">
        <v>5998093</v>
      </c>
      <c r="I588" s="18">
        <f t="shared" si="28"/>
        <v>10.798483050893228</v>
      </c>
      <c r="J588" s="18">
        <f t="shared" si="29"/>
        <v>2.5892650837698875E-2</v>
      </c>
      <c r="K588" s="18"/>
      <c r="L588" s="56" t="str">
        <f>+VLOOKUP(Tabla1[[#This Row],[Operador]],OPE_6[#All],9,FALSE)</f>
        <v>C-NCA SA</v>
      </c>
    </row>
    <row r="589" spans="1:12" x14ac:dyDescent="0.2">
      <c r="A589" s="15">
        <v>2002</v>
      </c>
      <c r="B589" s="15" t="s">
        <v>13</v>
      </c>
      <c r="C589" s="16" t="str">
        <f t="shared" si="27"/>
        <v>Abril-2002</v>
      </c>
      <c r="D589" s="15" t="s">
        <v>36</v>
      </c>
      <c r="E589" s="67">
        <v>282660</v>
      </c>
      <c r="F589" s="67">
        <v>172982326</v>
      </c>
      <c r="G589" s="17">
        <f>+Tabla1[[#This Row],[Toneladas Km (Ton.Km)]]/Tabla1[[#This Row],[Toneladas (Ton)]]</f>
        <v>611.98020943890185</v>
      </c>
      <c r="H589" s="18">
        <v>4297140</v>
      </c>
      <c r="I589" s="18">
        <f t="shared" si="28"/>
        <v>15.202504776056038</v>
      </c>
      <c r="J589" s="18">
        <f t="shared" si="29"/>
        <v>2.4841497390895299E-2</v>
      </c>
      <c r="K589" s="18"/>
      <c r="L589" s="56" t="str">
        <f>+VLOOKUP(Tabla1[[#This Row],[Operador]],OPE_6[#All],9,FALSE)</f>
        <v>J-ALLC SA</v>
      </c>
    </row>
    <row r="590" spans="1:12" x14ac:dyDescent="0.2">
      <c r="A590" s="15">
        <v>2002</v>
      </c>
      <c r="B590" s="15" t="s">
        <v>14</v>
      </c>
      <c r="C590" s="16" t="str">
        <f t="shared" si="27"/>
        <v>Mayo-2002</v>
      </c>
      <c r="D590" s="15" t="s">
        <v>81</v>
      </c>
      <c r="E590" s="67">
        <v>326486</v>
      </c>
      <c r="F590" s="67">
        <v>122580364</v>
      </c>
      <c r="G590" s="17">
        <f>+Tabla1[[#This Row],[Toneladas Km (Ton.Km)]]/Tabla1[[#This Row],[Toneladas (Ton)]]</f>
        <v>375.45366110644869</v>
      </c>
      <c r="H590" s="18">
        <v>5378019</v>
      </c>
      <c r="I590" s="18">
        <f t="shared" si="28"/>
        <v>16.472433733758876</v>
      </c>
      <c r="J590" s="18">
        <f t="shared" si="29"/>
        <v>4.3873413526492711E-2</v>
      </c>
      <c r="K590" s="18"/>
      <c r="L590" s="56" t="str">
        <f>+VLOOKUP(Tabla1[[#This Row],[Operador]],OPE_6[#All],9,FALSE)</f>
        <v>B-FEP SA</v>
      </c>
    </row>
    <row r="591" spans="1:12" x14ac:dyDescent="0.2">
      <c r="A591" s="15">
        <v>2002</v>
      </c>
      <c r="B591" s="15" t="s">
        <v>14</v>
      </c>
      <c r="C591" s="16" t="str">
        <f t="shared" si="27"/>
        <v>Mayo-2002</v>
      </c>
      <c r="D591" s="15" t="s">
        <v>6</v>
      </c>
      <c r="E591" s="67">
        <v>249520</v>
      </c>
      <c r="F591" s="67">
        <v>108345500</v>
      </c>
      <c r="G591" s="17">
        <f>+Tabla1[[#This Row],[Toneladas Km (Ton.Km)]]/Tabla1[[#This Row],[Toneladas (Ton)]]</f>
        <v>434.21569413273482</v>
      </c>
      <c r="H591" s="18">
        <v>2934000</v>
      </c>
      <c r="I591" s="18">
        <f t="shared" si="28"/>
        <v>11.758576466816287</v>
      </c>
      <c r="J591" s="18">
        <f t="shared" si="29"/>
        <v>2.708003562676807E-2</v>
      </c>
      <c r="K591" s="18"/>
      <c r="L591" s="56" t="str">
        <f>+VLOOKUP(Tabla1[[#This Row],[Operador]],OPE_6[#All],9,FALSE)</f>
        <v>A-FSR SA</v>
      </c>
    </row>
    <row r="592" spans="1:12" x14ac:dyDescent="0.2">
      <c r="A592" s="15">
        <v>2002</v>
      </c>
      <c r="B592" s="15" t="s">
        <v>14</v>
      </c>
      <c r="C592" s="16" t="str">
        <f t="shared" si="27"/>
        <v>Mayo-2002</v>
      </c>
      <c r="D592" s="15" t="s">
        <v>35</v>
      </c>
      <c r="E592" s="67">
        <v>57559</v>
      </c>
      <c r="F592" s="67">
        <v>38178000</v>
      </c>
      <c r="G592" s="17">
        <f>+Tabla1[[#This Row],[Toneladas Km (Ton.Km)]]/Tabla1[[#This Row],[Toneladas (Ton)]]</f>
        <v>663.28462968432393</v>
      </c>
      <c r="H592" s="18">
        <v>2569042</v>
      </c>
      <c r="I592" s="18">
        <f t="shared" si="28"/>
        <v>44.633193766396218</v>
      </c>
      <c r="J592" s="18">
        <f t="shared" si="29"/>
        <v>6.7291162449578293E-2</v>
      </c>
      <c r="K592" s="18"/>
      <c r="L592" s="56" t="str">
        <f>+VLOOKUP(Tabla1[[#This Row],[Operador]],OPE_6[#All],9,FALSE)</f>
        <v>I-ALLM SA</v>
      </c>
    </row>
    <row r="593" spans="1:12" x14ac:dyDescent="0.2">
      <c r="A593" s="15">
        <v>2002</v>
      </c>
      <c r="B593" s="15" t="s">
        <v>14</v>
      </c>
      <c r="C593" s="16" t="str">
        <f t="shared" si="27"/>
        <v>Mayo-2002</v>
      </c>
      <c r="D593" s="15" t="s">
        <v>7</v>
      </c>
      <c r="E593" s="67">
        <v>747912</v>
      </c>
      <c r="F593" s="67">
        <v>366391874</v>
      </c>
      <c r="G593" s="17">
        <f>+Tabla1[[#This Row],[Toneladas Km (Ton.Km)]]/Tabla1[[#This Row],[Toneladas (Ton)]]</f>
        <v>489.88634224347248</v>
      </c>
      <c r="H593" s="18">
        <v>9855456</v>
      </c>
      <c r="I593" s="18">
        <f t="shared" si="28"/>
        <v>13.177293585341591</v>
      </c>
      <c r="J593" s="18">
        <f t="shared" si="29"/>
        <v>2.6898675160028248E-2</v>
      </c>
      <c r="K593" s="18"/>
      <c r="L593" s="56" t="str">
        <f>+VLOOKUP(Tabla1[[#This Row],[Operador]],OPE_6[#All],9,FALSE)</f>
        <v>C-NCA SA</v>
      </c>
    </row>
    <row r="594" spans="1:12" x14ac:dyDescent="0.2">
      <c r="A594" s="15">
        <v>2002</v>
      </c>
      <c r="B594" s="15" t="s">
        <v>14</v>
      </c>
      <c r="C594" s="16" t="str">
        <f t="shared" si="27"/>
        <v>Mayo-2002</v>
      </c>
      <c r="D594" s="15" t="s">
        <v>36</v>
      </c>
      <c r="E594" s="67">
        <v>312045</v>
      </c>
      <c r="F594" s="67">
        <v>208501000</v>
      </c>
      <c r="G594" s="17">
        <f>+Tabla1[[#This Row],[Toneladas Km (Ton.Km)]]/Tabla1[[#This Row],[Toneladas (Ton)]]</f>
        <v>668.17606434969321</v>
      </c>
      <c r="H594" s="18">
        <v>5525070</v>
      </c>
      <c r="I594" s="18">
        <f t="shared" si="28"/>
        <v>17.706003941739173</v>
      </c>
      <c r="J594" s="18">
        <f t="shared" si="29"/>
        <v>2.6499009597076274E-2</v>
      </c>
      <c r="K594" s="18"/>
      <c r="L594" s="56" t="str">
        <f>+VLOOKUP(Tabla1[[#This Row],[Operador]],OPE_6[#All],9,FALSE)</f>
        <v>J-ALLC SA</v>
      </c>
    </row>
    <row r="595" spans="1:12" x14ac:dyDescent="0.2">
      <c r="A595" s="15">
        <v>2002</v>
      </c>
      <c r="B595" s="15" t="s">
        <v>15</v>
      </c>
      <c r="C595" s="16" t="str">
        <f t="shared" si="27"/>
        <v>Junio-2002</v>
      </c>
      <c r="D595" s="15" t="s">
        <v>81</v>
      </c>
      <c r="E595" s="67">
        <v>273168</v>
      </c>
      <c r="F595" s="67">
        <v>106060000</v>
      </c>
      <c r="G595" s="17">
        <f>+Tabla1[[#This Row],[Toneladas Km (Ton.Km)]]/Tabla1[[#This Row],[Toneladas (Ton)]]</f>
        <v>388.25923973525448</v>
      </c>
      <c r="H595" s="18">
        <v>4857220</v>
      </c>
      <c r="I595" s="18">
        <f t="shared" si="28"/>
        <v>17.781072453581679</v>
      </c>
      <c r="J595" s="18">
        <f t="shared" si="29"/>
        <v>4.5796907410899493E-2</v>
      </c>
      <c r="K595" s="18"/>
      <c r="L595" s="56" t="str">
        <f>+VLOOKUP(Tabla1[[#This Row],[Operador]],OPE_6[#All],9,FALSE)</f>
        <v>B-FEP SA</v>
      </c>
    </row>
    <row r="596" spans="1:12" x14ac:dyDescent="0.2">
      <c r="A596" s="15">
        <v>2002</v>
      </c>
      <c r="B596" s="15" t="s">
        <v>15</v>
      </c>
      <c r="C596" s="16" t="str">
        <f t="shared" si="27"/>
        <v>Junio-2002</v>
      </c>
      <c r="D596" s="15" t="s">
        <v>6</v>
      </c>
      <c r="E596" s="67">
        <v>254400</v>
      </c>
      <c r="F596" s="67">
        <v>108571600</v>
      </c>
      <c r="G596" s="17">
        <f>+Tabla1[[#This Row],[Toneladas Km (Ton.Km)]]/Tabla1[[#This Row],[Toneladas (Ton)]]</f>
        <v>426.77515723270443</v>
      </c>
      <c r="H596" s="18">
        <v>3225000</v>
      </c>
      <c r="I596" s="18">
        <f t="shared" si="28"/>
        <v>12.67688679245283</v>
      </c>
      <c r="J596" s="18">
        <f t="shared" si="29"/>
        <v>2.9703900467525579E-2</v>
      </c>
      <c r="K596" s="18"/>
      <c r="L596" s="56" t="str">
        <f>+VLOOKUP(Tabla1[[#This Row],[Operador]],OPE_6[#All],9,FALSE)</f>
        <v>A-FSR SA</v>
      </c>
    </row>
    <row r="597" spans="1:12" x14ac:dyDescent="0.2">
      <c r="A597" s="15">
        <v>2002</v>
      </c>
      <c r="B597" s="15" t="s">
        <v>15</v>
      </c>
      <c r="C597" s="16" t="str">
        <f t="shared" si="27"/>
        <v>Junio-2002</v>
      </c>
      <c r="D597" s="15" t="s">
        <v>35</v>
      </c>
      <c r="E597" s="67">
        <v>56867</v>
      </c>
      <c r="F597" s="67">
        <v>40366000</v>
      </c>
      <c r="G597" s="17">
        <f>+Tabla1[[#This Row],[Toneladas Km (Ton.Km)]]/Tabla1[[#This Row],[Toneladas (Ton)]]</f>
        <v>709.8317125925405</v>
      </c>
      <c r="H597" s="18">
        <v>2401400</v>
      </c>
      <c r="I597" s="18">
        <f t="shared" si="28"/>
        <v>42.228357395325936</v>
      </c>
      <c r="J597" s="18">
        <f t="shared" si="29"/>
        <v>5.9490660456820096E-2</v>
      </c>
      <c r="K597" s="18"/>
      <c r="L597" s="56" t="str">
        <f>+VLOOKUP(Tabla1[[#This Row],[Operador]],OPE_6[#All],9,FALSE)</f>
        <v>I-ALLM SA</v>
      </c>
    </row>
    <row r="598" spans="1:12" x14ac:dyDescent="0.2">
      <c r="A598" s="15">
        <v>2002</v>
      </c>
      <c r="B598" s="15" t="s">
        <v>15</v>
      </c>
      <c r="C598" s="16" t="str">
        <f t="shared" si="27"/>
        <v>Junio-2002</v>
      </c>
      <c r="D598" s="15" t="s">
        <v>7</v>
      </c>
      <c r="E598" s="67">
        <v>716390</v>
      </c>
      <c r="F598" s="67">
        <v>391414134</v>
      </c>
      <c r="G598" s="17">
        <f>+Tabla1[[#This Row],[Toneladas Km (Ton.Km)]]/Tabla1[[#This Row],[Toneladas (Ton)]]</f>
        <v>546.37018104663662</v>
      </c>
      <c r="H598" s="18">
        <v>10440042</v>
      </c>
      <c r="I598" s="18">
        <f t="shared" si="28"/>
        <v>14.573126369714821</v>
      </c>
      <c r="J598" s="18">
        <f t="shared" si="29"/>
        <v>2.6672623937489186E-2</v>
      </c>
      <c r="K598" s="18"/>
      <c r="L598" s="56" t="str">
        <f>+VLOOKUP(Tabla1[[#This Row],[Operador]],OPE_6[#All],9,FALSE)</f>
        <v>C-NCA SA</v>
      </c>
    </row>
    <row r="599" spans="1:12" x14ac:dyDescent="0.2">
      <c r="A599" s="15">
        <v>2002</v>
      </c>
      <c r="B599" s="15" t="s">
        <v>15</v>
      </c>
      <c r="C599" s="16" t="str">
        <f t="shared" si="27"/>
        <v>Junio-2002</v>
      </c>
      <c r="D599" s="15" t="s">
        <v>36</v>
      </c>
      <c r="E599" s="67">
        <v>265081</v>
      </c>
      <c r="F599" s="67">
        <v>185405000</v>
      </c>
      <c r="G599" s="17">
        <f>+Tabla1[[#This Row],[Toneladas Km (Ton.Km)]]/Tabla1[[#This Row],[Toneladas (Ton)]]</f>
        <v>699.42772209249244</v>
      </c>
      <c r="H599" s="18">
        <v>5458780</v>
      </c>
      <c r="I599" s="18">
        <f t="shared" si="28"/>
        <v>20.5928753852596</v>
      </c>
      <c r="J599" s="18">
        <f t="shared" si="29"/>
        <v>2.9442463795474771E-2</v>
      </c>
      <c r="K599" s="18"/>
      <c r="L599" s="56" t="str">
        <f>+VLOOKUP(Tabla1[[#This Row],[Operador]],OPE_6[#All],9,FALSE)</f>
        <v>J-ALLC SA</v>
      </c>
    </row>
    <row r="600" spans="1:12" x14ac:dyDescent="0.2">
      <c r="A600" s="15">
        <v>2002</v>
      </c>
      <c r="B600" s="15" t="s">
        <v>16</v>
      </c>
      <c r="C600" s="16" t="str">
        <f t="shared" si="27"/>
        <v>Julio-2002</v>
      </c>
      <c r="D600" s="15" t="s">
        <v>81</v>
      </c>
      <c r="E600" s="67">
        <v>225895</v>
      </c>
      <c r="F600" s="67">
        <v>97180000</v>
      </c>
      <c r="G600" s="17">
        <f>+Tabla1[[#This Row],[Toneladas Km (Ton.Km)]]/Tabla1[[#This Row],[Toneladas (Ton)]]</f>
        <v>430.19987162177119</v>
      </c>
      <c r="H600" s="18">
        <v>3983001</v>
      </c>
      <c r="I600" s="18">
        <f t="shared" si="28"/>
        <v>17.632090130370305</v>
      </c>
      <c r="J600" s="18">
        <f t="shared" si="29"/>
        <v>4.0985809837415108E-2</v>
      </c>
      <c r="K600" s="18"/>
      <c r="L600" s="56" t="str">
        <f>+VLOOKUP(Tabla1[[#This Row],[Operador]],OPE_6[#All],9,FALSE)</f>
        <v>B-FEP SA</v>
      </c>
    </row>
    <row r="601" spans="1:12" x14ac:dyDescent="0.2">
      <c r="A601" s="15">
        <v>2002</v>
      </c>
      <c r="B601" s="15" t="s">
        <v>16</v>
      </c>
      <c r="C601" s="16" t="str">
        <f t="shared" si="27"/>
        <v>Julio-2002</v>
      </c>
      <c r="D601" s="15" t="s">
        <v>6</v>
      </c>
      <c r="E601" s="67">
        <v>288300</v>
      </c>
      <c r="F601" s="67">
        <v>126488600</v>
      </c>
      <c r="G601" s="17">
        <f>+Tabla1[[#This Row],[Toneladas Km (Ton.Km)]]/Tabla1[[#This Row],[Toneladas (Ton)]]</f>
        <v>438.73950745750955</v>
      </c>
      <c r="H601" s="18">
        <v>3622300</v>
      </c>
      <c r="I601" s="18">
        <f t="shared" si="28"/>
        <v>12.564342698577871</v>
      </c>
      <c r="J601" s="18">
        <f t="shared" si="29"/>
        <v>2.8637363367133482E-2</v>
      </c>
      <c r="K601" s="18"/>
      <c r="L601" s="56" t="str">
        <f>+VLOOKUP(Tabla1[[#This Row],[Operador]],OPE_6[#All],9,FALSE)</f>
        <v>A-FSR SA</v>
      </c>
    </row>
    <row r="602" spans="1:12" x14ac:dyDescent="0.2">
      <c r="A602" s="15">
        <v>2002</v>
      </c>
      <c r="B602" s="15" t="s">
        <v>16</v>
      </c>
      <c r="C602" s="16" t="str">
        <f t="shared" si="27"/>
        <v>Julio-2002</v>
      </c>
      <c r="D602" s="15" t="s">
        <v>35</v>
      </c>
      <c r="E602" s="67">
        <v>68778</v>
      </c>
      <c r="F602" s="67">
        <v>54043000</v>
      </c>
      <c r="G602" s="17">
        <f>+Tabla1[[#This Row],[Toneladas Km (Ton.Km)]]/Tabla1[[#This Row],[Toneladas (Ton)]]</f>
        <v>785.75998138939781</v>
      </c>
      <c r="H602" s="18">
        <v>3150850</v>
      </c>
      <c r="I602" s="18">
        <f t="shared" si="28"/>
        <v>45.811887522172789</v>
      </c>
      <c r="J602" s="18">
        <f t="shared" si="29"/>
        <v>5.8302647891493808E-2</v>
      </c>
      <c r="K602" s="18"/>
      <c r="L602" s="56" t="str">
        <f>+VLOOKUP(Tabla1[[#This Row],[Operador]],OPE_6[#All],9,FALSE)</f>
        <v>I-ALLM SA</v>
      </c>
    </row>
    <row r="603" spans="1:12" x14ac:dyDescent="0.2">
      <c r="A603" s="15">
        <v>2002</v>
      </c>
      <c r="B603" s="15" t="s">
        <v>16</v>
      </c>
      <c r="C603" s="16" t="str">
        <f t="shared" si="27"/>
        <v>Julio-2002</v>
      </c>
      <c r="D603" s="15" t="s">
        <v>7</v>
      </c>
      <c r="E603" s="67">
        <v>753455</v>
      </c>
      <c r="F603" s="67">
        <v>396245988</v>
      </c>
      <c r="G603" s="17">
        <f>+Tabla1[[#This Row],[Toneladas Km (Ton.Km)]]/Tabla1[[#This Row],[Toneladas (Ton)]]</f>
        <v>525.9053135223736</v>
      </c>
      <c r="H603" s="18">
        <v>11110674</v>
      </c>
      <c r="I603" s="18">
        <f t="shared" si="28"/>
        <v>14.746300708071484</v>
      </c>
      <c r="J603" s="18">
        <f t="shared" si="29"/>
        <v>2.803983973712814E-2</v>
      </c>
      <c r="K603" s="18"/>
      <c r="L603" s="56" t="str">
        <f>+VLOOKUP(Tabla1[[#This Row],[Operador]],OPE_6[#All],9,FALSE)</f>
        <v>C-NCA SA</v>
      </c>
    </row>
    <row r="604" spans="1:12" x14ac:dyDescent="0.2">
      <c r="A604" s="15">
        <v>2002</v>
      </c>
      <c r="B604" s="15" t="s">
        <v>16</v>
      </c>
      <c r="C604" s="16" t="str">
        <f t="shared" si="27"/>
        <v>Julio-2002</v>
      </c>
      <c r="D604" s="15" t="s">
        <v>36</v>
      </c>
      <c r="E604" s="67">
        <v>294645</v>
      </c>
      <c r="F604" s="67">
        <v>221532000</v>
      </c>
      <c r="G604" s="17">
        <f>+Tabla1[[#This Row],[Toneladas Km (Ton.Km)]]/Tabla1[[#This Row],[Toneladas (Ton)]]</f>
        <v>751.86071374026369</v>
      </c>
      <c r="H604" s="18">
        <v>5979580</v>
      </c>
      <c r="I604" s="18">
        <f t="shared" si="28"/>
        <v>20.294184527142832</v>
      </c>
      <c r="J604" s="18">
        <f t="shared" si="29"/>
        <v>2.6991946987342686E-2</v>
      </c>
      <c r="K604" s="18"/>
      <c r="L604" s="56" t="str">
        <f>+VLOOKUP(Tabla1[[#This Row],[Operador]],OPE_6[#All],9,FALSE)</f>
        <v>J-ALLC SA</v>
      </c>
    </row>
    <row r="605" spans="1:12" x14ac:dyDescent="0.2">
      <c r="A605" s="15">
        <v>2002</v>
      </c>
      <c r="B605" s="15" t="s">
        <v>28</v>
      </c>
      <c r="C605" s="16" t="str">
        <f t="shared" si="27"/>
        <v>Agosto-2002</v>
      </c>
      <c r="D605" s="15" t="s">
        <v>81</v>
      </c>
      <c r="E605" s="67">
        <v>154714</v>
      </c>
      <c r="F605" s="67">
        <v>66930000</v>
      </c>
      <c r="G605" s="17">
        <f>+Tabla1[[#This Row],[Toneladas Km (Ton.Km)]]/Tabla1[[#This Row],[Toneladas (Ton)]]</f>
        <v>432.60467701694739</v>
      </c>
      <c r="H605" s="18">
        <v>3023480</v>
      </c>
      <c r="I605" s="18">
        <f t="shared" si="28"/>
        <v>19.542381426373826</v>
      </c>
      <c r="J605" s="18">
        <f t="shared" si="29"/>
        <v>4.5173763633647092E-2</v>
      </c>
      <c r="K605" s="18"/>
      <c r="L605" s="56" t="str">
        <f>+VLOOKUP(Tabla1[[#This Row],[Operador]],OPE_6[#All],9,FALSE)</f>
        <v>B-FEP SA</v>
      </c>
    </row>
    <row r="606" spans="1:12" x14ac:dyDescent="0.2">
      <c r="A606" s="15">
        <v>2002</v>
      </c>
      <c r="B606" s="15" t="s">
        <v>28</v>
      </c>
      <c r="C606" s="16" t="str">
        <f t="shared" si="27"/>
        <v>Agosto-2002</v>
      </c>
      <c r="D606" s="15" t="s">
        <v>6</v>
      </c>
      <c r="E606" s="67">
        <v>294120</v>
      </c>
      <c r="F606" s="67">
        <v>124950600</v>
      </c>
      <c r="G606" s="17">
        <f>+Tabla1[[#This Row],[Toneladas Km (Ton.Km)]]/Tabla1[[#This Row],[Toneladas (Ton)]]</f>
        <v>424.82864137086904</v>
      </c>
      <c r="H606" s="18">
        <v>4025200</v>
      </c>
      <c r="I606" s="18">
        <f t="shared" si="28"/>
        <v>13.685570515435877</v>
      </c>
      <c r="J606" s="18">
        <f t="shared" si="29"/>
        <v>3.2214331103652162E-2</v>
      </c>
      <c r="K606" s="18"/>
      <c r="L606" s="56" t="str">
        <f>+VLOOKUP(Tabla1[[#This Row],[Operador]],OPE_6[#All],9,FALSE)</f>
        <v>A-FSR SA</v>
      </c>
    </row>
    <row r="607" spans="1:12" x14ac:dyDescent="0.2">
      <c r="A607" s="15">
        <v>2002</v>
      </c>
      <c r="B607" s="15" t="s">
        <v>28</v>
      </c>
      <c r="C607" s="16" t="str">
        <f t="shared" si="27"/>
        <v>Agosto-2002</v>
      </c>
      <c r="D607" s="15" t="s">
        <v>35</v>
      </c>
      <c r="E607" s="67">
        <v>71411</v>
      </c>
      <c r="F607" s="67">
        <v>55172000</v>
      </c>
      <c r="G607" s="17">
        <f>+Tabla1[[#This Row],[Toneladas Km (Ton.Km)]]/Tabla1[[#This Row],[Toneladas (Ton)]]</f>
        <v>772.5980591225441</v>
      </c>
      <c r="H607" s="18">
        <v>3120250</v>
      </c>
      <c r="I607" s="18">
        <f t="shared" si="28"/>
        <v>43.694248785201161</v>
      </c>
      <c r="J607" s="18">
        <f t="shared" si="29"/>
        <v>5.655495541216559E-2</v>
      </c>
      <c r="K607" s="18"/>
      <c r="L607" s="56" t="str">
        <f>+VLOOKUP(Tabla1[[#This Row],[Operador]],OPE_6[#All],9,FALSE)</f>
        <v>I-ALLM SA</v>
      </c>
    </row>
    <row r="608" spans="1:12" x14ac:dyDescent="0.2">
      <c r="A608" s="15">
        <v>2002</v>
      </c>
      <c r="B608" s="15" t="s">
        <v>28</v>
      </c>
      <c r="C608" s="16" t="str">
        <f t="shared" si="27"/>
        <v>Agosto-2002</v>
      </c>
      <c r="D608" s="15" t="s">
        <v>7</v>
      </c>
      <c r="E608" s="67">
        <v>675964</v>
      </c>
      <c r="F608" s="67">
        <v>361172985</v>
      </c>
      <c r="G608" s="17">
        <f>+Tabla1[[#This Row],[Toneladas Km (Ton.Km)]]/Tabla1[[#This Row],[Toneladas (Ton)]]</f>
        <v>534.30801788260908</v>
      </c>
      <c r="H608" s="18">
        <v>10207695</v>
      </c>
      <c r="I608" s="18">
        <f t="shared" si="28"/>
        <v>15.100944724867004</v>
      </c>
      <c r="J608" s="18">
        <f t="shared" si="29"/>
        <v>2.8262620472569399E-2</v>
      </c>
      <c r="K608" s="18"/>
      <c r="L608" s="56" t="str">
        <f>+VLOOKUP(Tabla1[[#This Row],[Operador]],OPE_6[#All],9,FALSE)</f>
        <v>C-NCA SA</v>
      </c>
    </row>
    <row r="609" spans="1:12" x14ac:dyDescent="0.2">
      <c r="A609" s="15">
        <v>2002</v>
      </c>
      <c r="B609" s="15" t="s">
        <v>28</v>
      </c>
      <c r="C609" s="16" t="str">
        <f t="shared" si="27"/>
        <v>Agosto-2002</v>
      </c>
      <c r="D609" s="15" t="s">
        <v>36</v>
      </c>
      <c r="E609" s="67">
        <v>257323</v>
      </c>
      <c r="F609" s="67">
        <v>208713000</v>
      </c>
      <c r="G609" s="17">
        <f>+Tabla1[[#This Row],[Toneladas Km (Ton.Km)]]/Tabla1[[#This Row],[Toneladas (Ton)]]</f>
        <v>811.09345064374349</v>
      </c>
      <c r="H609" s="18">
        <v>5632050</v>
      </c>
      <c r="I609" s="18">
        <f t="shared" si="28"/>
        <v>21.887083548691724</v>
      </c>
      <c r="J609" s="18">
        <f t="shared" si="29"/>
        <v>2.6984663149875666E-2</v>
      </c>
      <c r="K609" s="18"/>
      <c r="L609" s="56" t="str">
        <f>+VLOOKUP(Tabla1[[#This Row],[Operador]],OPE_6[#All],9,FALSE)</f>
        <v>J-ALLC SA</v>
      </c>
    </row>
    <row r="610" spans="1:12" x14ac:dyDescent="0.2">
      <c r="A610" s="15">
        <v>2002</v>
      </c>
      <c r="B610" s="15" t="s">
        <v>29</v>
      </c>
      <c r="C610" s="16" t="str">
        <f t="shared" si="27"/>
        <v>Septiembre-2002</v>
      </c>
      <c r="D610" s="15" t="s">
        <v>81</v>
      </c>
      <c r="E610" s="67">
        <v>198261</v>
      </c>
      <c r="F610" s="67">
        <v>103380000</v>
      </c>
      <c r="G610" s="17">
        <f>+Tabla1[[#This Row],[Toneladas Km (Ton.Km)]]/Tabla1[[#This Row],[Toneladas (Ton)]]</f>
        <v>521.43386747771876</v>
      </c>
      <c r="H610" s="18">
        <v>4390220</v>
      </c>
      <c r="I610" s="18">
        <f t="shared" si="28"/>
        <v>22.143638940588417</v>
      </c>
      <c r="J610" s="18">
        <f t="shared" si="29"/>
        <v>4.2466821435480751E-2</v>
      </c>
      <c r="K610" s="18"/>
      <c r="L610" s="56" t="str">
        <f>+VLOOKUP(Tabla1[[#This Row],[Operador]],OPE_6[#All],9,FALSE)</f>
        <v>B-FEP SA</v>
      </c>
    </row>
    <row r="611" spans="1:12" x14ac:dyDescent="0.2">
      <c r="A611" s="15">
        <v>2002</v>
      </c>
      <c r="B611" s="15" t="s">
        <v>29</v>
      </c>
      <c r="C611" s="16" t="str">
        <f t="shared" si="27"/>
        <v>Septiembre-2002</v>
      </c>
      <c r="D611" s="15" t="s">
        <v>6</v>
      </c>
      <c r="E611" s="67">
        <v>329200</v>
      </c>
      <c r="F611" s="67">
        <v>128552900</v>
      </c>
      <c r="G611" s="17">
        <f>+Tabla1[[#This Row],[Toneladas Km (Ton.Km)]]/Tabla1[[#This Row],[Toneladas (Ton)]]</f>
        <v>390.50091130012152</v>
      </c>
      <c r="H611" s="18">
        <v>4304400</v>
      </c>
      <c r="I611" s="18">
        <f t="shared" si="28"/>
        <v>13.075334143377885</v>
      </c>
      <c r="J611" s="18">
        <f t="shared" si="29"/>
        <v>3.3483492009904095E-2</v>
      </c>
      <c r="K611" s="18"/>
      <c r="L611" s="56" t="str">
        <f>+VLOOKUP(Tabla1[[#This Row],[Operador]],OPE_6[#All],9,FALSE)</f>
        <v>A-FSR SA</v>
      </c>
    </row>
    <row r="612" spans="1:12" x14ac:dyDescent="0.2">
      <c r="A612" s="15">
        <v>2002</v>
      </c>
      <c r="B612" s="15" t="s">
        <v>29</v>
      </c>
      <c r="C612" s="16" t="str">
        <f t="shared" si="27"/>
        <v>Septiembre-2002</v>
      </c>
      <c r="D612" s="15" t="s">
        <v>35</v>
      </c>
      <c r="E612" s="67">
        <v>61210</v>
      </c>
      <c r="F612" s="67">
        <v>42974000</v>
      </c>
      <c r="G612" s="17">
        <f>+Tabla1[[#This Row],[Toneladas Km (Ton.Km)]]/Tabla1[[#This Row],[Toneladas (Ton)]]</f>
        <v>702.07482437510214</v>
      </c>
      <c r="H612" s="18">
        <v>2781770</v>
      </c>
      <c r="I612" s="18">
        <f t="shared" si="28"/>
        <v>45.446332298644009</v>
      </c>
      <c r="J612" s="18">
        <f t="shared" si="29"/>
        <v>6.4731465537301622E-2</v>
      </c>
      <c r="K612" s="18"/>
      <c r="L612" s="56" t="str">
        <f>+VLOOKUP(Tabla1[[#This Row],[Operador]],OPE_6[#All],9,FALSE)</f>
        <v>I-ALLM SA</v>
      </c>
    </row>
    <row r="613" spans="1:12" x14ac:dyDescent="0.2">
      <c r="A613" s="15">
        <v>2002</v>
      </c>
      <c r="B613" s="15" t="s">
        <v>29</v>
      </c>
      <c r="C613" s="16" t="str">
        <f t="shared" si="27"/>
        <v>Septiembre-2002</v>
      </c>
      <c r="D613" s="15" t="s">
        <v>7</v>
      </c>
      <c r="E613" s="67">
        <v>671651</v>
      </c>
      <c r="F613" s="67">
        <v>310506055</v>
      </c>
      <c r="G613" s="17">
        <f>+Tabla1[[#This Row],[Toneladas Km (Ton.Km)]]/Tabla1[[#This Row],[Toneladas (Ton)]]</f>
        <v>462.30267653885721</v>
      </c>
      <c r="H613" s="18">
        <v>9295235</v>
      </c>
      <c r="I613" s="18">
        <f t="shared" si="28"/>
        <v>13.839382357801894</v>
      </c>
      <c r="J613" s="18">
        <f t="shared" si="29"/>
        <v>2.9935760834035909E-2</v>
      </c>
      <c r="K613" s="18"/>
      <c r="L613" s="56" t="str">
        <f>+VLOOKUP(Tabla1[[#This Row],[Operador]],OPE_6[#All],9,FALSE)</f>
        <v>C-NCA SA</v>
      </c>
    </row>
    <row r="614" spans="1:12" x14ac:dyDescent="0.2">
      <c r="A614" s="15">
        <v>2002</v>
      </c>
      <c r="B614" s="15" t="s">
        <v>29</v>
      </c>
      <c r="C614" s="16" t="str">
        <f t="shared" si="27"/>
        <v>Septiembre-2002</v>
      </c>
      <c r="D614" s="15" t="s">
        <v>36</v>
      </c>
      <c r="E614" s="67">
        <v>247253</v>
      </c>
      <c r="F614" s="67">
        <v>195708000</v>
      </c>
      <c r="G614" s="17">
        <f>+Tabla1[[#This Row],[Toneladas Km (Ton.Km)]]/Tabla1[[#This Row],[Toneladas (Ton)]]</f>
        <v>791.5293242144686</v>
      </c>
      <c r="H614" s="18">
        <v>6338170</v>
      </c>
      <c r="I614" s="18">
        <f t="shared" si="28"/>
        <v>25.634350240441975</v>
      </c>
      <c r="J614" s="18">
        <f t="shared" si="29"/>
        <v>3.2385850348478344E-2</v>
      </c>
      <c r="K614" s="18"/>
      <c r="L614" s="56" t="str">
        <f>+VLOOKUP(Tabla1[[#This Row],[Operador]],OPE_6[#All],9,FALSE)</f>
        <v>J-ALLC SA</v>
      </c>
    </row>
    <row r="615" spans="1:12" x14ac:dyDescent="0.2">
      <c r="A615" s="15">
        <v>2002</v>
      </c>
      <c r="B615" s="15" t="s">
        <v>30</v>
      </c>
      <c r="C615" s="16" t="str">
        <f t="shared" si="27"/>
        <v>Octubre-2002</v>
      </c>
      <c r="D615" s="15" t="s">
        <v>81</v>
      </c>
      <c r="E615" s="67">
        <v>202135</v>
      </c>
      <c r="F615" s="67">
        <v>95640000</v>
      </c>
      <c r="G615" s="17">
        <f>+Tabla1[[#This Row],[Toneladas Km (Ton.Km)]]/Tabla1[[#This Row],[Toneladas (Ton)]]</f>
        <v>473.1491330051698</v>
      </c>
      <c r="H615" s="18">
        <v>4144292.9999999995</v>
      </c>
      <c r="I615" s="18">
        <f t="shared" si="28"/>
        <v>20.50259974769337</v>
      </c>
      <c r="J615" s="18">
        <f t="shared" si="29"/>
        <v>4.3332214554579668E-2</v>
      </c>
      <c r="K615" s="18"/>
      <c r="L615" s="56" t="str">
        <f>+VLOOKUP(Tabla1[[#This Row],[Operador]],OPE_6[#All],9,FALSE)</f>
        <v>B-FEP SA</v>
      </c>
    </row>
    <row r="616" spans="1:12" x14ac:dyDescent="0.2">
      <c r="A616" s="15">
        <v>2002</v>
      </c>
      <c r="B616" s="15" t="s">
        <v>30</v>
      </c>
      <c r="C616" s="16" t="str">
        <f t="shared" si="27"/>
        <v>Octubre-2002</v>
      </c>
      <c r="D616" s="15" t="s">
        <v>6</v>
      </c>
      <c r="E616" s="67">
        <v>334150</v>
      </c>
      <c r="F616" s="67">
        <v>132421100</v>
      </c>
      <c r="G616" s="17">
        <f>+Tabla1[[#This Row],[Toneladas Km (Ton.Km)]]/Tabla1[[#This Row],[Toneladas (Ton)]]</f>
        <v>396.2923836600329</v>
      </c>
      <c r="H616" s="18">
        <v>4361000</v>
      </c>
      <c r="I616" s="18">
        <f t="shared" si="28"/>
        <v>13.051024988777495</v>
      </c>
      <c r="J616" s="18">
        <f t="shared" si="29"/>
        <v>3.2932818108292412E-2</v>
      </c>
      <c r="K616" s="18"/>
      <c r="L616" s="56" t="str">
        <f>+VLOOKUP(Tabla1[[#This Row],[Operador]],OPE_6[#All],9,FALSE)</f>
        <v>A-FSR SA</v>
      </c>
    </row>
    <row r="617" spans="1:12" x14ac:dyDescent="0.2">
      <c r="A617" s="15">
        <v>2002</v>
      </c>
      <c r="B617" s="15" t="s">
        <v>30</v>
      </c>
      <c r="C617" s="16" t="str">
        <f t="shared" si="27"/>
        <v>Octubre-2002</v>
      </c>
      <c r="D617" s="15" t="s">
        <v>35</v>
      </c>
      <c r="E617" s="67">
        <v>62012</v>
      </c>
      <c r="F617" s="67">
        <v>49325367</v>
      </c>
      <c r="G617" s="17">
        <f>+Tabla1[[#This Row],[Toneladas Km (Ton.Km)]]/Tabla1[[#This Row],[Toneladas (Ton)]]</f>
        <v>795.41648390634066</v>
      </c>
      <c r="H617" s="18">
        <v>2974940</v>
      </c>
      <c r="I617" s="18">
        <f t="shared" si="28"/>
        <v>47.973618009417535</v>
      </c>
      <c r="J617" s="18">
        <f t="shared" si="29"/>
        <v>6.0312577096486679E-2</v>
      </c>
      <c r="K617" s="18"/>
      <c r="L617" s="56" t="str">
        <f>+VLOOKUP(Tabla1[[#This Row],[Operador]],OPE_6[#All],9,FALSE)</f>
        <v>I-ALLM SA</v>
      </c>
    </row>
    <row r="618" spans="1:12" x14ac:dyDescent="0.2">
      <c r="A618" s="15">
        <v>2002</v>
      </c>
      <c r="B618" s="15" t="s">
        <v>30</v>
      </c>
      <c r="C618" s="16" t="str">
        <f t="shared" ref="C618:C681" si="30" xml:space="preserve"> B618 &amp; "-" &amp; A618</f>
        <v>Octubre-2002</v>
      </c>
      <c r="D618" s="15" t="s">
        <v>7</v>
      </c>
      <c r="E618" s="67">
        <v>694663</v>
      </c>
      <c r="F618" s="67">
        <v>316810495</v>
      </c>
      <c r="G618" s="17">
        <f>+Tabla1[[#This Row],[Toneladas Km (Ton.Km)]]/Tabla1[[#This Row],[Toneladas (Ton)]]</f>
        <v>456.0635804699545</v>
      </c>
      <c r="H618" s="18">
        <v>9941525</v>
      </c>
      <c r="I618" s="18">
        <f t="shared" si="28"/>
        <v>14.311291950197434</v>
      </c>
      <c r="J618" s="18">
        <f t="shared" si="29"/>
        <v>3.1380036826115877E-2</v>
      </c>
      <c r="K618" s="18"/>
      <c r="L618" s="56" t="str">
        <f>+VLOOKUP(Tabla1[[#This Row],[Operador]],OPE_6[#All],9,FALSE)</f>
        <v>C-NCA SA</v>
      </c>
    </row>
    <row r="619" spans="1:12" x14ac:dyDescent="0.2">
      <c r="A619" s="15">
        <v>2002</v>
      </c>
      <c r="B619" s="15" t="s">
        <v>30</v>
      </c>
      <c r="C619" s="16" t="str">
        <f t="shared" si="30"/>
        <v>Octubre-2002</v>
      </c>
      <c r="D619" s="15" t="s">
        <v>36</v>
      </c>
      <c r="E619" s="67">
        <v>238960</v>
      </c>
      <c r="F619" s="67">
        <v>200715928</v>
      </c>
      <c r="G619" s="17">
        <f>+Tabla1[[#This Row],[Toneladas Km (Ton.Km)]]/Tabla1[[#This Row],[Toneladas (Ton)]]</f>
        <v>839.9561767659859</v>
      </c>
      <c r="H619" s="18">
        <v>6500940</v>
      </c>
      <c r="I619" s="18">
        <f t="shared" si="28"/>
        <v>27.205138935386675</v>
      </c>
      <c r="J619" s="18">
        <f t="shared" si="29"/>
        <v>3.2388759899513307E-2</v>
      </c>
      <c r="K619" s="18"/>
      <c r="L619" s="56" t="str">
        <f>+VLOOKUP(Tabla1[[#This Row],[Operador]],OPE_6[#All],9,FALSE)</f>
        <v>J-ALLC SA</v>
      </c>
    </row>
    <row r="620" spans="1:12" x14ac:dyDescent="0.2">
      <c r="A620" s="15">
        <v>2002</v>
      </c>
      <c r="B620" s="15" t="s">
        <v>31</v>
      </c>
      <c r="C620" s="16" t="str">
        <f t="shared" si="30"/>
        <v>Noviembre-2002</v>
      </c>
      <c r="D620" s="15" t="s">
        <v>81</v>
      </c>
      <c r="E620" s="67">
        <v>201036</v>
      </c>
      <c r="F620" s="67">
        <v>79110000</v>
      </c>
      <c r="G620" s="17">
        <f>+Tabla1[[#This Row],[Toneladas Km (Ton.Km)]]/Tabla1[[#This Row],[Toneladas (Ton)]]</f>
        <v>393.51160986092043</v>
      </c>
      <c r="H620" s="18">
        <v>3711830</v>
      </c>
      <c r="I620" s="18">
        <f t="shared" si="28"/>
        <v>18.463509023259515</v>
      </c>
      <c r="J620" s="18">
        <f t="shared" si="29"/>
        <v>4.6919858424977881E-2</v>
      </c>
      <c r="K620" s="18"/>
      <c r="L620" s="56" t="str">
        <f>+VLOOKUP(Tabla1[[#This Row],[Operador]],OPE_6[#All],9,FALSE)</f>
        <v>B-FEP SA</v>
      </c>
    </row>
    <row r="621" spans="1:12" x14ac:dyDescent="0.2">
      <c r="A621" s="15">
        <v>2002</v>
      </c>
      <c r="B621" s="15" t="s">
        <v>31</v>
      </c>
      <c r="C621" s="16" t="str">
        <f t="shared" si="30"/>
        <v>Noviembre-2002</v>
      </c>
      <c r="D621" s="15" t="s">
        <v>6</v>
      </c>
      <c r="E621" s="67">
        <v>348700</v>
      </c>
      <c r="F621" s="67">
        <v>136532000</v>
      </c>
      <c r="G621" s="17">
        <f>+Tabla1[[#This Row],[Toneladas Km (Ton.Km)]]/Tabla1[[#This Row],[Toneladas (Ton)]]</f>
        <v>391.54574132492115</v>
      </c>
      <c r="H621" s="18">
        <v>5027900</v>
      </c>
      <c r="I621" s="18">
        <f t="shared" si="28"/>
        <v>14.418984800688271</v>
      </c>
      <c r="J621" s="18">
        <f t="shared" si="29"/>
        <v>3.6825799080069138E-2</v>
      </c>
      <c r="K621" s="18"/>
      <c r="L621" s="56" t="str">
        <f>+VLOOKUP(Tabla1[[#This Row],[Operador]],OPE_6[#All],9,FALSE)</f>
        <v>A-FSR SA</v>
      </c>
    </row>
    <row r="622" spans="1:12" x14ac:dyDescent="0.2">
      <c r="A622" s="15">
        <v>2002</v>
      </c>
      <c r="B622" s="15" t="s">
        <v>31</v>
      </c>
      <c r="C622" s="16" t="str">
        <f t="shared" si="30"/>
        <v>Noviembre-2002</v>
      </c>
      <c r="D622" s="15" t="s">
        <v>35</v>
      </c>
      <c r="E622" s="67">
        <v>71689</v>
      </c>
      <c r="F622" s="67">
        <v>57506988</v>
      </c>
      <c r="G622" s="17">
        <f>+Tabla1[[#This Row],[Toneladas Km (Ton.Km)]]/Tabla1[[#This Row],[Toneladas (Ton)]]</f>
        <v>802.17310884515064</v>
      </c>
      <c r="H622" s="18">
        <v>3283100</v>
      </c>
      <c r="I622" s="18">
        <f t="shared" si="28"/>
        <v>45.796426229965547</v>
      </c>
      <c r="J622" s="18">
        <f t="shared" si="29"/>
        <v>5.709045307676347E-2</v>
      </c>
      <c r="K622" s="18"/>
      <c r="L622" s="56" t="str">
        <f>+VLOOKUP(Tabla1[[#This Row],[Operador]],OPE_6[#All],9,FALSE)</f>
        <v>I-ALLM SA</v>
      </c>
    </row>
    <row r="623" spans="1:12" x14ac:dyDescent="0.2">
      <c r="A623" s="15">
        <v>2002</v>
      </c>
      <c r="B623" s="15" t="s">
        <v>31</v>
      </c>
      <c r="C623" s="16" t="str">
        <f t="shared" si="30"/>
        <v>Noviembre-2002</v>
      </c>
      <c r="D623" s="15" t="s">
        <v>7</v>
      </c>
      <c r="E623" s="67">
        <v>609818</v>
      </c>
      <c r="F623" s="67">
        <v>282099948</v>
      </c>
      <c r="G623" s="17">
        <f>+Tabla1[[#This Row],[Toneladas Km (Ton.Km)]]/Tabla1[[#This Row],[Toneladas (Ton)]]</f>
        <v>462.59695187744541</v>
      </c>
      <c r="H623" s="18">
        <v>8766721</v>
      </c>
      <c r="I623" s="18">
        <f t="shared" si="28"/>
        <v>14.375962992237028</v>
      </c>
      <c r="J623" s="18">
        <f t="shared" si="29"/>
        <v>3.1076648762799489E-2</v>
      </c>
      <c r="K623" s="18"/>
      <c r="L623" s="56" t="str">
        <f>+VLOOKUP(Tabla1[[#This Row],[Operador]],OPE_6[#All],9,FALSE)</f>
        <v>C-NCA SA</v>
      </c>
    </row>
    <row r="624" spans="1:12" x14ac:dyDescent="0.2">
      <c r="A624" s="15">
        <v>2002</v>
      </c>
      <c r="B624" s="15" t="s">
        <v>31</v>
      </c>
      <c r="C624" s="16" t="str">
        <f t="shared" si="30"/>
        <v>Noviembre-2002</v>
      </c>
      <c r="D624" s="15" t="s">
        <v>36</v>
      </c>
      <c r="E624" s="67">
        <v>245846</v>
      </c>
      <c r="F624" s="67">
        <v>196218530</v>
      </c>
      <c r="G624" s="17">
        <f>+Tabla1[[#This Row],[Toneladas Km (Ton.Km)]]/Tabla1[[#This Row],[Toneladas (Ton)]]</f>
        <v>798.13594689358376</v>
      </c>
      <c r="H624" s="18">
        <v>6316210</v>
      </c>
      <c r="I624" s="18">
        <f t="shared" si="28"/>
        <v>25.691733849645715</v>
      </c>
      <c r="J624" s="18">
        <f t="shared" si="29"/>
        <v>3.2189671383227668E-2</v>
      </c>
      <c r="K624" s="18"/>
      <c r="L624" s="56" t="str">
        <f>+VLOOKUP(Tabla1[[#This Row],[Operador]],OPE_6[#All],9,FALSE)</f>
        <v>J-ALLC SA</v>
      </c>
    </row>
    <row r="625" spans="1:12" x14ac:dyDescent="0.2">
      <c r="A625" s="15">
        <v>2002</v>
      </c>
      <c r="B625" s="15" t="s">
        <v>32</v>
      </c>
      <c r="C625" s="16" t="str">
        <f t="shared" si="30"/>
        <v>Diciembre-2002</v>
      </c>
      <c r="D625" s="15" t="s">
        <v>81</v>
      </c>
      <c r="E625" s="67">
        <v>192215</v>
      </c>
      <c r="F625" s="67">
        <v>79740000</v>
      </c>
      <c r="G625" s="17">
        <f>+Tabla1[[#This Row],[Toneladas Km (Ton.Km)]]/Tabla1[[#This Row],[Toneladas (Ton)]]</f>
        <v>414.84795671513672</v>
      </c>
      <c r="H625" s="18">
        <v>3926182</v>
      </c>
      <c r="I625" s="18">
        <f t="shared" si="28"/>
        <v>20.425991728012903</v>
      </c>
      <c r="J625" s="18">
        <f t="shared" si="29"/>
        <v>4.9237296212691246E-2</v>
      </c>
      <c r="K625" s="18"/>
      <c r="L625" s="56" t="str">
        <f>+VLOOKUP(Tabla1[[#This Row],[Operador]],OPE_6[#All],9,FALSE)</f>
        <v>B-FEP SA</v>
      </c>
    </row>
    <row r="626" spans="1:12" x14ac:dyDescent="0.2">
      <c r="A626" s="15">
        <v>2002</v>
      </c>
      <c r="B626" s="15" t="s">
        <v>32</v>
      </c>
      <c r="C626" s="16" t="str">
        <f t="shared" si="30"/>
        <v>Diciembre-2002</v>
      </c>
      <c r="D626" s="15" t="s">
        <v>6</v>
      </c>
      <c r="E626" s="67">
        <v>334001</v>
      </c>
      <c r="F626" s="67">
        <v>126987400</v>
      </c>
      <c r="G626" s="17">
        <f>+Tabla1[[#This Row],[Toneladas Km (Ton.Km)]]/Tabla1[[#This Row],[Toneladas (Ton)]]</f>
        <v>380.200658081862</v>
      </c>
      <c r="H626" s="18">
        <v>4609800</v>
      </c>
      <c r="I626" s="18">
        <f t="shared" si="28"/>
        <v>13.801755084565615</v>
      </c>
      <c r="J626" s="18">
        <f t="shared" si="29"/>
        <v>3.6301239335556124E-2</v>
      </c>
      <c r="K626" s="18"/>
      <c r="L626" s="56" t="str">
        <f>+VLOOKUP(Tabla1[[#This Row],[Operador]],OPE_6[#All],9,FALSE)</f>
        <v>A-FSR SA</v>
      </c>
    </row>
    <row r="627" spans="1:12" x14ac:dyDescent="0.2">
      <c r="A627" s="15">
        <v>2002</v>
      </c>
      <c r="B627" s="15" t="s">
        <v>32</v>
      </c>
      <c r="C627" s="16" t="str">
        <f t="shared" si="30"/>
        <v>Diciembre-2002</v>
      </c>
      <c r="D627" s="15" t="s">
        <v>35</v>
      </c>
      <c r="E627" s="67">
        <v>59029</v>
      </c>
      <c r="F627" s="67">
        <v>48174225</v>
      </c>
      <c r="G627" s="17">
        <f>+Tabla1[[#This Row],[Toneladas Km (Ton.Km)]]/Tabla1[[#This Row],[Toneladas (Ton)]]</f>
        <v>816.11114875739042</v>
      </c>
      <c r="H627" s="18">
        <v>2171910</v>
      </c>
      <c r="I627" s="18">
        <f t="shared" si="28"/>
        <v>36.793948737061442</v>
      </c>
      <c r="J627" s="18">
        <f t="shared" si="29"/>
        <v>4.5084482417724413E-2</v>
      </c>
      <c r="K627" s="18"/>
      <c r="L627" s="56" t="str">
        <f>+VLOOKUP(Tabla1[[#This Row],[Operador]],OPE_6[#All],9,FALSE)</f>
        <v>I-ALLM SA</v>
      </c>
    </row>
    <row r="628" spans="1:12" x14ac:dyDescent="0.2">
      <c r="A628" s="15">
        <v>2002</v>
      </c>
      <c r="B628" s="15" t="s">
        <v>32</v>
      </c>
      <c r="C628" s="16" t="str">
        <f t="shared" si="30"/>
        <v>Diciembre-2002</v>
      </c>
      <c r="D628" s="15" t="s">
        <v>7</v>
      </c>
      <c r="E628" s="67">
        <v>555351</v>
      </c>
      <c r="F628" s="67">
        <v>238087055</v>
      </c>
      <c r="G628" s="17">
        <f>+Tabla1[[#This Row],[Toneladas Km (Ton.Km)]]/Tabla1[[#This Row],[Toneladas (Ton)]]</f>
        <v>428.71455169793518</v>
      </c>
      <c r="H628" s="18">
        <v>7240373</v>
      </c>
      <c r="I628" s="18">
        <f t="shared" si="28"/>
        <v>13.037471797115698</v>
      </c>
      <c r="J628" s="18">
        <f t="shared" si="29"/>
        <v>3.0410611782316348E-2</v>
      </c>
      <c r="K628" s="18"/>
      <c r="L628" s="56" t="str">
        <f>+VLOOKUP(Tabla1[[#This Row],[Operador]],OPE_6[#All],9,FALSE)</f>
        <v>C-NCA SA</v>
      </c>
    </row>
    <row r="629" spans="1:12" x14ac:dyDescent="0.2">
      <c r="A629" s="15">
        <v>2002</v>
      </c>
      <c r="B629" s="15" t="s">
        <v>32</v>
      </c>
      <c r="C629" s="16" t="str">
        <f t="shared" si="30"/>
        <v>Diciembre-2002</v>
      </c>
      <c r="D629" s="15" t="s">
        <v>36</v>
      </c>
      <c r="E629" s="67">
        <v>242628</v>
      </c>
      <c r="F629" s="67">
        <v>202711440</v>
      </c>
      <c r="G629" s="17">
        <f>+Tabla1[[#This Row],[Toneladas Km (Ton.Km)]]/Tabla1[[#This Row],[Toneladas (Ton)]]</f>
        <v>835.4824669864978</v>
      </c>
      <c r="H629" s="18">
        <v>7002360</v>
      </c>
      <c r="I629" s="18">
        <f t="shared" si="28"/>
        <v>28.860477768435629</v>
      </c>
      <c r="J629" s="18">
        <f t="shared" si="29"/>
        <v>3.4543487037534737E-2</v>
      </c>
      <c r="K629" s="18"/>
      <c r="L629" s="56" t="str">
        <f>+VLOOKUP(Tabla1[[#This Row],[Operador]],OPE_6[#All],9,FALSE)</f>
        <v>J-ALLC SA</v>
      </c>
    </row>
    <row r="630" spans="1:12" x14ac:dyDescent="0.2">
      <c r="A630" s="15">
        <v>2002</v>
      </c>
      <c r="B630" s="15" t="s">
        <v>4</v>
      </c>
      <c r="C630" s="16" t="str">
        <f t="shared" si="30"/>
        <v>Enero-2002</v>
      </c>
      <c r="D630" s="15" t="s">
        <v>163</v>
      </c>
      <c r="E630" s="67">
        <v>72324</v>
      </c>
      <c r="F630" s="67">
        <v>67943812</v>
      </c>
      <c r="G630" s="17">
        <f>+Tabla1[[#This Row],[Toneladas Km (Ton.Km)]]/Tabla1[[#This Row],[Toneladas (Ton)]]</f>
        <v>939.43659089652124</v>
      </c>
      <c r="H630" s="18">
        <v>1609512</v>
      </c>
      <c r="I630" s="18">
        <f t="shared" si="28"/>
        <v>22.254189480670316</v>
      </c>
      <c r="J630" s="18">
        <f t="shared" si="29"/>
        <v>2.3688868090003545E-2</v>
      </c>
      <c r="K630" s="18"/>
      <c r="L630" s="56" t="str">
        <f>+VLOOKUP(Tabla1[[#This Row],[Operador]],OPE_6[#All],9,FALSE)</f>
        <v>H-BC SA</v>
      </c>
    </row>
    <row r="631" spans="1:12" x14ac:dyDescent="0.2">
      <c r="A631" s="15">
        <v>2002</v>
      </c>
      <c r="B631" s="15" t="s">
        <v>11</v>
      </c>
      <c r="C631" s="16" t="str">
        <f t="shared" si="30"/>
        <v>Febrero-2002</v>
      </c>
      <c r="D631" s="15" t="s">
        <v>163</v>
      </c>
      <c r="E631" s="67">
        <v>45098</v>
      </c>
      <c r="F631" s="67">
        <v>46664035</v>
      </c>
      <c r="G631" s="17">
        <f>+Tabla1[[#This Row],[Toneladas Km (Ton.Km)]]/Tabla1[[#This Row],[Toneladas (Ton)]]</f>
        <v>1034.7251541088297</v>
      </c>
      <c r="H631" s="18">
        <v>1131922</v>
      </c>
      <c r="I631" s="18">
        <f t="shared" si="28"/>
        <v>25.099161825358109</v>
      </c>
      <c r="J631" s="18">
        <f t="shared" si="29"/>
        <v>2.4256839341047127E-2</v>
      </c>
      <c r="K631" s="18"/>
      <c r="L631" s="56" t="str">
        <f>+VLOOKUP(Tabla1[[#This Row],[Operador]],OPE_6[#All],9,FALSE)</f>
        <v>H-BC SA</v>
      </c>
    </row>
    <row r="632" spans="1:12" x14ac:dyDescent="0.2">
      <c r="A632" s="15">
        <v>2002</v>
      </c>
      <c r="B632" s="15" t="s">
        <v>12</v>
      </c>
      <c r="C632" s="16" t="str">
        <f t="shared" si="30"/>
        <v>Marzo-2002</v>
      </c>
      <c r="D632" s="15" t="s">
        <v>163</v>
      </c>
      <c r="E632" s="67">
        <v>42836</v>
      </c>
      <c r="F632" s="67">
        <v>47676415</v>
      </c>
      <c r="G632" s="17">
        <f>+Tabla1[[#This Row],[Toneladas Km (Ton.Km)]]/Tabla1[[#This Row],[Toneladas (Ton)]]</f>
        <v>1112.9987627229434</v>
      </c>
      <c r="H632" s="18">
        <v>1126988</v>
      </c>
      <c r="I632" s="18">
        <f t="shared" si="28"/>
        <v>26.309365953870575</v>
      </c>
      <c r="J632" s="18">
        <f t="shared" si="29"/>
        <v>2.3638270620809053E-2</v>
      </c>
      <c r="K632" s="18"/>
      <c r="L632" s="56" t="str">
        <f>+VLOOKUP(Tabla1[[#This Row],[Operador]],OPE_6[#All],9,FALSE)</f>
        <v>H-BC SA</v>
      </c>
    </row>
    <row r="633" spans="1:12" x14ac:dyDescent="0.2">
      <c r="A633" s="15">
        <v>2002</v>
      </c>
      <c r="B633" s="15" t="s">
        <v>13</v>
      </c>
      <c r="C633" s="16" t="str">
        <f t="shared" si="30"/>
        <v>Abril-2002</v>
      </c>
      <c r="D633" s="15" t="s">
        <v>163</v>
      </c>
      <c r="E633" s="67">
        <v>64063</v>
      </c>
      <c r="F633" s="67">
        <v>73267422</v>
      </c>
      <c r="G633" s="17">
        <f>+Tabla1[[#This Row],[Toneladas Km (Ton.Km)]]/Tabla1[[#This Row],[Toneladas (Ton)]]</f>
        <v>1143.6776610524016</v>
      </c>
      <c r="H633" s="18">
        <v>1774417</v>
      </c>
      <c r="I633" s="18">
        <f t="shared" si="28"/>
        <v>27.69800040585049</v>
      </c>
      <c r="J633" s="18">
        <f t="shared" si="29"/>
        <v>2.4218362698772176E-2</v>
      </c>
      <c r="K633" s="18"/>
      <c r="L633" s="56" t="str">
        <f>+VLOOKUP(Tabla1[[#This Row],[Operador]],OPE_6[#All],9,FALSE)</f>
        <v>H-BC SA</v>
      </c>
    </row>
    <row r="634" spans="1:12" x14ac:dyDescent="0.2">
      <c r="A634" s="15">
        <v>2002</v>
      </c>
      <c r="B634" s="15" t="s">
        <v>14</v>
      </c>
      <c r="C634" s="16" t="str">
        <f t="shared" si="30"/>
        <v>Mayo-2002</v>
      </c>
      <c r="D634" s="15" t="s">
        <v>163</v>
      </c>
      <c r="E634" s="67">
        <v>75022</v>
      </c>
      <c r="F634" s="67">
        <v>77215200</v>
      </c>
      <c r="G634" s="17">
        <f>+Tabla1[[#This Row],[Toneladas Km (Ton.Km)]]/Tabla1[[#This Row],[Toneladas (Ton)]]</f>
        <v>1029.2340913332089</v>
      </c>
      <c r="H634" s="18">
        <v>2162186</v>
      </c>
      <c r="I634" s="18">
        <f t="shared" si="28"/>
        <v>28.82069259683826</v>
      </c>
      <c r="J634" s="18">
        <f t="shared" si="29"/>
        <v>2.8002077311202977E-2</v>
      </c>
      <c r="K634" s="18"/>
      <c r="L634" s="56" t="str">
        <f>+VLOOKUP(Tabla1[[#This Row],[Operador]],OPE_6[#All],9,FALSE)</f>
        <v>H-BC SA</v>
      </c>
    </row>
    <row r="635" spans="1:12" x14ac:dyDescent="0.2">
      <c r="A635" s="15">
        <v>2002</v>
      </c>
      <c r="B635" s="15" t="s">
        <v>15</v>
      </c>
      <c r="C635" s="16" t="str">
        <f t="shared" si="30"/>
        <v>Junio-2002</v>
      </c>
      <c r="D635" s="15" t="s">
        <v>163</v>
      </c>
      <c r="E635" s="67">
        <v>80080</v>
      </c>
      <c r="F635" s="67">
        <v>88476502</v>
      </c>
      <c r="G635" s="17">
        <f>+Tabla1[[#This Row],[Toneladas Km (Ton.Km)]]/Tabla1[[#This Row],[Toneladas (Ton)]]</f>
        <v>1104.8514235764235</v>
      </c>
      <c r="H635" s="18">
        <v>2800195</v>
      </c>
      <c r="I635" s="18">
        <f t="shared" si="28"/>
        <v>34.967470029970031</v>
      </c>
      <c r="J635" s="18">
        <f t="shared" si="29"/>
        <v>3.1649024732013024E-2</v>
      </c>
      <c r="K635" s="18"/>
      <c r="L635" s="56" t="str">
        <f>+VLOOKUP(Tabla1[[#This Row],[Operador]],OPE_6[#All],9,FALSE)</f>
        <v>H-BC SA</v>
      </c>
    </row>
    <row r="636" spans="1:12" x14ac:dyDescent="0.2">
      <c r="A636" s="15">
        <v>2002</v>
      </c>
      <c r="B636" s="15" t="s">
        <v>16</v>
      </c>
      <c r="C636" s="16" t="str">
        <f t="shared" si="30"/>
        <v>Julio-2002</v>
      </c>
      <c r="D636" s="15" t="s">
        <v>163</v>
      </c>
      <c r="E636" s="67">
        <v>62775</v>
      </c>
      <c r="F636" s="67">
        <v>79194174</v>
      </c>
      <c r="G636" s="17">
        <f>+Tabla1[[#This Row],[Toneladas Km (Ton.Km)]]/Tabla1[[#This Row],[Toneladas (Ton)]]</f>
        <v>1261.5559378733572</v>
      </c>
      <c r="H636" s="18">
        <v>2975075</v>
      </c>
      <c r="I636" s="18">
        <f t="shared" si="28"/>
        <v>47.392672242134608</v>
      </c>
      <c r="J636" s="18">
        <f t="shared" si="29"/>
        <v>3.7566841722473168E-2</v>
      </c>
      <c r="K636" s="18"/>
      <c r="L636" s="56" t="str">
        <f>+VLOOKUP(Tabla1[[#This Row],[Operador]],OPE_6[#All],9,FALSE)</f>
        <v>H-BC SA</v>
      </c>
    </row>
    <row r="637" spans="1:12" x14ac:dyDescent="0.2">
      <c r="A637" s="15">
        <v>2002</v>
      </c>
      <c r="B637" s="15" t="s">
        <v>28</v>
      </c>
      <c r="C637" s="16" t="str">
        <f t="shared" si="30"/>
        <v>Agosto-2002</v>
      </c>
      <c r="D637" s="15" t="s">
        <v>163</v>
      </c>
      <c r="E637" s="67">
        <v>71566</v>
      </c>
      <c r="F637" s="67">
        <v>85911356</v>
      </c>
      <c r="G637" s="17">
        <f>+Tabla1[[#This Row],[Toneladas Km (Ton.Km)]]/Tabla1[[#This Row],[Toneladas (Ton)]]</f>
        <v>1200.4493195092641</v>
      </c>
      <c r="H637" s="18">
        <v>3114046</v>
      </c>
      <c r="I637" s="18">
        <f t="shared" si="28"/>
        <v>43.512925132045943</v>
      </c>
      <c r="J637" s="18">
        <f t="shared" si="29"/>
        <v>3.6247198798724581E-2</v>
      </c>
      <c r="K637" s="18"/>
      <c r="L637" s="56" t="str">
        <f>+VLOOKUP(Tabla1[[#This Row],[Operador]],OPE_6[#All],9,FALSE)</f>
        <v>H-BC SA</v>
      </c>
    </row>
    <row r="638" spans="1:12" x14ac:dyDescent="0.2">
      <c r="A638" s="15">
        <v>2002</v>
      </c>
      <c r="B638" s="15" t="s">
        <v>29</v>
      </c>
      <c r="C638" s="16" t="str">
        <f t="shared" si="30"/>
        <v>Septiembre-2002</v>
      </c>
      <c r="D638" s="15" t="s">
        <v>163</v>
      </c>
      <c r="E638" s="67">
        <v>80630</v>
      </c>
      <c r="F638" s="67">
        <v>92574961</v>
      </c>
      <c r="G638" s="17">
        <f>+Tabla1[[#This Row],[Toneladas Km (Ton.Km)]]/Tabla1[[#This Row],[Toneladas (Ton)]]</f>
        <v>1148.1453677291331</v>
      </c>
      <c r="H638" s="18">
        <v>3430520</v>
      </c>
      <c r="I638" s="18">
        <f t="shared" si="28"/>
        <v>42.546446731985611</v>
      </c>
      <c r="J638" s="18">
        <f t="shared" si="29"/>
        <v>3.7056672376021851E-2</v>
      </c>
      <c r="K638" s="18"/>
      <c r="L638" s="56" t="str">
        <f>+VLOOKUP(Tabla1[[#This Row],[Operador]],OPE_6[#All],9,FALSE)</f>
        <v>H-BC SA</v>
      </c>
    </row>
    <row r="639" spans="1:12" x14ac:dyDescent="0.2">
      <c r="A639" s="15">
        <v>2002</v>
      </c>
      <c r="B639" s="15" t="s">
        <v>30</v>
      </c>
      <c r="C639" s="16" t="str">
        <f t="shared" si="30"/>
        <v>Octubre-2002</v>
      </c>
      <c r="D639" s="15" t="s">
        <v>163</v>
      </c>
      <c r="E639" s="67">
        <v>70291</v>
      </c>
      <c r="F639" s="67">
        <v>76698922</v>
      </c>
      <c r="G639" s="17">
        <f>+Tabla1[[#This Row],[Toneladas Km (Ton.Km)]]/Tabla1[[#This Row],[Toneladas (Ton)]]</f>
        <v>1091.1627662147359</v>
      </c>
      <c r="H639" s="18">
        <v>3361800</v>
      </c>
      <c r="I639" s="18">
        <f t="shared" si="28"/>
        <v>47.826891067135193</v>
      </c>
      <c r="J639" s="18">
        <f t="shared" si="29"/>
        <v>4.3831124510459223E-2</v>
      </c>
      <c r="K639" s="18"/>
      <c r="L639" s="56" t="str">
        <f>+VLOOKUP(Tabla1[[#This Row],[Operador]],OPE_6[#All],9,FALSE)</f>
        <v>H-BC SA</v>
      </c>
    </row>
    <row r="640" spans="1:12" x14ac:dyDescent="0.2">
      <c r="A640" s="15">
        <v>2002</v>
      </c>
      <c r="B640" s="15" t="s">
        <v>31</v>
      </c>
      <c r="C640" s="16" t="str">
        <f t="shared" si="30"/>
        <v>Noviembre-2002</v>
      </c>
      <c r="D640" s="15" t="s">
        <v>163</v>
      </c>
      <c r="E640" s="67">
        <v>76029</v>
      </c>
      <c r="F640" s="67">
        <v>76959851</v>
      </c>
      <c r="G640" s="17">
        <f>+Tabla1[[#This Row],[Toneladas Km (Ton.Km)]]/Tabla1[[#This Row],[Toneladas (Ton)]]</f>
        <v>1012.2433676623393</v>
      </c>
      <c r="H640" s="18">
        <v>3677480</v>
      </c>
      <c r="I640" s="18">
        <f t="shared" si="28"/>
        <v>48.369437977613806</v>
      </c>
      <c r="J640" s="18">
        <f t="shared" si="29"/>
        <v>4.7784396048271977E-2</v>
      </c>
      <c r="K640" s="18"/>
      <c r="L640" s="56" t="str">
        <f>+VLOOKUP(Tabla1[[#This Row],[Operador]],OPE_6[#All],9,FALSE)</f>
        <v>H-BC SA</v>
      </c>
    </row>
    <row r="641" spans="1:12" x14ac:dyDescent="0.2">
      <c r="A641" s="15">
        <v>2002</v>
      </c>
      <c r="B641" s="15" t="s">
        <v>32</v>
      </c>
      <c r="C641" s="16" t="str">
        <f t="shared" si="30"/>
        <v>Diciembre-2002</v>
      </c>
      <c r="D641" s="15" t="s">
        <v>163</v>
      </c>
      <c r="E641" s="67">
        <v>66800</v>
      </c>
      <c r="F641" s="67">
        <v>67848822</v>
      </c>
      <c r="G641" s="17">
        <f>+Tabla1[[#This Row],[Toneladas Km (Ton.Km)]]/Tabla1[[#This Row],[Toneladas (Ton)]]</f>
        <v>1015.7009281437125</v>
      </c>
      <c r="H641" s="18">
        <v>3048400</v>
      </c>
      <c r="I641" s="18">
        <f t="shared" si="28"/>
        <v>45.634730538922156</v>
      </c>
      <c r="J641" s="18">
        <f t="shared" si="29"/>
        <v>4.4929298846190728E-2</v>
      </c>
      <c r="K641" s="18"/>
      <c r="L641" s="56" t="str">
        <f>+VLOOKUP(Tabla1[[#This Row],[Operador]],OPE_6[#All],9,FALSE)</f>
        <v>H-BC SA</v>
      </c>
    </row>
    <row r="642" spans="1:12" x14ac:dyDescent="0.2">
      <c r="A642" s="15">
        <v>2003</v>
      </c>
      <c r="B642" s="15" t="s">
        <v>4</v>
      </c>
      <c r="C642" s="16" t="str">
        <f t="shared" si="30"/>
        <v>Enero-2003</v>
      </c>
      <c r="D642" s="15" t="s">
        <v>81</v>
      </c>
      <c r="E642" s="67">
        <v>191598</v>
      </c>
      <c r="F642" s="67">
        <v>73780000</v>
      </c>
      <c r="G642" s="17">
        <f>+Tabla1[[#This Row],[Toneladas Km (Ton.Km)]]/Tabla1[[#This Row],[Toneladas (Ton)]]</f>
        <v>385.07708848735371</v>
      </c>
      <c r="H642" s="18">
        <v>3943585</v>
      </c>
      <c r="I642" s="18">
        <f t="shared" si="28"/>
        <v>20.58260002714016</v>
      </c>
      <c r="J642" s="18">
        <f t="shared" si="29"/>
        <v>5.3450596367579289E-2</v>
      </c>
      <c r="K642" s="18"/>
      <c r="L642" s="56" t="str">
        <f>+VLOOKUP(Tabla1[[#This Row],[Operador]],OPE_6[#All],9,FALSE)</f>
        <v>B-FEP SA</v>
      </c>
    </row>
    <row r="643" spans="1:12" x14ac:dyDescent="0.2">
      <c r="A643" s="15">
        <v>2003</v>
      </c>
      <c r="B643" s="15" t="s">
        <v>4</v>
      </c>
      <c r="C643" s="16" t="str">
        <f t="shared" si="30"/>
        <v>Enero-2003</v>
      </c>
      <c r="D643" s="15" t="s">
        <v>6</v>
      </c>
      <c r="E643" s="67">
        <v>294000</v>
      </c>
      <c r="F643" s="67">
        <v>107433200</v>
      </c>
      <c r="G643" s="17">
        <f>+Tabla1[[#This Row],[Toneladas Km (Ton.Km)]]/Tabla1[[#This Row],[Toneladas (Ton)]]</f>
        <v>365.4190476190476</v>
      </c>
      <c r="H643" s="18">
        <v>2956000</v>
      </c>
      <c r="I643" s="18">
        <f t="shared" si="28"/>
        <v>10.054421768707483</v>
      </c>
      <c r="J643" s="18">
        <f t="shared" si="29"/>
        <v>2.7514771969931084E-2</v>
      </c>
      <c r="K643" s="18"/>
      <c r="L643" s="56" t="str">
        <f>+VLOOKUP(Tabla1[[#This Row],[Operador]],OPE_6[#All],9,FALSE)</f>
        <v>A-FSR SA</v>
      </c>
    </row>
    <row r="644" spans="1:12" x14ac:dyDescent="0.2">
      <c r="A644" s="15">
        <v>2003</v>
      </c>
      <c r="B644" s="15" t="s">
        <v>4</v>
      </c>
      <c r="C644" s="16" t="str">
        <f t="shared" si="30"/>
        <v>Enero-2003</v>
      </c>
      <c r="D644" s="15" t="s">
        <v>35</v>
      </c>
      <c r="E644" s="67">
        <v>67760</v>
      </c>
      <c r="F644" s="67">
        <v>51543693</v>
      </c>
      <c r="G644" s="17">
        <f>+Tabla1[[#This Row],[Toneladas Km (Ton.Km)]]/Tabla1[[#This Row],[Toneladas (Ton)]]</f>
        <v>760.68023907910276</v>
      </c>
      <c r="H644" s="18">
        <v>2503930</v>
      </c>
      <c r="I644" s="18">
        <f t="shared" si="28"/>
        <v>36.952922077922075</v>
      </c>
      <c r="J644" s="18">
        <f t="shared" si="29"/>
        <v>4.8578785381171663E-2</v>
      </c>
      <c r="K644" s="18"/>
      <c r="L644" s="56" t="str">
        <f>+VLOOKUP(Tabla1[[#This Row],[Operador]],OPE_6[#All],9,FALSE)</f>
        <v>I-ALLM SA</v>
      </c>
    </row>
    <row r="645" spans="1:12" x14ac:dyDescent="0.2">
      <c r="A645" s="15">
        <v>2003</v>
      </c>
      <c r="B645" s="15" t="s">
        <v>4</v>
      </c>
      <c r="C645" s="16" t="str">
        <f t="shared" si="30"/>
        <v>Enero-2003</v>
      </c>
      <c r="D645" s="15" t="s">
        <v>7</v>
      </c>
      <c r="E645" s="67">
        <v>480753</v>
      </c>
      <c r="F645" s="67">
        <v>220948410</v>
      </c>
      <c r="G645" s="17">
        <f>+Tabla1[[#This Row],[Toneladas Km (Ton.Km)]]/Tabla1[[#This Row],[Toneladas (Ton)]]</f>
        <v>459.58820849791891</v>
      </c>
      <c r="H645" s="18">
        <v>6814657</v>
      </c>
      <c r="I645" s="18">
        <f t="shared" si="28"/>
        <v>14.174965106822006</v>
      </c>
      <c r="J645" s="18">
        <f t="shared" si="29"/>
        <v>3.0842751934716344E-2</v>
      </c>
      <c r="K645" s="18"/>
      <c r="L645" s="56" t="str">
        <f>+VLOOKUP(Tabla1[[#This Row],[Operador]],OPE_6[#All],9,FALSE)</f>
        <v>C-NCA SA</v>
      </c>
    </row>
    <row r="646" spans="1:12" x14ac:dyDescent="0.2">
      <c r="A646" s="15">
        <v>2003</v>
      </c>
      <c r="B646" s="15" t="s">
        <v>4</v>
      </c>
      <c r="C646" s="16" t="str">
        <f t="shared" si="30"/>
        <v>Enero-2003</v>
      </c>
      <c r="D646" s="15" t="s">
        <v>36</v>
      </c>
      <c r="E646" s="67">
        <v>259699</v>
      </c>
      <c r="F646" s="67">
        <v>205278088</v>
      </c>
      <c r="G646" s="17">
        <f>+Tabla1[[#This Row],[Toneladas Km (Ton.Km)]]/Tabla1[[#This Row],[Toneladas (Ton)]]</f>
        <v>790.44620117905731</v>
      </c>
      <c r="H646" s="18">
        <v>6657990</v>
      </c>
      <c r="I646" s="18">
        <f t="shared" ref="I646:I709" si="31">+H646/E646</f>
        <v>25.637333990504391</v>
      </c>
      <c r="J646" s="18">
        <f t="shared" ref="J646:J709" si="32">+H646/F646</f>
        <v>3.2434002405556307E-2</v>
      </c>
      <c r="K646" s="18"/>
      <c r="L646" s="56" t="str">
        <f>+VLOOKUP(Tabla1[[#This Row],[Operador]],OPE_6[#All],9,FALSE)</f>
        <v>J-ALLC SA</v>
      </c>
    </row>
    <row r="647" spans="1:12" x14ac:dyDescent="0.2">
      <c r="A647" s="15">
        <v>2003</v>
      </c>
      <c r="B647" s="15" t="s">
        <v>11</v>
      </c>
      <c r="C647" s="16" t="str">
        <f t="shared" si="30"/>
        <v>Febrero-2003</v>
      </c>
      <c r="D647" s="15" t="s">
        <v>81</v>
      </c>
      <c r="E647" s="67">
        <v>160564</v>
      </c>
      <c r="F647" s="67">
        <v>66660000</v>
      </c>
      <c r="G647" s="17">
        <f>+Tabla1[[#This Row],[Toneladas Km (Ton.Km)]]/Tabla1[[#This Row],[Toneladas (Ton)]]</f>
        <v>415.16155551680328</v>
      </c>
      <c r="H647" s="18">
        <v>3226483</v>
      </c>
      <c r="I647" s="18">
        <f t="shared" si="31"/>
        <v>20.094684985426372</v>
      </c>
      <c r="J647" s="18">
        <f t="shared" si="32"/>
        <v>4.8402085208520851E-2</v>
      </c>
      <c r="K647" s="18"/>
      <c r="L647" s="56" t="str">
        <f>+VLOOKUP(Tabla1[[#This Row],[Operador]],OPE_6[#All],9,FALSE)</f>
        <v>B-FEP SA</v>
      </c>
    </row>
    <row r="648" spans="1:12" x14ac:dyDescent="0.2">
      <c r="A648" s="15">
        <v>2003</v>
      </c>
      <c r="B648" s="15" t="s">
        <v>11</v>
      </c>
      <c r="C648" s="16" t="str">
        <f t="shared" si="30"/>
        <v>Febrero-2003</v>
      </c>
      <c r="D648" s="15" t="s">
        <v>6</v>
      </c>
      <c r="E648" s="67">
        <v>321480</v>
      </c>
      <c r="F648" s="67">
        <v>118828000</v>
      </c>
      <c r="G648" s="17">
        <f>+Tabla1[[#This Row],[Toneladas Km (Ton.Km)]]/Tabla1[[#This Row],[Toneladas (Ton)]]</f>
        <v>369.62797063580939</v>
      </c>
      <c r="H648" s="18">
        <v>4432100</v>
      </c>
      <c r="I648" s="18">
        <f t="shared" si="31"/>
        <v>13.786549707602338</v>
      </c>
      <c r="J648" s="18">
        <f t="shared" si="32"/>
        <v>3.7298448177197296E-2</v>
      </c>
      <c r="K648" s="18"/>
      <c r="L648" s="56" t="str">
        <f>+VLOOKUP(Tabla1[[#This Row],[Operador]],OPE_6[#All],9,FALSE)</f>
        <v>A-FSR SA</v>
      </c>
    </row>
    <row r="649" spans="1:12" x14ac:dyDescent="0.2">
      <c r="A649" s="15">
        <v>2003</v>
      </c>
      <c r="B649" s="15" t="s">
        <v>11</v>
      </c>
      <c r="C649" s="16" t="str">
        <f t="shared" si="30"/>
        <v>Febrero-2003</v>
      </c>
      <c r="D649" s="15" t="s">
        <v>35</v>
      </c>
      <c r="E649" s="67">
        <v>60056</v>
      </c>
      <c r="F649" s="67">
        <v>48729852</v>
      </c>
      <c r="G649" s="17">
        <f>+Tabla1[[#This Row],[Toneladas Km (Ton.Km)]]/Tabla1[[#This Row],[Toneladas (Ton)]]</f>
        <v>811.40688690555487</v>
      </c>
      <c r="H649" s="18">
        <v>2298500</v>
      </c>
      <c r="I649" s="18">
        <f t="shared" si="31"/>
        <v>38.272612228586652</v>
      </c>
      <c r="J649" s="18">
        <f t="shared" si="32"/>
        <v>4.7168212207991111E-2</v>
      </c>
      <c r="K649" s="18"/>
      <c r="L649" s="56" t="str">
        <f>+VLOOKUP(Tabla1[[#This Row],[Operador]],OPE_6[#All],9,FALSE)</f>
        <v>I-ALLM SA</v>
      </c>
    </row>
    <row r="650" spans="1:12" x14ac:dyDescent="0.2">
      <c r="A650" s="15">
        <v>2003</v>
      </c>
      <c r="B650" s="15" t="s">
        <v>11</v>
      </c>
      <c r="C650" s="16" t="str">
        <f t="shared" si="30"/>
        <v>Febrero-2003</v>
      </c>
      <c r="D650" s="15" t="s">
        <v>7</v>
      </c>
      <c r="E650" s="67">
        <v>552892</v>
      </c>
      <c r="F650" s="67">
        <v>212703763</v>
      </c>
      <c r="G650" s="17">
        <f>+Tabla1[[#This Row],[Toneladas Km (Ton.Km)]]/Tabla1[[#This Row],[Toneladas (Ton)]]</f>
        <v>384.71123293518446</v>
      </c>
      <c r="H650" s="18">
        <v>6735498</v>
      </c>
      <c r="I650" s="18">
        <f t="shared" si="31"/>
        <v>12.182303234628101</v>
      </c>
      <c r="J650" s="18">
        <f t="shared" si="32"/>
        <v>3.1666097040323637E-2</v>
      </c>
      <c r="K650" s="18"/>
      <c r="L650" s="56" t="str">
        <f>+VLOOKUP(Tabla1[[#This Row],[Operador]],OPE_6[#All],9,FALSE)</f>
        <v>C-NCA SA</v>
      </c>
    </row>
    <row r="651" spans="1:12" x14ac:dyDescent="0.2">
      <c r="A651" s="15">
        <v>2003</v>
      </c>
      <c r="B651" s="15" t="s">
        <v>11</v>
      </c>
      <c r="C651" s="16" t="str">
        <f t="shared" si="30"/>
        <v>Febrero-2003</v>
      </c>
      <c r="D651" s="15" t="s">
        <v>36</v>
      </c>
      <c r="E651" s="67">
        <v>222665</v>
      </c>
      <c r="F651" s="67">
        <v>196728188</v>
      </c>
      <c r="G651" s="17">
        <f>+Tabla1[[#This Row],[Toneladas Km (Ton.Km)]]/Tabla1[[#This Row],[Toneladas (Ton)]]</f>
        <v>883.51643949430763</v>
      </c>
      <c r="H651" s="18">
        <v>6541630</v>
      </c>
      <c r="I651" s="18">
        <f t="shared" si="31"/>
        <v>29.378797745492108</v>
      </c>
      <c r="J651" s="18">
        <f t="shared" si="32"/>
        <v>3.3252123483188893E-2</v>
      </c>
      <c r="K651" s="18"/>
      <c r="L651" s="56" t="str">
        <f>+VLOOKUP(Tabla1[[#This Row],[Operador]],OPE_6[#All],9,FALSE)</f>
        <v>J-ALLC SA</v>
      </c>
    </row>
    <row r="652" spans="1:12" x14ac:dyDescent="0.2">
      <c r="A652" s="15">
        <v>2003</v>
      </c>
      <c r="B652" s="15" t="s">
        <v>12</v>
      </c>
      <c r="C652" s="16" t="str">
        <f t="shared" si="30"/>
        <v>Marzo-2003</v>
      </c>
      <c r="D652" s="15" t="s">
        <v>81</v>
      </c>
      <c r="E652" s="67">
        <v>231727</v>
      </c>
      <c r="F652" s="67">
        <v>95510000</v>
      </c>
      <c r="G652" s="17">
        <f>+Tabla1[[#This Row],[Toneladas Km (Ton.Km)]]/Tabla1[[#This Row],[Toneladas (Ton)]]</f>
        <v>412.1660402111105</v>
      </c>
      <c r="H652" s="18">
        <v>6184033</v>
      </c>
      <c r="I652" s="18">
        <f t="shared" si="31"/>
        <v>26.686717559887281</v>
      </c>
      <c r="J652" s="18">
        <f t="shared" si="32"/>
        <v>6.4747492409171811E-2</v>
      </c>
      <c r="K652" s="18"/>
      <c r="L652" s="56" t="str">
        <f>+VLOOKUP(Tabla1[[#This Row],[Operador]],OPE_6[#All],9,FALSE)</f>
        <v>B-FEP SA</v>
      </c>
    </row>
    <row r="653" spans="1:12" x14ac:dyDescent="0.2">
      <c r="A653" s="15">
        <v>2003</v>
      </c>
      <c r="B653" s="15" t="s">
        <v>12</v>
      </c>
      <c r="C653" s="16" t="str">
        <f t="shared" si="30"/>
        <v>Marzo-2003</v>
      </c>
      <c r="D653" s="15" t="s">
        <v>6</v>
      </c>
      <c r="E653" s="67">
        <v>343350</v>
      </c>
      <c r="F653" s="67">
        <v>125844700</v>
      </c>
      <c r="G653" s="17">
        <f>+Tabla1[[#This Row],[Toneladas Km (Ton.Km)]]/Tabla1[[#This Row],[Toneladas (Ton)]]</f>
        <v>366.52016892383864</v>
      </c>
      <c r="H653" s="18">
        <v>4709600</v>
      </c>
      <c r="I653" s="18">
        <f t="shared" si="31"/>
        <v>13.716615698267075</v>
      </c>
      <c r="J653" s="18">
        <f t="shared" si="32"/>
        <v>3.7423904224810421E-2</v>
      </c>
      <c r="K653" s="18"/>
      <c r="L653" s="56" t="str">
        <f>+VLOOKUP(Tabla1[[#This Row],[Operador]],OPE_6[#All],9,FALSE)</f>
        <v>A-FSR SA</v>
      </c>
    </row>
    <row r="654" spans="1:12" x14ac:dyDescent="0.2">
      <c r="A654" s="15">
        <v>2003</v>
      </c>
      <c r="B654" s="15" t="s">
        <v>12</v>
      </c>
      <c r="C654" s="16" t="str">
        <f t="shared" si="30"/>
        <v>Marzo-2003</v>
      </c>
      <c r="D654" s="15" t="s">
        <v>35</v>
      </c>
      <c r="E654" s="67">
        <v>78204</v>
      </c>
      <c r="F654" s="67">
        <v>49569018</v>
      </c>
      <c r="G654" s="17">
        <f>+Tabla1[[#This Row],[Toneladas Km (Ton.Km)]]/Tabla1[[#This Row],[Toneladas (Ton)]]</f>
        <v>633.84248887524939</v>
      </c>
      <c r="H654" s="18">
        <v>2413500</v>
      </c>
      <c r="I654" s="18">
        <f t="shared" si="31"/>
        <v>30.861592757403713</v>
      </c>
      <c r="J654" s="18">
        <f t="shared" si="32"/>
        <v>4.8689687578640353E-2</v>
      </c>
      <c r="K654" s="18"/>
      <c r="L654" s="56" t="str">
        <f>+VLOOKUP(Tabla1[[#This Row],[Operador]],OPE_6[#All],9,FALSE)</f>
        <v>I-ALLM SA</v>
      </c>
    </row>
    <row r="655" spans="1:12" x14ac:dyDescent="0.2">
      <c r="A655" s="15">
        <v>2003</v>
      </c>
      <c r="B655" s="15" t="s">
        <v>12</v>
      </c>
      <c r="C655" s="16" t="str">
        <f t="shared" si="30"/>
        <v>Marzo-2003</v>
      </c>
      <c r="D655" s="15" t="s">
        <v>7</v>
      </c>
      <c r="E655" s="67">
        <v>598497</v>
      </c>
      <c r="F655" s="67">
        <v>224156927</v>
      </c>
      <c r="G655" s="17">
        <f>+Tabla1[[#This Row],[Toneladas Km (Ton.Km)]]/Tabla1[[#This Row],[Toneladas (Ton)]]</f>
        <v>374.53308370802193</v>
      </c>
      <c r="H655" s="18">
        <v>8490582</v>
      </c>
      <c r="I655" s="18">
        <f t="shared" si="31"/>
        <v>14.186507200537346</v>
      </c>
      <c r="J655" s="18">
        <f t="shared" si="32"/>
        <v>3.7877847959612687E-2</v>
      </c>
      <c r="K655" s="18"/>
      <c r="L655" s="56" t="str">
        <f>+VLOOKUP(Tabla1[[#This Row],[Operador]],OPE_6[#All],9,FALSE)</f>
        <v>C-NCA SA</v>
      </c>
    </row>
    <row r="656" spans="1:12" x14ac:dyDescent="0.2">
      <c r="A656" s="15">
        <v>2003</v>
      </c>
      <c r="B656" s="15" t="s">
        <v>12</v>
      </c>
      <c r="C656" s="16" t="str">
        <f t="shared" si="30"/>
        <v>Marzo-2003</v>
      </c>
      <c r="D656" s="15" t="s">
        <v>36</v>
      </c>
      <c r="E656" s="67">
        <v>238295</v>
      </c>
      <c r="F656" s="67">
        <v>192579803</v>
      </c>
      <c r="G656" s="17">
        <f>+Tabla1[[#This Row],[Toneladas Km (Ton.Km)]]/Tabla1[[#This Row],[Toneladas (Ton)]]</f>
        <v>808.15712876896282</v>
      </c>
      <c r="H656" s="18">
        <v>7156960</v>
      </c>
      <c r="I656" s="18">
        <f t="shared" si="31"/>
        <v>30.034033445938856</v>
      </c>
      <c r="J656" s="18">
        <f t="shared" si="32"/>
        <v>3.7163606403730717E-2</v>
      </c>
      <c r="K656" s="18"/>
      <c r="L656" s="56" t="str">
        <f>+VLOOKUP(Tabla1[[#This Row],[Operador]],OPE_6[#All],9,FALSE)</f>
        <v>J-ALLC SA</v>
      </c>
    </row>
    <row r="657" spans="1:12" x14ac:dyDescent="0.2">
      <c r="A657" s="15">
        <v>2003</v>
      </c>
      <c r="B657" s="15" t="s">
        <v>13</v>
      </c>
      <c r="C657" s="16" t="str">
        <f t="shared" si="30"/>
        <v>Abril-2003</v>
      </c>
      <c r="D657" s="15" t="s">
        <v>81</v>
      </c>
      <c r="E657" s="67">
        <v>263993</v>
      </c>
      <c r="F657" s="67">
        <v>97150000</v>
      </c>
      <c r="G657" s="17">
        <f>+Tabla1[[#This Row],[Toneladas Km (Ton.Km)]]/Tabla1[[#This Row],[Toneladas (Ton)]]</f>
        <v>368.00218187603457</v>
      </c>
      <c r="H657" s="18">
        <v>6954909</v>
      </c>
      <c r="I657" s="18">
        <f t="shared" si="31"/>
        <v>26.345050815741327</v>
      </c>
      <c r="J657" s="18">
        <f t="shared" si="32"/>
        <v>7.1589387545033453E-2</v>
      </c>
      <c r="K657" s="18"/>
      <c r="L657" s="56" t="str">
        <f>+VLOOKUP(Tabla1[[#This Row],[Operador]],OPE_6[#All],9,FALSE)</f>
        <v>B-FEP SA</v>
      </c>
    </row>
    <row r="658" spans="1:12" x14ac:dyDescent="0.2">
      <c r="A658" s="15">
        <v>2003</v>
      </c>
      <c r="B658" s="15" t="s">
        <v>13</v>
      </c>
      <c r="C658" s="16" t="str">
        <f t="shared" si="30"/>
        <v>Abril-2003</v>
      </c>
      <c r="D658" s="15" t="s">
        <v>6</v>
      </c>
      <c r="E658" s="67">
        <v>356220</v>
      </c>
      <c r="F658" s="67">
        <v>135270200</v>
      </c>
      <c r="G658" s="17">
        <f>+Tabla1[[#This Row],[Toneladas Km (Ton.Km)]]/Tabla1[[#This Row],[Toneladas (Ton)]]</f>
        <v>379.7378024816125</v>
      </c>
      <c r="H658" s="18">
        <v>5246690</v>
      </c>
      <c r="I658" s="18">
        <f t="shared" si="31"/>
        <v>14.728791196451631</v>
      </c>
      <c r="J658" s="18">
        <f t="shared" si="32"/>
        <v>3.8786739429674831E-2</v>
      </c>
      <c r="K658" s="18"/>
      <c r="L658" s="56" t="str">
        <f>+VLOOKUP(Tabla1[[#This Row],[Operador]],OPE_6[#All],9,FALSE)</f>
        <v>A-FSR SA</v>
      </c>
    </row>
    <row r="659" spans="1:12" x14ac:dyDescent="0.2">
      <c r="A659" s="15">
        <v>2003</v>
      </c>
      <c r="B659" s="15" t="s">
        <v>13</v>
      </c>
      <c r="C659" s="16" t="str">
        <f t="shared" si="30"/>
        <v>Abril-2003</v>
      </c>
      <c r="D659" s="15" t="s">
        <v>35</v>
      </c>
      <c r="E659" s="67">
        <v>108632</v>
      </c>
      <c r="F659" s="67">
        <v>66489768</v>
      </c>
      <c r="G659" s="17">
        <f>+Tabla1[[#This Row],[Toneladas Km (Ton.Km)]]/Tabla1[[#This Row],[Toneladas (Ton)]]</f>
        <v>612.06429044848664</v>
      </c>
      <c r="H659" s="18">
        <v>2884210</v>
      </c>
      <c r="I659" s="18">
        <f t="shared" si="31"/>
        <v>26.550279843876574</v>
      </c>
      <c r="J659" s="18">
        <f t="shared" si="32"/>
        <v>4.3378253327639824E-2</v>
      </c>
      <c r="K659" s="18"/>
      <c r="L659" s="56" t="str">
        <f>+VLOOKUP(Tabla1[[#This Row],[Operador]],OPE_6[#All],9,FALSE)</f>
        <v>I-ALLM SA</v>
      </c>
    </row>
    <row r="660" spans="1:12" x14ac:dyDescent="0.2">
      <c r="A660" s="15">
        <v>2003</v>
      </c>
      <c r="B660" s="15" t="s">
        <v>13</v>
      </c>
      <c r="C660" s="16" t="str">
        <f t="shared" si="30"/>
        <v>Abril-2003</v>
      </c>
      <c r="D660" s="15" t="s">
        <v>7</v>
      </c>
      <c r="E660" s="67">
        <v>678458</v>
      </c>
      <c r="F660" s="67">
        <v>296446076</v>
      </c>
      <c r="G660" s="17">
        <f>+Tabla1[[#This Row],[Toneladas Km (Ton.Km)]]/Tabla1[[#This Row],[Toneladas (Ton)]]</f>
        <v>436.94093960127231</v>
      </c>
      <c r="H660" s="18">
        <v>11944094</v>
      </c>
      <c r="I660" s="18">
        <f t="shared" si="31"/>
        <v>17.604765512382492</v>
      </c>
      <c r="J660" s="18">
        <f t="shared" si="32"/>
        <v>4.0290949912927844E-2</v>
      </c>
      <c r="K660" s="18"/>
      <c r="L660" s="56" t="str">
        <f>+VLOOKUP(Tabla1[[#This Row],[Operador]],OPE_6[#All],9,FALSE)</f>
        <v>C-NCA SA</v>
      </c>
    </row>
    <row r="661" spans="1:12" x14ac:dyDescent="0.2">
      <c r="A661" s="15">
        <v>2003</v>
      </c>
      <c r="B661" s="15" t="s">
        <v>13</v>
      </c>
      <c r="C661" s="16" t="str">
        <f t="shared" si="30"/>
        <v>Abril-2003</v>
      </c>
      <c r="D661" s="15" t="s">
        <v>36</v>
      </c>
      <c r="E661" s="67">
        <v>265236</v>
      </c>
      <c r="F661" s="67">
        <v>219857804</v>
      </c>
      <c r="G661" s="17">
        <f>+Tabla1[[#This Row],[Toneladas Km (Ton.Km)]]/Tabla1[[#This Row],[Toneladas (Ton)]]</f>
        <v>828.91388800916923</v>
      </c>
      <c r="H661" s="18">
        <v>8378040.0000000009</v>
      </c>
      <c r="I661" s="18">
        <f t="shared" si="31"/>
        <v>31.587114871284445</v>
      </c>
      <c r="J661" s="18">
        <f t="shared" si="32"/>
        <v>3.8106630047119006E-2</v>
      </c>
      <c r="K661" s="18"/>
      <c r="L661" s="56" t="str">
        <f>+VLOOKUP(Tabla1[[#This Row],[Operador]],OPE_6[#All],9,FALSE)</f>
        <v>J-ALLC SA</v>
      </c>
    </row>
    <row r="662" spans="1:12" x14ac:dyDescent="0.2">
      <c r="A662" s="15">
        <v>2003</v>
      </c>
      <c r="B662" s="15" t="s">
        <v>14</v>
      </c>
      <c r="C662" s="16" t="str">
        <f t="shared" si="30"/>
        <v>Mayo-2003</v>
      </c>
      <c r="D662" s="15" t="s">
        <v>81</v>
      </c>
      <c r="E662" s="67">
        <v>310282</v>
      </c>
      <c r="F662" s="67">
        <v>127730000</v>
      </c>
      <c r="G662" s="17">
        <f>+Tabla1[[#This Row],[Toneladas Km (Ton.Km)]]/Tabla1[[#This Row],[Toneladas (Ton)]]</f>
        <v>411.65778227547844</v>
      </c>
      <c r="H662" s="18">
        <v>8357837</v>
      </c>
      <c r="I662" s="18">
        <f t="shared" si="31"/>
        <v>26.936261207546682</v>
      </c>
      <c r="J662" s="18">
        <f t="shared" si="32"/>
        <v>6.5433625616534874E-2</v>
      </c>
      <c r="K662" s="18"/>
      <c r="L662" s="56" t="str">
        <f>+VLOOKUP(Tabla1[[#This Row],[Operador]],OPE_6[#All],9,FALSE)</f>
        <v>B-FEP SA</v>
      </c>
    </row>
    <row r="663" spans="1:12" x14ac:dyDescent="0.2">
      <c r="A663" s="15">
        <v>2003</v>
      </c>
      <c r="B663" s="15" t="s">
        <v>14</v>
      </c>
      <c r="C663" s="16" t="str">
        <f t="shared" si="30"/>
        <v>Mayo-2003</v>
      </c>
      <c r="D663" s="15" t="s">
        <v>6</v>
      </c>
      <c r="E663" s="67">
        <v>378080</v>
      </c>
      <c r="F663" s="67">
        <v>143333100</v>
      </c>
      <c r="G663" s="17">
        <f>+Tabla1[[#This Row],[Toneladas Km (Ton.Km)]]/Tabla1[[#This Row],[Toneladas (Ton)]]</f>
        <v>379.10786077020737</v>
      </c>
      <c r="H663" s="18">
        <v>5772000</v>
      </c>
      <c r="I663" s="18">
        <f t="shared" si="31"/>
        <v>15.266610241218789</v>
      </c>
      <c r="J663" s="18">
        <f t="shared" si="32"/>
        <v>4.0269832997402555E-2</v>
      </c>
      <c r="K663" s="18"/>
      <c r="L663" s="56" t="str">
        <f>+VLOOKUP(Tabla1[[#This Row],[Operador]],OPE_6[#All],9,FALSE)</f>
        <v>A-FSR SA</v>
      </c>
    </row>
    <row r="664" spans="1:12" x14ac:dyDescent="0.2">
      <c r="A664" s="15">
        <v>2003</v>
      </c>
      <c r="B664" s="15" t="s">
        <v>14</v>
      </c>
      <c r="C664" s="16" t="str">
        <f t="shared" si="30"/>
        <v>Mayo-2003</v>
      </c>
      <c r="D664" s="15" t="s">
        <v>35</v>
      </c>
      <c r="E664" s="67">
        <v>117383</v>
      </c>
      <c r="F664" s="67">
        <v>69128102</v>
      </c>
      <c r="G664" s="17">
        <f>+Tabla1[[#This Row],[Toneladas Km (Ton.Km)]]/Tabla1[[#This Row],[Toneladas (Ton)]]</f>
        <v>588.91067701455916</v>
      </c>
      <c r="H664" s="18">
        <v>3309470</v>
      </c>
      <c r="I664" s="18">
        <f t="shared" si="31"/>
        <v>28.193775930075052</v>
      </c>
      <c r="J664" s="18">
        <f t="shared" si="32"/>
        <v>4.7874451984809302E-2</v>
      </c>
      <c r="K664" s="18"/>
      <c r="L664" s="56" t="str">
        <f>+VLOOKUP(Tabla1[[#This Row],[Operador]],OPE_6[#All],9,FALSE)</f>
        <v>I-ALLM SA</v>
      </c>
    </row>
    <row r="665" spans="1:12" x14ac:dyDescent="0.2">
      <c r="A665" s="15">
        <v>2003</v>
      </c>
      <c r="B665" s="15" t="s">
        <v>14</v>
      </c>
      <c r="C665" s="16" t="str">
        <f t="shared" si="30"/>
        <v>Mayo-2003</v>
      </c>
      <c r="D665" s="15" t="s">
        <v>7</v>
      </c>
      <c r="E665" s="67">
        <v>774302</v>
      </c>
      <c r="F665" s="67">
        <v>379131412</v>
      </c>
      <c r="G665" s="17">
        <f>+Tabla1[[#This Row],[Toneladas Km (Ton.Km)]]/Tabla1[[#This Row],[Toneladas (Ton)]]</f>
        <v>489.64281636880702</v>
      </c>
      <c r="H665" s="18">
        <v>15539315</v>
      </c>
      <c r="I665" s="18">
        <f t="shared" si="31"/>
        <v>20.068803903386534</v>
      </c>
      <c r="J665" s="18">
        <f t="shared" si="32"/>
        <v>4.098661970008436E-2</v>
      </c>
      <c r="K665" s="18"/>
      <c r="L665" s="56" t="str">
        <f>+VLOOKUP(Tabla1[[#This Row],[Operador]],OPE_6[#All],9,FALSE)</f>
        <v>C-NCA SA</v>
      </c>
    </row>
    <row r="666" spans="1:12" x14ac:dyDescent="0.2">
      <c r="A666" s="15">
        <v>2003</v>
      </c>
      <c r="B666" s="15" t="s">
        <v>14</v>
      </c>
      <c r="C666" s="16" t="str">
        <f t="shared" si="30"/>
        <v>Mayo-2003</v>
      </c>
      <c r="D666" s="15" t="s">
        <v>36</v>
      </c>
      <c r="E666" s="67">
        <v>292833</v>
      </c>
      <c r="F666" s="67">
        <v>230605874</v>
      </c>
      <c r="G666" s="17">
        <f>+Tabla1[[#This Row],[Toneladas Km (Ton.Km)]]/Tabla1[[#This Row],[Toneladas (Ton)]]</f>
        <v>787.4996124070716</v>
      </c>
      <c r="H666" s="18">
        <v>8214389.9999999991</v>
      </c>
      <c r="I666" s="18">
        <f t="shared" si="31"/>
        <v>28.051449119463992</v>
      </c>
      <c r="J666" s="18">
        <f t="shared" si="32"/>
        <v>3.5620905302698402E-2</v>
      </c>
      <c r="K666" s="18"/>
      <c r="L666" s="56" t="str">
        <f>+VLOOKUP(Tabla1[[#This Row],[Operador]],OPE_6[#All],9,FALSE)</f>
        <v>J-ALLC SA</v>
      </c>
    </row>
    <row r="667" spans="1:12" x14ac:dyDescent="0.2">
      <c r="A667" s="15">
        <v>2003</v>
      </c>
      <c r="B667" s="15" t="s">
        <v>15</v>
      </c>
      <c r="C667" s="16" t="str">
        <f t="shared" si="30"/>
        <v>Junio-2003</v>
      </c>
      <c r="D667" s="15" t="s">
        <v>81</v>
      </c>
      <c r="E667" s="67">
        <v>295496</v>
      </c>
      <c r="F667" s="67">
        <v>113360000</v>
      </c>
      <c r="G667" s="17">
        <f>+Tabla1[[#This Row],[Toneladas Km (Ton.Km)]]/Tabla1[[#This Row],[Toneladas (Ton)]]</f>
        <v>383.62617429677562</v>
      </c>
      <c r="H667" s="18">
        <v>6987163</v>
      </c>
      <c r="I667" s="18">
        <f t="shared" si="31"/>
        <v>23.645541733221432</v>
      </c>
      <c r="J667" s="18">
        <f t="shared" si="32"/>
        <v>6.1636935426958361E-2</v>
      </c>
      <c r="K667" s="18"/>
      <c r="L667" s="56" t="str">
        <f>+VLOOKUP(Tabla1[[#This Row],[Operador]],OPE_6[#All],9,FALSE)</f>
        <v>B-FEP SA</v>
      </c>
    </row>
    <row r="668" spans="1:12" x14ac:dyDescent="0.2">
      <c r="A668" s="15">
        <v>2003</v>
      </c>
      <c r="B668" s="15" t="s">
        <v>15</v>
      </c>
      <c r="C668" s="16" t="str">
        <f t="shared" si="30"/>
        <v>Junio-2003</v>
      </c>
      <c r="D668" s="15" t="s">
        <v>6</v>
      </c>
      <c r="E668" s="67">
        <v>362650</v>
      </c>
      <c r="F668" s="67">
        <v>140374100</v>
      </c>
      <c r="G668" s="17">
        <f>+Tabla1[[#This Row],[Toneladas Km (Ton.Km)]]/Tabla1[[#This Row],[Toneladas (Ton)]]</f>
        <v>387.07872604439541</v>
      </c>
      <c r="H668" s="18">
        <v>5840000</v>
      </c>
      <c r="I668" s="18">
        <f t="shared" si="31"/>
        <v>16.103681235350891</v>
      </c>
      <c r="J668" s="18">
        <f t="shared" si="32"/>
        <v>4.1603116244378416E-2</v>
      </c>
      <c r="K668" s="18"/>
      <c r="L668" s="56" t="str">
        <f>+VLOOKUP(Tabla1[[#This Row],[Operador]],OPE_6[#All],9,FALSE)</f>
        <v>A-FSR SA</v>
      </c>
    </row>
    <row r="669" spans="1:12" x14ac:dyDescent="0.2">
      <c r="A669" s="15">
        <v>2003</v>
      </c>
      <c r="B669" s="15" t="s">
        <v>15</v>
      </c>
      <c r="C669" s="16" t="str">
        <f t="shared" si="30"/>
        <v>Junio-2003</v>
      </c>
      <c r="D669" s="15" t="s">
        <v>35</v>
      </c>
      <c r="E669" s="67">
        <v>105490</v>
      </c>
      <c r="F669" s="67">
        <v>64607676</v>
      </c>
      <c r="G669" s="17">
        <f>+Tabla1[[#This Row],[Toneladas Km (Ton.Km)]]/Tabla1[[#This Row],[Toneladas (Ton)]]</f>
        <v>612.45308560053081</v>
      </c>
      <c r="H669" s="18">
        <v>2815190</v>
      </c>
      <c r="I669" s="18">
        <f t="shared" si="31"/>
        <v>26.686794956867949</v>
      </c>
      <c r="J669" s="18">
        <f t="shared" si="32"/>
        <v>4.3573614998936042E-2</v>
      </c>
      <c r="K669" s="18"/>
      <c r="L669" s="56" t="str">
        <f>+VLOOKUP(Tabla1[[#This Row],[Operador]],OPE_6[#All],9,FALSE)</f>
        <v>I-ALLM SA</v>
      </c>
    </row>
    <row r="670" spans="1:12" x14ac:dyDescent="0.2">
      <c r="A670" s="15">
        <v>2003</v>
      </c>
      <c r="B670" s="15" t="s">
        <v>15</v>
      </c>
      <c r="C670" s="16" t="str">
        <f t="shared" si="30"/>
        <v>Junio-2003</v>
      </c>
      <c r="D670" s="15" t="s">
        <v>7</v>
      </c>
      <c r="E670" s="67">
        <v>806528</v>
      </c>
      <c r="F670" s="67">
        <v>407788373</v>
      </c>
      <c r="G670" s="17">
        <f>+Tabla1[[#This Row],[Toneladas Km (Ton.Km)]]/Tabla1[[#This Row],[Toneladas (Ton)]]</f>
        <v>505.60969117005237</v>
      </c>
      <c r="H670" s="18">
        <v>16721304</v>
      </c>
      <c r="I670" s="18">
        <f t="shared" si="31"/>
        <v>20.732453182034597</v>
      </c>
      <c r="J670" s="18">
        <f t="shared" si="32"/>
        <v>4.100485719341488E-2</v>
      </c>
      <c r="K670" s="18"/>
      <c r="L670" s="56" t="str">
        <f>+VLOOKUP(Tabla1[[#This Row],[Operador]],OPE_6[#All],9,FALSE)</f>
        <v>C-NCA SA</v>
      </c>
    </row>
    <row r="671" spans="1:12" x14ac:dyDescent="0.2">
      <c r="A671" s="15">
        <v>2003</v>
      </c>
      <c r="B671" s="15" t="s">
        <v>15</v>
      </c>
      <c r="C671" s="16" t="str">
        <f t="shared" si="30"/>
        <v>Junio-2003</v>
      </c>
      <c r="D671" s="15" t="s">
        <v>36</v>
      </c>
      <c r="E671" s="67">
        <v>286969</v>
      </c>
      <c r="F671" s="67">
        <v>235518813</v>
      </c>
      <c r="G671" s="17">
        <f>+Tabla1[[#This Row],[Toneladas Km (Ton.Km)]]/Tabla1[[#This Row],[Toneladas (Ton)]]</f>
        <v>820.71169011286929</v>
      </c>
      <c r="H671" s="18">
        <v>8505940</v>
      </c>
      <c r="I671" s="18">
        <f t="shared" si="31"/>
        <v>29.640623203203134</v>
      </c>
      <c r="J671" s="18">
        <f t="shared" si="32"/>
        <v>3.6115756069134058E-2</v>
      </c>
      <c r="K671" s="18"/>
      <c r="L671" s="56" t="str">
        <f>+VLOOKUP(Tabla1[[#This Row],[Operador]],OPE_6[#All],9,FALSE)</f>
        <v>J-ALLC SA</v>
      </c>
    </row>
    <row r="672" spans="1:12" x14ac:dyDescent="0.2">
      <c r="A672" s="15">
        <v>2003</v>
      </c>
      <c r="B672" s="15" t="s">
        <v>16</v>
      </c>
      <c r="C672" s="16" t="str">
        <f t="shared" si="30"/>
        <v>Julio-2003</v>
      </c>
      <c r="D672" s="15" t="s">
        <v>81</v>
      </c>
      <c r="E672" s="67">
        <v>247626</v>
      </c>
      <c r="F672" s="67">
        <v>97400000</v>
      </c>
      <c r="G672" s="17">
        <f>+Tabla1[[#This Row],[Toneladas Km (Ton.Km)]]/Tabla1[[#This Row],[Toneladas (Ton)]]</f>
        <v>393.33511020652111</v>
      </c>
      <c r="H672" s="18">
        <v>5563397</v>
      </c>
      <c r="I672" s="18">
        <f t="shared" si="31"/>
        <v>22.466934005314467</v>
      </c>
      <c r="J672" s="18">
        <f t="shared" si="32"/>
        <v>5.711906570841889E-2</v>
      </c>
      <c r="K672" s="18"/>
      <c r="L672" s="56" t="str">
        <f>+VLOOKUP(Tabla1[[#This Row],[Operador]],OPE_6[#All],9,FALSE)</f>
        <v>B-FEP SA</v>
      </c>
    </row>
    <row r="673" spans="1:12" x14ac:dyDescent="0.2">
      <c r="A673" s="15">
        <v>2003</v>
      </c>
      <c r="B673" s="15" t="s">
        <v>16</v>
      </c>
      <c r="C673" s="16" t="str">
        <f t="shared" si="30"/>
        <v>Julio-2003</v>
      </c>
      <c r="D673" s="15" t="s">
        <v>6</v>
      </c>
      <c r="E673" s="67">
        <v>386000</v>
      </c>
      <c r="F673" s="67">
        <v>144824590</v>
      </c>
      <c r="G673" s="17">
        <f>+Tabla1[[#This Row],[Toneladas Km (Ton.Km)]]/Tabla1[[#This Row],[Toneladas (Ton)]]</f>
        <v>375.19323834196894</v>
      </c>
      <c r="H673" s="18">
        <v>5997000</v>
      </c>
      <c r="I673" s="18">
        <f t="shared" si="31"/>
        <v>15.536269430051814</v>
      </c>
      <c r="J673" s="18">
        <f t="shared" si="32"/>
        <v>4.1408713810272134E-2</v>
      </c>
      <c r="K673" s="18"/>
      <c r="L673" s="56" t="str">
        <f>+VLOOKUP(Tabla1[[#This Row],[Operador]],OPE_6[#All],9,FALSE)</f>
        <v>A-FSR SA</v>
      </c>
    </row>
    <row r="674" spans="1:12" x14ac:dyDescent="0.2">
      <c r="A674" s="15">
        <v>2003</v>
      </c>
      <c r="B674" s="15" t="s">
        <v>16</v>
      </c>
      <c r="C674" s="16" t="str">
        <f t="shared" si="30"/>
        <v>Julio-2003</v>
      </c>
      <c r="D674" s="15" t="s">
        <v>35</v>
      </c>
      <c r="E674" s="67">
        <v>120820</v>
      </c>
      <c r="F674" s="67">
        <v>71356981</v>
      </c>
      <c r="G674" s="17">
        <f>+Tabla1[[#This Row],[Toneladas Km (Ton.Km)]]/Tabla1[[#This Row],[Toneladas (Ton)]]</f>
        <v>590.60570269822881</v>
      </c>
      <c r="H674" s="18">
        <v>3369710</v>
      </c>
      <c r="I674" s="18">
        <f t="shared" si="31"/>
        <v>27.890332726369806</v>
      </c>
      <c r="J674" s="18">
        <f t="shared" si="32"/>
        <v>4.7223270278208662E-2</v>
      </c>
      <c r="K674" s="18"/>
      <c r="L674" s="56" t="str">
        <f>+VLOOKUP(Tabla1[[#This Row],[Operador]],OPE_6[#All],9,FALSE)</f>
        <v>I-ALLM SA</v>
      </c>
    </row>
    <row r="675" spans="1:12" x14ac:dyDescent="0.2">
      <c r="A675" s="15">
        <v>2003</v>
      </c>
      <c r="B675" s="15" t="s">
        <v>16</v>
      </c>
      <c r="C675" s="16" t="str">
        <f t="shared" si="30"/>
        <v>Julio-2003</v>
      </c>
      <c r="D675" s="15" t="s">
        <v>7</v>
      </c>
      <c r="E675" s="67">
        <v>802066</v>
      </c>
      <c r="F675" s="67">
        <v>402794510</v>
      </c>
      <c r="G675" s="17">
        <f>+Tabla1[[#This Row],[Toneladas Km (Ton.Km)]]/Tabla1[[#This Row],[Toneladas (Ton)]]</f>
        <v>502.19621577276683</v>
      </c>
      <c r="H675" s="18">
        <v>16589157</v>
      </c>
      <c r="I675" s="18">
        <f t="shared" si="31"/>
        <v>20.683032319036091</v>
      </c>
      <c r="J675" s="18">
        <f t="shared" si="32"/>
        <v>4.1185161634899145E-2</v>
      </c>
      <c r="K675" s="18"/>
      <c r="L675" s="56" t="str">
        <f>+VLOOKUP(Tabla1[[#This Row],[Operador]],OPE_6[#All],9,FALSE)</f>
        <v>C-NCA SA</v>
      </c>
    </row>
    <row r="676" spans="1:12" x14ac:dyDescent="0.2">
      <c r="A676" s="15">
        <v>2003</v>
      </c>
      <c r="B676" s="15" t="s">
        <v>16</v>
      </c>
      <c r="C676" s="16" t="str">
        <f t="shared" si="30"/>
        <v>Julio-2003</v>
      </c>
      <c r="D676" s="15" t="s">
        <v>36</v>
      </c>
      <c r="E676" s="67">
        <v>298626</v>
      </c>
      <c r="F676" s="67">
        <v>247143717</v>
      </c>
      <c r="G676" s="17">
        <f>+Tabla1[[#This Row],[Toneladas Km (Ton.Km)]]/Tabla1[[#This Row],[Toneladas (Ton)]]</f>
        <v>827.60281087380201</v>
      </c>
      <c r="H676" s="18">
        <v>8896300</v>
      </c>
      <c r="I676" s="18">
        <f t="shared" si="31"/>
        <v>29.790775083214456</v>
      </c>
      <c r="J676" s="18">
        <f t="shared" si="32"/>
        <v>3.5996464356809844E-2</v>
      </c>
      <c r="K676" s="18"/>
      <c r="L676" s="56" t="str">
        <f>+VLOOKUP(Tabla1[[#This Row],[Operador]],OPE_6[#All],9,FALSE)</f>
        <v>J-ALLC SA</v>
      </c>
    </row>
    <row r="677" spans="1:12" x14ac:dyDescent="0.2">
      <c r="A677" s="15">
        <v>2003</v>
      </c>
      <c r="B677" s="15" t="s">
        <v>28</v>
      </c>
      <c r="C677" s="16" t="str">
        <f t="shared" si="30"/>
        <v>Agosto-2003</v>
      </c>
      <c r="D677" s="15" t="s">
        <v>81</v>
      </c>
      <c r="E677" s="67">
        <v>260305</v>
      </c>
      <c r="F677" s="67">
        <v>110670000</v>
      </c>
      <c r="G677" s="17">
        <f>+Tabla1[[#This Row],[Toneladas Km (Ton.Km)]]/Tabla1[[#This Row],[Toneladas (Ton)]]</f>
        <v>425.15510650967133</v>
      </c>
      <c r="H677" s="18">
        <v>4961026</v>
      </c>
      <c r="I677" s="18">
        <f t="shared" si="31"/>
        <v>19.058512130001343</v>
      </c>
      <c r="J677" s="18">
        <f t="shared" si="32"/>
        <v>4.4827197975964579E-2</v>
      </c>
      <c r="K677" s="18"/>
      <c r="L677" s="56" t="str">
        <f>+VLOOKUP(Tabla1[[#This Row],[Operador]],OPE_6[#All],9,FALSE)</f>
        <v>B-FEP SA</v>
      </c>
    </row>
    <row r="678" spans="1:12" x14ac:dyDescent="0.2">
      <c r="A678" s="15">
        <v>2003</v>
      </c>
      <c r="B678" s="15" t="s">
        <v>28</v>
      </c>
      <c r="C678" s="16" t="str">
        <f t="shared" si="30"/>
        <v>Agosto-2003</v>
      </c>
      <c r="D678" s="15" t="s">
        <v>6</v>
      </c>
      <c r="E678" s="67">
        <v>370240</v>
      </c>
      <c r="F678" s="67">
        <v>143070370</v>
      </c>
      <c r="G678" s="17">
        <f>+Tabla1[[#This Row],[Toneladas Km (Ton.Km)]]/Tabla1[[#This Row],[Toneladas (Ton)]]</f>
        <v>386.42602095937769</v>
      </c>
      <c r="H678" s="18">
        <v>5924530</v>
      </c>
      <c r="I678" s="18">
        <f t="shared" si="31"/>
        <v>16.001863656006915</v>
      </c>
      <c r="J678" s="18">
        <f t="shared" si="32"/>
        <v>4.1409901994382207E-2</v>
      </c>
      <c r="K678" s="18"/>
      <c r="L678" s="56" t="str">
        <f>+VLOOKUP(Tabla1[[#This Row],[Operador]],OPE_6[#All],9,FALSE)</f>
        <v>A-FSR SA</v>
      </c>
    </row>
    <row r="679" spans="1:12" x14ac:dyDescent="0.2">
      <c r="A679" s="15">
        <v>2003</v>
      </c>
      <c r="B679" s="15" t="s">
        <v>28</v>
      </c>
      <c r="C679" s="16" t="str">
        <f t="shared" si="30"/>
        <v>Agosto-2003</v>
      </c>
      <c r="D679" s="15" t="s">
        <v>35</v>
      </c>
      <c r="E679" s="67">
        <v>121511</v>
      </c>
      <c r="F679" s="67">
        <v>74447017</v>
      </c>
      <c r="G679" s="17">
        <f>+Tabla1[[#This Row],[Toneladas Km (Ton.Km)]]/Tabla1[[#This Row],[Toneladas (Ton)]]</f>
        <v>612.67718148974166</v>
      </c>
      <c r="H679" s="18">
        <v>3532390</v>
      </c>
      <c r="I679" s="18">
        <f t="shared" si="31"/>
        <v>29.07053682382665</v>
      </c>
      <c r="J679" s="18">
        <f t="shared" si="32"/>
        <v>4.7448375265324597E-2</v>
      </c>
      <c r="K679" s="18"/>
      <c r="L679" s="56" t="str">
        <f>+VLOOKUP(Tabla1[[#This Row],[Operador]],OPE_6[#All],9,FALSE)</f>
        <v>I-ALLM SA</v>
      </c>
    </row>
    <row r="680" spans="1:12" x14ac:dyDescent="0.2">
      <c r="A680" s="15">
        <v>2003</v>
      </c>
      <c r="B680" s="15" t="s">
        <v>28</v>
      </c>
      <c r="C680" s="16" t="str">
        <f t="shared" si="30"/>
        <v>Agosto-2003</v>
      </c>
      <c r="D680" s="15" t="s">
        <v>7</v>
      </c>
      <c r="E680" s="67">
        <v>726855</v>
      </c>
      <c r="F680" s="67">
        <v>333357390</v>
      </c>
      <c r="G680" s="17">
        <f>+Tabla1[[#This Row],[Toneladas Km (Ton.Km)]]/Tabla1[[#This Row],[Toneladas (Ton)]]</f>
        <v>458.62983676249047</v>
      </c>
      <c r="H680" s="18">
        <v>13771396</v>
      </c>
      <c r="I680" s="18">
        <f t="shared" si="31"/>
        <v>18.94655192576236</v>
      </c>
      <c r="J680" s="18">
        <f t="shared" si="32"/>
        <v>4.1311206570221824E-2</v>
      </c>
      <c r="K680" s="18"/>
      <c r="L680" s="56" t="str">
        <f>+VLOOKUP(Tabla1[[#This Row],[Operador]],OPE_6[#All],9,FALSE)</f>
        <v>C-NCA SA</v>
      </c>
    </row>
    <row r="681" spans="1:12" x14ac:dyDescent="0.2">
      <c r="A681" s="15">
        <v>2003</v>
      </c>
      <c r="B681" s="15" t="s">
        <v>28</v>
      </c>
      <c r="C681" s="16" t="str">
        <f t="shared" si="30"/>
        <v>Agosto-2003</v>
      </c>
      <c r="D681" s="15" t="s">
        <v>36</v>
      </c>
      <c r="E681" s="67">
        <v>279635</v>
      </c>
      <c r="F681" s="67">
        <v>235931218</v>
      </c>
      <c r="G681" s="17">
        <f>+Tabla1[[#This Row],[Toneladas Km (Ton.Km)]]/Tabla1[[#This Row],[Toneladas (Ton)]]</f>
        <v>843.7113308419905</v>
      </c>
      <c r="H681" s="18">
        <v>8893290</v>
      </c>
      <c r="I681" s="18">
        <f t="shared" si="31"/>
        <v>31.803207752963687</v>
      </c>
      <c r="J681" s="18">
        <f t="shared" si="32"/>
        <v>3.7694418209632603E-2</v>
      </c>
      <c r="K681" s="18"/>
      <c r="L681" s="56" t="str">
        <f>+VLOOKUP(Tabla1[[#This Row],[Operador]],OPE_6[#All],9,FALSE)</f>
        <v>J-ALLC SA</v>
      </c>
    </row>
    <row r="682" spans="1:12" x14ac:dyDescent="0.2">
      <c r="A682" s="15">
        <v>2003</v>
      </c>
      <c r="B682" s="15" t="s">
        <v>29</v>
      </c>
      <c r="C682" s="16" t="str">
        <f t="shared" ref="C682:C745" si="33" xml:space="preserve"> B682 &amp; "-" &amp; A682</f>
        <v>Septiembre-2003</v>
      </c>
      <c r="D682" s="15" t="s">
        <v>81</v>
      </c>
      <c r="E682" s="67">
        <v>227745</v>
      </c>
      <c r="F682" s="67">
        <v>103240000</v>
      </c>
      <c r="G682" s="17">
        <f>+Tabla1[[#This Row],[Toneladas Km (Ton.Km)]]/Tabla1[[#This Row],[Toneladas (Ton)]]</f>
        <v>453.3140134799886</v>
      </c>
      <c r="H682" s="18">
        <v>4656648</v>
      </c>
      <c r="I682" s="18">
        <f t="shared" si="31"/>
        <v>20.446762826845813</v>
      </c>
      <c r="J682" s="18">
        <f t="shared" si="32"/>
        <v>4.5105075552111587E-2</v>
      </c>
      <c r="K682" s="18"/>
      <c r="L682" s="56" t="str">
        <f>+VLOOKUP(Tabla1[[#This Row],[Operador]],OPE_6[#All],9,FALSE)</f>
        <v>B-FEP SA</v>
      </c>
    </row>
    <row r="683" spans="1:12" x14ac:dyDescent="0.2">
      <c r="A683" s="15">
        <v>2003</v>
      </c>
      <c r="B683" s="15" t="s">
        <v>29</v>
      </c>
      <c r="C683" s="16" t="str">
        <f t="shared" si="33"/>
        <v>Septiembre-2003</v>
      </c>
      <c r="D683" s="15" t="s">
        <v>6</v>
      </c>
      <c r="E683" s="67">
        <v>390090</v>
      </c>
      <c r="F683" s="67">
        <v>145356320</v>
      </c>
      <c r="G683" s="17">
        <f>+Tabla1[[#This Row],[Toneladas Km (Ton.Km)]]/Tabla1[[#This Row],[Toneladas (Ton)]]</f>
        <v>372.62252300751106</v>
      </c>
      <c r="H683" s="18">
        <v>6516000</v>
      </c>
      <c r="I683" s="18">
        <f t="shared" si="31"/>
        <v>16.703837575944014</v>
      </c>
      <c r="J683" s="18">
        <f t="shared" si="32"/>
        <v>4.4827772194562986E-2</v>
      </c>
      <c r="K683" s="18"/>
      <c r="L683" s="56" t="str">
        <f>+VLOOKUP(Tabla1[[#This Row],[Operador]],OPE_6[#All],9,FALSE)</f>
        <v>A-FSR SA</v>
      </c>
    </row>
    <row r="684" spans="1:12" x14ac:dyDescent="0.2">
      <c r="A684" s="15">
        <v>2003</v>
      </c>
      <c r="B684" s="15" t="s">
        <v>29</v>
      </c>
      <c r="C684" s="16" t="str">
        <f t="shared" si="33"/>
        <v>Septiembre-2003</v>
      </c>
      <c r="D684" s="15" t="s">
        <v>35</v>
      </c>
      <c r="E684" s="67">
        <v>114512</v>
      </c>
      <c r="F684" s="67">
        <v>71011939</v>
      </c>
      <c r="G684" s="17">
        <f>+Tabla1[[#This Row],[Toneladas Km (Ton.Km)]]/Tabla1[[#This Row],[Toneladas (Ton)]]</f>
        <v>620.1266155512086</v>
      </c>
      <c r="H684" s="18">
        <v>3469940</v>
      </c>
      <c r="I684" s="18">
        <f t="shared" si="31"/>
        <v>30.301977085370964</v>
      </c>
      <c r="J684" s="18">
        <f t="shared" si="32"/>
        <v>4.8864177613851666E-2</v>
      </c>
      <c r="K684" s="18"/>
      <c r="L684" s="56" t="str">
        <f>+VLOOKUP(Tabla1[[#This Row],[Operador]],OPE_6[#All],9,FALSE)</f>
        <v>I-ALLM SA</v>
      </c>
    </row>
    <row r="685" spans="1:12" x14ac:dyDescent="0.2">
      <c r="A685" s="15">
        <v>2003</v>
      </c>
      <c r="B685" s="15" t="s">
        <v>29</v>
      </c>
      <c r="C685" s="16" t="str">
        <f t="shared" si="33"/>
        <v>Septiembre-2003</v>
      </c>
      <c r="D685" s="15" t="s">
        <v>7</v>
      </c>
      <c r="E685" s="67">
        <v>742627</v>
      </c>
      <c r="F685" s="67">
        <v>357249857</v>
      </c>
      <c r="G685" s="17">
        <f>+Tabla1[[#This Row],[Toneladas Km (Ton.Km)]]/Tabla1[[#This Row],[Toneladas (Ton)]]</f>
        <v>481.06230584129042</v>
      </c>
      <c r="H685" s="18">
        <v>13771073.800000001</v>
      </c>
      <c r="I685" s="18">
        <f t="shared" si="31"/>
        <v>18.54372895141168</v>
      </c>
      <c r="J685" s="18">
        <f t="shared" si="32"/>
        <v>3.8547457837051005E-2</v>
      </c>
      <c r="K685" s="18"/>
      <c r="L685" s="56" t="str">
        <f>+VLOOKUP(Tabla1[[#This Row],[Operador]],OPE_6[#All],9,FALSE)</f>
        <v>C-NCA SA</v>
      </c>
    </row>
    <row r="686" spans="1:12" x14ac:dyDescent="0.2">
      <c r="A686" s="15">
        <v>2003</v>
      </c>
      <c r="B686" s="15" t="s">
        <v>29</v>
      </c>
      <c r="C686" s="16" t="str">
        <f t="shared" si="33"/>
        <v>Septiembre-2003</v>
      </c>
      <c r="D686" s="15" t="s">
        <v>36</v>
      </c>
      <c r="E686" s="67">
        <v>293959</v>
      </c>
      <c r="F686" s="67">
        <v>257616560</v>
      </c>
      <c r="G686" s="17">
        <f>+Tabla1[[#This Row],[Toneladas Km (Ton.Km)]]/Tabla1[[#This Row],[Toneladas (Ton)]]</f>
        <v>876.3690174480115</v>
      </c>
      <c r="H686" s="18">
        <v>9268150</v>
      </c>
      <c r="I686" s="18">
        <f t="shared" si="31"/>
        <v>31.5287165897285</v>
      </c>
      <c r="J686" s="18">
        <f t="shared" si="32"/>
        <v>3.597653039074817E-2</v>
      </c>
      <c r="K686" s="18"/>
      <c r="L686" s="56" t="str">
        <f>+VLOOKUP(Tabla1[[#This Row],[Operador]],OPE_6[#All],9,FALSE)</f>
        <v>J-ALLC SA</v>
      </c>
    </row>
    <row r="687" spans="1:12" x14ac:dyDescent="0.2">
      <c r="A687" s="15">
        <v>2003</v>
      </c>
      <c r="B687" s="15" t="s">
        <v>30</v>
      </c>
      <c r="C687" s="16" t="str">
        <f t="shared" si="33"/>
        <v>Octubre-2003</v>
      </c>
      <c r="D687" s="15" t="s">
        <v>81</v>
      </c>
      <c r="E687" s="67">
        <v>195828</v>
      </c>
      <c r="F687" s="67">
        <v>88820000</v>
      </c>
      <c r="G687" s="17">
        <f>+Tabla1[[#This Row],[Toneladas Km (Ton.Km)]]/Tabla1[[#This Row],[Toneladas (Ton)]]</f>
        <v>453.56128847764364</v>
      </c>
      <c r="H687" s="18">
        <v>4235710</v>
      </c>
      <c r="I687" s="18">
        <f t="shared" si="31"/>
        <v>21.62974651224544</v>
      </c>
      <c r="J687" s="18">
        <f t="shared" si="32"/>
        <v>4.768869623958568E-2</v>
      </c>
      <c r="K687" s="18"/>
      <c r="L687" s="56" t="str">
        <f>+VLOOKUP(Tabla1[[#This Row],[Operador]],OPE_6[#All],9,FALSE)</f>
        <v>B-FEP SA</v>
      </c>
    </row>
    <row r="688" spans="1:12" x14ac:dyDescent="0.2">
      <c r="A688" s="15">
        <v>2003</v>
      </c>
      <c r="B688" s="15" t="s">
        <v>30</v>
      </c>
      <c r="C688" s="16" t="str">
        <f t="shared" si="33"/>
        <v>Octubre-2003</v>
      </c>
      <c r="D688" s="15" t="s">
        <v>6</v>
      </c>
      <c r="E688" s="67">
        <v>435790</v>
      </c>
      <c r="F688" s="67">
        <v>161748550</v>
      </c>
      <c r="G688" s="17">
        <f>+Tabla1[[#This Row],[Toneladas Km (Ton.Km)]]/Tabla1[[#This Row],[Toneladas (Ton)]]</f>
        <v>371.16168337960943</v>
      </c>
      <c r="H688" s="18">
        <v>7318000</v>
      </c>
      <c r="I688" s="18">
        <f t="shared" si="31"/>
        <v>16.792491796507491</v>
      </c>
      <c r="J688" s="18">
        <f t="shared" si="32"/>
        <v>4.524306400273758E-2</v>
      </c>
      <c r="K688" s="18"/>
      <c r="L688" s="56" t="str">
        <f>+VLOOKUP(Tabla1[[#This Row],[Operador]],OPE_6[#All],9,FALSE)</f>
        <v>A-FSR SA</v>
      </c>
    </row>
    <row r="689" spans="1:12" x14ac:dyDescent="0.2">
      <c r="A689" s="15">
        <v>2003</v>
      </c>
      <c r="B689" s="15" t="s">
        <v>30</v>
      </c>
      <c r="C689" s="16" t="str">
        <f t="shared" si="33"/>
        <v>Octubre-2003</v>
      </c>
      <c r="D689" s="15" t="s">
        <v>35</v>
      </c>
      <c r="E689" s="67">
        <v>113886</v>
      </c>
      <c r="F689" s="67">
        <v>74017008</v>
      </c>
      <c r="G689" s="17">
        <f>+Tabla1[[#This Row],[Toneladas Km (Ton.Km)]]/Tabla1[[#This Row],[Toneladas (Ton)]]</f>
        <v>649.92192192192192</v>
      </c>
      <c r="H689" s="18">
        <v>3073430</v>
      </c>
      <c r="I689" s="18">
        <f t="shared" si="31"/>
        <v>26.986899179881636</v>
      </c>
      <c r="J689" s="18">
        <f t="shared" si="32"/>
        <v>4.1523294213675864E-2</v>
      </c>
      <c r="K689" s="18"/>
      <c r="L689" s="56" t="str">
        <f>+VLOOKUP(Tabla1[[#This Row],[Operador]],OPE_6[#All],9,FALSE)</f>
        <v>I-ALLM SA</v>
      </c>
    </row>
    <row r="690" spans="1:12" x14ac:dyDescent="0.2">
      <c r="A690" s="15">
        <v>2003</v>
      </c>
      <c r="B690" s="15" t="s">
        <v>30</v>
      </c>
      <c r="C690" s="16" t="str">
        <f t="shared" si="33"/>
        <v>Octubre-2003</v>
      </c>
      <c r="D690" s="15" t="s">
        <v>7</v>
      </c>
      <c r="E690" s="67">
        <v>754400</v>
      </c>
      <c r="F690" s="67">
        <v>341626068</v>
      </c>
      <c r="G690" s="17">
        <f>+Tabla1[[#This Row],[Toneladas Km (Ton.Km)]]/Tabla1[[#This Row],[Toneladas (Ton)]]</f>
        <v>452.84473488865325</v>
      </c>
      <c r="H690" s="18">
        <v>13378891</v>
      </c>
      <c r="I690" s="18">
        <f t="shared" si="31"/>
        <v>17.734479056203604</v>
      </c>
      <c r="J690" s="18">
        <f t="shared" si="32"/>
        <v>3.9162383240613829E-2</v>
      </c>
      <c r="K690" s="18"/>
      <c r="L690" s="56" t="str">
        <f>+VLOOKUP(Tabla1[[#This Row],[Operador]],OPE_6[#All],9,FALSE)</f>
        <v>C-NCA SA</v>
      </c>
    </row>
    <row r="691" spans="1:12" x14ac:dyDescent="0.2">
      <c r="A691" s="15">
        <v>2003</v>
      </c>
      <c r="B691" s="15" t="s">
        <v>30</v>
      </c>
      <c r="C691" s="16" t="str">
        <f t="shared" si="33"/>
        <v>Octubre-2003</v>
      </c>
      <c r="D691" s="15" t="s">
        <v>36</v>
      </c>
      <c r="E691" s="67">
        <v>278079</v>
      </c>
      <c r="F691" s="67">
        <v>251306552</v>
      </c>
      <c r="G691" s="17">
        <f>+Tabla1[[#This Row],[Toneladas Km (Ton.Km)]]/Tabla1[[#This Row],[Toneladas (Ton)]]</f>
        <v>903.72358933971998</v>
      </c>
      <c r="H691" s="18">
        <v>8782350</v>
      </c>
      <c r="I691" s="18">
        <f t="shared" si="31"/>
        <v>31.582212249037145</v>
      </c>
      <c r="J691" s="18">
        <f t="shared" si="32"/>
        <v>3.4946760958305616E-2</v>
      </c>
      <c r="K691" s="18"/>
      <c r="L691" s="56" t="str">
        <f>+VLOOKUP(Tabla1[[#This Row],[Operador]],OPE_6[#All],9,FALSE)</f>
        <v>J-ALLC SA</v>
      </c>
    </row>
    <row r="692" spans="1:12" x14ac:dyDescent="0.2">
      <c r="A692" s="15">
        <v>2003</v>
      </c>
      <c r="B692" s="15" t="s">
        <v>31</v>
      </c>
      <c r="C692" s="16" t="str">
        <f t="shared" si="33"/>
        <v>Noviembre-2003</v>
      </c>
      <c r="D692" s="15" t="s">
        <v>81</v>
      </c>
      <c r="E692" s="67">
        <v>221464</v>
      </c>
      <c r="F692" s="67">
        <v>97560000</v>
      </c>
      <c r="G692" s="17">
        <f>+Tabla1[[#This Row],[Toneladas Km (Ton.Km)]]/Tabla1[[#This Row],[Toneladas (Ton)]]</f>
        <v>440.52306469674528</v>
      </c>
      <c r="H692" s="18">
        <v>4689055</v>
      </c>
      <c r="I692" s="18">
        <f t="shared" si="31"/>
        <v>21.172989740996279</v>
      </c>
      <c r="J692" s="18">
        <f t="shared" si="32"/>
        <v>4.8063294382943829E-2</v>
      </c>
      <c r="K692" s="18"/>
      <c r="L692" s="56" t="str">
        <f>+VLOOKUP(Tabla1[[#This Row],[Operador]],OPE_6[#All],9,FALSE)</f>
        <v>B-FEP SA</v>
      </c>
    </row>
    <row r="693" spans="1:12" x14ac:dyDescent="0.2">
      <c r="A693" s="15">
        <v>2003</v>
      </c>
      <c r="B693" s="15" t="s">
        <v>31</v>
      </c>
      <c r="C693" s="16" t="str">
        <f t="shared" si="33"/>
        <v>Noviembre-2003</v>
      </c>
      <c r="D693" s="15" t="s">
        <v>6</v>
      </c>
      <c r="E693" s="67">
        <v>383210</v>
      </c>
      <c r="F693" s="67">
        <v>142370580</v>
      </c>
      <c r="G693" s="17">
        <f>+Tabla1[[#This Row],[Toneladas Km (Ton.Km)]]/Tabla1[[#This Row],[Toneladas (Ton)]]</f>
        <v>371.5210459017249</v>
      </c>
      <c r="H693" s="18">
        <v>6253000</v>
      </c>
      <c r="I693" s="18">
        <f t="shared" si="31"/>
        <v>16.317423866809321</v>
      </c>
      <c r="J693" s="18">
        <f t="shared" si="32"/>
        <v>4.3920590897360959E-2</v>
      </c>
      <c r="K693" s="18"/>
      <c r="L693" s="56" t="str">
        <f>+VLOOKUP(Tabla1[[#This Row],[Operador]],OPE_6[#All],9,FALSE)</f>
        <v>A-FSR SA</v>
      </c>
    </row>
    <row r="694" spans="1:12" x14ac:dyDescent="0.2">
      <c r="A694" s="15">
        <v>2003</v>
      </c>
      <c r="B694" s="15" t="s">
        <v>31</v>
      </c>
      <c r="C694" s="16" t="str">
        <f t="shared" si="33"/>
        <v>Noviembre-2003</v>
      </c>
      <c r="D694" s="15" t="s">
        <v>35</v>
      </c>
      <c r="E694" s="67">
        <v>119026</v>
      </c>
      <c r="F694" s="67">
        <v>75009100</v>
      </c>
      <c r="G694" s="17">
        <f>+Tabla1[[#This Row],[Toneladas Km (Ton.Km)]]/Tabla1[[#This Row],[Toneladas (Ton)]]</f>
        <v>630.19088266429185</v>
      </c>
      <c r="H694" s="18">
        <v>3637160</v>
      </c>
      <c r="I694" s="18">
        <f t="shared" si="31"/>
        <v>30.557693277099123</v>
      </c>
      <c r="J694" s="18">
        <f t="shared" si="32"/>
        <v>4.8489583263897316E-2</v>
      </c>
      <c r="K694" s="18"/>
      <c r="L694" s="56" t="str">
        <f>+VLOOKUP(Tabla1[[#This Row],[Operador]],OPE_6[#All],9,FALSE)</f>
        <v>I-ALLM SA</v>
      </c>
    </row>
    <row r="695" spans="1:12" x14ac:dyDescent="0.2">
      <c r="A695" s="15">
        <v>2003</v>
      </c>
      <c r="B695" s="15" t="s">
        <v>31</v>
      </c>
      <c r="C695" s="16" t="str">
        <f t="shared" si="33"/>
        <v>Noviembre-2003</v>
      </c>
      <c r="D695" s="15" t="s">
        <v>7</v>
      </c>
      <c r="E695" s="67">
        <v>620104</v>
      </c>
      <c r="F695" s="67">
        <v>256944109</v>
      </c>
      <c r="G695" s="17">
        <f>+Tabla1[[#This Row],[Toneladas Km (Ton.Km)]]/Tabla1[[#This Row],[Toneladas (Ton)]]</f>
        <v>414.35647730058184</v>
      </c>
      <c r="H695" s="18">
        <v>10146288</v>
      </c>
      <c r="I695" s="18">
        <f t="shared" si="31"/>
        <v>16.362236012023789</v>
      </c>
      <c r="J695" s="18">
        <f t="shared" si="32"/>
        <v>3.9488307552519135E-2</v>
      </c>
      <c r="K695" s="18"/>
      <c r="L695" s="56" t="str">
        <f>+VLOOKUP(Tabla1[[#This Row],[Operador]],OPE_6[#All],9,FALSE)</f>
        <v>C-NCA SA</v>
      </c>
    </row>
    <row r="696" spans="1:12" x14ac:dyDescent="0.2">
      <c r="A696" s="15">
        <v>2003</v>
      </c>
      <c r="B696" s="15" t="s">
        <v>31</v>
      </c>
      <c r="C696" s="16" t="str">
        <f t="shared" si="33"/>
        <v>Noviembre-2003</v>
      </c>
      <c r="D696" s="15" t="s">
        <v>36</v>
      </c>
      <c r="E696" s="67">
        <v>230054</v>
      </c>
      <c r="F696" s="67">
        <v>216191696</v>
      </c>
      <c r="G696" s="17">
        <f>+Tabla1[[#This Row],[Toneladas Km (Ton.Km)]]/Tabla1[[#This Row],[Toneladas (Ton)]]</f>
        <v>939.74326027802169</v>
      </c>
      <c r="H696" s="18">
        <v>7477780</v>
      </c>
      <c r="I696" s="18">
        <f t="shared" si="31"/>
        <v>32.50445547567093</v>
      </c>
      <c r="J696" s="18">
        <f t="shared" si="32"/>
        <v>3.4588655061015848E-2</v>
      </c>
      <c r="K696" s="18"/>
      <c r="L696" s="56" t="str">
        <f>+VLOOKUP(Tabla1[[#This Row],[Operador]],OPE_6[#All],9,FALSE)</f>
        <v>J-ALLC SA</v>
      </c>
    </row>
    <row r="697" spans="1:12" x14ac:dyDescent="0.2">
      <c r="A697" s="15">
        <v>2003</v>
      </c>
      <c r="B697" s="15" t="s">
        <v>32</v>
      </c>
      <c r="C697" s="16" t="str">
        <f t="shared" si="33"/>
        <v>Diciembre-2003</v>
      </c>
      <c r="D697" s="15" t="s">
        <v>81</v>
      </c>
      <c r="E697" s="67">
        <v>217927</v>
      </c>
      <c r="F697" s="67">
        <v>83680000</v>
      </c>
      <c r="G697" s="17">
        <f>+Tabla1[[#This Row],[Toneladas Km (Ton.Km)]]/Tabla1[[#This Row],[Toneladas (Ton)]]</f>
        <v>383.98179206798608</v>
      </c>
      <c r="H697" s="18">
        <v>4278290</v>
      </c>
      <c r="I697" s="18">
        <f t="shared" si="31"/>
        <v>19.631757423357364</v>
      </c>
      <c r="J697" s="18">
        <f t="shared" si="32"/>
        <v>5.1126792543021035E-2</v>
      </c>
      <c r="K697" s="18"/>
      <c r="L697" s="56" t="str">
        <f>+VLOOKUP(Tabla1[[#This Row],[Operador]],OPE_6[#All],9,FALSE)</f>
        <v>B-FEP SA</v>
      </c>
    </row>
    <row r="698" spans="1:12" x14ac:dyDescent="0.2">
      <c r="A698" s="15">
        <v>2003</v>
      </c>
      <c r="B698" s="15" t="s">
        <v>32</v>
      </c>
      <c r="C698" s="16" t="str">
        <f t="shared" si="33"/>
        <v>Diciembre-2003</v>
      </c>
      <c r="D698" s="15" t="s">
        <v>6</v>
      </c>
      <c r="E698" s="67">
        <v>341690</v>
      </c>
      <c r="F698" s="67">
        <v>132876910</v>
      </c>
      <c r="G698" s="17">
        <f>+Tabla1[[#This Row],[Toneladas Km (Ton.Km)]]/Tabla1[[#This Row],[Toneladas (Ton)]]</f>
        <v>388.88147150926278</v>
      </c>
      <c r="H698" s="18">
        <v>5783000</v>
      </c>
      <c r="I698" s="18">
        <f t="shared" si="31"/>
        <v>16.924697825514354</v>
      </c>
      <c r="J698" s="18">
        <f t="shared" si="32"/>
        <v>4.3521481647940188E-2</v>
      </c>
      <c r="K698" s="18"/>
      <c r="L698" s="56" t="str">
        <f>+VLOOKUP(Tabla1[[#This Row],[Operador]],OPE_6[#All],9,FALSE)</f>
        <v>A-FSR SA</v>
      </c>
    </row>
    <row r="699" spans="1:12" x14ac:dyDescent="0.2">
      <c r="A699" s="15">
        <v>2003</v>
      </c>
      <c r="B699" s="15" t="s">
        <v>32</v>
      </c>
      <c r="C699" s="16" t="str">
        <f t="shared" si="33"/>
        <v>Diciembre-2003</v>
      </c>
      <c r="D699" s="15" t="s">
        <v>35</v>
      </c>
      <c r="E699" s="67">
        <v>96823</v>
      </c>
      <c r="F699" s="67">
        <v>62873098</v>
      </c>
      <c r="G699" s="17">
        <f>+Tabla1[[#This Row],[Toneladas Km (Ton.Km)]]/Tabla1[[#This Row],[Toneladas (Ton)]]</f>
        <v>649.36118484244446</v>
      </c>
      <c r="H699" s="18">
        <v>2780730</v>
      </c>
      <c r="I699" s="18">
        <f t="shared" si="31"/>
        <v>28.719725685012857</v>
      </c>
      <c r="J699" s="18">
        <f t="shared" si="32"/>
        <v>4.4227659976290655E-2</v>
      </c>
      <c r="K699" s="18"/>
      <c r="L699" s="56" t="str">
        <f>+VLOOKUP(Tabla1[[#This Row],[Operador]],OPE_6[#All],9,FALSE)</f>
        <v>I-ALLM SA</v>
      </c>
    </row>
    <row r="700" spans="1:12" x14ac:dyDescent="0.2">
      <c r="A700" s="15">
        <v>2003</v>
      </c>
      <c r="B700" s="15" t="s">
        <v>32</v>
      </c>
      <c r="C700" s="16" t="str">
        <f t="shared" si="33"/>
        <v>Diciembre-2003</v>
      </c>
      <c r="D700" s="15" t="s">
        <v>7</v>
      </c>
      <c r="E700" s="67">
        <v>544290</v>
      </c>
      <c r="F700" s="67">
        <v>280927066</v>
      </c>
      <c r="G700" s="17">
        <f>+Tabla1[[#This Row],[Toneladas Km (Ton.Km)]]/Tabla1[[#This Row],[Toneladas (Ton)]]</f>
        <v>516.13490234985022</v>
      </c>
      <c r="H700" s="18">
        <v>10736000</v>
      </c>
      <c r="I700" s="18">
        <f t="shared" si="31"/>
        <v>19.724779069981075</v>
      </c>
      <c r="J700" s="18">
        <f t="shared" si="32"/>
        <v>3.8216324802253121E-2</v>
      </c>
      <c r="K700" s="18"/>
      <c r="L700" s="56" t="str">
        <f>+VLOOKUP(Tabla1[[#This Row],[Operador]],OPE_6[#All],9,FALSE)</f>
        <v>C-NCA SA</v>
      </c>
    </row>
    <row r="701" spans="1:12" x14ac:dyDescent="0.2">
      <c r="A701" s="15">
        <v>2003</v>
      </c>
      <c r="B701" s="15" t="s">
        <v>32</v>
      </c>
      <c r="C701" s="16" t="str">
        <f t="shared" si="33"/>
        <v>Diciembre-2003</v>
      </c>
      <c r="D701" s="15" t="s">
        <v>36</v>
      </c>
      <c r="E701" s="67">
        <v>251604</v>
      </c>
      <c r="F701" s="67">
        <v>239529353</v>
      </c>
      <c r="G701" s="17">
        <f>+Tabla1[[#This Row],[Toneladas Km (Ton.Km)]]/Tabla1[[#This Row],[Toneladas (Ton)]]</f>
        <v>952.00932020158666</v>
      </c>
      <c r="H701" s="18">
        <v>8101820</v>
      </c>
      <c r="I701" s="18">
        <f t="shared" si="31"/>
        <v>32.200680434333314</v>
      </c>
      <c r="J701" s="18">
        <f t="shared" si="32"/>
        <v>3.3823913013283177E-2</v>
      </c>
      <c r="K701" s="18"/>
      <c r="L701" s="56" t="str">
        <f>+VLOOKUP(Tabla1[[#This Row],[Operador]],OPE_6[#All],9,FALSE)</f>
        <v>J-ALLC SA</v>
      </c>
    </row>
    <row r="702" spans="1:12" x14ac:dyDescent="0.2">
      <c r="A702" s="15">
        <v>2003</v>
      </c>
      <c r="B702" s="15" t="s">
        <v>4</v>
      </c>
      <c r="C702" s="16" t="str">
        <f t="shared" si="33"/>
        <v>Enero-2003</v>
      </c>
      <c r="D702" s="15" t="s">
        <v>163</v>
      </c>
      <c r="E702" s="67">
        <v>53757</v>
      </c>
      <c r="F702" s="67">
        <v>49955442</v>
      </c>
      <c r="G702" s="17">
        <f>+Tabla1[[#This Row],[Toneladas Km (Ton.Km)]]/Tabla1[[#This Row],[Toneladas (Ton)]]</f>
        <v>929.28254924940006</v>
      </c>
      <c r="H702" s="18">
        <v>2932604</v>
      </c>
      <c r="I702" s="18">
        <f t="shared" si="31"/>
        <v>54.552969845787523</v>
      </c>
      <c r="J702" s="18">
        <f t="shared" si="32"/>
        <v>5.8704395008655916E-2</v>
      </c>
      <c r="K702" s="18"/>
      <c r="L702" s="56" t="str">
        <f>+VLOOKUP(Tabla1[[#This Row],[Operador]],OPE_6[#All],9,FALSE)</f>
        <v>H-BC SA</v>
      </c>
    </row>
    <row r="703" spans="1:12" x14ac:dyDescent="0.2">
      <c r="A703" s="15">
        <v>2003</v>
      </c>
      <c r="B703" s="15" t="s">
        <v>11</v>
      </c>
      <c r="C703" s="16" t="str">
        <f t="shared" si="33"/>
        <v>Febrero-2003</v>
      </c>
      <c r="D703" s="15" t="s">
        <v>163</v>
      </c>
      <c r="E703" s="67">
        <v>38279</v>
      </c>
      <c r="F703" s="67">
        <v>32350682</v>
      </c>
      <c r="G703" s="17">
        <f>+Tabla1[[#This Row],[Toneladas Km (Ton.Km)]]/Tabla1[[#This Row],[Toneladas (Ton)]]</f>
        <v>845.12871287128712</v>
      </c>
      <c r="H703" s="18">
        <v>1685553</v>
      </c>
      <c r="I703" s="18">
        <f t="shared" si="31"/>
        <v>44.033360328117247</v>
      </c>
      <c r="J703" s="18">
        <f t="shared" si="32"/>
        <v>5.2102549182734388E-2</v>
      </c>
      <c r="K703" s="18"/>
      <c r="L703" s="56" t="str">
        <f>+VLOOKUP(Tabla1[[#This Row],[Operador]],OPE_6[#All],9,FALSE)</f>
        <v>H-BC SA</v>
      </c>
    </row>
    <row r="704" spans="1:12" x14ac:dyDescent="0.2">
      <c r="A704" s="15">
        <v>2003</v>
      </c>
      <c r="B704" s="15" t="s">
        <v>12</v>
      </c>
      <c r="C704" s="16" t="str">
        <f t="shared" si="33"/>
        <v>Marzo-2003</v>
      </c>
      <c r="D704" s="15" t="s">
        <v>163</v>
      </c>
      <c r="E704" s="67">
        <v>43851</v>
      </c>
      <c r="F704" s="67">
        <v>36950344</v>
      </c>
      <c r="G704" s="17">
        <f>+Tabla1[[#This Row],[Toneladas Km (Ton.Km)]]/Tabla1[[#This Row],[Toneladas (Ton)]]</f>
        <v>842.63401062689559</v>
      </c>
      <c r="H704" s="18">
        <v>1935899</v>
      </c>
      <c r="I704" s="18">
        <f t="shared" si="31"/>
        <v>44.147203028437211</v>
      </c>
      <c r="J704" s="18">
        <f t="shared" si="32"/>
        <v>5.239190736627513E-2</v>
      </c>
      <c r="K704" s="18"/>
      <c r="L704" s="56" t="str">
        <f>+VLOOKUP(Tabla1[[#This Row],[Operador]],OPE_6[#All],9,FALSE)</f>
        <v>H-BC SA</v>
      </c>
    </row>
    <row r="705" spans="1:12" x14ac:dyDescent="0.2">
      <c r="A705" s="15">
        <v>2003</v>
      </c>
      <c r="B705" s="15" t="s">
        <v>13</v>
      </c>
      <c r="C705" s="16" t="str">
        <f t="shared" si="33"/>
        <v>Abril-2003</v>
      </c>
      <c r="D705" s="15" t="s">
        <v>163</v>
      </c>
      <c r="E705" s="67">
        <v>80783</v>
      </c>
      <c r="F705" s="67">
        <v>71374803</v>
      </c>
      <c r="G705" s="17">
        <f>+Tabla1[[#This Row],[Toneladas Km (Ton.Km)]]/Tabla1[[#This Row],[Toneladas (Ton)]]</f>
        <v>883.53741505019616</v>
      </c>
      <c r="H705" s="18">
        <v>3697388</v>
      </c>
      <c r="I705" s="18">
        <f t="shared" si="31"/>
        <v>45.76938217199163</v>
      </c>
      <c r="J705" s="18">
        <f t="shared" si="32"/>
        <v>5.1802426691111146E-2</v>
      </c>
      <c r="K705" s="18"/>
      <c r="L705" s="56" t="str">
        <f>+VLOOKUP(Tabla1[[#This Row],[Operador]],OPE_6[#All],9,FALSE)</f>
        <v>H-BC SA</v>
      </c>
    </row>
    <row r="706" spans="1:12" x14ac:dyDescent="0.2">
      <c r="A706" s="15">
        <v>2003</v>
      </c>
      <c r="B706" s="15" t="s">
        <v>14</v>
      </c>
      <c r="C706" s="16" t="str">
        <f t="shared" si="33"/>
        <v>Mayo-2003</v>
      </c>
      <c r="D706" s="15" t="s">
        <v>163</v>
      </c>
      <c r="E706" s="67">
        <v>82801</v>
      </c>
      <c r="F706" s="67">
        <v>80039885</v>
      </c>
      <c r="G706" s="17">
        <f>+Tabla1[[#This Row],[Toneladas Km (Ton.Km)]]/Tabla1[[#This Row],[Toneladas (Ton)]]</f>
        <v>966.6536032173525</v>
      </c>
      <c r="H706" s="18">
        <v>4226193</v>
      </c>
      <c r="I706" s="18">
        <f t="shared" si="31"/>
        <v>51.040361831378846</v>
      </c>
      <c r="J706" s="18">
        <f t="shared" si="32"/>
        <v>5.280108785763498E-2</v>
      </c>
      <c r="K706" s="18"/>
      <c r="L706" s="56" t="str">
        <f>+VLOOKUP(Tabla1[[#This Row],[Operador]],OPE_6[#All],9,FALSE)</f>
        <v>H-BC SA</v>
      </c>
    </row>
    <row r="707" spans="1:12" x14ac:dyDescent="0.2">
      <c r="A707" s="15">
        <v>2003</v>
      </c>
      <c r="B707" s="15" t="s">
        <v>15</v>
      </c>
      <c r="C707" s="16" t="str">
        <f t="shared" si="33"/>
        <v>Junio-2003</v>
      </c>
      <c r="D707" s="15" t="s">
        <v>163</v>
      </c>
      <c r="E707" s="67">
        <v>80167</v>
      </c>
      <c r="F707" s="67">
        <v>83928746</v>
      </c>
      <c r="G707" s="17">
        <f>+Tabla1[[#This Row],[Toneladas Km (Ton.Km)]]/Tabla1[[#This Row],[Toneladas (Ton)]]</f>
        <v>1046.9238714184141</v>
      </c>
      <c r="H707" s="18">
        <v>4536310</v>
      </c>
      <c r="I707" s="18">
        <f t="shared" si="31"/>
        <v>56.585752242194417</v>
      </c>
      <c r="J707" s="18">
        <f t="shared" si="32"/>
        <v>5.4049538640789416E-2</v>
      </c>
      <c r="K707" s="18"/>
      <c r="L707" s="56" t="str">
        <f>+VLOOKUP(Tabla1[[#This Row],[Operador]],OPE_6[#All],9,FALSE)</f>
        <v>H-BC SA</v>
      </c>
    </row>
    <row r="708" spans="1:12" x14ac:dyDescent="0.2">
      <c r="A708" s="15">
        <v>2003</v>
      </c>
      <c r="B708" s="15" t="s">
        <v>16</v>
      </c>
      <c r="C708" s="16" t="str">
        <f t="shared" si="33"/>
        <v>Julio-2003</v>
      </c>
      <c r="D708" s="15" t="s">
        <v>163</v>
      </c>
      <c r="E708" s="67">
        <v>91582</v>
      </c>
      <c r="F708" s="67">
        <v>99973425</v>
      </c>
      <c r="G708" s="17">
        <f>+Tabla1[[#This Row],[Toneladas Km (Ton.Km)]]/Tabla1[[#This Row],[Toneladas (Ton)]]</f>
        <v>1091.6274486252757</v>
      </c>
      <c r="H708" s="18">
        <v>5165730</v>
      </c>
      <c r="I708" s="18">
        <f t="shared" si="31"/>
        <v>56.405516367845209</v>
      </c>
      <c r="J708" s="18">
        <f t="shared" si="32"/>
        <v>5.1671031576641491E-2</v>
      </c>
      <c r="K708" s="18"/>
      <c r="L708" s="56" t="str">
        <f>+VLOOKUP(Tabla1[[#This Row],[Operador]],OPE_6[#All],9,FALSE)</f>
        <v>H-BC SA</v>
      </c>
    </row>
    <row r="709" spans="1:12" x14ac:dyDescent="0.2">
      <c r="A709" s="15">
        <v>2003</v>
      </c>
      <c r="B709" s="15" t="s">
        <v>28</v>
      </c>
      <c r="C709" s="16" t="str">
        <f t="shared" si="33"/>
        <v>Agosto-2003</v>
      </c>
      <c r="D709" s="15" t="s">
        <v>163</v>
      </c>
      <c r="E709" s="67">
        <v>101542</v>
      </c>
      <c r="F709" s="67">
        <v>116925704</v>
      </c>
      <c r="G709" s="17">
        <f>+Tabla1[[#This Row],[Toneladas Km (Ton.Km)]]/Tabla1[[#This Row],[Toneladas (Ton)]]</f>
        <v>1151.5008961808908</v>
      </c>
      <c r="H709" s="18">
        <v>5922410</v>
      </c>
      <c r="I709" s="18">
        <f t="shared" si="31"/>
        <v>58.324732622954052</v>
      </c>
      <c r="J709" s="18">
        <f t="shared" si="32"/>
        <v>5.0651052740293953E-2</v>
      </c>
      <c r="K709" s="18"/>
      <c r="L709" s="56" t="str">
        <f>+VLOOKUP(Tabla1[[#This Row],[Operador]],OPE_6[#All],9,FALSE)</f>
        <v>H-BC SA</v>
      </c>
    </row>
    <row r="710" spans="1:12" x14ac:dyDescent="0.2">
      <c r="A710" s="15">
        <v>2003</v>
      </c>
      <c r="B710" s="15" t="s">
        <v>29</v>
      </c>
      <c r="C710" s="16" t="str">
        <f t="shared" si="33"/>
        <v>Septiembre-2003</v>
      </c>
      <c r="D710" s="15" t="s">
        <v>163</v>
      </c>
      <c r="E710" s="67">
        <v>100283</v>
      </c>
      <c r="F710" s="67">
        <v>116502906</v>
      </c>
      <c r="G710" s="17">
        <f>+Tabla1[[#This Row],[Toneladas Km (Ton.Km)]]/Tabla1[[#This Row],[Toneladas (Ton)]]</f>
        <v>1161.741332030354</v>
      </c>
      <c r="H710" s="18">
        <v>5834105</v>
      </c>
      <c r="I710" s="18">
        <f t="shared" ref="I710:I773" si="34">+H710/E710</f>
        <v>58.176410757556113</v>
      </c>
      <c r="J710" s="18">
        <f t="shared" ref="J710:J773" si="35">+H710/F710</f>
        <v>5.0076905377793753E-2</v>
      </c>
      <c r="K710" s="18"/>
      <c r="L710" s="56" t="str">
        <f>+VLOOKUP(Tabla1[[#This Row],[Operador]],OPE_6[#All],9,FALSE)</f>
        <v>H-BC SA</v>
      </c>
    </row>
    <row r="711" spans="1:12" x14ac:dyDescent="0.2">
      <c r="A711" s="15">
        <v>2003</v>
      </c>
      <c r="B711" s="15" t="s">
        <v>30</v>
      </c>
      <c r="C711" s="16" t="str">
        <f t="shared" si="33"/>
        <v>Octubre-2003</v>
      </c>
      <c r="D711" s="15" t="s">
        <v>163</v>
      </c>
      <c r="E711" s="67">
        <v>90718</v>
      </c>
      <c r="F711" s="67">
        <v>106374281</v>
      </c>
      <c r="G711" s="17">
        <f>+Tabla1[[#This Row],[Toneladas Km (Ton.Km)]]/Tabla1[[#This Row],[Toneladas (Ton)]]</f>
        <v>1172.5818580656539</v>
      </c>
      <c r="H711" s="18">
        <v>5195842</v>
      </c>
      <c r="I711" s="18">
        <f t="shared" si="34"/>
        <v>57.274653321281335</v>
      </c>
      <c r="J711" s="18">
        <f t="shared" si="35"/>
        <v>4.8844908291319024E-2</v>
      </c>
      <c r="K711" s="18"/>
      <c r="L711" s="56" t="str">
        <f>+VLOOKUP(Tabla1[[#This Row],[Operador]],OPE_6[#All],9,FALSE)</f>
        <v>H-BC SA</v>
      </c>
    </row>
    <row r="712" spans="1:12" x14ac:dyDescent="0.2">
      <c r="A712" s="15">
        <v>2003</v>
      </c>
      <c r="B712" s="15" t="s">
        <v>31</v>
      </c>
      <c r="C712" s="16" t="str">
        <f t="shared" si="33"/>
        <v>Noviembre-2003</v>
      </c>
      <c r="D712" s="15" t="s">
        <v>163</v>
      </c>
      <c r="E712" s="67">
        <v>80866</v>
      </c>
      <c r="F712" s="67">
        <v>93716412</v>
      </c>
      <c r="G712" s="17">
        <f>+Tabla1[[#This Row],[Toneladas Km (Ton.Km)]]/Tabla1[[#This Row],[Toneladas (Ton)]]</f>
        <v>1158.9099497934856</v>
      </c>
      <c r="H712" s="18">
        <v>4856741</v>
      </c>
      <c r="I712" s="18">
        <f t="shared" si="34"/>
        <v>60.059122498948881</v>
      </c>
      <c r="J712" s="18">
        <f t="shared" si="35"/>
        <v>5.1823804351365903E-2</v>
      </c>
      <c r="K712" s="18"/>
      <c r="L712" s="56" t="str">
        <f>+VLOOKUP(Tabla1[[#This Row],[Operador]],OPE_6[#All],9,FALSE)</f>
        <v>H-BC SA</v>
      </c>
    </row>
    <row r="713" spans="1:12" x14ac:dyDescent="0.2">
      <c r="A713" s="15">
        <v>2003</v>
      </c>
      <c r="B713" s="15" t="s">
        <v>32</v>
      </c>
      <c r="C713" s="16" t="str">
        <f t="shared" si="33"/>
        <v>Diciembre-2003</v>
      </c>
      <c r="D713" s="15" t="s">
        <v>163</v>
      </c>
      <c r="E713" s="67">
        <v>71079</v>
      </c>
      <c r="F713" s="67">
        <v>82611328</v>
      </c>
      <c r="G713" s="17">
        <f>+Tabla1[[#This Row],[Toneladas Km (Ton.Km)]]/Tabla1[[#This Row],[Toneladas (Ton)]]</f>
        <v>1162.2466269925012</v>
      </c>
      <c r="H713" s="18">
        <v>4171760</v>
      </c>
      <c r="I713" s="18">
        <f t="shared" si="34"/>
        <v>58.691878051182485</v>
      </c>
      <c r="J713" s="18">
        <f t="shared" si="35"/>
        <v>5.0498643479015372E-2</v>
      </c>
      <c r="K713" s="18"/>
      <c r="L713" s="56" t="str">
        <f>+VLOOKUP(Tabla1[[#This Row],[Operador]],OPE_6[#All],9,FALSE)</f>
        <v>H-BC SA</v>
      </c>
    </row>
    <row r="714" spans="1:12" x14ac:dyDescent="0.2">
      <c r="A714" s="15">
        <v>2004</v>
      </c>
      <c r="B714" s="15" t="s">
        <v>4</v>
      </c>
      <c r="C714" s="16" t="str">
        <f t="shared" si="33"/>
        <v>Enero-2004</v>
      </c>
      <c r="D714" s="15" t="s">
        <v>81</v>
      </c>
      <c r="E714" s="67">
        <v>91271</v>
      </c>
      <c r="F714" s="67">
        <v>29740000</v>
      </c>
      <c r="G714" s="17">
        <f>+Tabla1[[#This Row],[Toneladas Km (Ton.Km)]]/Tabla1[[#This Row],[Toneladas (Ton)]]</f>
        <v>325.84281973463641</v>
      </c>
      <c r="H714" s="18">
        <v>1583000</v>
      </c>
      <c r="I714" s="18">
        <f t="shared" si="34"/>
        <v>17.343953720239725</v>
      </c>
      <c r="J714" s="18">
        <f t="shared" si="35"/>
        <v>5.3227975790181577E-2</v>
      </c>
      <c r="K714" s="18"/>
      <c r="L714" s="56" t="str">
        <f>+VLOOKUP(Tabla1[[#This Row],[Operador]],OPE_6[#All],9,FALSE)</f>
        <v>B-FEP SA</v>
      </c>
    </row>
    <row r="715" spans="1:12" x14ac:dyDescent="0.2">
      <c r="A715" s="15">
        <v>2004</v>
      </c>
      <c r="B715" s="15" t="s">
        <v>4</v>
      </c>
      <c r="C715" s="16" t="str">
        <f t="shared" si="33"/>
        <v>Enero-2004</v>
      </c>
      <c r="D715" s="15" t="s">
        <v>6</v>
      </c>
      <c r="E715" s="67">
        <v>381500</v>
      </c>
      <c r="F715" s="67">
        <v>139372540</v>
      </c>
      <c r="G715" s="17">
        <f>+Tabla1[[#This Row],[Toneladas Km (Ton.Km)]]/Tabla1[[#This Row],[Toneladas (Ton)]]</f>
        <v>365.32775884665796</v>
      </c>
      <c r="H715" s="18">
        <v>6335000</v>
      </c>
      <c r="I715" s="18">
        <f t="shared" si="34"/>
        <v>16.605504587155963</v>
      </c>
      <c r="J715" s="18">
        <f t="shared" si="35"/>
        <v>4.5453717066503918E-2</v>
      </c>
      <c r="K715" s="18"/>
      <c r="L715" s="56" t="str">
        <f>+VLOOKUP(Tabla1[[#This Row],[Operador]],OPE_6[#All],9,FALSE)</f>
        <v>A-FSR SA</v>
      </c>
    </row>
    <row r="716" spans="1:12" x14ac:dyDescent="0.2">
      <c r="A716" s="15">
        <v>2004</v>
      </c>
      <c r="B716" s="15" t="s">
        <v>4</v>
      </c>
      <c r="C716" s="16" t="str">
        <f t="shared" si="33"/>
        <v>Enero-2004</v>
      </c>
      <c r="D716" s="15" t="s">
        <v>35</v>
      </c>
      <c r="E716" s="67">
        <v>97418</v>
      </c>
      <c r="F716" s="67">
        <v>64006942</v>
      </c>
      <c r="G716" s="17">
        <f>+Tabla1[[#This Row],[Toneladas Km (Ton.Km)]]/Tabla1[[#This Row],[Toneladas (Ton)]]</f>
        <v>657.03403888398452</v>
      </c>
      <c r="H716" s="18">
        <v>3005050</v>
      </c>
      <c r="I716" s="18">
        <f t="shared" si="34"/>
        <v>30.846968732677738</v>
      </c>
      <c r="J716" s="18">
        <f t="shared" si="35"/>
        <v>4.6948813770856294E-2</v>
      </c>
      <c r="K716" s="18"/>
      <c r="L716" s="56" t="str">
        <f>+VLOOKUP(Tabla1[[#This Row],[Operador]],OPE_6[#All],9,FALSE)</f>
        <v>I-ALLM SA</v>
      </c>
    </row>
    <row r="717" spans="1:12" x14ac:dyDescent="0.2">
      <c r="A717" s="15">
        <v>2004</v>
      </c>
      <c r="B717" s="15" t="s">
        <v>4</v>
      </c>
      <c r="C717" s="16" t="str">
        <f t="shared" si="33"/>
        <v>Enero-2004</v>
      </c>
      <c r="D717" s="15" t="s">
        <v>7</v>
      </c>
      <c r="E717" s="67">
        <v>654197</v>
      </c>
      <c r="F717" s="67">
        <v>273240160</v>
      </c>
      <c r="G717" s="17">
        <f>+Tabla1[[#This Row],[Toneladas Km (Ton.Km)]]/Tabla1[[#This Row],[Toneladas (Ton)]]</f>
        <v>417.6725970923132</v>
      </c>
      <c r="H717" s="18">
        <v>10319402</v>
      </c>
      <c r="I717" s="18">
        <f t="shared" si="34"/>
        <v>15.77415059989575</v>
      </c>
      <c r="J717" s="18">
        <f t="shared" si="35"/>
        <v>3.7766783623607893E-2</v>
      </c>
      <c r="K717" s="18"/>
      <c r="L717" s="56" t="str">
        <f>+VLOOKUP(Tabla1[[#This Row],[Operador]],OPE_6[#All],9,FALSE)</f>
        <v>C-NCA SA</v>
      </c>
    </row>
    <row r="718" spans="1:12" x14ac:dyDescent="0.2">
      <c r="A718" s="15">
        <v>2004</v>
      </c>
      <c r="B718" s="15" t="s">
        <v>4</v>
      </c>
      <c r="C718" s="16" t="str">
        <f t="shared" si="33"/>
        <v>Enero-2004</v>
      </c>
      <c r="D718" s="15" t="s">
        <v>36</v>
      </c>
      <c r="E718" s="67">
        <v>261074</v>
      </c>
      <c r="F718" s="67">
        <v>238027156</v>
      </c>
      <c r="G718" s="17">
        <f>+Tabla1[[#This Row],[Toneladas Km (Ton.Km)]]/Tabla1[[#This Row],[Toneladas (Ton)]]</f>
        <v>911.72294445253067</v>
      </c>
      <c r="H718" s="18">
        <v>7657540</v>
      </c>
      <c r="I718" s="18">
        <f t="shared" si="34"/>
        <v>29.330917670851942</v>
      </c>
      <c r="J718" s="18">
        <f t="shared" si="35"/>
        <v>3.2170867092156497E-2</v>
      </c>
      <c r="K718" s="18"/>
      <c r="L718" s="56" t="str">
        <f>+VLOOKUP(Tabla1[[#This Row],[Operador]],OPE_6[#All],9,FALSE)</f>
        <v>J-ALLC SA</v>
      </c>
    </row>
    <row r="719" spans="1:12" x14ac:dyDescent="0.2">
      <c r="A719" s="15">
        <v>2004</v>
      </c>
      <c r="B719" s="15" t="s">
        <v>11</v>
      </c>
      <c r="C719" s="16" t="str">
        <f t="shared" si="33"/>
        <v>Febrero-2004</v>
      </c>
      <c r="D719" s="15" t="s">
        <v>81</v>
      </c>
      <c r="E719" s="67">
        <v>108791</v>
      </c>
      <c r="F719" s="67">
        <v>50840000</v>
      </c>
      <c r="G719" s="17">
        <f>+Tabla1[[#This Row],[Toneladas Km (Ton.Km)]]/Tabla1[[#This Row],[Toneladas (Ton)]]</f>
        <v>467.31806859023266</v>
      </c>
      <c r="H719" s="18">
        <v>2563676</v>
      </c>
      <c r="I719" s="18">
        <f t="shared" si="34"/>
        <v>23.565147852303959</v>
      </c>
      <c r="J719" s="18">
        <f t="shared" si="35"/>
        <v>5.042635719905586E-2</v>
      </c>
      <c r="K719" s="18"/>
      <c r="L719" s="56" t="str">
        <f>+VLOOKUP(Tabla1[[#This Row],[Operador]],OPE_6[#All],9,FALSE)</f>
        <v>B-FEP SA</v>
      </c>
    </row>
    <row r="720" spans="1:12" x14ac:dyDescent="0.2">
      <c r="A720" s="15">
        <v>2004</v>
      </c>
      <c r="B720" s="15" t="s">
        <v>11</v>
      </c>
      <c r="C720" s="16" t="str">
        <f t="shared" si="33"/>
        <v>Febrero-2004</v>
      </c>
      <c r="D720" s="15" t="s">
        <v>6</v>
      </c>
      <c r="E720" s="67">
        <v>342180</v>
      </c>
      <c r="F720" s="67">
        <v>153918410</v>
      </c>
      <c r="G720" s="17">
        <f>+Tabla1[[#This Row],[Toneladas Km (Ton.Km)]]/Tabla1[[#This Row],[Toneladas (Ton)]]</f>
        <v>449.81708457536968</v>
      </c>
      <c r="H720" s="18">
        <v>6119000</v>
      </c>
      <c r="I720" s="18">
        <f t="shared" si="34"/>
        <v>17.882401075457363</v>
      </c>
      <c r="J720" s="18">
        <f t="shared" si="35"/>
        <v>3.9754828548449792E-2</v>
      </c>
      <c r="K720" s="18"/>
      <c r="L720" s="56" t="str">
        <f>+VLOOKUP(Tabla1[[#This Row],[Operador]],OPE_6[#All],9,FALSE)</f>
        <v>A-FSR SA</v>
      </c>
    </row>
    <row r="721" spans="1:12" x14ac:dyDescent="0.2">
      <c r="A721" s="15">
        <v>2004</v>
      </c>
      <c r="B721" s="15" t="s">
        <v>11</v>
      </c>
      <c r="C721" s="16" t="str">
        <f t="shared" si="33"/>
        <v>Febrero-2004</v>
      </c>
      <c r="D721" s="15" t="s">
        <v>35</v>
      </c>
      <c r="E721" s="67">
        <v>107353</v>
      </c>
      <c r="F721" s="67">
        <v>64660107</v>
      </c>
      <c r="G721" s="17">
        <f>+Tabla1[[#This Row],[Toneladas Km (Ton.Km)]]/Tabla1[[#This Row],[Toneladas (Ton)]]</f>
        <v>602.31299544493402</v>
      </c>
      <c r="H721" s="18">
        <v>2884950</v>
      </c>
      <c r="I721" s="18">
        <f t="shared" si="34"/>
        <v>26.873492124113906</v>
      </c>
      <c r="J721" s="18">
        <f t="shared" si="35"/>
        <v>4.4617154747362234E-2</v>
      </c>
      <c r="K721" s="18"/>
      <c r="L721" s="56" t="str">
        <f>+VLOOKUP(Tabla1[[#This Row],[Operador]],OPE_6[#All],9,FALSE)</f>
        <v>I-ALLM SA</v>
      </c>
    </row>
    <row r="722" spans="1:12" x14ac:dyDescent="0.2">
      <c r="A722" s="15">
        <v>2004</v>
      </c>
      <c r="B722" s="15" t="s">
        <v>11</v>
      </c>
      <c r="C722" s="16" t="str">
        <f t="shared" si="33"/>
        <v>Febrero-2004</v>
      </c>
      <c r="D722" s="15" t="s">
        <v>7</v>
      </c>
      <c r="E722" s="67">
        <v>504758</v>
      </c>
      <c r="F722" s="67">
        <v>202436783</v>
      </c>
      <c r="G722" s="17">
        <f>+Tabla1[[#This Row],[Toneladas Km (Ton.Km)]]/Tabla1[[#This Row],[Toneladas (Ton)]]</f>
        <v>401.05710657384333</v>
      </c>
      <c r="H722" s="18">
        <v>7931625</v>
      </c>
      <c r="I722" s="18">
        <f t="shared" si="34"/>
        <v>15.713718257065763</v>
      </c>
      <c r="J722" s="18">
        <f t="shared" si="35"/>
        <v>3.9180750071492687E-2</v>
      </c>
      <c r="K722" s="18"/>
      <c r="L722" s="56" t="str">
        <f>+VLOOKUP(Tabla1[[#This Row],[Operador]],OPE_6[#All],9,FALSE)</f>
        <v>C-NCA SA</v>
      </c>
    </row>
    <row r="723" spans="1:12" x14ac:dyDescent="0.2">
      <c r="A723" s="15">
        <v>2004</v>
      </c>
      <c r="B723" s="15" t="s">
        <v>11</v>
      </c>
      <c r="C723" s="16" t="str">
        <f t="shared" si="33"/>
        <v>Febrero-2004</v>
      </c>
      <c r="D723" s="15" t="s">
        <v>36</v>
      </c>
      <c r="E723" s="67">
        <v>277815</v>
      </c>
      <c r="F723" s="67">
        <v>250109363</v>
      </c>
      <c r="G723" s="17">
        <f>+Tabla1[[#This Row],[Toneladas Km (Ton.Km)]]/Tabla1[[#This Row],[Toneladas (Ton)]]</f>
        <v>900.273070208592</v>
      </c>
      <c r="H723" s="18">
        <v>8233840</v>
      </c>
      <c r="I723" s="18">
        <f t="shared" si="34"/>
        <v>29.637852527761279</v>
      </c>
      <c r="J723" s="18">
        <f t="shared" si="35"/>
        <v>3.2920958660791921E-2</v>
      </c>
      <c r="K723" s="18"/>
      <c r="L723" s="56" t="str">
        <f>+VLOOKUP(Tabla1[[#This Row],[Operador]],OPE_6[#All],9,FALSE)</f>
        <v>J-ALLC SA</v>
      </c>
    </row>
    <row r="724" spans="1:12" x14ac:dyDescent="0.2">
      <c r="A724" s="15">
        <v>2004</v>
      </c>
      <c r="B724" s="15" t="s">
        <v>12</v>
      </c>
      <c r="C724" s="16" t="str">
        <f t="shared" si="33"/>
        <v>Marzo-2004</v>
      </c>
      <c r="D724" s="15" t="s">
        <v>81</v>
      </c>
      <c r="E724" s="67">
        <v>218038</v>
      </c>
      <c r="F724" s="67">
        <v>98750000</v>
      </c>
      <c r="G724" s="17">
        <f>+Tabla1[[#This Row],[Toneladas Km (Ton.Km)]]/Tabla1[[#This Row],[Toneladas (Ton)]]</f>
        <v>452.9027050330676</v>
      </c>
      <c r="H724" s="18">
        <v>5391919</v>
      </c>
      <c r="I724" s="18">
        <f t="shared" si="34"/>
        <v>24.72926278905512</v>
      </c>
      <c r="J724" s="18">
        <f t="shared" si="35"/>
        <v>5.4601711392405064E-2</v>
      </c>
      <c r="K724" s="18"/>
      <c r="L724" s="56" t="str">
        <f>+VLOOKUP(Tabla1[[#This Row],[Operador]],OPE_6[#All],9,FALSE)</f>
        <v>B-FEP SA</v>
      </c>
    </row>
    <row r="725" spans="1:12" x14ac:dyDescent="0.2">
      <c r="A725" s="15">
        <v>2004</v>
      </c>
      <c r="B725" s="15" t="s">
        <v>12</v>
      </c>
      <c r="C725" s="16" t="str">
        <f t="shared" si="33"/>
        <v>Marzo-2004</v>
      </c>
      <c r="D725" s="15" t="s">
        <v>6</v>
      </c>
      <c r="E725" s="67">
        <v>398920</v>
      </c>
      <c r="F725" s="67">
        <v>150712230</v>
      </c>
      <c r="G725" s="17">
        <f>+Tabla1[[#This Row],[Toneladas Km (Ton.Km)]]/Tabla1[[#This Row],[Toneladas (Ton)]]</f>
        <v>377.80063671914166</v>
      </c>
      <c r="H725" s="18">
        <v>7097000</v>
      </c>
      <c r="I725" s="18">
        <f t="shared" si="34"/>
        <v>17.790534442996091</v>
      </c>
      <c r="J725" s="18">
        <f t="shared" si="35"/>
        <v>4.7089741821217827E-2</v>
      </c>
      <c r="K725" s="18"/>
      <c r="L725" s="56" t="str">
        <f>+VLOOKUP(Tabla1[[#This Row],[Operador]],OPE_6[#All],9,FALSE)</f>
        <v>A-FSR SA</v>
      </c>
    </row>
    <row r="726" spans="1:12" x14ac:dyDescent="0.2">
      <c r="A726" s="15">
        <v>2004</v>
      </c>
      <c r="B726" s="15" t="s">
        <v>12</v>
      </c>
      <c r="C726" s="16" t="str">
        <f t="shared" si="33"/>
        <v>Marzo-2004</v>
      </c>
      <c r="D726" s="15" t="s">
        <v>35</v>
      </c>
      <c r="E726" s="67">
        <v>129457</v>
      </c>
      <c r="F726" s="67">
        <v>78227936</v>
      </c>
      <c r="G726" s="17">
        <f>+Tabla1[[#This Row],[Toneladas Km (Ton.Km)]]/Tabla1[[#This Row],[Toneladas (Ton)]]</f>
        <v>604.27737395428596</v>
      </c>
      <c r="H726" s="18">
        <v>3144770</v>
      </c>
      <c r="I726" s="18">
        <f t="shared" si="34"/>
        <v>24.292004294862387</v>
      </c>
      <c r="J726" s="18">
        <f t="shared" si="35"/>
        <v>4.020008913439823E-2</v>
      </c>
      <c r="K726" s="18"/>
      <c r="L726" s="56" t="str">
        <f>+VLOOKUP(Tabla1[[#This Row],[Operador]],OPE_6[#All],9,FALSE)</f>
        <v>I-ALLM SA</v>
      </c>
    </row>
    <row r="727" spans="1:12" x14ac:dyDescent="0.2">
      <c r="A727" s="15">
        <v>2004</v>
      </c>
      <c r="B727" s="15" t="s">
        <v>12</v>
      </c>
      <c r="C727" s="16" t="str">
        <f t="shared" si="33"/>
        <v>Marzo-2004</v>
      </c>
      <c r="D727" s="15" t="s">
        <v>7</v>
      </c>
      <c r="E727" s="67">
        <v>604337</v>
      </c>
      <c r="F727" s="67">
        <v>216201689</v>
      </c>
      <c r="G727" s="17">
        <f>+Tabla1[[#This Row],[Toneladas Km (Ton.Km)]]/Tabla1[[#This Row],[Toneladas (Ton)]]</f>
        <v>357.7502105613259</v>
      </c>
      <c r="H727" s="18">
        <v>8890230</v>
      </c>
      <c r="I727" s="18">
        <f t="shared" si="34"/>
        <v>14.710716040884474</v>
      </c>
      <c r="J727" s="18">
        <f t="shared" si="35"/>
        <v>4.1120076541122673E-2</v>
      </c>
      <c r="K727" s="18"/>
      <c r="L727" s="56" t="str">
        <f>+VLOOKUP(Tabla1[[#This Row],[Operador]],OPE_6[#All],9,FALSE)</f>
        <v>C-NCA SA</v>
      </c>
    </row>
    <row r="728" spans="1:12" x14ac:dyDescent="0.2">
      <c r="A728" s="15">
        <v>2004</v>
      </c>
      <c r="B728" s="15" t="s">
        <v>12</v>
      </c>
      <c r="C728" s="16" t="str">
        <f t="shared" si="33"/>
        <v>Marzo-2004</v>
      </c>
      <c r="D728" s="15" t="s">
        <v>36</v>
      </c>
      <c r="E728" s="67">
        <v>293654</v>
      </c>
      <c r="F728" s="67">
        <v>268184039</v>
      </c>
      <c r="G728" s="17">
        <f>+Tabla1[[#This Row],[Toneladas Km (Ton.Km)]]/Tabla1[[#This Row],[Toneladas (Ton)]]</f>
        <v>913.26540418315437</v>
      </c>
      <c r="H728" s="18">
        <v>9110590</v>
      </c>
      <c r="I728" s="18">
        <f t="shared" si="34"/>
        <v>31.02491367391556</v>
      </c>
      <c r="J728" s="18">
        <f t="shared" si="35"/>
        <v>3.3971410207600014E-2</v>
      </c>
      <c r="K728" s="18"/>
      <c r="L728" s="56" t="str">
        <f>+VLOOKUP(Tabla1[[#This Row],[Operador]],OPE_6[#All],9,FALSE)</f>
        <v>J-ALLC SA</v>
      </c>
    </row>
    <row r="729" spans="1:12" x14ac:dyDescent="0.2">
      <c r="A729" s="15">
        <v>2004</v>
      </c>
      <c r="B729" s="15" t="s">
        <v>13</v>
      </c>
      <c r="C729" s="16" t="str">
        <f t="shared" si="33"/>
        <v>Abril-2004</v>
      </c>
      <c r="D729" s="15" t="s">
        <v>81</v>
      </c>
      <c r="E729" s="67">
        <v>333335</v>
      </c>
      <c r="F729" s="67">
        <v>149070000</v>
      </c>
      <c r="G729" s="17">
        <f>+Tabla1[[#This Row],[Toneladas Km (Ton.Km)]]/Tabla1[[#This Row],[Toneladas (Ton)]]</f>
        <v>447.20776396118021</v>
      </c>
      <c r="H729" s="18">
        <v>9336252</v>
      </c>
      <c r="I729" s="18">
        <f t="shared" si="34"/>
        <v>28.008615956920217</v>
      </c>
      <c r="J729" s="18">
        <f t="shared" si="35"/>
        <v>6.2629985912658476E-2</v>
      </c>
      <c r="K729" s="18"/>
      <c r="L729" s="56" t="str">
        <f>+VLOOKUP(Tabla1[[#This Row],[Operador]],OPE_6[#All],9,FALSE)</f>
        <v>B-FEP SA</v>
      </c>
    </row>
    <row r="730" spans="1:12" x14ac:dyDescent="0.2">
      <c r="A730" s="15">
        <v>2004</v>
      </c>
      <c r="B730" s="15" t="s">
        <v>13</v>
      </c>
      <c r="C730" s="16" t="str">
        <f t="shared" si="33"/>
        <v>Abril-2004</v>
      </c>
      <c r="D730" s="15" t="s">
        <v>6</v>
      </c>
      <c r="E730" s="67">
        <v>385990</v>
      </c>
      <c r="F730" s="67">
        <v>149102690</v>
      </c>
      <c r="G730" s="17">
        <f>+Tabla1[[#This Row],[Toneladas Km (Ton.Km)]]/Tabla1[[#This Row],[Toneladas (Ton)]]</f>
        <v>386.28640638358507</v>
      </c>
      <c r="H730" s="18">
        <v>6930000</v>
      </c>
      <c r="I730" s="18">
        <f t="shared" si="34"/>
        <v>17.953833000854946</v>
      </c>
      <c r="J730" s="18">
        <f t="shared" si="35"/>
        <v>4.6478034702123749E-2</v>
      </c>
      <c r="K730" s="18"/>
      <c r="L730" s="56" t="str">
        <f>+VLOOKUP(Tabla1[[#This Row],[Operador]],OPE_6[#All],9,FALSE)</f>
        <v>A-FSR SA</v>
      </c>
    </row>
    <row r="731" spans="1:12" x14ac:dyDescent="0.2">
      <c r="A731" s="15">
        <v>2004</v>
      </c>
      <c r="B731" s="15" t="s">
        <v>13</v>
      </c>
      <c r="C731" s="16" t="str">
        <f t="shared" si="33"/>
        <v>Abril-2004</v>
      </c>
      <c r="D731" s="15" t="s">
        <v>35</v>
      </c>
      <c r="E731" s="67">
        <v>104715</v>
      </c>
      <c r="F731" s="67">
        <v>67097376</v>
      </c>
      <c r="G731" s="17">
        <f>+Tabla1[[#This Row],[Toneladas Km (Ton.Km)]]/Tabla1[[#This Row],[Toneladas (Ton)]]</f>
        <v>640.76183927804038</v>
      </c>
      <c r="H731" s="18">
        <v>3020710</v>
      </c>
      <c r="I731" s="18">
        <f t="shared" si="34"/>
        <v>28.846965573222555</v>
      </c>
      <c r="J731" s="18">
        <f t="shared" si="35"/>
        <v>4.5019793322469123E-2</v>
      </c>
      <c r="K731" s="18"/>
      <c r="L731" s="56" t="str">
        <f>+VLOOKUP(Tabla1[[#This Row],[Operador]],OPE_6[#All],9,FALSE)</f>
        <v>I-ALLM SA</v>
      </c>
    </row>
    <row r="732" spans="1:12" x14ac:dyDescent="0.2">
      <c r="A732" s="15">
        <v>2004</v>
      </c>
      <c r="B732" s="15" t="s">
        <v>13</v>
      </c>
      <c r="C732" s="16" t="str">
        <f t="shared" si="33"/>
        <v>Abril-2004</v>
      </c>
      <c r="D732" s="15" t="s">
        <v>7</v>
      </c>
      <c r="E732" s="67">
        <v>664982</v>
      </c>
      <c r="F732" s="67">
        <v>269014384</v>
      </c>
      <c r="G732" s="17">
        <f>+Tabla1[[#This Row],[Toneladas Km (Ton.Km)]]/Tabla1[[#This Row],[Toneladas (Ton)]]</f>
        <v>404.54385832999992</v>
      </c>
      <c r="H732" s="18">
        <v>11887168.42</v>
      </c>
      <c r="I732" s="18">
        <f t="shared" si="34"/>
        <v>17.875925092709277</v>
      </c>
      <c r="J732" s="18">
        <f t="shared" si="35"/>
        <v>4.4187854356516489E-2</v>
      </c>
      <c r="K732" s="18"/>
      <c r="L732" s="56" t="str">
        <f>+VLOOKUP(Tabla1[[#This Row],[Operador]],OPE_6[#All],9,FALSE)</f>
        <v>C-NCA SA</v>
      </c>
    </row>
    <row r="733" spans="1:12" x14ac:dyDescent="0.2">
      <c r="A733" s="15">
        <v>2004</v>
      </c>
      <c r="B733" s="15" t="s">
        <v>13</v>
      </c>
      <c r="C733" s="16" t="str">
        <f t="shared" si="33"/>
        <v>Abril-2004</v>
      </c>
      <c r="D733" s="15" t="s">
        <v>36</v>
      </c>
      <c r="E733" s="67">
        <v>310479</v>
      </c>
      <c r="F733" s="67">
        <v>265438227</v>
      </c>
      <c r="G733" s="17">
        <f>+Tabla1[[#This Row],[Toneladas Km (Ton.Km)]]/Tabla1[[#This Row],[Toneladas (Ton)]]</f>
        <v>854.9313383513861</v>
      </c>
      <c r="H733" s="18">
        <v>9308510</v>
      </c>
      <c r="I733" s="18">
        <f t="shared" si="34"/>
        <v>29.981125937664061</v>
      </c>
      <c r="J733" s="18">
        <f t="shared" si="35"/>
        <v>3.5068460580095724E-2</v>
      </c>
      <c r="K733" s="18"/>
      <c r="L733" s="56" t="str">
        <f>+VLOOKUP(Tabla1[[#This Row],[Operador]],OPE_6[#All],9,FALSE)</f>
        <v>J-ALLC SA</v>
      </c>
    </row>
    <row r="734" spans="1:12" x14ac:dyDescent="0.2">
      <c r="A734" s="15">
        <v>2004</v>
      </c>
      <c r="B734" s="15" t="s">
        <v>14</v>
      </c>
      <c r="C734" s="16" t="str">
        <f t="shared" si="33"/>
        <v>Mayo-2004</v>
      </c>
      <c r="D734" s="15" t="s">
        <v>81</v>
      </c>
      <c r="E734" s="67">
        <v>328596</v>
      </c>
      <c r="F734" s="67">
        <v>142850000</v>
      </c>
      <c r="G734" s="17">
        <f>+Tabla1[[#This Row],[Toneladas Km (Ton.Km)]]/Tabla1[[#This Row],[Toneladas (Ton)]]</f>
        <v>434.72835944442414</v>
      </c>
      <c r="H734" s="18">
        <v>9076694</v>
      </c>
      <c r="I734" s="18">
        <f t="shared" si="34"/>
        <v>27.622655175352104</v>
      </c>
      <c r="J734" s="18">
        <f t="shared" si="35"/>
        <v>6.3540035001750081E-2</v>
      </c>
      <c r="K734" s="18"/>
      <c r="L734" s="56" t="str">
        <f>+VLOOKUP(Tabla1[[#This Row],[Operador]],OPE_6[#All],9,FALSE)</f>
        <v>B-FEP SA</v>
      </c>
    </row>
    <row r="735" spans="1:12" x14ac:dyDescent="0.2">
      <c r="A735" s="15">
        <v>2004</v>
      </c>
      <c r="B735" s="15" t="s">
        <v>14</v>
      </c>
      <c r="C735" s="16" t="str">
        <f t="shared" si="33"/>
        <v>Mayo-2004</v>
      </c>
      <c r="D735" s="15" t="s">
        <v>6</v>
      </c>
      <c r="E735" s="67">
        <v>402740</v>
      </c>
      <c r="F735" s="67">
        <v>153953090</v>
      </c>
      <c r="G735" s="17">
        <f>+Tabla1[[#This Row],[Toneladas Km (Ton.Km)]]/Tabla1[[#This Row],[Toneladas (Ton)]]</f>
        <v>382.26421512638427</v>
      </c>
      <c r="H735" s="18">
        <v>7337000</v>
      </c>
      <c r="I735" s="18">
        <f t="shared" si="34"/>
        <v>18.217708695436261</v>
      </c>
      <c r="J735" s="18">
        <f t="shared" si="35"/>
        <v>4.7657374074141674E-2</v>
      </c>
      <c r="K735" s="18"/>
      <c r="L735" s="56" t="str">
        <f>+VLOOKUP(Tabla1[[#This Row],[Operador]],OPE_6[#All],9,FALSE)</f>
        <v>A-FSR SA</v>
      </c>
    </row>
    <row r="736" spans="1:12" x14ac:dyDescent="0.2">
      <c r="A736" s="15">
        <v>2004</v>
      </c>
      <c r="B736" s="15" t="s">
        <v>14</v>
      </c>
      <c r="C736" s="16" t="str">
        <f t="shared" si="33"/>
        <v>Mayo-2004</v>
      </c>
      <c r="D736" s="15" t="s">
        <v>35</v>
      </c>
      <c r="E736" s="67">
        <v>105988</v>
      </c>
      <c r="F736" s="67">
        <v>67535057</v>
      </c>
      <c r="G736" s="17">
        <f>+Tabla1[[#This Row],[Toneladas Km (Ton.Km)]]/Tabla1[[#This Row],[Toneladas (Ton)]]</f>
        <v>637.19531456391292</v>
      </c>
      <c r="H736" s="18">
        <v>3549250</v>
      </c>
      <c r="I736" s="18">
        <f t="shared" si="34"/>
        <v>33.487281579046687</v>
      </c>
      <c r="J736" s="18">
        <f t="shared" si="35"/>
        <v>5.2554186783317587E-2</v>
      </c>
      <c r="K736" s="18"/>
      <c r="L736" s="56" t="str">
        <f>+VLOOKUP(Tabla1[[#This Row],[Operador]],OPE_6[#All],9,FALSE)</f>
        <v>I-ALLM SA</v>
      </c>
    </row>
    <row r="737" spans="1:12" x14ac:dyDescent="0.2">
      <c r="A737" s="15">
        <v>2004</v>
      </c>
      <c r="B737" s="15" t="s">
        <v>14</v>
      </c>
      <c r="C737" s="16" t="str">
        <f t="shared" si="33"/>
        <v>Mayo-2004</v>
      </c>
      <c r="D737" s="15" t="s">
        <v>7</v>
      </c>
      <c r="E737" s="67">
        <v>766780</v>
      </c>
      <c r="F737" s="67">
        <v>362170612</v>
      </c>
      <c r="G737" s="17">
        <f>+Tabla1[[#This Row],[Toneladas Km (Ton.Km)]]/Tabla1[[#This Row],[Toneladas (Ton)]]</f>
        <v>472.32662823756488</v>
      </c>
      <c r="H737" s="18">
        <v>16552386.999999998</v>
      </c>
      <c r="I737" s="18">
        <f t="shared" si="34"/>
        <v>21.586878896163174</v>
      </c>
      <c r="J737" s="18">
        <f t="shared" si="35"/>
        <v>4.5703285831485405E-2</v>
      </c>
      <c r="K737" s="18"/>
      <c r="L737" s="56" t="str">
        <f>+VLOOKUP(Tabla1[[#This Row],[Operador]],OPE_6[#All],9,FALSE)</f>
        <v>C-NCA SA</v>
      </c>
    </row>
    <row r="738" spans="1:12" x14ac:dyDescent="0.2">
      <c r="A738" s="15">
        <v>2004</v>
      </c>
      <c r="B738" s="15" t="s">
        <v>14</v>
      </c>
      <c r="C738" s="16" t="str">
        <f t="shared" si="33"/>
        <v>Mayo-2004</v>
      </c>
      <c r="D738" s="15" t="s">
        <v>36</v>
      </c>
      <c r="E738" s="67">
        <v>253164</v>
      </c>
      <c r="F738" s="67">
        <v>209945318</v>
      </c>
      <c r="G738" s="17">
        <f>+Tabla1[[#This Row],[Toneladas Km (Ton.Km)]]/Tabla1[[#This Row],[Toneladas (Ton)]]</f>
        <v>829.2858305288272</v>
      </c>
      <c r="H738" s="18">
        <v>7643360</v>
      </c>
      <c r="I738" s="18">
        <f t="shared" si="34"/>
        <v>30.191338420944525</v>
      </c>
      <c r="J738" s="18">
        <f t="shared" si="35"/>
        <v>3.6406432269187348E-2</v>
      </c>
      <c r="K738" s="18"/>
      <c r="L738" s="56" t="str">
        <f>+VLOOKUP(Tabla1[[#This Row],[Operador]],OPE_6[#All],9,FALSE)</f>
        <v>J-ALLC SA</v>
      </c>
    </row>
    <row r="739" spans="1:12" x14ac:dyDescent="0.2">
      <c r="A739" s="15">
        <v>2004</v>
      </c>
      <c r="B739" s="15" t="s">
        <v>15</v>
      </c>
      <c r="C739" s="16" t="str">
        <f t="shared" si="33"/>
        <v>Junio-2004</v>
      </c>
      <c r="D739" s="15" t="s">
        <v>81</v>
      </c>
      <c r="E739" s="67">
        <v>249510</v>
      </c>
      <c r="F739" s="67">
        <v>117250000</v>
      </c>
      <c r="G739" s="17">
        <f>+Tabla1[[#This Row],[Toneladas Km (Ton.Km)]]/Tabla1[[#This Row],[Toneladas (Ton)]]</f>
        <v>469.92104524868745</v>
      </c>
      <c r="H739" s="18">
        <v>5992821</v>
      </c>
      <c r="I739" s="18">
        <f t="shared" si="34"/>
        <v>24.01835998557172</v>
      </c>
      <c r="J739" s="18">
        <f t="shared" si="35"/>
        <v>5.1111479744136462E-2</v>
      </c>
      <c r="K739" s="18"/>
      <c r="L739" s="56" t="str">
        <f>+VLOOKUP(Tabla1[[#This Row],[Operador]],OPE_6[#All],9,FALSE)</f>
        <v>B-FEP SA</v>
      </c>
    </row>
    <row r="740" spans="1:12" x14ac:dyDescent="0.2">
      <c r="A740" s="15">
        <v>2004</v>
      </c>
      <c r="B740" s="15" t="s">
        <v>15</v>
      </c>
      <c r="C740" s="16" t="str">
        <f t="shared" si="33"/>
        <v>Junio-2004</v>
      </c>
      <c r="D740" s="15" t="s">
        <v>6</v>
      </c>
      <c r="E740" s="67">
        <v>394850</v>
      </c>
      <c r="F740" s="67">
        <v>142414770</v>
      </c>
      <c r="G740" s="17">
        <f>+Tabla1[[#This Row],[Toneladas Km (Ton.Km)]]/Tabla1[[#This Row],[Toneladas (Ton)]]</f>
        <v>360.68068886919082</v>
      </c>
      <c r="H740" s="18">
        <v>7337000</v>
      </c>
      <c r="I740" s="18">
        <f t="shared" si="34"/>
        <v>18.581739901228314</v>
      </c>
      <c r="J740" s="18">
        <f t="shared" si="35"/>
        <v>5.1518532803865778E-2</v>
      </c>
      <c r="K740" s="18"/>
      <c r="L740" s="56" t="str">
        <f>+VLOOKUP(Tabla1[[#This Row],[Operador]],OPE_6[#All],9,FALSE)</f>
        <v>A-FSR SA</v>
      </c>
    </row>
    <row r="741" spans="1:12" x14ac:dyDescent="0.2">
      <c r="A741" s="15">
        <v>2004</v>
      </c>
      <c r="B741" s="15" t="s">
        <v>15</v>
      </c>
      <c r="C741" s="16" t="str">
        <f t="shared" si="33"/>
        <v>Junio-2004</v>
      </c>
      <c r="D741" s="15" t="s">
        <v>35</v>
      </c>
      <c r="E741" s="67">
        <v>84762</v>
      </c>
      <c r="F741" s="67">
        <v>58412554</v>
      </c>
      <c r="G741" s="17">
        <f>+Tabla1[[#This Row],[Toneladas Km (Ton.Km)]]/Tabla1[[#This Row],[Toneladas (Ton)]]</f>
        <v>689.13609872348457</v>
      </c>
      <c r="H741" s="18">
        <v>2954340</v>
      </c>
      <c r="I741" s="18">
        <f t="shared" si="34"/>
        <v>34.854533871310259</v>
      </c>
      <c r="J741" s="18">
        <f t="shared" si="35"/>
        <v>5.0577141345334774E-2</v>
      </c>
      <c r="K741" s="18"/>
      <c r="L741" s="56" t="str">
        <f>+VLOOKUP(Tabla1[[#This Row],[Operador]],OPE_6[#All],9,FALSE)</f>
        <v>I-ALLM SA</v>
      </c>
    </row>
    <row r="742" spans="1:12" x14ac:dyDescent="0.2">
      <c r="A742" s="15">
        <v>2004</v>
      </c>
      <c r="B742" s="15" t="s">
        <v>15</v>
      </c>
      <c r="C742" s="16" t="str">
        <f t="shared" si="33"/>
        <v>Junio-2004</v>
      </c>
      <c r="D742" s="15" t="s">
        <v>7</v>
      </c>
      <c r="E742" s="67">
        <v>801089</v>
      </c>
      <c r="F742" s="67">
        <v>386830504</v>
      </c>
      <c r="G742" s="17">
        <f>+Tabla1[[#This Row],[Toneladas Km (Ton.Km)]]/Tabla1[[#This Row],[Toneladas (Ton)]]</f>
        <v>482.88080849943015</v>
      </c>
      <c r="H742" s="18">
        <v>17947370</v>
      </c>
      <c r="I742" s="18">
        <f t="shared" si="34"/>
        <v>22.403715442354095</v>
      </c>
      <c r="J742" s="18">
        <f t="shared" si="35"/>
        <v>4.6395953303620542E-2</v>
      </c>
      <c r="K742" s="18"/>
      <c r="L742" s="56" t="str">
        <f>+VLOOKUP(Tabla1[[#This Row],[Operador]],OPE_6[#All],9,FALSE)</f>
        <v>C-NCA SA</v>
      </c>
    </row>
    <row r="743" spans="1:12" x14ac:dyDescent="0.2">
      <c r="A743" s="15">
        <v>2004</v>
      </c>
      <c r="B743" s="15" t="s">
        <v>15</v>
      </c>
      <c r="C743" s="16" t="str">
        <f t="shared" si="33"/>
        <v>Junio-2004</v>
      </c>
      <c r="D743" s="15" t="s">
        <v>36</v>
      </c>
      <c r="E743" s="67">
        <v>264949</v>
      </c>
      <c r="F743" s="67">
        <v>234230837</v>
      </c>
      <c r="G743" s="17">
        <f>+Tabla1[[#This Row],[Toneladas Km (Ton.Km)]]/Tabla1[[#This Row],[Toneladas (Ton)]]</f>
        <v>884.06009080992942</v>
      </c>
      <c r="H743" s="18">
        <v>8907340</v>
      </c>
      <c r="I743" s="18">
        <f t="shared" si="34"/>
        <v>33.61907385949749</v>
      </c>
      <c r="J743" s="18">
        <f t="shared" si="35"/>
        <v>3.8028041542625748E-2</v>
      </c>
      <c r="K743" s="18"/>
      <c r="L743" s="56" t="str">
        <f>+VLOOKUP(Tabla1[[#This Row],[Operador]],OPE_6[#All],9,FALSE)</f>
        <v>J-ALLC SA</v>
      </c>
    </row>
    <row r="744" spans="1:12" x14ac:dyDescent="0.2">
      <c r="A744" s="15">
        <v>2004</v>
      </c>
      <c r="B744" s="15" t="s">
        <v>16</v>
      </c>
      <c r="C744" s="16" t="str">
        <f t="shared" si="33"/>
        <v>Julio-2004</v>
      </c>
      <c r="D744" s="15" t="s">
        <v>81</v>
      </c>
      <c r="E744" s="67">
        <v>272559</v>
      </c>
      <c r="F744" s="67">
        <v>132080000</v>
      </c>
      <c r="G744" s="17">
        <f>+Tabla1[[#This Row],[Toneladas Km (Ton.Km)]]/Tabla1[[#This Row],[Toneladas (Ton)]]</f>
        <v>484.59232679896832</v>
      </c>
      <c r="H744" s="18">
        <v>6293754</v>
      </c>
      <c r="I744" s="18">
        <f t="shared" si="34"/>
        <v>23.091345360087175</v>
      </c>
      <c r="J744" s="18">
        <f t="shared" si="35"/>
        <v>4.7651075105996366E-2</v>
      </c>
      <c r="K744" s="18"/>
      <c r="L744" s="56" t="str">
        <f>+VLOOKUP(Tabla1[[#This Row],[Operador]],OPE_6[#All],9,FALSE)</f>
        <v>B-FEP SA</v>
      </c>
    </row>
    <row r="745" spans="1:12" x14ac:dyDescent="0.2">
      <c r="A745" s="15">
        <v>2004</v>
      </c>
      <c r="B745" s="15" t="s">
        <v>16</v>
      </c>
      <c r="C745" s="16" t="str">
        <f t="shared" si="33"/>
        <v>Julio-2004</v>
      </c>
      <c r="D745" s="15" t="s">
        <v>6</v>
      </c>
      <c r="E745" s="67">
        <v>425650</v>
      </c>
      <c r="F745" s="67">
        <v>152991970</v>
      </c>
      <c r="G745" s="17">
        <f>+Tabla1[[#This Row],[Toneladas Km (Ton.Km)]]/Tabla1[[#This Row],[Toneladas (Ton)]]</f>
        <v>359.43138729002703</v>
      </c>
      <c r="H745" s="18">
        <v>7729000</v>
      </c>
      <c r="I745" s="18">
        <f t="shared" si="34"/>
        <v>18.158111124163046</v>
      </c>
      <c r="J745" s="18">
        <f t="shared" si="35"/>
        <v>5.05189912908501E-2</v>
      </c>
      <c r="K745" s="18"/>
      <c r="L745" s="56" t="str">
        <f>+VLOOKUP(Tabla1[[#This Row],[Operador]],OPE_6[#All],9,FALSE)</f>
        <v>A-FSR SA</v>
      </c>
    </row>
    <row r="746" spans="1:12" x14ac:dyDescent="0.2">
      <c r="A746" s="15">
        <v>2004</v>
      </c>
      <c r="B746" s="15" t="s">
        <v>16</v>
      </c>
      <c r="C746" s="16" t="str">
        <f t="shared" ref="C746:C809" si="36" xml:space="preserve"> B746 &amp; "-" &amp; A746</f>
        <v>Julio-2004</v>
      </c>
      <c r="D746" s="15" t="s">
        <v>35</v>
      </c>
      <c r="E746" s="67">
        <v>125729</v>
      </c>
      <c r="F746" s="67">
        <v>75907351</v>
      </c>
      <c r="G746" s="17">
        <f>+Tabla1[[#This Row],[Toneladas Km (Ton.Km)]]/Tabla1[[#This Row],[Toneladas (Ton)]]</f>
        <v>603.73780909734432</v>
      </c>
      <c r="H746" s="18">
        <v>3717500</v>
      </c>
      <c r="I746" s="18">
        <f t="shared" si="34"/>
        <v>29.567561978541146</v>
      </c>
      <c r="J746" s="18">
        <f t="shared" si="35"/>
        <v>4.8974176427260652E-2</v>
      </c>
      <c r="K746" s="18"/>
      <c r="L746" s="56" t="str">
        <f>+VLOOKUP(Tabla1[[#This Row],[Operador]],OPE_6[#All],9,FALSE)</f>
        <v>I-ALLM SA</v>
      </c>
    </row>
    <row r="747" spans="1:12" x14ac:dyDescent="0.2">
      <c r="A747" s="15">
        <v>2004</v>
      </c>
      <c r="B747" s="15" t="s">
        <v>16</v>
      </c>
      <c r="C747" s="16" t="str">
        <f t="shared" si="36"/>
        <v>Julio-2004</v>
      </c>
      <c r="D747" s="15" t="s">
        <v>7</v>
      </c>
      <c r="E747" s="67">
        <v>809280</v>
      </c>
      <c r="F747" s="67">
        <v>381827341</v>
      </c>
      <c r="G747" s="17">
        <f>+Tabla1[[#This Row],[Toneladas Km (Ton.Km)]]/Tabla1[[#This Row],[Toneladas (Ton)]]</f>
        <v>471.81116671609334</v>
      </c>
      <c r="H747" s="18">
        <v>17783546</v>
      </c>
      <c r="I747" s="18">
        <f t="shared" si="34"/>
        <v>21.974527975484381</v>
      </c>
      <c r="J747" s="18">
        <f t="shared" si="35"/>
        <v>4.6574836556819536E-2</v>
      </c>
      <c r="K747" s="18"/>
      <c r="L747" s="56" t="str">
        <f>+VLOOKUP(Tabla1[[#This Row],[Operador]],OPE_6[#All],9,FALSE)</f>
        <v>C-NCA SA</v>
      </c>
    </row>
    <row r="748" spans="1:12" x14ac:dyDescent="0.2">
      <c r="A748" s="15">
        <v>2004</v>
      </c>
      <c r="B748" s="15" t="s">
        <v>16</v>
      </c>
      <c r="C748" s="16" t="str">
        <f t="shared" si="36"/>
        <v>Julio-2004</v>
      </c>
      <c r="D748" s="15" t="s">
        <v>36</v>
      </c>
      <c r="E748" s="67">
        <v>288670</v>
      </c>
      <c r="F748" s="67">
        <v>270097895</v>
      </c>
      <c r="G748" s="17">
        <f>+Tabla1[[#This Row],[Toneladas Km (Ton.Km)]]/Tabla1[[#This Row],[Toneladas (Ton)]]</f>
        <v>935.66319672982991</v>
      </c>
      <c r="H748" s="18">
        <v>10034970</v>
      </c>
      <c r="I748" s="18">
        <f t="shared" si="34"/>
        <v>34.762774101915682</v>
      </c>
      <c r="J748" s="18">
        <f t="shared" si="35"/>
        <v>3.7153084810231489E-2</v>
      </c>
      <c r="K748" s="18"/>
      <c r="L748" s="56" t="str">
        <f>+VLOOKUP(Tabla1[[#This Row],[Operador]],OPE_6[#All],9,FALSE)</f>
        <v>J-ALLC SA</v>
      </c>
    </row>
    <row r="749" spans="1:12" x14ac:dyDescent="0.2">
      <c r="A749" s="15">
        <v>2004</v>
      </c>
      <c r="B749" s="15" t="s">
        <v>28</v>
      </c>
      <c r="C749" s="16" t="str">
        <f t="shared" si="36"/>
        <v>Agosto-2004</v>
      </c>
      <c r="D749" s="15" t="s">
        <v>81</v>
      </c>
      <c r="E749" s="67">
        <v>285198</v>
      </c>
      <c r="F749" s="67">
        <v>123720000</v>
      </c>
      <c r="G749" s="17">
        <f>+Tabla1[[#This Row],[Toneladas Km (Ton.Km)]]/Tabla1[[#This Row],[Toneladas (Ton)]]</f>
        <v>433.80388361769718</v>
      </c>
      <c r="H749" s="18">
        <v>6088855</v>
      </c>
      <c r="I749" s="18">
        <f t="shared" si="34"/>
        <v>21.349571175113429</v>
      </c>
      <c r="J749" s="18">
        <f t="shared" si="35"/>
        <v>4.9214799547365018E-2</v>
      </c>
      <c r="K749" s="18"/>
      <c r="L749" s="56" t="str">
        <f>+VLOOKUP(Tabla1[[#This Row],[Operador]],OPE_6[#All],9,FALSE)</f>
        <v>B-FEP SA</v>
      </c>
    </row>
    <row r="750" spans="1:12" x14ac:dyDescent="0.2">
      <c r="A750" s="15">
        <v>2004</v>
      </c>
      <c r="B750" s="15" t="s">
        <v>28</v>
      </c>
      <c r="C750" s="16" t="str">
        <f t="shared" si="36"/>
        <v>Agosto-2004</v>
      </c>
      <c r="D750" s="15" t="s">
        <v>6</v>
      </c>
      <c r="E750" s="67">
        <v>380100</v>
      </c>
      <c r="F750" s="67">
        <v>144020250</v>
      </c>
      <c r="G750" s="17">
        <f>+Tabla1[[#This Row],[Toneladas Km (Ton.Km)]]/Tabla1[[#This Row],[Toneladas (Ton)]]</f>
        <v>378.90094711917914</v>
      </c>
      <c r="H750" s="18">
        <v>7198000</v>
      </c>
      <c r="I750" s="18">
        <f t="shared" si="34"/>
        <v>18.937121810049987</v>
      </c>
      <c r="J750" s="18">
        <f t="shared" si="35"/>
        <v>4.9979082802591994E-2</v>
      </c>
      <c r="K750" s="18"/>
      <c r="L750" s="56" t="str">
        <f>+VLOOKUP(Tabla1[[#This Row],[Operador]],OPE_6[#All],9,FALSE)</f>
        <v>A-FSR SA</v>
      </c>
    </row>
    <row r="751" spans="1:12" x14ac:dyDescent="0.2">
      <c r="A751" s="15">
        <v>2004</v>
      </c>
      <c r="B751" s="15" t="s">
        <v>28</v>
      </c>
      <c r="C751" s="16" t="str">
        <f t="shared" si="36"/>
        <v>Agosto-2004</v>
      </c>
      <c r="D751" s="15" t="s">
        <v>35</v>
      </c>
      <c r="E751" s="67">
        <v>134319</v>
      </c>
      <c r="F751" s="67">
        <v>80222344</v>
      </c>
      <c r="G751" s="17">
        <f>+Tabla1[[#This Row],[Toneladas Km (Ton.Km)]]/Tabla1[[#This Row],[Toneladas (Ton)]]</f>
        <v>597.25239169439919</v>
      </c>
      <c r="H751" s="18">
        <v>4152370</v>
      </c>
      <c r="I751" s="18">
        <f t="shared" si="34"/>
        <v>30.914241469933515</v>
      </c>
      <c r="J751" s="18">
        <f t="shared" si="35"/>
        <v>5.1760766302216252E-2</v>
      </c>
      <c r="K751" s="18"/>
      <c r="L751" s="56" t="str">
        <f>+VLOOKUP(Tabla1[[#This Row],[Operador]],OPE_6[#All],9,FALSE)</f>
        <v>I-ALLM SA</v>
      </c>
    </row>
    <row r="752" spans="1:12" x14ac:dyDescent="0.2">
      <c r="A752" s="15">
        <v>2004</v>
      </c>
      <c r="B752" s="15" t="s">
        <v>28</v>
      </c>
      <c r="C752" s="16" t="str">
        <f t="shared" si="36"/>
        <v>Agosto-2004</v>
      </c>
      <c r="D752" s="15" t="s">
        <v>7</v>
      </c>
      <c r="E752" s="67">
        <v>682637</v>
      </c>
      <c r="F752" s="67">
        <v>312423298</v>
      </c>
      <c r="G752" s="17">
        <f>+Tabla1[[#This Row],[Toneladas Km (Ton.Km)]]/Tabla1[[#This Row],[Toneladas (Ton)]]</f>
        <v>457.671204461522</v>
      </c>
      <c r="H752" s="18">
        <v>14029263</v>
      </c>
      <c r="I752" s="18">
        <f t="shared" si="34"/>
        <v>20.551571332933904</v>
      </c>
      <c r="J752" s="18">
        <f t="shared" si="35"/>
        <v>4.490466328794724E-2</v>
      </c>
      <c r="K752" s="18"/>
      <c r="L752" s="56" t="str">
        <f>+VLOOKUP(Tabla1[[#This Row],[Operador]],OPE_6[#All],9,FALSE)</f>
        <v>C-NCA SA</v>
      </c>
    </row>
    <row r="753" spans="1:12" x14ac:dyDescent="0.2">
      <c r="A753" s="15">
        <v>2004</v>
      </c>
      <c r="B753" s="15" t="s">
        <v>28</v>
      </c>
      <c r="C753" s="16" t="str">
        <f t="shared" si="36"/>
        <v>Agosto-2004</v>
      </c>
      <c r="D753" s="15" t="s">
        <v>36</v>
      </c>
      <c r="E753" s="67">
        <v>272408</v>
      </c>
      <c r="F753" s="67">
        <v>253342698</v>
      </c>
      <c r="G753" s="17">
        <f>+Tabla1[[#This Row],[Toneladas Km (Ton.Km)]]/Tabla1[[#This Row],[Toneladas (Ton)]]</f>
        <v>930.01196000117466</v>
      </c>
      <c r="H753" s="18">
        <v>9337240</v>
      </c>
      <c r="I753" s="18">
        <f t="shared" si="34"/>
        <v>34.276673225455937</v>
      </c>
      <c r="J753" s="18">
        <f t="shared" si="35"/>
        <v>3.6856163898593988E-2</v>
      </c>
      <c r="K753" s="18"/>
      <c r="L753" s="56" t="str">
        <f>+VLOOKUP(Tabla1[[#This Row],[Operador]],OPE_6[#All],9,FALSE)</f>
        <v>J-ALLC SA</v>
      </c>
    </row>
    <row r="754" spans="1:12" x14ac:dyDescent="0.2">
      <c r="A754" s="15">
        <v>2004</v>
      </c>
      <c r="B754" s="15" t="s">
        <v>29</v>
      </c>
      <c r="C754" s="16" t="str">
        <f t="shared" si="36"/>
        <v>Septiembre-2004</v>
      </c>
      <c r="D754" s="15" t="s">
        <v>81</v>
      </c>
      <c r="E754" s="67">
        <v>280497</v>
      </c>
      <c r="F754" s="67">
        <v>146160000</v>
      </c>
      <c r="G754" s="17">
        <f>+Tabla1[[#This Row],[Toneladas Km (Ton.Km)]]/Tabla1[[#This Row],[Toneladas (Ton)]]</f>
        <v>521.07509171221079</v>
      </c>
      <c r="H754" s="18">
        <v>6874075</v>
      </c>
      <c r="I754" s="18">
        <f t="shared" si="34"/>
        <v>24.506768343333441</v>
      </c>
      <c r="J754" s="18">
        <f t="shared" si="35"/>
        <v>4.703116447728517E-2</v>
      </c>
      <c r="K754" s="18"/>
      <c r="L754" s="56" t="str">
        <f>+VLOOKUP(Tabla1[[#This Row],[Operador]],OPE_6[#All],9,FALSE)</f>
        <v>B-FEP SA</v>
      </c>
    </row>
    <row r="755" spans="1:12" x14ac:dyDescent="0.2">
      <c r="A755" s="15">
        <v>2004</v>
      </c>
      <c r="B755" s="15" t="s">
        <v>29</v>
      </c>
      <c r="C755" s="16" t="str">
        <f t="shared" si="36"/>
        <v>Septiembre-2004</v>
      </c>
      <c r="D755" s="15" t="s">
        <v>6</v>
      </c>
      <c r="E755" s="67">
        <v>421920</v>
      </c>
      <c r="F755" s="67">
        <v>153941690</v>
      </c>
      <c r="G755" s="17">
        <f>+Tabla1[[#This Row],[Toneladas Km (Ton.Km)]]/Tabla1[[#This Row],[Toneladas (Ton)]]</f>
        <v>364.85990235115662</v>
      </c>
      <c r="H755" s="18">
        <v>7762830</v>
      </c>
      <c r="I755" s="18">
        <f t="shared" si="34"/>
        <v>18.3988196814562</v>
      </c>
      <c r="J755" s="18">
        <f t="shared" si="35"/>
        <v>5.0427080539391246E-2</v>
      </c>
      <c r="K755" s="18"/>
      <c r="L755" s="56" t="str">
        <f>+VLOOKUP(Tabla1[[#This Row],[Operador]],OPE_6[#All],9,FALSE)</f>
        <v>A-FSR SA</v>
      </c>
    </row>
    <row r="756" spans="1:12" x14ac:dyDescent="0.2">
      <c r="A756" s="15">
        <v>2004</v>
      </c>
      <c r="B756" s="15" t="s">
        <v>29</v>
      </c>
      <c r="C756" s="16" t="str">
        <f t="shared" si="36"/>
        <v>Septiembre-2004</v>
      </c>
      <c r="D756" s="15" t="s">
        <v>35</v>
      </c>
      <c r="E756" s="67">
        <v>132966</v>
      </c>
      <c r="F756" s="67">
        <v>79873359</v>
      </c>
      <c r="G756" s="17">
        <f>+Tabla1[[#This Row],[Toneladas Km (Ton.Km)]]/Tabla1[[#This Row],[Toneladas (Ton)]]</f>
        <v>600.70513514733091</v>
      </c>
      <c r="H756" s="18">
        <v>4014030</v>
      </c>
      <c r="I756" s="18">
        <f t="shared" si="34"/>
        <v>30.188394025540365</v>
      </c>
      <c r="J756" s="18">
        <f t="shared" si="35"/>
        <v>5.0254929181080266E-2</v>
      </c>
      <c r="K756" s="18"/>
      <c r="L756" s="56" t="str">
        <f>+VLOOKUP(Tabla1[[#This Row],[Operador]],OPE_6[#All],9,FALSE)</f>
        <v>I-ALLM SA</v>
      </c>
    </row>
    <row r="757" spans="1:12" x14ac:dyDescent="0.2">
      <c r="A757" s="15">
        <v>2004</v>
      </c>
      <c r="B757" s="15" t="s">
        <v>29</v>
      </c>
      <c r="C757" s="16" t="str">
        <f t="shared" si="36"/>
        <v>Septiembre-2004</v>
      </c>
      <c r="D757" s="15" t="s">
        <v>7</v>
      </c>
      <c r="E757" s="67">
        <v>729365</v>
      </c>
      <c r="F757" s="67">
        <v>327664406</v>
      </c>
      <c r="G757" s="17">
        <f>+Tabla1[[#This Row],[Toneladas Km (Ton.Km)]]/Tabla1[[#This Row],[Toneladas (Ton)]]</f>
        <v>449.24613328031916</v>
      </c>
      <c r="H757" s="18">
        <v>14335853</v>
      </c>
      <c r="I757" s="18">
        <f t="shared" si="34"/>
        <v>19.655252171409376</v>
      </c>
      <c r="J757" s="18">
        <f t="shared" si="35"/>
        <v>4.3751633492958644E-2</v>
      </c>
      <c r="K757" s="18"/>
      <c r="L757" s="56" t="str">
        <f>+VLOOKUP(Tabla1[[#This Row],[Operador]],OPE_6[#All],9,FALSE)</f>
        <v>C-NCA SA</v>
      </c>
    </row>
    <row r="758" spans="1:12" x14ac:dyDescent="0.2">
      <c r="A758" s="15">
        <v>2004</v>
      </c>
      <c r="B758" s="15" t="s">
        <v>29</v>
      </c>
      <c r="C758" s="16" t="str">
        <f t="shared" si="36"/>
        <v>Septiembre-2004</v>
      </c>
      <c r="D758" s="15" t="s">
        <v>36</v>
      </c>
      <c r="E758" s="67">
        <v>304797</v>
      </c>
      <c r="F758" s="67">
        <v>267737907</v>
      </c>
      <c r="G758" s="17">
        <f>+Tabla1[[#This Row],[Toneladas Km (Ton.Km)]]/Tabla1[[#This Row],[Toneladas (Ton)]]</f>
        <v>878.41385249854818</v>
      </c>
      <c r="H758" s="18">
        <v>10333520</v>
      </c>
      <c r="I758" s="18">
        <f t="shared" si="34"/>
        <v>33.902958362451074</v>
      </c>
      <c r="J758" s="18">
        <f t="shared" si="35"/>
        <v>3.859565541460664E-2</v>
      </c>
      <c r="K758" s="18"/>
      <c r="L758" s="56" t="str">
        <f>+VLOOKUP(Tabla1[[#This Row],[Operador]],OPE_6[#All],9,FALSE)</f>
        <v>J-ALLC SA</v>
      </c>
    </row>
    <row r="759" spans="1:12" x14ac:dyDescent="0.2">
      <c r="A759" s="15">
        <v>2004</v>
      </c>
      <c r="B759" s="15" t="s">
        <v>30</v>
      </c>
      <c r="C759" s="16" t="str">
        <f t="shared" si="36"/>
        <v>Octubre-2004</v>
      </c>
      <c r="D759" s="15" t="s">
        <v>81</v>
      </c>
      <c r="E759" s="67">
        <v>296346</v>
      </c>
      <c r="F759" s="67">
        <v>138040000</v>
      </c>
      <c r="G759" s="17">
        <f>+Tabla1[[#This Row],[Toneladas Km (Ton.Km)]]/Tabla1[[#This Row],[Toneladas (Ton)]]</f>
        <v>465.8068608990842</v>
      </c>
      <c r="H759" s="18">
        <v>7120888</v>
      </c>
      <c r="I759" s="18">
        <f t="shared" si="34"/>
        <v>24.02896614092986</v>
      </c>
      <c r="J759" s="18">
        <f t="shared" si="35"/>
        <v>5.1585685308606202E-2</v>
      </c>
      <c r="K759" s="18"/>
      <c r="L759" s="56" t="str">
        <f>+VLOOKUP(Tabla1[[#This Row],[Operador]],OPE_6[#All],9,FALSE)</f>
        <v>B-FEP SA</v>
      </c>
    </row>
    <row r="760" spans="1:12" x14ac:dyDescent="0.2">
      <c r="A760" s="15">
        <v>2004</v>
      </c>
      <c r="B760" s="15" t="s">
        <v>30</v>
      </c>
      <c r="C760" s="16" t="str">
        <f t="shared" si="36"/>
        <v>Octubre-2004</v>
      </c>
      <c r="D760" s="15" t="s">
        <v>6</v>
      </c>
      <c r="E760" s="67">
        <v>443670</v>
      </c>
      <c r="F760" s="67">
        <v>155960580</v>
      </c>
      <c r="G760" s="17">
        <f>+Tabla1[[#This Row],[Toneladas Km (Ton.Km)]]/Tabla1[[#This Row],[Toneladas (Ton)]]</f>
        <v>351.5238352829806</v>
      </c>
      <c r="H760" s="18">
        <v>7830000</v>
      </c>
      <c r="I760" s="18">
        <f t="shared" si="34"/>
        <v>17.648252079248088</v>
      </c>
      <c r="J760" s="18">
        <f t="shared" si="35"/>
        <v>5.0204994108126552E-2</v>
      </c>
      <c r="K760" s="18"/>
      <c r="L760" s="56" t="str">
        <f>+VLOOKUP(Tabla1[[#This Row],[Operador]],OPE_6[#All],9,FALSE)</f>
        <v>A-FSR SA</v>
      </c>
    </row>
    <row r="761" spans="1:12" x14ac:dyDescent="0.2">
      <c r="A761" s="15">
        <v>2004</v>
      </c>
      <c r="B761" s="15" t="s">
        <v>30</v>
      </c>
      <c r="C761" s="16" t="str">
        <f t="shared" si="36"/>
        <v>Octubre-2004</v>
      </c>
      <c r="D761" s="15" t="s">
        <v>35</v>
      </c>
      <c r="E761" s="67">
        <v>127502</v>
      </c>
      <c r="F761" s="67">
        <v>73407403</v>
      </c>
      <c r="G761" s="17">
        <f>+Tabla1[[#This Row],[Toneladas Km (Ton.Km)]]/Tabla1[[#This Row],[Toneladas (Ton)]]</f>
        <v>575.73530611284525</v>
      </c>
      <c r="H761" s="18">
        <v>3818820</v>
      </c>
      <c r="I761" s="18">
        <f t="shared" si="34"/>
        <v>29.951059591222098</v>
      </c>
      <c r="J761" s="18">
        <f t="shared" si="35"/>
        <v>5.2022273557341348E-2</v>
      </c>
      <c r="K761" s="18"/>
      <c r="L761" s="56" t="str">
        <f>+VLOOKUP(Tabla1[[#This Row],[Operador]],OPE_6[#All],9,FALSE)</f>
        <v>I-ALLM SA</v>
      </c>
    </row>
    <row r="762" spans="1:12" x14ac:dyDescent="0.2">
      <c r="A762" s="15">
        <v>2004</v>
      </c>
      <c r="B762" s="15" t="s">
        <v>30</v>
      </c>
      <c r="C762" s="16" t="str">
        <f t="shared" si="36"/>
        <v>Octubre-2004</v>
      </c>
      <c r="D762" s="15" t="s">
        <v>7</v>
      </c>
      <c r="E762" s="67">
        <v>771649</v>
      </c>
      <c r="F762" s="67">
        <v>343111536</v>
      </c>
      <c r="G762" s="17">
        <f>+Tabla1[[#This Row],[Toneladas Km (Ton.Km)]]/Tabla1[[#This Row],[Toneladas (Ton)]]</f>
        <v>444.6471595246025</v>
      </c>
      <c r="H762" s="18">
        <v>14693260</v>
      </c>
      <c r="I762" s="18">
        <f t="shared" si="34"/>
        <v>19.04137762117232</v>
      </c>
      <c r="J762" s="18">
        <f t="shared" si="35"/>
        <v>4.2823567436100426E-2</v>
      </c>
      <c r="K762" s="18"/>
      <c r="L762" s="56" t="str">
        <f>+VLOOKUP(Tabla1[[#This Row],[Operador]],OPE_6[#All],9,FALSE)</f>
        <v>C-NCA SA</v>
      </c>
    </row>
    <row r="763" spans="1:12" x14ac:dyDescent="0.2">
      <c r="A763" s="15">
        <v>2004</v>
      </c>
      <c r="B763" s="15" t="s">
        <v>30</v>
      </c>
      <c r="C763" s="16" t="str">
        <f t="shared" si="36"/>
        <v>Octubre-2004</v>
      </c>
      <c r="D763" s="15" t="s">
        <v>36</v>
      </c>
      <c r="E763" s="67">
        <v>311756</v>
      </c>
      <c r="F763" s="67">
        <v>260732647</v>
      </c>
      <c r="G763" s="17">
        <f>+Tabla1[[#This Row],[Toneladas Km (Ton.Km)]]/Tabla1[[#This Row],[Toneladas (Ton)]]</f>
        <v>836.33561823990556</v>
      </c>
      <c r="H763" s="18">
        <v>9998420</v>
      </c>
      <c r="I763" s="18">
        <f t="shared" si="34"/>
        <v>32.071299349491269</v>
      </c>
      <c r="J763" s="18">
        <f t="shared" si="35"/>
        <v>3.8347403422786558E-2</v>
      </c>
      <c r="K763" s="18"/>
      <c r="L763" s="56" t="str">
        <f>+VLOOKUP(Tabla1[[#This Row],[Operador]],OPE_6[#All],9,FALSE)</f>
        <v>J-ALLC SA</v>
      </c>
    </row>
    <row r="764" spans="1:12" x14ac:dyDescent="0.2">
      <c r="A764" s="15">
        <v>2004</v>
      </c>
      <c r="B764" s="15" t="s">
        <v>31</v>
      </c>
      <c r="C764" s="16" t="str">
        <f t="shared" si="36"/>
        <v>Noviembre-2004</v>
      </c>
      <c r="D764" s="15" t="s">
        <v>81</v>
      </c>
      <c r="E764" s="67">
        <v>261725</v>
      </c>
      <c r="F764" s="67">
        <v>125710000</v>
      </c>
      <c r="G764" s="17">
        <f>+Tabla1[[#This Row],[Toneladas Km (Ton.Km)]]/Tabla1[[#This Row],[Toneladas (Ton)]]</f>
        <v>480.31330595090265</v>
      </c>
      <c r="H764" s="18">
        <v>6059067</v>
      </c>
      <c r="I764" s="18">
        <f t="shared" si="34"/>
        <v>23.150509122170217</v>
      </c>
      <c r="J764" s="18">
        <f t="shared" si="35"/>
        <v>4.8198767003420573E-2</v>
      </c>
      <c r="K764" s="18"/>
      <c r="L764" s="56" t="str">
        <f>+VLOOKUP(Tabla1[[#This Row],[Operador]],OPE_6[#All],9,FALSE)</f>
        <v>B-FEP SA</v>
      </c>
    </row>
    <row r="765" spans="1:12" x14ac:dyDescent="0.2">
      <c r="A765" s="15">
        <v>2004</v>
      </c>
      <c r="B765" s="15" t="s">
        <v>31</v>
      </c>
      <c r="C765" s="16" t="str">
        <f t="shared" si="36"/>
        <v>Noviembre-2004</v>
      </c>
      <c r="D765" s="15" t="s">
        <v>6</v>
      </c>
      <c r="E765" s="67">
        <v>434410</v>
      </c>
      <c r="F765" s="67">
        <v>153587420</v>
      </c>
      <c r="G765" s="17">
        <f>+Tabla1[[#This Row],[Toneladas Km (Ton.Km)]]/Tabla1[[#This Row],[Toneladas (Ton)]]</f>
        <v>353.55406183098916</v>
      </c>
      <c r="H765" s="18">
        <v>7795000</v>
      </c>
      <c r="I765" s="18">
        <f t="shared" si="34"/>
        <v>17.943877903363184</v>
      </c>
      <c r="J765" s="18">
        <f t="shared" si="35"/>
        <v>5.0752854628328285E-2</v>
      </c>
      <c r="K765" s="18"/>
      <c r="L765" s="56" t="str">
        <f>+VLOOKUP(Tabla1[[#This Row],[Operador]],OPE_6[#All],9,FALSE)</f>
        <v>A-FSR SA</v>
      </c>
    </row>
    <row r="766" spans="1:12" x14ac:dyDescent="0.2">
      <c r="A766" s="15">
        <v>2004</v>
      </c>
      <c r="B766" s="15" t="s">
        <v>31</v>
      </c>
      <c r="C766" s="16" t="str">
        <f t="shared" si="36"/>
        <v>Noviembre-2004</v>
      </c>
      <c r="D766" s="15" t="s">
        <v>35</v>
      </c>
      <c r="E766" s="67">
        <v>118939</v>
      </c>
      <c r="F766" s="67">
        <v>68503980</v>
      </c>
      <c r="G766" s="17">
        <f>+Tabla1[[#This Row],[Toneladas Km (Ton.Km)]]/Tabla1[[#This Row],[Toneladas (Ton)]]</f>
        <v>575.95893693405867</v>
      </c>
      <c r="H766" s="18">
        <v>4141319.9999999995</v>
      </c>
      <c r="I766" s="18">
        <f t="shared" si="34"/>
        <v>34.818856724875772</v>
      </c>
      <c r="J766" s="18">
        <f t="shared" si="35"/>
        <v>6.0453713784221E-2</v>
      </c>
      <c r="K766" s="18"/>
      <c r="L766" s="56" t="str">
        <f>+VLOOKUP(Tabla1[[#This Row],[Operador]],OPE_6[#All],9,FALSE)</f>
        <v>I-ALLM SA</v>
      </c>
    </row>
    <row r="767" spans="1:12" x14ac:dyDescent="0.2">
      <c r="A767" s="15">
        <v>2004</v>
      </c>
      <c r="B767" s="15" t="s">
        <v>31</v>
      </c>
      <c r="C767" s="16" t="str">
        <f t="shared" si="36"/>
        <v>Noviembre-2004</v>
      </c>
      <c r="D767" s="15" t="s">
        <v>7</v>
      </c>
      <c r="E767" s="67">
        <v>681990</v>
      </c>
      <c r="F767" s="67">
        <v>323861671</v>
      </c>
      <c r="G767" s="17">
        <f>+Tabla1[[#This Row],[Toneladas Km (Ton.Km)]]/Tabla1[[#This Row],[Toneladas (Ton)]]</f>
        <v>474.87744834968254</v>
      </c>
      <c r="H767" s="18">
        <v>14506840</v>
      </c>
      <c r="I767" s="18">
        <f t="shared" si="34"/>
        <v>21.271338289417734</v>
      </c>
      <c r="J767" s="18">
        <f t="shared" si="35"/>
        <v>4.4793321652440925E-2</v>
      </c>
      <c r="K767" s="18"/>
      <c r="L767" s="56" t="str">
        <f>+VLOOKUP(Tabla1[[#This Row],[Operador]],OPE_6[#All],9,FALSE)</f>
        <v>C-NCA SA</v>
      </c>
    </row>
    <row r="768" spans="1:12" x14ac:dyDescent="0.2">
      <c r="A768" s="15">
        <v>2004</v>
      </c>
      <c r="B768" s="15" t="s">
        <v>31</v>
      </c>
      <c r="C768" s="16" t="str">
        <f t="shared" si="36"/>
        <v>Noviembre-2004</v>
      </c>
      <c r="D768" s="15" t="s">
        <v>36</v>
      </c>
      <c r="E768" s="67">
        <v>285441</v>
      </c>
      <c r="F768" s="67">
        <v>254663744</v>
      </c>
      <c r="G768" s="17">
        <f>+Tabla1[[#This Row],[Toneladas Km (Ton.Km)]]/Tabla1[[#This Row],[Toneladas (Ton)]]</f>
        <v>892.17647079431481</v>
      </c>
      <c r="H768" s="18">
        <v>9988560</v>
      </c>
      <c r="I768" s="18">
        <f t="shared" si="34"/>
        <v>34.993431216959024</v>
      </c>
      <c r="J768" s="18">
        <f t="shared" si="35"/>
        <v>3.9222544376006661E-2</v>
      </c>
      <c r="K768" s="18"/>
      <c r="L768" s="56" t="str">
        <f>+VLOOKUP(Tabla1[[#This Row],[Operador]],OPE_6[#All],9,FALSE)</f>
        <v>J-ALLC SA</v>
      </c>
    </row>
    <row r="769" spans="1:12" x14ac:dyDescent="0.2">
      <c r="A769" s="15">
        <v>2004</v>
      </c>
      <c r="B769" s="15" t="s">
        <v>32</v>
      </c>
      <c r="C769" s="16" t="str">
        <f t="shared" si="36"/>
        <v>Diciembre-2004</v>
      </c>
      <c r="D769" s="15" t="s">
        <v>81</v>
      </c>
      <c r="E769" s="67">
        <v>234349</v>
      </c>
      <c r="F769" s="67">
        <v>102640000</v>
      </c>
      <c r="G769" s="17">
        <f>+Tabla1[[#This Row],[Toneladas Km (Ton.Km)]]/Tabla1[[#This Row],[Toneladas (Ton)]]</f>
        <v>437.97925316515114</v>
      </c>
      <c r="H769" s="18">
        <v>5237482</v>
      </c>
      <c r="I769" s="18">
        <f t="shared" si="34"/>
        <v>22.349069123401424</v>
      </c>
      <c r="J769" s="18">
        <f t="shared" si="35"/>
        <v>5.10276890101325E-2</v>
      </c>
      <c r="K769" s="18"/>
      <c r="L769" s="56" t="str">
        <f>+VLOOKUP(Tabla1[[#This Row],[Operador]],OPE_6[#All],9,FALSE)</f>
        <v>B-FEP SA</v>
      </c>
    </row>
    <row r="770" spans="1:12" x14ac:dyDescent="0.2">
      <c r="A770" s="15">
        <v>2004</v>
      </c>
      <c r="B770" s="15" t="s">
        <v>32</v>
      </c>
      <c r="C770" s="16" t="str">
        <f t="shared" si="36"/>
        <v>Diciembre-2004</v>
      </c>
      <c r="D770" s="15" t="s">
        <v>6</v>
      </c>
      <c r="E770" s="67">
        <v>400000</v>
      </c>
      <c r="F770" s="67">
        <v>153041930</v>
      </c>
      <c r="G770" s="17">
        <f>+Tabla1[[#This Row],[Toneladas Km (Ton.Km)]]/Tabla1[[#This Row],[Toneladas (Ton)]]</f>
        <v>382.60482500000001</v>
      </c>
      <c r="H770" s="18">
        <v>7732000</v>
      </c>
      <c r="I770" s="18">
        <f t="shared" si="34"/>
        <v>19.329999999999998</v>
      </c>
      <c r="J770" s="18">
        <f t="shared" si="35"/>
        <v>5.0522102014787712E-2</v>
      </c>
      <c r="K770" s="18"/>
      <c r="L770" s="56" t="str">
        <f>+VLOOKUP(Tabla1[[#This Row],[Operador]],OPE_6[#All],9,FALSE)</f>
        <v>A-FSR SA</v>
      </c>
    </row>
    <row r="771" spans="1:12" x14ac:dyDescent="0.2">
      <c r="A771" s="15">
        <v>2004</v>
      </c>
      <c r="B771" s="15" t="s">
        <v>32</v>
      </c>
      <c r="C771" s="16" t="str">
        <f t="shared" si="36"/>
        <v>Diciembre-2004</v>
      </c>
      <c r="D771" s="15" t="s">
        <v>35</v>
      </c>
      <c r="E771" s="67">
        <v>96660</v>
      </c>
      <c r="F771" s="67">
        <v>65712107</v>
      </c>
      <c r="G771" s="17">
        <f>+Tabla1[[#This Row],[Toneladas Km (Ton.Km)]]/Tabla1[[#This Row],[Toneladas (Ton)]]</f>
        <v>679.82730188288849</v>
      </c>
      <c r="H771" s="18">
        <v>3875880</v>
      </c>
      <c r="I771" s="18">
        <f t="shared" si="34"/>
        <v>40.098075729360644</v>
      </c>
      <c r="J771" s="18">
        <f t="shared" si="35"/>
        <v>5.8982738142911779E-2</v>
      </c>
      <c r="K771" s="18"/>
      <c r="L771" s="56" t="str">
        <f>+VLOOKUP(Tabla1[[#This Row],[Operador]],OPE_6[#All],9,FALSE)</f>
        <v>I-ALLM SA</v>
      </c>
    </row>
    <row r="772" spans="1:12" x14ac:dyDescent="0.2">
      <c r="A772" s="15">
        <v>2004</v>
      </c>
      <c r="B772" s="15" t="s">
        <v>32</v>
      </c>
      <c r="C772" s="16" t="str">
        <f t="shared" si="36"/>
        <v>Diciembre-2004</v>
      </c>
      <c r="D772" s="15" t="s">
        <v>7</v>
      </c>
      <c r="E772" s="67">
        <v>675101</v>
      </c>
      <c r="F772" s="67">
        <v>301085938</v>
      </c>
      <c r="G772" s="17">
        <f>+Tabla1[[#This Row],[Toneladas Km (Ton.Km)]]/Tabla1[[#This Row],[Toneladas (Ton)]]</f>
        <v>445.98650868536708</v>
      </c>
      <c r="H772" s="18">
        <v>13039853</v>
      </c>
      <c r="I772" s="18">
        <f t="shared" si="34"/>
        <v>19.315410583009061</v>
      </c>
      <c r="J772" s="18">
        <f t="shared" si="35"/>
        <v>4.330940556911695E-2</v>
      </c>
      <c r="K772" s="18"/>
      <c r="L772" s="56" t="str">
        <f>+VLOOKUP(Tabla1[[#This Row],[Operador]],OPE_6[#All],9,FALSE)</f>
        <v>C-NCA SA</v>
      </c>
    </row>
    <row r="773" spans="1:12" x14ac:dyDescent="0.2">
      <c r="A773" s="15">
        <v>2004</v>
      </c>
      <c r="B773" s="15" t="s">
        <v>32</v>
      </c>
      <c r="C773" s="16" t="str">
        <f t="shared" si="36"/>
        <v>Diciembre-2004</v>
      </c>
      <c r="D773" s="15" t="s">
        <v>36</v>
      </c>
      <c r="E773" s="67">
        <v>284853</v>
      </c>
      <c r="F773" s="67">
        <v>245510216</v>
      </c>
      <c r="G773" s="17">
        <f>+Tabla1[[#This Row],[Toneladas Km (Ton.Km)]]/Tabla1[[#This Row],[Toneladas (Ton)]]</f>
        <v>861.88390503171809</v>
      </c>
      <c r="H773" s="18">
        <v>9908060</v>
      </c>
      <c r="I773" s="18">
        <f t="shared" si="34"/>
        <v>34.783063545056571</v>
      </c>
      <c r="J773" s="18">
        <f t="shared" si="35"/>
        <v>4.0357017159725853E-2</v>
      </c>
      <c r="K773" s="18"/>
      <c r="L773" s="56" t="str">
        <f>+VLOOKUP(Tabla1[[#This Row],[Operador]],OPE_6[#All],9,FALSE)</f>
        <v>J-ALLC SA</v>
      </c>
    </row>
    <row r="774" spans="1:12" x14ac:dyDescent="0.2">
      <c r="A774" s="15">
        <v>2004</v>
      </c>
      <c r="B774" s="15" t="s">
        <v>4</v>
      </c>
      <c r="C774" s="16" t="str">
        <f t="shared" si="36"/>
        <v>Enero-2004</v>
      </c>
      <c r="D774" s="15" t="s">
        <v>163</v>
      </c>
      <c r="E774" s="67">
        <v>60378</v>
      </c>
      <c r="F774" s="67">
        <v>65258279</v>
      </c>
      <c r="G774" s="17">
        <f>+Tabla1[[#This Row],[Toneladas Km (Ton.Km)]]/Tabla1[[#This Row],[Toneladas (Ton)]]</f>
        <v>1080.8287621319023</v>
      </c>
      <c r="H774" s="18">
        <v>3138840</v>
      </c>
      <c r="I774" s="18">
        <f t="shared" ref="I774:I837" si="37">+H774/E774</f>
        <v>51.986485143595353</v>
      </c>
      <c r="J774" s="18">
        <f t="shared" ref="J774:J837" si="38">+H774/F774</f>
        <v>4.8098724761037596E-2</v>
      </c>
      <c r="K774" s="18"/>
      <c r="L774" s="56" t="str">
        <f>+VLOOKUP(Tabla1[[#This Row],[Operador]],OPE_6[#All],9,FALSE)</f>
        <v>H-BC SA</v>
      </c>
    </row>
    <row r="775" spans="1:12" x14ac:dyDescent="0.2">
      <c r="A775" s="15">
        <v>2004</v>
      </c>
      <c r="B775" s="15" t="s">
        <v>11</v>
      </c>
      <c r="C775" s="16" t="str">
        <f t="shared" si="36"/>
        <v>Febrero-2004</v>
      </c>
      <c r="D775" s="15" t="s">
        <v>163</v>
      </c>
      <c r="E775" s="67">
        <v>34380</v>
      </c>
      <c r="F775" s="67">
        <v>39916363</v>
      </c>
      <c r="G775" s="17">
        <f>+Tabla1[[#This Row],[Toneladas Km (Ton.Km)]]/Tabla1[[#This Row],[Toneladas (Ton)]]</f>
        <v>1161.0344095404305</v>
      </c>
      <c r="H775" s="18">
        <v>1979880</v>
      </c>
      <c r="I775" s="18">
        <f t="shared" si="37"/>
        <v>57.588132635253054</v>
      </c>
      <c r="J775" s="18">
        <f t="shared" si="38"/>
        <v>4.9600711367415916E-2</v>
      </c>
      <c r="K775" s="18"/>
      <c r="L775" s="56" t="str">
        <f>+VLOOKUP(Tabla1[[#This Row],[Operador]],OPE_6[#All],9,FALSE)</f>
        <v>H-BC SA</v>
      </c>
    </row>
    <row r="776" spans="1:12" x14ac:dyDescent="0.2">
      <c r="A776" s="15">
        <v>2004</v>
      </c>
      <c r="B776" s="15" t="s">
        <v>12</v>
      </c>
      <c r="C776" s="16" t="str">
        <f t="shared" si="36"/>
        <v>Marzo-2004</v>
      </c>
      <c r="D776" s="15" t="s">
        <v>163</v>
      </c>
      <c r="E776" s="67">
        <v>50752</v>
      </c>
      <c r="F776" s="67">
        <v>52562406</v>
      </c>
      <c r="G776" s="17">
        <f>+Tabla1[[#This Row],[Toneladas Km (Ton.Km)]]/Tabla1[[#This Row],[Toneladas (Ton)]]</f>
        <v>1035.671618852459</v>
      </c>
      <c r="H776" s="18">
        <v>2659562</v>
      </c>
      <c r="I776" s="18">
        <f t="shared" si="37"/>
        <v>52.4030974148802</v>
      </c>
      <c r="J776" s="18">
        <f t="shared" si="38"/>
        <v>5.0598178477598607E-2</v>
      </c>
      <c r="K776" s="18"/>
      <c r="L776" s="56" t="str">
        <f>+VLOOKUP(Tabla1[[#This Row],[Operador]],OPE_6[#All],9,FALSE)</f>
        <v>H-BC SA</v>
      </c>
    </row>
    <row r="777" spans="1:12" x14ac:dyDescent="0.2">
      <c r="A777" s="15">
        <v>2004</v>
      </c>
      <c r="B777" s="15" t="s">
        <v>13</v>
      </c>
      <c r="C777" s="16" t="str">
        <f t="shared" si="36"/>
        <v>Abril-2004</v>
      </c>
      <c r="D777" s="15" t="s">
        <v>163</v>
      </c>
      <c r="E777" s="67">
        <v>68310</v>
      </c>
      <c r="F777" s="67">
        <v>74475029</v>
      </c>
      <c r="G777" s="17">
        <f>+Tabla1[[#This Row],[Toneladas Km (Ton.Km)]]/Tabla1[[#This Row],[Toneladas (Ton)]]</f>
        <v>1090.2507539159712</v>
      </c>
      <c r="H777" s="18">
        <v>4085982</v>
      </c>
      <c r="I777" s="18">
        <f t="shared" si="37"/>
        <v>59.815283267457183</v>
      </c>
      <c r="J777" s="18">
        <f t="shared" si="38"/>
        <v>5.4863785282983912E-2</v>
      </c>
      <c r="K777" s="18"/>
      <c r="L777" s="56" t="str">
        <f>+VLOOKUP(Tabla1[[#This Row],[Operador]],OPE_6[#All],9,FALSE)</f>
        <v>H-BC SA</v>
      </c>
    </row>
    <row r="778" spans="1:12" x14ac:dyDescent="0.2">
      <c r="A778" s="15">
        <v>2004</v>
      </c>
      <c r="B778" s="15" t="s">
        <v>14</v>
      </c>
      <c r="C778" s="16" t="str">
        <f t="shared" si="36"/>
        <v>Mayo-2004</v>
      </c>
      <c r="D778" s="15" t="s">
        <v>163</v>
      </c>
      <c r="E778" s="67">
        <v>100517</v>
      </c>
      <c r="F778" s="67">
        <v>102772832</v>
      </c>
      <c r="G778" s="17">
        <f>+Tabla1[[#This Row],[Toneladas Km (Ton.Km)]]/Tabla1[[#This Row],[Toneladas (Ton)]]</f>
        <v>1022.4422933434146</v>
      </c>
      <c r="H778" s="18">
        <v>5793128</v>
      </c>
      <c r="I778" s="18">
        <f t="shared" si="37"/>
        <v>57.633315757533552</v>
      </c>
      <c r="J778" s="18">
        <f t="shared" si="38"/>
        <v>5.6368282232409438E-2</v>
      </c>
      <c r="K778" s="18"/>
      <c r="L778" s="56" t="str">
        <f>+VLOOKUP(Tabla1[[#This Row],[Operador]],OPE_6[#All],9,FALSE)</f>
        <v>H-BC SA</v>
      </c>
    </row>
    <row r="779" spans="1:12" x14ac:dyDescent="0.2">
      <c r="A779" s="15">
        <v>2004</v>
      </c>
      <c r="B779" s="15" t="s">
        <v>15</v>
      </c>
      <c r="C779" s="16" t="str">
        <f t="shared" si="36"/>
        <v>Junio-2004</v>
      </c>
      <c r="D779" s="15" t="s">
        <v>163</v>
      </c>
      <c r="E779" s="67">
        <v>80606</v>
      </c>
      <c r="F779" s="67">
        <v>82908792</v>
      </c>
      <c r="G779" s="17">
        <f>+Tabla1[[#This Row],[Toneladas Km (Ton.Km)]]/Tabla1[[#This Row],[Toneladas (Ton)]]</f>
        <v>1028.5684936605217</v>
      </c>
      <c r="H779" s="18">
        <v>4609746</v>
      </c>
      <c r="I779" s="18">
        <f t="shared" si="37"/>
        <v>57.188621194452026</v>
      </c>
      <c r="J779" s="18">
        <f t="shared" si="38"/>
        <v>5.5600207032325356E-2</v>
      </c>
      <c r="K779" s="18"/>
      <c r="L779" s="56" t="str">
        <f>+VLOOKUP(Tabla1[[#This Row],[Operador]],OPE_6[#All],9,FALSE)</f>
        <v>H-BC SA</v>
      </c>
    </row>
    <row r="780" spans="1:12" x14ac:dyDescent="0.2">
      <c r="A780" s="15">
        <v>2004</v>
      </c>
      <c r="B780" s="15" t="s">
        <v>16</v>
      </c>
      <c r="C780" s="16" t="str">
        <f t="shared" si="36"/>
        <v>Julio-2004</v>
      </c>
      <c r="D780" s="15" t="s">
        <v>163</v>
      </c>
      <c r="E780" s="67">
        <v>84376</v>
      </c>
      <c r="F780" s="67">
        <v>94450733</v>
      </c>
      <c r="G780" s="17">
        <f>+Tabla1[[#This Row],[Toneladas Km (Ton.Km)]]/Tabla1[[#This Row],[Toneladas (Ton)]]</f>
        <v>1119.4028278183371</v>
      </c>
      <c r="H780" s="18">
        <v>5158398</v>
      </c>
      <c r="I780" s="18">
        <f t="shared" si="37"/>
        <v>61.135844315919222</v>
      </c>
      <c r="J780" s="18">
        <f t="shared" si="38"/>
        <v>5.4614695261285054E-2</v>
      </c>
      <c r="K780" s="18"/>
      <c r="L780" s="56" t="str">
        <f>+VLOOKUP(Tabla1[[#This Row],[Operador]],OPE_6[#All],9,FALSE)</f>
        <v>H-BC SA</v>
      </c>
    </row>
    <row r="781" spans="1:12" x14ac:dyDescent="0.2">
      <c r="A781" s="15">
        <v>2004</v>
      </c>
      <c r="B781" s="15" t="s">
        <v>28</v>
      </c>
      <c r="C781" s="16" t="str">
        <f t="shared" si="36"/>
        <v>Agosto-2004</v>
      </c>
      <c r="D781" s="15" t="s">
        <v>163</v>
      </c>
      <c r="E781" s="67">
        <v>71778</v>
      </c>
      <c r="F781" s="67">
        <v>75590093</v>
      </c>
      <c r="G781" s="17">
        <f>+Tabla1[[#This Row],[Toneladas Km (Ton.Km)]]/Tabla1[[#This Row],[Toneladas (Ton)]]</f>
        <v>1053.1094903730948</v>
      </c>
      <c r="H781" s="18">
        <v>4172843</v>
      </c>
      <c r="I781" s="18">
        <f t="shared" si="37"/>
        <v>58.135403605561592</v>
      </c>
      <c r="J781" s="18">
        <f t="shared" si="38"/>
        <v>5.5203570129223153E-2</v>
      </c>
      <c r="K781" s="18"/>
      <c r="L781" s="56" t="str">
        <f>+VLOOKUP(Tabla1[[#This Row],[Operador]],OPE_6[#All],9,FALSE)</f>
        <v>H-BC SA</v>
      </c>
    </row>
    <row r="782" spans="1:12" x14ac:dyDescent="0.2">
      <c r="A782" s="15">
        <v>2004</v>
      </c>
      <c r="B782" s="15" t="s">
        <v>29</v>
      </c>
      <c r="C782" s="16" t="str">
        <f t="shared" si="36"/>
        <v>Septiembre-2004</v>
      </c>
      <c r="D782" s="15" t="s">
        <v>163</v>
      </c>
      <c r="E782" s="67">
        <v>76143</v>
      </c>
      <c r="F782" s="67">
        <v>82699589</v>
      </c>
      <c r="G782" s="17">
        <f>+Tabla1[[#This Row],[Toneladas Km (Ton.Km)]]/Tabla1[[#This Row],[Toneladas (Ton)]]</f>
        <v>1086.1088872253522</v>
      </c>
      <c r="H782" s="18">
        <v>4628501</v>
      </c>
      <c r="I782" s="18">
        <f t="shared" si="37"/>
        <v>60.786953495396823</v>
      </c>
      <c r="J782" s="18">
        <f t="shared" si="38"/>
        <v>5.5967642112465639E-2</v>
      </c>
      <c r="K782" s="18"/>
      <c r="L782" s="56" t="str">
        <f>+VLOOKUP(Tabla1[[#This Row],[Operador]],OPE_6[#All],9,FALSE)</f>
        <v>H-BC SA</v>
      </c>
    </row>
    <row r="783" spans="1:12" x14ac:dyDescent="0.2">
      <c r="A783" s="15">
        <v>2004</v>
      </c>
      <c r="B783" s="15" t="s">
        <v>30</v>
      </c>
      <c r="C783" s="16" t="str">
        <f t="shared" si="36"/>
        <v>Octubre-2004</v>
      </c>
      <c r="D783" s="15" t="s">
        <v>163</v>
      </c>
      <c r="E783" s="67">
        <v>75169</v>
      </c>
      <c r="F783" s="67">
        <v>84647622</v>
      </c>
      <c r="G783" s="17">
        <f>+Tabla1[[#This Row],[Toneladas Km (Ton.Km)]]/Tabla1[[#This Row],[Toneladas (Ton)]]</f>
        <v>1126.0974869959691</v>
      </c>
      <c r="H783" s="18">
        <v>4559428</v>
      </c>
      <c r="I783" s="18">
        <f t="shared" si="37"/>
        <v>60.655695832058427</v>
      </c>
      <c r="J783" s="18">
        <f t="shared" si="38"/>
        <v>5.3863627734279412E-2</v>
      </c>
      <c r="K783" s="18"/>
      <c r="L783" s="56" t="str">
        <f>+VLOOKUP(Tabla1[[#This Row],[Operador]],OPE_6[#All],9,FALSE)</f>
        <v>H-BC SA</v>
      </c>
    </row>
    <row r="784" spans="1:12" x14ac:dyDescent="0.2">
      <c r="A784" s="15">
        <v>2004</v>
      </c>
      <c r="B784" s="15" t="s">
        <v>31</v>
      </c>
      <c r="C784" s="16" t="str">
        <f t="shared" si="36"/>
        <v>Noviembre-2004</v>
      </c>
      <c r="D784" s="15" t="s">
        <v>163</v>
      </c>
      <c r="E784" s="67">
        <v>77026</v>
      </c>
      <c r="F784" s="67">
        <v>77503173</v>
      </c>
      <c r="G784" s="17">
        <f>+Tabla1[[#This Row],[Toneladas Km (Ton.Km)]]/Tabla1[[#This Row],[Toneladas (Ton)]]</f>
        <v>1006.1949601433282</v>
      </c>
      <c r="H784" s="18">
        <v>4339606</v>
      </c>
      <c r="I784" s="18">
        <f t="shared" si="37"/>
        <v>56.339495754680236</v>
      </c>
      <c r="J784" s="18">
        <f t="shared" si="38"/>
        <v>5.5992623682645869E-2</v>
      </c>
      <c r="K784" s="18"/>
      <c r="L784" s="56" t="str">
        <f>+VLOOKUP(Tabla1[[#This Row],[Operador]],OPE_6[#All],9,FALSE)</f>
        <v>H-BC SA</v>
      </c>
    </row>
    <row r="785" spans="1:12" x14ac:dyDescent="0.2">
      <c r="A785" s="15">
        <v>2004</v>
      </c>
      <c r="B785" s="15" t="s">
        <v>32</v>
      </c>
      <c r="C785" s="16" t="str">
        <f t="shared" si="36"/>
        <v>Diciembre-2004</v>
      </c>
      <c r="D785" s="15" t="s">
        <v>163</v>
      </c>
      <c r="E785" s="67">
        <v>46649</v>
      </c>
      <c r="F785" s="67">
        <v>49233892</v>
      </c>
      <c r="G785" s="17">
        <f>+Tabla1[[#This Row],[Toneladas Km (Ton.Km)]]/Tabla1[[#This Row],[Toneladas (Ton)]]</f>
        <v>1055.4115200754572</v>
      </c>
      <c r="H785" s="18">
        <v>2629151</v>
      </c>
      <c r="I785" s="18">
        <f t="shared" si="37"/>
        <v>56.360286394134924</v>
      </c>
      <c r="J785" s="18">
        <f t="shared" si="38"/>
        <v>5.3401242379944286E-2</v>
      </c>
      <c r="K785" s="18"/>
      <c r="L785" s="56" t="str">
        <f>+VLOOKUP(Tabla1[[#This Row],[Operador]],OPE_6[#All],9,FALSE)</f>
        <v>H-BC SA</v>
      </c>
    </row>
    <row r="786" spans="1:12" x14ac:dyDescent="0.2">
      <c r="A786" s="15">
        <v>2005</v>
      </c>
      <c r="B786" s="15" t="s">
        <v>4</v>
      </c>
      <c r="C786" s="16" t="str">
        <f t="shared" si="36"/>
        <v>Enero-2005</v>
      </c>
      <c r="D786" s="15" t="s">
        <v>81</v>
      </c>
      <c r="E786" s="67">
        <v>285308</v>
      </c>
      <c r="F786" s="67">
        <v>107590000</v>
      </c>
      <c r="G786" s="17">
        <f>+Tabla1[[#This Row],[Toneladas Km (Ton.Km)]]/Tabla1[[#This Row],[Toneladas (Ton)]]</f>
        <v>377.10123796037965</v>
      </c>
      <c r="H786" s="18">
        <v>5480488</v>
      </c>
      <c r="I786" s="18">
        <f t="shared" si="37"/>
        <v>19.209023231034532</v>
      </c>
      <c r="J786" s="18">
        <f t="shared" si="38"/>
        <v>5.0938637419834558E-2</v>
      </c>
      <c r="K786" s="18"/>
      <c r="L786" s="56" t="str">
        <f>+VLOOKUP(Tabla1[[#This Row],[Operador]],OPE_6[#All],9,FALSE)</f>
        <v>B-FEP SA</v>
      </c>
    </row>
    <row r="787" spans="1:12" x14ac:dyDescent="0.2">
      <c r="A787" s="15">
        <v>2005</v>
      </c>
      <c r="B787" s="15" t="s">
        <v>4</v>
      </c>
      <c r="C787" s="16" t="str">
        <f t="shared" si="36"/>
        <v>Enero-2005</v>
      </c>
      <c r="D787" s="15" t="s">
        <v>6</v>
      </c>
      <c r="E787" s="67">
        <v>398410</v>
      </c>
      <c r="F787" s="67">
        <v>150201080</v>
      </c>
      <c r="G787" s="17">
        <f>+Tabla1[[#This Row],[Toneladas Km (Ton.Km)]]/Tabla1[[#This Row],[Toneladas (Ton)]]</f>
        <v>377.00128008835122</v>
      </c>
      <c r="H787" s="18">
        <v>7682000</v>
      </c>
      <c r="I787" s="18">
        <f t="shared" si="37"/>
        <v>19.281644537034712</v>
      </c>
      <c r="J787" s="18">
        <f t="shared" si="38"/>
        <v>5.1144772061559075E-2</v>
      </c>
      <c r="K787" s="18"/>
      <c r="L787" s="56" t="str">
        <f>+VLOOKUP(Tabla1[[#This Row],[Operador]],OPE_6[#All],9,FALSE)</f>
        <v>A-FSR SA</v>
      </c>
    </row>
    <row r="788" spans="1:12" x14ac:dyDescent="0.2">
      <c r="A788" s="15">
        <v>2005</v>
      </c>
      <c r="B788" s="15" t="s">
        <v>4</v>
      </c>
      <c r="C788" s="16" t="str">
        <f t="shared" si="36"/>
        <v>Enero-2005</v>
      </c>
      <c r="D788" s="15" t="s">
        <v>35</v>
      </c>
      <c r="E788" s="67">
        <v>106429</v>
      </c>
      <c r="F788" s="67">
        <v>66658868</v>
      </c>
      <c r="G788" s="17">
        <f>+Tabla1[[#This Row],[Toneladas Km (Ton.Km)]]/Tabla1[[#This Row],[Toneladas (Ton)]]</f>
        <v>626.32241212451493</v>
      </c>
      <c r="H788" s="18">
        <v>2671300</v>
      </c>
      <c r="I788" s="18">
        <f t="shared" si="37"/>
        <v>25.099362015991883</v>
      </c>
      <c r="J788" s="18">
        <f t="shared" si="38"/>
        <v>4.0074187878498028E-2</v>
      </c>
      <c r="K788" s="18"/>
      <c r="L788" s="56" t="str">
        <f>+VLOOKUP(Tabla1[[#This Row],[Operador]],OPE_6[#All],9,FALSE)</f>
        <v>I-ALLM SA</v>
      </c>
    </row>
    <row r="789" spans="1:12" x14ac:dyDescent="0.2">
      <c r="A789" s="15">
        <v>2005</v>
      </c>
      <c r="B789" s="15" t="s">
        <v>4</v>
      </c>
      <c r="C789" s="16" t="str">
        <f t="shared" si="36"/>
        <v>Enero-2005</v>
      </c>
      <c r="D789" s="15" t="s">
        <v>7</v>
      </c>
      <c r="E789" s="67">
        <v>685218</v>
      </c>
      <c r="F789" s="67">
        <v>300982276</v>
      </c>
      <c r="G789" s="17">
        <f>+Tabla1[[#This Row],[Toneladas Km (Ton.Km)]]/Tabla1[[#This Row],[Toneladas (Ton)]]</f>
        <v>439.25039330548816</v>
      </c>
      <c r="H789" s="18">
        <v>13082836</v>
      </c>
      <c r="I789" s="18">
        <f t="shared" si="37"/>
        <v>19.092954359050697</v>
      </c>
      <c r="J789" s="18">
        <f t="shared" si="38"/>
        <v>4.3467130934979038E-2</v>
      </c>
      <c r="K789" s="18"/>
      <c r="L789" s="56" t="str">
        <f>+VLOOKUP(Tabla1[[#This Row],[Operador]],OPE_6[#All],9,FALSE)</f>
        <v>C-NCA SA</v>
      </c>
    </row>
    <row r="790" spans="1:12" x14ac:dyDescent="0.2">
      <c r="A790" s="15">
        <v>2005</v>
      </c>
      <c r="B790" s="15" t="s">
        <v>4</v>
      </c>
      <c r="C790" s="16" t="str">
        <f t="shared" si="36"/>
        <v>Enero-2005</v>
      </c>
      <c r="D790" s="15" t="s">
        <v>36</v>
      </c>
      <c r="E790" s="67">
        <v>277113</v>
      </c>
      <c r="F790" s="67">
        <v>232216788</v>
      </c>
      <c r="G790" s="17">
        <f>+Tabla1[[#This Row],[Toneladas Km (Ton.Km)]]/Tabla1[[#This Row],[Toneladas (Ton)]]</f>
        <v>837.98590466704923</v>
      </c>
      <c r="H790" s="18">
        <v>7842290</v>
      </c>
      <c r="I790" s="18">
        <f t="shared" si="37"/>
        <v>28.299971491774112</v>
      </c>
      <c r="J790" s="18">
        <f t="shared" si="38"/>
        <v>3.3771417077735136E-2</v>
      </c>
      <c r="K790" s="18"/>
      <c r="L790" s="56" t="str">
        <f>+VLOOKUP(Tabla1[[#This Row],[Operador]],OPE_6[#All],9,FALSE)</f>
        <v>J-ALLC SA</v>
      </c>
    </row>
    <row r="791" spans="1:12" x14ac:dyDescent="0.2">
      <c r="A791" s="15">
        <v>2005</v>
      </c>
      <c r="B791" s="15" t="s">
        <v>11</v>
      </c>
      <c r="C791" s="16" t="str">
        <f t="shared" si="36"/>
        <v>Febrero-2005</v>
      </c>
      <c r="D791" s="15" t="s">
        <v>81</v>
      </c>
      <c r="E791" s="67">
        <v>232170</v>
      </c>
      <c r="F791" s="67">
        <v>109540000</v>
      </c>
      <c r="G791" s="17">
        <f>+Tabla1[[#This Row],[Toneladas Km (Ton.Km)]]/Tabla1[[#This Row],[Toneladas (Ton)]]</f>
        <v>471.80944997200328</v>
      </c>
      <c r="H791" s="18">
        <v>5868139</v>
      </c>
      <c r="I791" s="18">
        <f t="shared" si="37"/>
        <v>25.275181978722486</v>
      </c>
      <c r="J791" s="18">
        <f t="shared" si="38"/>
        <v>5.3570741281723573E-2</v>
      </c>
      <c r="K791" s="18"/>
      <c r="L791" s="56" t="str">
        <f>+VLOOKUP(Tabla1[[#This Row],[Operador]],OPE_6[#All],9,FALSE)</f>
        <v>B-FEP SA</v>
      </c>
    </row>
    <row r="792" spans="1:12" x14ac:dyDescent="0.2">
      <c r="A792" s="15">
        <v>2005</v>
      </c>
      <c r="B792" s="15" t="s">
        <v>11</v>
      </c>
      <c r="C792" s="16" t="str">
        <f t="shared" si="36"/>
        <v>Febrero-2005</v>
      </c>
      <c r="D792" s="15" t="s">
        <v>6</v>
      </c>
      <c r="E792" s="67">
        <v>378600</v>
      </c>
      <c r="F792" s="67">
        <v>147150540</v>
      </c>
      <c r="G792" s="17">
        <f>+Tabla1[[#This Row],[Toneladas Km (Ton.Km)]]/Tabla1[[#This Row],[Toneladas (Ton)]]</f>
        <v>388.67020602218702</v>
      </c>
      <c r="H792" s="18">
        <v>7682000</v>
      </c>
      <c r="I792" s="18">
        <f t="shared" si="37"/>
        <v>20.2905441098785</v>
      </c>
      <c r="J792" s="18">
        <f t="shared" si="38"/>
        <v>5.2205041177558711E-2</v>
      </c>
      <c r="K792" s="18"/>
      <c r="L792" s="56" t="str">
        <f>+VLOOKUP(Tabla1[[#This Row],[Operador]],OPE_6[#All],9,FALSE)</f>
        <v>A-FSR SA</v>
      </c>
    </row>
    <row r="793" spans="1:12" x14ac:dyDescent="0.2">
      <c r="A793" s="15">
        <v>2005</v>
      </c>
      <c r="B793" s="15" t="s">
        <v>11</v>
      </c>
      <c r="C793" s="16" t="str">
        <f t="shared" si="36"/>
        <v>Febrero-2005</v>
      </c>
      <c r="D793" s="15" t="s">
        <v>35</v>
      </c>
      <c r="E793" s="67">
        <v>112890</v>
      </c>
      <c r="F793" s="67">
        <v>68273402</v>
      </c>
      <c r="G793" s="17">
        <f>+Tabla1[[#This Row],[Toneladas Km (Ton.Km)]]/Tabla1[[#This Row],[Toneladas (Ton)]]</f>
        <v>604.77812029409165</v>
      </c>
      <c r="H793" s="18">
        <v>2723380</v>
      </c>
      <c r="I793" s="18">
        <f t="shared" si="37"/>
        <v>24.124191691026663</v>
      </c>
      <c r="J793" s="18">
        <f t="shared" si="38"/>
        <v>3.9889326153690133E-2</v>
      </c>
      <c r="K793" s="18"/>
      <c r="L793" s="56" t="str">
        <f>+VLOOKUP(Tabla1[[#This Row],[Operador]],OPE_6[#All],9,FALSE)</f>
        <v>I-ALLM SA</v>
      </c>
    </row>
    <row r="794" spans="1:12" x14ac:dyDescent="0.2">
      <c r="A794" s="15">
        <v>2005</v>
      </c>
      <c r="B794" s="15" t="s">
        <v>11</v>
      </c>
      <c r="C794" s="16" t="str">
        <f t="shared" si="36"/>
        <v>Febrero-2005</v>
      </c>
      <c r="D794" s="15" t="s">
        <v>7</v>
      </c>
      <c r="E794" s="67">
        <v>608024</v>
      </c>
      <c r="F794" s="67">
        <v>276851507</v>
      </c>
      <c r="G794" s="17">
        <f>+Tabla1[[#This Row],[Toneladas Km (Ton.Km)]]/Tabla1[[#This Row],[Toneladas (Ton)]]</f>
        <v>455.32989980658658</v>
      </c>
      <c r="H794" s="18">
        <v>12719755</v>
      </c>
      <c r="I794" s="18">
        <f t="shared" si="37"/>
        <v>20.919823888530715</v>
      </c>
      <c r="J794" s="18">
        <f t="shared" si="38"/>
        <v>4.594432278094842E-2</v>
      </c>
      <c r="K794" s="18"/>
      <c r="L794" s="56" t="str">
        <f>+VLOOKUP(Tabla1[[#This Row],[Operador]],OPE_6[#All],9,FALSE)</f>
        <v>C-NCA SA</v>
      </c>
    </row>
    <row r="795" spans="1:12" x14ac:dyDescent="0.2">
      <c r="A795" s="15">
        <v>2005</v>
      </c>
      <c r="B795" s="15" t="s">
        <v>11</v>
      </c>
      <c r="C795" s="16" t="str">
        <f t="shared" si="36"/>
        <v>Febrero-2005</v>
      </c>
      <c r="D795" s="15" t="s">
        <v>36</v>
      </c>
      <c r="E795" s="67">
        <v>244336</v>
      </c>
      <c r="F795" s="67">
        <v>220580999</v>
      </c>
      <c r="G795" s="17">
        <f>+Tabla1[[#This Row],[Toneladas Km (Ton.Km)]]/Tabla1[[#This Row],[Toneladas (Ton)]]</f>
        <v>902.77731893785608</v>
      </c>
      <c r="H795" s="18">
        <v>7492120</v>
      </c>
      <c r="I795" s="18">
        <f t="shared" si="37"/>
        <v>30.663185122126908</v>
      </c>
      <c r="J795" s="18">
        <f t="shared" si="38"/>
        <v>3.3965391552152682E-2</v>
      </c>
      <c r="K795" s="18"/>
      <c r="L795" s="56" t="str">
        <f>+VLOOKUP(Tabla1[[#This Row],[Operador]],OPE_6[#All],9,FALSE)</f>
        <v>J-ALLC SA</v>
      </c>
    </row>
    <row r="796" spans="1:12" x14ac:dyDescent="0.2">
      <c r="A796" s="15">
        <v>2005</v>
      </c>
      <c r="B796" s="15" t="s">
        <v>12</v>
      </c>
      <c r="C796" s="16" t="str">
        <f t="shared" si="36"/>
        <v>Marzo-2005</v>
      </c>
      <c r="D796" s="15" t="s">
        <v>81</v>
      </c>
      <c r="E796" s="67">
        <v>272572</v>
      </c>
      <c r="F796" s="67">
        <v>117130000</v>
      </c>
      <c r="G796" s="17">
        <f>+Tabla1[[#This Row],[Toneladas Km (Ton.Km)]]/Tabla1[[#This Row],[Toneladas (Ton)]]</f>
        <v>429.721321338949</v>
      </c>
      <c r="H796" s="18">
        <v>8011629</v>
      </c>
      <c r="I796" s="18">
        <f t="shared" si="37"/>
        <v>29.39270724799319</v>
      </c>
      <c r="J796" s="18">
        <f t="shared" si="38"/>
        <v>6.8399462136088107E-2</v>
      </c>
      <c r="K796" s="18"/>
      <c r="L796" s="56" t="str">
        <f>+VLOOKUP(Tabla1[[#This Row],[Operador]],OPE_6[#All],9,FALSE)</f>
        <v>B-FEP SA</v>
      </c>
    </row>
    <row r="797" spans="1:12" x14ac:dyDescent="0.2">
      <c r="A797" s="15">
        <v>2005</v>
      </c>
      <c r="B797" s="15" t="s">
        <v>12</v>
      </c>
      <c r="C797" s="16" t="str">
        <f t="shared" si="36"/>
        <v>Marzo-2005</v>
      </c>
      <c r="D797" s="15" t="s">
        <v>6</v>
      </c>
      <c r="E797" s="67">
        <v>392700</v>
      </c>
      <c r="F797" s="67">
        <v>155814240</v>
      </c>
      <c r="G797" s="17">
        <f>+Tabla1[[#This Row],[Toneladas Km (Ton.Km)]]/Tabla1[[#This Row],[Toneladas (Ton)]]</f>
        <v>396.77677616501148</v>
      </c>
      <c r="H797" s="18">
        <v>7798000</v>
      </c>
      <c r="I797" s="18">
        <f t="shared" si="37"/>
        <v>19.857397504456326</v>
      </c>
      <c r="J797" s="18">
        <f t="shared" si="38"/>
        <v>5.0046773645335628E-2</v>
      </c>
      <c r="K797" s="18"/>
      <c r="L797" s="56" t="str">
        <f>+VLOOKUP(Tabla1[[#This Row],[Operador]],OPE_6[#All],9,FALSE)</f>
        <v>A-FSR SA</v>
      </c>
    </row>
    <row r="798" spans="1:12" x14ac:dyDescent="0.2">
      <c r="A798" s="15">
        <v>2005</v>
      </c>
      <c r="B798" s="15" t="s">
        <v>12</v>
      </c>
      <c r="C798" s="16" t="str">
        <f t="shared" si="36"/>
        <v>Marzo-2005</v>
      </c>
      <c r="D798" s="15" t="s">
        <v>35</v>
      </c>
      <c r="E798" s="67">
        <v>123949</v>
      </c>
      <c r="F798" s="67">
        <v>74010953</v>
      </c>
      <c r="G798" s="17">
        <f>+Tabla1[[#This Row],[Toneladas Km (Ton.Km)]]/Tabla1[[#This Row],[Toneladas (Ton)]]</f>
        <v>597.10810898030638</v>
      </c>
      <c r="H798" s="18">
        <v>3002080</v>
      </c>
      <c r="I798" s="18">
        <f t="shared" si="37"/>
        <v>24.220284149125849</v>
      </c>
      <c r="J798" s="18">
        <f t="shared" si="38"/>
        <v>4.0562644829070099E-2</v>
      </c>
      <c r="K798" s="18"/>
      <c r="L798" s="56" t="str">
        <f>+VLOOKUP(Tabla1[[#This Row],[Operador]],OPE_6[#All],9,FALSE)</f>
        <v>I-ALLM SA</v>
      </c>
    </row>
    <row r="799" spans="1:12" x14ac:dyDescent="0.2">
      <c r="A799" s="15">
        <v>2005</v>
      </c>
      <c r="B799" s="15" t="s">
        <v>12</v>
      </c>
      <c r="C799" s="16" t="str">
        <f t="shared" si="36"/>
        <v>Marzo-2005</v>
      </c>
      <c r="D799" s="15" t="s">
        <v>7</v>
      </c>
      <c r="E799" s="67">
        <v>738797</v>
      </c>
      <c r="F799" s="67">
        <v>285780923</v>
      </c>
      <c r="G799" s="17">
        <f>+Tabla1[[#This Row],[Toneladas Km (Ton.Km)]]/Tabla1[[#This Row],[Toneladas (Ton)]]</f>
        <v>386.81927917953107</v>
      </c>
      <c r="H799" s="18">
        <v>13115235</v>
      </c>
      <c r="I799" s="18">
        <f t="shared" si="37"/>
        <v>17.752149778626606</v>
      </c>
      <c r="J799" s="18">
        <f t="shared" si="38"/>
        <v>4.5892618941537955E-2</v>
      </c>
      <c r="K799" s="18"/>
      <c r="L799" s="56" t="str">
        <f>+VLOOKUP(Tabla1[[#This Row],[Operador]],OPE_6[#All],9,FALSE)</f>
        <v>C-NCA SA</v>
      </c>
    </row>
    <row r="800" spans="1:12" x14ac:dyDescent="0.2">
      <c r="A800" s="15">
        <v>2005</v>
      </c>
      <c r="B800" s="15" t="s">
        <v>12</v>
      </c>
      <c r="C800" s="16" t="str">
        <f t="shared" si="36"/>
        <v>Marzo-2005</v>
      </c>
      <c r="D800" s="15" t="s">
        <v>36</v>
      </c>
      <c r="E800" s="67">
        <v>325568</v>
      </c>
      <c r="F800" s="67">
        <v>270221423</v>
      </c>
      <c r="G800" s="17">
        <f>+Tabla1[[#This Row],[Toneladas Km (Ton.Km)]]/Tabla1[[#This Row],[Toneladas (Ton)]]</f>
        <v>829.99994778356597</v>
      </c>
      <c r="H800" s="18">
        <v>10037970</v>
      </c>
      <c r="I800" s="18">
        <f t="shared" si="37"/>
        <v>30.832176380971102</v>
      </c>
      <c r="J800" s="18">
        <f t="shared" si="38"/>
        <v>3.714720279598261E-2</v>
      </c>
      <c r="K800" s="18"/>
      <c r="L800" s="56" t="str">
        <f>+VLOOKUP(Tabla1[[#This Row],[Operador]],OPE_6[#All],9,FALSE)</f>
        <v>J-ALLC SA</v>
      </c>
    </row>
    <row r="801" spans="1:12" x14ac:dyDescent="0.2">
      <c r="A801" s="15">
        <v>2005</v>
      </c>
      <c r="B801" s="15" t="s">
        <v>13</v>
      </c>
      <c r="C801" s="16" t="str">
        <f t="shared" si="36"/>
        <v>Abril-2005</v>
      </c>
      <c r="D801" s="15" t="s">
        <v>81</v>
      </c>
      <c r="E801" s="67">
        <v>379745</v>
      </c>
      <c r="F801" s="67">
        <v>156500000</v>
      </c>
      <c r="G801" s="17">
        <f>+Tabla1[[#This Row],[Toneladas Km (Ton.Km)]]/Tabla1[[#This Row],[Toneladas (Ton)]]</f>
        <v>412.11865857351643</v>
      </c>
      <c r="H801" s="18">
        <v>12192697</v>
      </c>
      <c r="I801" s="18">
        <f t="shared" si="37"/>
        <v>32.107590620021327</v>
      </c>
      <c r="J801" s="18">
        <f t="shared" si="38"/>
        <v>7.790860702875399E-2</v>
      </c>
      <c r="K801" s="18"/>
      <c r="L801" s="56" t="str">
        <f>+VLOOKUP(Tabla1[[#This Row],[Operador]],OPE_6[#All],9,FALSE)</f>
        <v>B-FEP SA</v>
      </c>
    </row>
    <row r="802" spans="1:12" x14ac:dyDescent="0.2">
      <c r="A802" s="15">
        <v>2005</v>
      </c>
      <c r="B802" s="15" t="s">
        <v>13</v>
      </c>
      <c r="C802" s="16" t="str">
        <f t="shared" si="36"/>
        <v>Abril-2005</v>
      </c>
      <c r="D802" s="15" t="s">
        <v>6</v>
      </c>
      <c r="E802" s="67">
        <v>403390</v>
      </c>
      <c r="F802" s="67">
        <v>155759530</v>
      </c>
      <c r="G802" s="17">
        <f>+Tabla1[[#This Row],[Toneladas Km (Ton.Km)]]/Tabla1[[#This Row],[Toneladas (Ton)]]</f>
        <v>386.12640372840178</v>
      </c>
      <c r="H802" s="18">
        <v>8052000</v>
      </c>
      <c r="I802" s="18">
        <f t="shared" si="37"/>
        <v>19.960831949230272</v>
      </c>
      <c r="J802" s="18">
        <f t="shared" si="38"/>
        <v>5.1695071242189805E-2</v>
      </c>
      <c r="K802" s="18"/>
      <c r="L802" s="56" t="str">
        <f>+VLOOKUP(Tabla1[[#This Row],[Operador]],OPE_6[#All],9,FALSE)</f>
        <v>A-FSR SA</v>
      </c>
    </row>
    <row r="803" spans="1:12" x14ac:dyDescent="0.2">
      <c r="A803" s="15">
        <v>2005</v>
      </c>
      <c r="B803" s="15" t="s">
        <v>13</v>
      </c>
      <c r="C803" s="16" t="str">
        <f t="shared" si="36"/>
        <v>Abril-2005</v>
      </c>
      <c r="D803" s="15" t="s">
        <v>35</v>
      </c>
      <c r="E803" s="67">
        <v>118263</v>
      </c>
      <c r="F803" s="67">
        <v>71773606</v>
      </c>
      <c r="G803" s="17">
        <f>+Tabla1[[#This Row],[Toneladas Km (Ton.Km)]]/Tabla1[[#This Row],[Toneladas (Ton)]]</f>
        <v>606.89823528914371</v>
      </c>
      <c r="H803" s="18">
        <v>3002760</v>
      </c>
      <c r="I803" s="18">
        <f t="shared" si="37"/>
        <v>25.390527891225489</v>
      </c>
      <c r="J803" s="18">
        <f t="shared" si="38"/>
        <v>4.183654921838538E-2</v>
      </c>
      <c r="K803" s="18"/>
      <c r="L803" s="56" t="str">
        <f>+VLOOKUP(Tabla1[[#This Row],[Operador]],OPE_6[#All],9,FALSE)</f>
        <v>I-ALLM SA</v>
      </c>
    </row>
    <row r="804" spans="1:12" x14ac:dyDescent="0.2">
      <c r="A804" s="15">
        <v>2005</v>
      </c>
      <c r="B804" s="15" t="s">
        <v>13</v>
      </c>
      <c r="C804" s="16" t="str">
        <f t="shared" si="36"/>
        <v>Abril-2005</v>
      </c>
      <c r="D804" s="15" t="s">
        <v>7</v>
      </c>
      <c r="E804" s="67">
        <v>814346</v>
      </c>
      <c r="F804" s="67">
        <v>358969197</v>
      </c>
      <c r="G804" s="17">
        <f>+Tabla1[[#This Row],[Toneladas Km (Ton.Km)]]/Tabla1[[#This Row],[Toneladas (Ton)]]</f>
        <v>440.806729571951</v>
      </c>
      <c r="H804" s="18">
        <v>17256971</v>
      </c>
      <c r="I804" s="18">
        <f t="shared" si="37"/>
        <v>21.191202510971994</v>
      </c>
      <c r="J804" s="18">
        <f t="shared" si="38"/>
        <v>4.8073681932101826E-2</v>
      </c>
      <c r="K804" s="18"/>
      <c r="L804" s="56" t="str">
        <f>+VLOOKUP(Tabla1[[#This Row],[Operador]],OPE_6[#All],9,FALSE)</f>
        <v>C-NCA SA</v>
      </c>
    </row>
    <row r="805" spans="1:12" x14ac:dyDescent="0.2">
      <c r="A805" s="15">
        <v>2005</v>
      </c>
      <c r="B805" s="15" t="s">
        <v>13</v>
      </c>
      <c r="C805" s="16" t="str">
        <f t="shared" si="36"/>
        <v>Abril-2005</v>
      </c>
      <c r="D805" s="15" t="s">
        <v>36</v>
      </c>
      <c r="E805" s="67">
        <v>287281</v>
      </c>
      <c r="F805" s="67">
        <v>242879757</v>
      </c>
      <c r="G805" s="17">
        <f>+Tabla1[[#This Row],[Toneladas Km (Ton.Km)]]/Tabla1[[#This Row],[Toneladas (Ton)]]</f>
        <v>845.44316192160284</v>
      </c>
      <c r="H805" s="18">
        <v>8782710</v>
      </c>
      <c r="I805" s="18">
        <f t="shared" si="37"/>
        <v>30.571844291825773</v>
      </c>
      <c r="J805" s="18">
        <f t="shared" si="38"/>
        <v>3.6160732818914999E-2</v>
      </c>
      <c r="K805" s="18"/>
      <c r="L805" s="56" t="str">
        <f>+VLOOKUP(Tabla1[[#This Row],[Operador]],OPE_6[#All],9,FALSE)</f>
        <v>J-ALLC SA</v>
      </c>
    </row>
    <row r="806" spans="1:12" x14ac:dyDescent="0.2">
      <c r="A806" s="15">
        <v>2005</v>
      </c>
      <c r="B806" s="15" t="s">
        <v>14</v>
      </c>
      <c r="C806" s="16" t="str">
        <f t="shared" si="36"/>
        <v>Mayo-2005</v>
      </c>
      <c r="D806" s="15" t="s">
        <v>81</v>
      </c>
      <c r="E806" s="67">
        <v>388656</v>
      </c>
      <c r="F806" s="67">
        <v>163480000</v>
      </c>
      <c r="G806" s="17">
        <f>+Tabla1[[#This Row],[Toneladas Km (Ton.Km)]]/Tabla1[[#This Row],[Toneladas (Ton)]]</f>
        <v>420.62903956197766</v>
      </c>
      <c r="H806" s="18">
        <v>12437655</v>
      </c>
      <c r="I806" s="18">
        <f t="shared" si="37"/>
        <v>32.001705878720514</v>
      </c>
      <c r="J806" s="18">
        <f t="shared" si="38"/>
        <v>7.6080590897969175E-2</v>
      </c>
      <c r="K806" s="18"/>
      <c r="L806" s="56" t="str">
        <f>+VLOOKUP(Tabla1[[#This Row],[Operador]],OPE_6[#All],9,FALSE)</f>
        <v>B-FEP SA</v>
      </c>
    </row>
    <row r="807" spans="1:12" x14ac:dyDescent="0.2">
      <c r="A807" s="15">
        <v>2005</v>
      </c>
      <c r="B807" s="15" t="s">
        <v>14</v>
      </c>
      <c r="C807" s="16" t="str">
        <f t="shared" si="36"/>
        <v>Mayo-2005</v>
      </c>
      <c r="D807" s="15" t="s">
        <v>6</v>
      </c>
      <c r="E807" s="67">
        <v>449170</v>
      </c>
      <c r="F807" s="67">
        <v>175388210</v>
      </c>
      <c r="G807" s="17">
        <f>+Tabla1[[#This Row],[Toneladas Km (Ton.Km)]]/Tabla1[[#This Row],[Toneladas (Ton)]]</f>
        <v>390.47178128548211</v>
      </c>
      <c r="H807" s="18">
        <v>9111570</v>
      </c>
      <c r="I807" s="18">
        <f t="shared" si="37"/>
        <v>20.285348531736314</v>
      </c>
      <c r="J807" s="18">
        <f t="shared" si="38"/>
        <v>5.1950869445557372E-2</v>
      </c>
      <c r="K807" s="18"/>
      <c r="L807" s="56" t="str">
        <f>+VLOOKUP(Tabla1[[#This Row],[Operador]],OPE_6[#All],9,FALSE)</f>
        <v>A-FSR SA</v>
      </c>
    </row>
    <row r="808" spans="1:12" x14ac:dyDescent="0.2">
      <c r="A808" s="15">
        <v>2005</v>
      </c>
      <c r="B808" s="15" t="s">
        <v>14</v>
      </c>
      <c r="C808" s="16" t="str">
        <f t="shared" si="36"/>
        <v>Mayo-2005</v>
      </c>
      <c r="D808" s="15" t="s">
        <v>35</v>
      </c>
      <c r="E808" s="67">
        <v>123039</v>
      </c>
      <c r="F808" s="67">
        <v>74547384</v>
      </c>
      <c r="G808" s="17">
        <f>+Tabla1[[#This Row],[Toneladas Km (Ton.Km)]]/Tabla1[[#This Row],[Toneladas (Ton)]]</f>
        <v>605.88418306390656</v>
      </c>
      <c r="H808" s="18">
        <v>2983540</v>
      </c>
      <c r="I808" s="18">
        <f t="shared" si="37"/>
        <v>24.248734141207258</v>
      </c>
      <c r="J808" s="18">
        <f t="shared" si="38"/>
        <v>4.0022061672881776E-2</v>
      </c>
      <c r="K808" s="18"/>
      <c r="L808" s="56" t="str">
        <f>+VLOOKUP(Tabla1[[#This Row],[Operador]],OPE_6[#All],9,FALSE)</f>
        <v>I-ALLM SA</v>
      </c>
    </row>
    <row r="809" spans="1:12" x14ac:dyDescent="0.2">
      <c r="A809" s="15">
        <v>2005</v>
      </c>
      <c r="B809" s="15" t="s">
        <v>14</v>
      </c>
      <c r="C809" s="16" t="str">
        <f t="shared" si="36"/>
        <v>Mayo-2005</v>
      </c>
      <c r="D809" s="15" t="s">
        <v>7</v>
      </c>
      <c r="E809" s="67">
        <v>865147</v>
      </c>
      <c r="F809" s="67">
        <v>415161323</v>
      </c>
      <c r="G809" s="17">
        <f>+Tabla1[[#This Row],[Toneladas Km (Ton.Km)]]/Tabla1[[#This Row],[Toneladas (Ton)]]</f>
        <v>479.87373590846408</v>
      </c>
      <c r="H809" s="18">
        <v>19940362</v>
      </c>
      <c r="I809" s="18">
        <f t="shared" si="37"/>
        <v>23.048524701582505</v>
      </c>
      <c r="J809" s="18">
        <f t="shared" si="38"/>
        <v>4.8030394199317067E-2</v>
      </c>
      <c r="K809" s="18"/>
      <c r="L809" s="56" t="str">
        <f>+VLOOKUP(Tabla1[[#This Row],[Operador]],OPE_6[#All],9,FALSE)</f>
        <v>C-NCA SA</v>
      </c>
    </row>
    <row r="810" spans="1:12" x14ac:dyDescent="0.2">
      <c r="A810" s="15">
        <v>2005</v>
      </c>
      <c r="B810" s="15" t="s">
        <v>14</v>
      </c>
      <c r="C810" s="16" t="str">
        <f t="shared" ref="C810:C873" si="39" xml:space="preserve"> B810 &amp; "-" &amp; A810</f>
        <v>Mayo-2005</v>
      </c>
      <c r="D810" s="15" t="s">
        <v>36</v>
      </c>
      <c r="E810" s="67">
        <v>313738</v>
      </c>
      <c r="F810" s="67">
        <v>262787355</v>
      </c>
      <c r="G810" s="17">
        <f>+Tabla1[[#This Row],[Toneladas Km (Ton.Km)]]/Tabla1[[#This Row],[Toneladas (Ton)]]</f>
        <v>837.60129471087339</v>
      </c>
      <c r="H810" s="18">
        <v>10012720</v>
      </c>
      <c r="I810" s="18">
        <f t="shared" si="37"/>
        <v>31.914272418387316</v>
      </c>
      <c r="J810" s="18">
        <f t="shared" si="38"/>
        <v>3.810198553883995E-2</v>
      </c>
      <c r="K810" s="18"/>
      <c r="L810" s="56" t="str">
        <f>+VLOOKUP(Tabla1[[#This Row],[Operador]],OPE_6[#All],9,FALSE)</f>
        <v>J-ALLC SA</v>
      </c>
    </row>
    <row r="811" spans="1:12" x14ac:dyDescent="0.2">
      <c r="A811" s="15">
        <v>2005</v>
      </c>
      <c r="B811" s="15" t="s">
        <v>15</v>
      </c>
      <c r="C811" s="16" t="str">
        <f t="shared" si="39"/>
        <v>Junio-2005</v>
      </c>
      <c r="D811" s="15" t="s">
        <v>81</v>
      </c>
      <c r="E811" s="67">
        <v>252694</v>
      </c>
      <c r="F811" s="67">
        <v>108550000</v>
      </c>
      <c r="G811" s="17">
        <f>+Tabla1[[#This Row],[Toneladas Km (Ton.Km)]]/Tabla1[[#This Row],[Toneladas (Ton)]]</f>
        <v>429.57094351270706</v>
      </c>
      <c r="H811" s="18">
        <v>7230274</v>
      </c>
      <c r="I811" s="18">
        <f t="shared" si="37"/>
        <v>28.612764846019296</v>
      </c>
      <c r="J811" s="18">
        <f t="shared" si="38"/>
        <v>6.6607775218793186E-2</v>
      </c>
      <c r="K811" s="18"/>
      <c r="L811" s="56" t="str">
        <f>+VLOOKUP(Tabla1[[#This Row],[Operador]],OPE_6[#All],9,FALSE)</f>
        <v>B-FEP SA</v>
      </c>
    </row>
    <row r="812" spans="1:12" x14ac:dyDescent="0.2">
      <c r="A812" s="15">
        <v>2005</v>
      </c>
      <c r="B812" s="15" t="s">
        <v>15</v>
      </c>
      <c r="C812" s="16" t="str">
        <f t="shared" si="39"/>
        <v>Junio-2005</v>
      </c>
      <c r="D812" s="15" t="s">
        <v>6</v>
      </c>
      <c r="E812" s="67">
        <v>416820</v>
      </c>
      <c r="F812" s="67">
        <v>158705560</v>
      </c>
      <c r="G812" s="17">
        <f>+Tabla1[[#This Row],[Toneladas Km (Ton.Km)]]/Tabla1[[#This Row],[Toneladas (Ton)]]</f>
        <v>380.753226812533</v>
      </c>
      <c r="H812" s="18">
        <v>8291000</v>
      </c>
      <c r="I812" s="18">
        <f t="shared" si="37"/>
        <v>19.89108008252963</v>
      </c>
      <c r="J812" s="18">
        <f t="shared" si="38"/>
        <v>5.2241395953613726E-2</v>
      </c>
      <c r="K812" s="18"/>
      <c r="L812" s="56" t="str">
        <f>+VLOOKUP(Tabla1[[#This Row],[Operador]],OPE_6[#All],9,FALSE)</f>
        <v>A-FSR SA</v>
      </c>
    </row>
    <row r="813" spans="1:12" x14ac:dyDescent="0.2">
      <c r="A813" s="15">
        <v>2005</v>
      </c>
      <c r="B813" s="15" t="s">
        <v>15</v>
      </c>
      <c r="C813" s="16" t="str">
        <f t="shared" si="39"/>
        <v>Junio-2005</v>
      </c>
      <c r="D813" s="15" t="s">
        <v>35</v>
      </c>
      <c r="E813" s="67">
        <v>108068</v>
      </c>
      <c r="F813" s="67">
        <v>64468044</v>
      </c>
      <c r="G813" s="17">
        <f>+Tabla1[[#This Row],[Toneladas Km (Ton.Km)]]/Tabla1[[#This Row],[Toneladas (Ton)]]</f>
        <v>596.55072731983569</v>
      </c>
      <c r="H813" s="18">
        <v>2606790</v>
      </c>
      <c r="I813" s="18">
        <f t="shared" si="37"/>
        <v>24.121756671725208</v>
      </c>
      <c r="J813" s="18">
        <f t="shared" si="38"/>
        <v>4.0435382218204106E-2</v>
      </c>
      <c r="K813" s="18"/>
      <c r="L813" s="56" t="str">
        <f>+VLOOKUP(Tabla1[[#This Row],[Operador]],OPE_6[#All],9,FALSE)</f>
        <v>I-ALLM SA</v>
      </c>
    </row>
    <row r="814" spans="1:12" x14ac:dyDescent="0.2">
      <c r="A814" s="15">
        <v>2005</v>
      </c>
      <c r="B814" s="15" t="s">
        <v>15</v>
      </c>
      <c r="C814" s="16" t="str">
        <f t="shared" si="39"/>
        <v>Junio-2005</v>
      </c>
      <c r="D814" s="15" t="s">
        <v>7</v>
      </c>
      <c r="E814" s="67">
        <v>850778</v>
      </c>
      <c r="F814" s="67">
        <v>405486407</v>
      </c>
      <c r="G814" s="17">
        <f>+Tabla1[[#This Row],[Toneladas Km (Ton.Km)]]/Tabla1[[#This Row],[Toneladas (Ton)]]</f>
        <v>476.60659655045146</v>
      </c>
      <c r="H814" s="18">
        <v>19164222</v>
      </c>
      <c r="I814" s="18">
        <f t="shared" si="37"/>
        <v>22.525526047923194</v>
      </c>
      <c r="J814" s="18">
        <f t="shared" si="38"/>
        <v>4.7262304405681348E-2</v>
      </c>
      <c r="K814" s="18"/>
      <c r="L814" s="56" t="str">
        <f>+VLOOKUP(Tabla1[[#This Row],[Operador]],OPE_6[#All],9,FALSE)</f>
        <v>C-NCA SA</v>
      </c>
    </row>
    <row r="815" spans="1:12" x14ac:dyDescent="0.2">
      <c r="A815" s="15">
        <v>2005</v>
      </c>
      <c r="B815" s="15" t="s">
        <v>15</v>
      </c>
      <c r="C815" s="16" t="str">
        <f t="shared" si="39"/>
        <v>Junio-2005</v>
      </c>
      <c r="D815" s="15" t="s">
        <v>36</v>
      </c>
      <c r="E815" s="67">
        <v>321355</v>
      </c>
      <c r="F815" s="67">
        <v>265949229</v>
      </c>
      <c r="G815" s="17">
        <f>+Tabla1[[#This Row],[Toneladas Km (Ton.Km)]]/Tabla1[[#This Row],[Toneladas (Ton)]]</f>
        <v>827.58702680835836</v>
      </c>
      <c r="H815" s="18">
        <v>10353470</v>
      </c>
      <c r="I815" s="18">
        <f t="shared" si="37"/>
        <v>32.218169936674393</v>
      </c>
      <c r="J815" s="18">
        <f t="shared" si="38"/>
        <v>3.8930250104240761E-2</v>
      </c>
      <c r="K815" s="18"/>
      <c r="L815" s="56" t="str">
        <f>+VLOOKUP(Tabla1[[#This Row],[Operador]],OPE_6[#All],9,FALSE)</f>
        <v>J-ALLC SA</v>
      </c>
    </row>
    <row r="816" spans="1:12" x14ac:dyDescent="0.2">
      <c r="A816" s="15">
        <v>2005</v>
      </c>
      <c r="B816" s="15" t="s">
        <v>16</v>
      </c>
      <c r="C816" s="16" t="str">
        <f t="shared" si="39"/>
        <v>Julio-2005</v>
      </c>
      <c r="D816" s="15" t="s">
        <v>81</v>
      </c>
      <c r="E816" s="67">
        <v>277808</v>
      </c>
      <c r="F816" s="67">
        <v>128630000</v>
      </c>
      <c r="G816" s="17">
        <f>+Tabla1[[#This Row],[Toneladas Km (Ton.Km)]]/Tabla1[[#This Row],[Toneladas (Ton)]]</f>
        <v>463.01762368254333</v>
      </c>
      <c r="H816" s="18">
        <v>7350965</v>
      </c>
      <c r="I816" s="18">
        <f t="shared" si="37"/>
        <v>26.460595087254507</v>
      </c>
      <c r="J816" s="18">
        <f t="shared" si="38"/>
        <v>5.7148138070434583E-2</v>
      </c>
      <c r="K816" s="18"/>
      <c r="L816" s="56" t="str">
        <f>+VLOOKUP(Tabla1[[#This Row],[Operador]],OPE_6[#All],9,FALSE)</f>
        <v>B-FEP SA</v>
      </c>
    </row>
    <row r="817" spans="1:12" x14ac:dyDescent="0.2">
      <c r="A817" s="15">
        <v>2005</v>
      </c>
      <c r="B817" s="15" t="s">
        <v>16</v>
      </c>
      <c r="C817" s="16" t="str">
        <f t="shared" si="39"/>
        <v>Julio-2005</v>
      </c>
      <c r="D817" s="15" t="s">
        <v>6</v>
      </c>
      <c r="E817" s="67">
        <v>413800</v>
      </c>
      <c r="F817" s="67">
        <v>156007850</v>
      </c>
      <c r="G817" s="17">
        <f>+Tabla1[[#This Row],[Toneladas Km (Ton.Km)]]/Tabla1[[#This Row],[Toneladas (Ton)]]</f>
        <v>377.01268728854518</v>
      </c>
      <c r="H817" s="18">
        <v>8923000</v>
      </c>
      <c r="I817" s="18">
        <f t="shared" si="37"/>
        <v>21.563557274045433</v>
      </c>
      <c r="J817" s="18">
        <f t="shared" si="38"/>
        <v>5.7195839824726771E-2</v>
      </c>
      <c r="K817" s="18"/>
      <c r="L817" s="56" t="str">
        <f>+VLOOKUP(Tabla1[[#This Row],[Operador]],OPE_6[#All],9,FALSE)</f>
        <v>A-FSR SA</v>
      </c>
    </row>
    <row r="818" spans="1:12" x14ac:dyDescent="0.2">
      <c r="A818" s="15">
        <v>2005</v>
      </c>
      <c r="B818" s="15" t="s">
        <v>16</v>
      </c>
      <c r="C818" s="16" t="str">
        <f t="shared" si="39"/>
        <v>Julio-2005</v>
      </c>
      <c r="D818" s="15" t="s">
        <v>35</v>
      </c>
      <c r="E818" s="67">
        <v>120223</v>
      </c>
      <c r="F818" s="67">
        <v>68202252</v>
      </c>
      <c r="G818" s="17">
        <f>+Tabla1[[#This Row],[Toneladas Km (Ton.Km)]]/Tabla1[[#This Row],[Toneladas (Ton)]]</f>
        <v>567.29787145554508</v>
      </c>
      <c r="H818" s="18">
        <v>3102790</v>
      </c>
      <c r="I818" s="18">
        <f t="shared" si="37"/>
        <v>25.808622310206864</v>
      </c>
      <c r="J818" s="18">
        <f t="shared" si="38"/>
        <v>4.549395231113483E-2</v>
      </c>
      <c r="K818" s="18"/>
      <c r="L818" s="56" t="str">
        <f>+VLOOKUP(Tabla1[[#This Row],[Operador]],OPE_6[#All],9,FALSE)</f>
        <v>I-ALLM SA</v>
      </c>
    </row>
    <row r="819" spans="1:12" x14ac:dyDescent="0.2">
      <c r="A819" s="15">
        <v>2005</v>
      </c>
      <c r="B819" s="15" t="s">
        <v>16</v>
      </c>
      <c r="C819" s="16" t="str">
        <f t="shared" si="39"/>
        <v>Julio-2005</v>
      </c>
      <c r="D819" s="15" t="s">
        <v>7</v>
      </c>
      <c r="E819" s="67">
        <v>792797</v>
      </c>
      <c r="F819" s="67">
        <v>383511025</v>
      </c>
      <c r="G819" s="17">
        <f>+Tabla1[[#This Row],[Toneladas Km (Ton.Km)]]/Tabla1[[#This Row],[Toneladas (Ton)]]</f>
        <v>483.74429393653105</v>
      </c>
      <c r="H819" s="18">
        <v>18301718</v>
      </c>
      <c r="I819" s="18">
        <f t="shared" si="37"/>
        <v>23.084999060289078</v>
      </c>
      <c r="J819" s="18">
        <f t="shared" si="38"/>
        <v>4.7721491187900006E-2</v>
      </c>
      <c r="K819" s="18"/>
      <c r="L819" s="56" t="str">
        <f>+VLOOKUP(Tabla1[[#This Row],[Operador]],OPE_6[#All],9,FALSE)</f>
        <v>C-NCA SA</v>
      </c>
    </row>
    <row r="820" spans="1:12" x14ac:dyDescent="0.2">
      <c r="A820" s="15">
        <v>2005</v>
      </c>
      <c r="B820" s="15" t="s">
        <v>16</v>
      </c>
      <c r="C820" s="16" t="str">
        <f t="shared" si="39"/>
        <v>Julio-2005</v>
      </c>
      <c r="D820" s="15" t="s">
        <v>36</v>
      </c>
      <c r="E820" s="67">
        <v>291695</v>
      </c>
      <c r="F820" s="67">
        <v>250928010</v>
      </c>
      <c r="G820" s="17">
        <f>+Tabla1[[#This Row],[Toneladas Km (Ton.Km)]]/Tabla1[[#This Row],[Toneladas (Ton)]]</f>
        <v>860.24103944188278</v>
      </c>
      <c r="H820" s="18">
        <v>9781480</v>
      </c>
      <c r="I820" s="18">
        <f t="shared" si="37"/>
        <v>33.533245341881077</v>
      </c>
      <c r="J820" s="18">
        <f t="shared" si="38"/>
        <v>3.8981220151548646E-2</v>
      </c>
      <c r="K820" s="18"/>
      <c r="L820" s="56" t="str">
        <f>+VLOOKUP(Tabla1[[#This Row],[Operador]],OPE_6[#All],9,FALSE)</f>
        <v>J-ALLC SA</v>
      </c>
    </row>
    <row r="821" spans="1:12" x14ac:dyDescent="0.2">
      <c r="A821" s="15">
        <v>2005</v>
      </c>
      <c r="B821" s="15" t="s">
        <v>28</v>
      </c>
      <c r="C821" s="16" t="str">
        <f t="shared" si="39"/>
        <v>Agosto-2005</v>
      </c>
      <c r="D821" s="15" t="s">
        <v>81</v>
      </c>
      <c r="E821" s="67">
        <v>345725</v>
      </c>
      <c r="F821" s="67">
        <v>145680000</v>
      </c>
      <c r="G821" s="17">
        <f>+Tabla1[[#This Row],[Toneladas Km (Ton.Km)]]/Tabla1[[#This Row],[Toneladas (Ton)]]</f>
        <v>421.37537059801866</v>
      </c>
      <c r="H821" s="18">
        <v>8863608</v>
      </c>
      <c r="I821" s="18">
        <f t="shared" si="37"/>
        <v>25.637740979101888</v>
      </c>
      <c r="J821" s="18">
        <f t="shared" si="38"/>
        <v>6.0842998352553544E-2</v>
      </c>
      <c r="K821" s="18"/>
      <c r="L821" s="56" t="str">
        <f>+VLOOKUP(Tabla1[[#This Row],[Operador]],OPE_6[#All],9,FALSE)</f>
        <v>B-FEP SA</v>
      </c>
    </row>
    <row r="822" spans="1:12" x14ac:dyDescent="0.2">
      <c r="A822" s="15">
        <v>2005</v>
      </c>
      <c r="B822" s="15" t="s">
        <v>28</v>
      </c>
      <c r="C822" s="16" t="str">
        <f t="shared" si="39"/>
        <v>Agosto-2005</v>
      </c>
      <c r="D822" s="15" t="s">
        <v>6</v>
      </c>
      <c r="E822" s="67">
        <v>444130</v>
      </c>
      <c r="F822" s="67">
        <v>166884970</v>
      </c>
      <c r="G822" s="17">
        <f>+Tabla1[[#This Row],[Toneladas Km (Ton.Km)]]/Tabla1[[#This Row],[Toneladas (Ton)]]</f>
        <v>375.75703059914889</v>
      </c>
      <c r="H822" s="18">
        <v>9171310</v>
      </c>
      <c r="I822" s="18">
        <f t="shared" si="37"/>
        <v>20.650057415621554</v>
      </c>
      <c r="J822" s="18">
        <f t="shared" si="38"/>
        <v>5.4955877692281094E-2</v>
      </c>
      <c r="K822" s="18"/>
      <c r="L822" s="56" t="str">
        <f>+VLOOKUP(Tabla1[[#This Row],[Operador]],OPE_6[#All],9,FALSE)</f>
        <v>A-FSR SA</v>
      </c>
    </row>
    <row r="823" spans="1:12" x14ac:dyDescent="0.2">
      <c r="A823" s="15">
        <v>2005</v>
      </c>
      <c r="B823" s="15" t="s">
        <v>28</v>
      </c>
      <c r="C823" s="16" t="str">
        <f t="shared" si="39"/>
        <v>Agosto-2005</v>
      </c>
      <c r="D823" s="15" t="s">
        <v>35</v>
      </c>
      <c r="E823" s="67">
        <v>115019</v>
      </c>
      <c r="F823" s="67">
        <v>69844771</v>
      </c>
      <c r="G823" s="17">
        <f>+Tabla1[[#This Row],[Toneladas Km (Ton.Km)]]/Tabla1[[#This Row],[Toneladas (Ton)]]</f>
        <v>607.24550726401731</v>
      </c>
      <c r="H823" s="18">
        <v>3071580</v>
      </c>
      <c r="I823" s="18">
        <f t="shared" si="37"/>
        <v>26.704979177353305</v>
      </c>
      <c r="J823" s="18">
        <f t="shared" si="38"/>
        <v>4.3977236320239352E-2</v>
      </c>
      <c r="K823" s="18"/>
      <c r="L823" s="56" t="str">
        <f>+VLOOKUP(Tabla1[[#This Row],[Operador]],OPE_6[#All],9,FALSE)</f>
        <v>I-ALLM SA</v>
      </c>
    </row>
    <row r="824" spans="1:12" x14ac:dyDescent="0.2">
      <c r="A824" s="15">
        <v>2005</v>
      </c>
      <c r="B824" s="15" t="s">
        <v>28</v>
      </c>
      <c r="C824" s="16" t="str">
        <f t="shared" si="39"/>
        <v>Agosto-2005</v>
      </c>
      <c r="D824" s="15" t="s">
        <v>7</v>
      </c>
      <c r="E824" s="67">
        <v>788819</v>
      </c>
      <c r="F824" s="67">
        <v>364547190</v>
      </c>
      <c r="G824" s="17">
        <f>+Tabla1[[#This Row],[Toneladas Km (Ton.Km)]]/Tabla1[[#This Row],[Toneladas (Ton)]]</f>
        <v>462.14301379657439</v>
      </c>
      <c r="H824" s="18">
        <v>16828045</v>
      </c>
      <c r="I824" s="18">
        <f t="shared" si="37"/>
        <v>21.333214590419349</v>
      </c>
      <c r="J824" s="18">
        <f t="shared" si="38"/>
        <v>4.6161499695005194E-2</v>
      </c>
      <c r="K824" s="18"/>
      <c r="L824" s="56" t="str">
        <f>+VLOOKUP(Tabla1[[#This Row],[Operador]],OPE_6[#All],9,FALSE)</f>
        <v>C-NCA SA</v>
      </c>
    </row>
    <row r="825" spans="1:12" x14ac:dyDescent="0.2">
      <c r="A825" s="15">
        <v>2005</v>
      </c>
      <c r="B825" s="15" t="s">
        <v>28</v>
      </c>
      <c r="C825" s="16" t="str">
        <f t="shared" si="39"/>
        <v>Agosto-2005</v>
      </c>
      <c r="D825" s="15" t="s">
        <v>36</v>
      </c>
      <c r="E825" s="67">
        <v>303452</v>
      </c>
      <c r="F825" s="67">
        <v>255767086</v>
      </c>
      <c r="G825" s="17">
        <f>+Tabla1[[#This Row],[Toneladas Km (Ton.Km)]]/Tabla1[[#This Row],[Toneladas (Ton)]]</f>
        <v>842.85846196433044</v>
      </c>
      <c r="H825" s="18">
        <v>10144320</v>
      </c>
      <c r="I825" s="18">
        <f t="shared" si="37"/>
        <v>33.429735180522783</v>
      </c>
      <c r="J825" s="18">
        <f t="shared" si="38"/>
        <v>3.9662335598568771E-2</v>
      </c>
      <c r="K825" s="18"/>
      <c r="L825" s="56" t="str">
        <f>+VLOOKUP(Tabla1[[#This Row],[Operador]],OPE_6[#All],9,FALSE)</f>
        <v>J-ALLC SA</v>
      </c>
    </row>
    <row r="826" spans="1:12" x14ac:dyDescent="0.2">
      <c r="A826" s="15">
        <v>2005</v>
      </c>
      <c r="B826" s="15" t="s">
        <v>29</v>
      </c>
      <c r="C826" s="16" t="str">
        <f t="shared" si="39"/>
        <v>Septiembre-2005</v>
      </c>
      <c r="D826" s="15" t="s">
        <v>81</v>
      </c>
      <c r="E826" s="67">
        <v>315791</v>
      </c>
      <c r="F826" s="67">
        <v>146920000</v>
      </c>
      <c r="G826" s="17">
        <f>+Tabla1[[#This Row],[Toneladas Km (Ton.Km)]]/Tabla1[[#This Row],[Toneladas (Ton)]]</f>
        <v>465.24441798531308</v>
      </c>
      <c r="H826" s="18">
        <v>8341462</v>
      </c>
      <c r="I826" s="18">
        <f t="shared" si="37"/>
        <v>26.414501996573684</v>
      </c>
      <c r="J826" s="18">
        <f t="shared" si="38"/>
        <v>5.6775537707595969E-2</v>
      </c>
      <c r="K826" s="18"/>
      <c r="L826" s="56" t="str">
        <f>+VLOOKUP(Tabla1[[#This Row],[Operador]],OPE_6[#All],9,FALSE)</f>
        <v>B-FEP SA</v>
      </c>
    </row>
    <row r="827" spans="1:12" x14ac:dyDescent="0.2">
      <c r="A827" s="15">
        <v>2005</v>
      </c>
      <c r="B827" s="15" t="s">
        <v>29</v>
      </c>
      <c r="C827" s="16" t="str">
        <f t="shared" si="39"/>
        <v>Septiembre-2005</v>
      </c>
      <c r="D827" s="15" t="s">
        <v>6</v>
      </c>
      <c r="E827" s="67">
        <v>436020</v>
      </c>
      <c r="F827" s="67">
        <v>164591480</v>
      </c>
      <c r="G827" s="17">
        <f>+Tabla1[[#This Row],[Toneladas Km (Ton.Km)]]/Tabla1[[#This Row],[Toneladas (Ton)]]</f>
        <v>377.48607862024676</v>
      </c>
      <c r="H827" s="18">
        <v>8536000</v>
      </c>
      <c r="I827" s="18">
        <f t="shared" si="37"/>
        <v>19.577083620017429</v>
      </c>
      <c r="J827" s="18">
        <f t="shared" si="38"/>
        <v>5.1861736707149116E-2</v>
      </c>
      <c r="K827" s="18"/>
      <c r="L827" s="56" t="str">
        <f>+VLOOKUP(Tabla1[[#This Row],[Operador]],OPE_6[#All],9,FALSE)</f>
        <v>A-FSR SA</v>
      </c>
    </row>
    <row r="828" spans="1:12" x14ac:dyDescent="0.2">
      <c r="A828" s="15">
        <v>2005</v>
      </c>
      <c r="B828" s="15" t="s">
        <v>29</v>
      </c>
      <c r="C828" s="16" t="str">
        <f t="shared" si="39"/>
        <v>Septiembre-2005</v>
      </c>
      <c r="D828" s="15" t="s">
        <v>35</v>
      </c>
      <c r="E828" s="67">
        <v>123100</v>
      </c>
      <c r="F828" s="67">
        <v>71636248</v>
      </c>
      <c r="G828" s="17">
        <f>+Tabla1[[#This Row],[Toneladas Km (Ton.Km)]]/Tabla1[[#This Row],[Toneladas (Ton)]]</f>
        <v>581.93540211210393</v>
      </c>
      <c r="H828" s="18">
        <v>3127140</v>
      </c>
      <c r="I828" s="18">
        <f t="shared" si="37"/>
        <v>25.403249390739237</v>
      </c>
      <c r="J828" s="18">
        <f t="shared" si="38"/>
        <v>4.3653040008460521E-2</v>
      </c>
      <c r="K828" s="18"/>
      <c r="L828" s="56" t="str">
        <f>+VLOOKUP(Tabla1[[#This Row],[Operador]],OPE_6[#All],9,FALSE)</f>
        <v>I-ALLM SA</v>
      </c>
    </row>
    <row r="829" spans="1:12" x14ac:dyDescent="0.2">
      <c r="A829" s="15">
        <v>2005</v>
      </c>
      <c r="B829" s="15" t="s">
        <v>29</v>
      </c>
      <c r="C829" s="16" t="str">
        <f t="shared" si="39"/>
        <v>Septiembre-2005</v>
      </c>
      <c r="D829" s="15" t="s">
        <v>7</v>
      </c>
      <c r="E829" s="67">
        <v>808567</v>
      </c>
      <c r="F829" s="67">
        <v>392098304</v>
      </c>
      <c r="G829" s="17">
        <f>+Tabla1[[#This Row],[Toneladas Km (Ton.Km)]]/Tabla1[[#This Row],[Toneladas (Ton)]]</f>
        <v>484.92988707181968</v>
      </c>
      <c r="H829" s="18">
        <v>18053861</v>
      </c>
      <c r="I829" s="18">
        <f t="shared" si="37"/>
        <v>22.328218935474734</v>
      </c>
      <c r="J829" s="18">
        <f t="shared" si="38"/>
        <v>4.6044221094106032E-2</v>
      </c>
      <c r="K829" s="18"/>
      <c r="L829" s="56" t="str">
        <f>+VLOOKUP(Tabla1[[#This Row],[Operador]],OPE_6[#All],9,FALSE)</f>
        <v>C-NCA SA</v>
      </c>
    </row>
    <row r="830" spans="1:12" x14ac:dyDescent="0.2">
      <c r="A830" s="15">
        <v>2005</v>
      </c>
      <c r="B830" s="15" t="s">
        <v>29</v>
      </c>
      <c r="C830" s="16" t="str">
        <f t="shared" si="39"/>
        <v>Septiembre-2005</v>
      </c>
      <c r="D830" s="15" t="s">
        <v>36</v>
      </c>
      <c r="E830" s="67">
        <v>299095</v>
      </c>
      <c r="F830" s="67">
        <v>245608236</v>
      </c>
      <c r="G830" s="17">
        <f>+Tabla1[[#This Row],[Toneladas Km (Ton.Km)]]/Tabla1[[#This Row],[Toneladas (Ton)]]</f>
        <v>821.17132014911647</v>
      </c>
      <c r="H830" s="18">
        <v>9999450</v>
      </c>
      <c r="I830" s="18">
        <f t="shared" si="37"/>
        <v>33.432354268710611</v>
      </c>
      <c r="J830" s="18">
        <f t="shared" si="38"/>
        <v>4.0713007685947468E-2</v>
      </c>
      <c r="K830" s="18"/>
      <c r="L830" s="56" t="str">
        <f>+VLOOKUP(Tabla1[[#This Row],[Operador]],OPE_6[#All],9,FALSE)</f>
        <v>J-ALLC SA</v>
      </c>
    </row>
    <row r="831" spans="1:12" x14ac:dyDescent="0.2">
      <c r="A831" s="15">
        <v>2005</v>
      </c>
      <c r="B831" s="15" t="s">
        <v>30</v>
      </c>
      <c r="C831" s="16" t="str">
        <f t="shared" si="39"/>
        <v>Octubre-2005</v>
      </c>
      <c r="D831" s="15" t="s">
        <v>81</v>
      </c>
      <c r="E831" s="67">
        <v>326242</v>
      </c>
      <c r="F831" s="67">
        <v>142690000</v>
      </c>
      <c r="G831" s="17">
        <f>+Tabla1[[#This Row],[Toneladas Km (Ton.Km)]]/Tabla1[[#This Row],[Toneladas (Ton)]]</f>
        <v>437.37470957142244</v>
      </c>
      <c r="H831" s="18">
        <v>8264986.9999999991</v>
      </c>
      <c r="I831" s="18">
        <f t="shared" si="37"/>
        <v>25.333914701356658</v>
      </c>
      <c r="J831" s="18">
        <f t="shared" si="38"/>
        <v>5.7922678533884636E-2</v>
      </c>
      <c r="K831" s="18"/>
      <c r="L831" s="56" t="str">
        <f>+VLOOKUP(Tabla1[[#This Row],[Operador]],OPE_6[#All],9,FALSE)</f>
        <v>B-FEP SA</v>
      </c>
    </row>
    <row r="832" spans="1:12" x14ac:dyDescent="0.2">
      <c r="A832" s="15">
        <v>2005</v>
      </c>
      <c r="B832" s="15" t="s">
        <v>30</v>
      </c>
      <c r="C832" s="16" t="str">
        <f t="shared" si="39"/>
        <v>Octubre-2005</v>
      </c>
      <c r="D832" s="15" t="s">
        <v>6</v>
      </c>
      <c r="E832" s="67">
        <v>475829.53899999999</v>
      </c>
      <c r="F832" s="67">
        <v>178862920</v>
      </c>
      <c r="G832" s="17">
        <f>+Tabla1[[#This Row],[Toneladas Km (Ton.Km)]]/Tabla1[[#This Row],[Toneladas (Ton)]]</f>
        <v>375.89704997276345</v>
      </c>
      <c r="H832" s="18">
        <v>9801000</v>
      </c>
      <c r="I832" s="18">
        <f t="shared" si="37"/>
        <v>20.59771240893895</v>
      </c>
      <c r="J832" s="18">
        <f t="shared" si="38"/>
        <v>5.4796153389422467E-2</v>
      </c>
      <c r="K832" s="18"/>
      <c r="L832" s="56" t="str">
        <f>+VLOOKUP(Tabla1[[#This Row],[Operador]],OPE_6[#All],9,FALSE)</f>
        <v>A-FSR SA</v>
      </c>
    </row>
    <row r="833" spans="1:12" x14ac:dyDescent="0.2">
      <c r="A833" s="15">
        <v>2005</v>
      </c>
      <c r="B833" s="15" t="s">
        <v>30</v>
      </c>
      <c r="C833" s="16" t="str">
        <f t="shared" si="39"/>
        <v>Octubre-2005</v>
      </c>
      <c r="D833" s="15" t="s">
        <v>35</v>
      </c>
      <c r="E833" s="67">
        <v>121015</v>
      </c>
      <c r="F833" s="67">
        <v>70793079</v>
      </c>
      <c r="G833" s="17">
        <f>+Tabla1[[#This Row],[Toneladas Km (Ton.Km)]]/Tabla1[[#This Row],[Toneladas (Ton)]]</f>
        <v>584.99424864686193</v>
      </c>
      <c r="H833" s="18">
        <v>4125720.0000000005</v>
      </c>
      <c r="I833" s="18">
        <f t="shared" si="37"/>
        <v>34.092633144651494</v>
      </c>
      <c r="J833" s="18">
        <f t="shared" si="38"/>
        <v>5.8278578333907476E-2</v>
      </c>
      <c r="K833" s="18"/>
      <c r="L833" s="56" t="str">
        <f>+VLOOKUP(Tabla1[[#This Row],[Operador]],OPE_6[#All],9,FALSE)</f>
        <v>I-ALLM SA</v>
      </c>
    </row>
    <row r="834" spans="1:12" x14ac:dyDescent="0.2">
      <c r="A834" s="15">
        <v>2005</v>
      </c>
      <c r="B834" s="15" t="s">
        <v>30</v>
      </c>
      <c r="C834" s="16" t="str">
        <f t="shared" si="39"/>
        <v>Octubre-2005</v>
      </c>
      <c r="D834" s="15" t="s">
        <v>7</v>
      </c>
      <c r="E834" s="67">
        <v>722795</v>
      </c>
      <c r="F834" s="67">
        <v>345733303</v>
      </c>
      <c r="G834" s="17">
        <f>+Tabla1[[#This Row],[Toneladas Km (Ton.Km)]]/Tabla1[[#This Row],[Toneladas (Ton)]]</f>
        <v>478.32829917196437</v>
      </c>
      <c r="H834" s="18">
        <v>16694938.999999998</v>
      </c>
      <c r="I834" s="18">
        <f t="shared" si="37"/>
        <v>23.097751091249936</v>
      </c>
      <c r="J834" s="18">
        <f t="shared" si="38"/>
        <v>4.8288489581809244E-2</v>
      </c>
      <c r="K834" s="18"/>
      <c r="L834" s="56" t="str">
        <f>+VLOOKUP(Tabla1[[#This Row],[Operador]],OPE_6[#All],9,FALSE)</f>
        <v>C-NCA SA</v>
      </c>
    </row>
    <row r="835" spans="1:12" x14ac:dyDescent="0.2">
      <c r="A835" s="15">
        <v>2005</v>
      </c>
      <c r="B835" s="15" t="s">
        <v>30</v>
      </c>
      <c r="C835" s="16" t="str">
        <f t="shared" si="39"/>
        <v>Octubre-2005</v>
      </c>
      <c r="D835" s="15" t="s">
        <v>36</v>
      </c>
      <c r="E835" s="67">
        <v>285656</v>
      </c>
      <c r="F835" s="67">
        <v>246033506</v>
      </c>
      <c r="G835" s="17">
        <f>+Tabla1[[#This Row],[Toneladas Km (Ton.Km)]]/Tabla1[[#This Row],[Toneladas (Ton)]]</f>
        <v>861.29297476685247</v>
      </c>
      <c r="H835" s="18">
        <v>8861010</v>
      </c>
      <c r="I835" s="18">
        <f t="shared" si="37"/>
        <v>31.019863052062622</v>
      </c>
      <c r="J835" s="18">
        <f t="shared" si="38"/>
        <v>3.601546043082441E-2</v>
      </c>
      <c r="K835" s="18"/>
      <c r="L835" s="56" t="str">
        <f>+VLOOKUP(Tabla1[[#This Row],[Operador]],OPE_6[#All],9,FALSE)</f>
        <v>J-ALLC SA</v>
      </c>
    </row>
    <row r="836" spans="1:12" x14ac:dyDescent="0.2">
      <c r="A836" s="15">
        <v>2005</v>
      </c>
      <c r="B836" s="15" t="s">
        <v>31</v>
      </c>
      <c r="C836" s="16" t="str">
        <f t="shared" si="39"/>
        <v>Noviembre-2005</v>
      </c>
      <c r="D836" s="15" t="s">
        <v>81</v>
      </c>
      <c r="E836" s="67">
        <v>305749</v>
      </c>
      <c r="F836" s="67">
        <v>131060000</v>
      </c>
      <c r="G836" s="17">
        <f>+Tabla1[[#This Row],[Toneladas Km (Ton.Km)]]/Tabla1[[#This Row],[Toneladas (Ton)]]</f>
        <v>428.65226051434348</v>
      </c>
      <c r="H836" s="18">
        <v>7917057</v>
      </c>
      <c r="I836" s="18">
        <f t="shared" si="37"/>
        <v>25.893975123385523</v>
      </c>
      <c r="J836" s="18">
        <f t="shared" si="38"/>
        <v>6.0407881886159011E-2</v>
      </c>
      <c r="K836" s="18"/>
      <c r="L836" s="56" t="str">
        <f>+VLOOKUP(Tabla1[[#This Row],[Operador]],OPE_6[#All],9,FALSE)</f>
        <v>B-FEP SA</v>
      </c>
    </row>
    <row r="837" spans="1:12" x14ac:dyDescent="0.2">
      <c r="A837" s="15">
        <v>2005</v>
      </c>
      <c r="B837" s="15" t="s">
        <v>31</v>
      </c>
      <c r="C837" s="16" t="str">
        <f t="shared" si="39"/>
        <v>Noviembre-2005</v>
      </c>
      <c r="D837" s="15" t="s">
        <v>6</v>
      </c>
      <c r="E837" s="67">
        <v>463350</v>
      </c>
      <c r="F837" s="67">
        <v>172875000</v>
      </c>
      <c r="G837" s="17">
        <f>+Tabla1[[#This Row],[Toneladas Km (Ton.Km)]]/Tabla1[[#This Row],[Toneladas (Ton)]]</f>
        <v>373.09808999676272</v>
      </c>
      <c r="H837" s="18">
        <v>9651000</v>
      </c>
      <c r="I837" s="18">
        <f t="shared" si="37"/>
        <v>20.828747167368082</v>
      </c>
      <c r="J837" s="18">
        <f t="shared" si="38"/>
        <v>5.582646420824295E-2</v>
      </c>
      <c r="K837" s="18"/>
      <c r="L837" s="56" t="str">
        <f>+VLOOKUP(Tabla1[[#This Row],[Operador]],OPE_6[#All],9,FALSE)</f>
        <v>A-FSR SA</v>
      </c>
    </row>
    <row r="838" spans="1:12" x14ac:dyDescent="0.2">
      <c r="A838" s="15">
        <v>2005</v>
      </c>
      <c r="B838" s="15" t="s">
        <v>31</v>
      </c>
      <c r="C838" s="16" t="str">
        <f t="shared" si="39"/>
        <v>Noviembre-2005</v>
      </c>
      <c r="D838" s="15" t="s">
        <v>35</v>
      </c>
      <c r="E838" s="67">
        <v>99885</v>
      </c>
      <c r="F838" s="67">
        <v>60265810</v>
      </c>
      <c r="G838" s="17">
        <f>+Tabla1[[#This Row],[Toneladas Km (Ton.Km)]]/Tabla1[[#This Row],[Toneladas (Ton)]]</f>
        <v>603.35195474796012</v>
      </c>
      <c r="H838" s="18">
        <v>3075540</v>
      </c>
      <c r="I838" s="18">
        <f t="shared" ref="I838:I901" si="40">+H838/E838</f>
        <v>30.790809430845471</v>
      </c>
      <c r="J838" s="18">
        <f t="shared" ref="J838:J901" si="41">+H838/F838</f>
        <v>5.1032915678060245E-2</v>
      </c>
      <c r="K838" s="18"/>
      <c r="L838" s="56" t="str">
        <f>+VLOOKUP(Tabla1[[#This Row],[Operador]],OPE_6[#All],9,FALSE)</f>
        <v>I-ALLM SA</v>
      </c>
    </row>
    <row r="839" spans="1:12" x14ac:dyDescent="0.2">
      <c r="A839" s="15">
        <v>2005</v>
      </c>
      <c r="B839" s="15" t="s">
        <v>31</v>
      </c>
      <c r="C839" s="16" t="str">
        <f t="shared" si="39"/>
        <v>Noviembre-2005</v>
      </c>
      <c r="D839" s="15" t="s">
        <v>7</v>
      </c>
      <c r="E839" s="67">
        <v>642441</v>
      </c>
      <c r="F839" s="67">
        <v>308277519</v>
      </c>
      <c r="G839" s="17">
        <f>+Tabla1[[#This Row],[Toneladas Km (Ton.Km)]]/Tabla1[[#This Row],[Toneladas (Ton)]]</f>
        <v>479.85343245527605</v>
      </c>
      <c r="H839" s="18">
        <v>14913846</v>
      </c>
      <c r="I839" s="18">
        <f t="shared" si="40"/>
        <v>23.214343418306118</v>
      </c>
      <c r="J839" s="18">
        <f t="shared" si="41"/>
        <v>4.8377987627440326E-2</v>
      </c>
      <c r="K839" s="18"/>
      <c r="L839" s="56" t="str">
        <f>+VLOOKUP(Tabla1[[#This Row],[Operador]],OPE_6[#All],9,FALSE)</f>
        <v>C-NCA SA</v>
      </c>
    </row>
    <row r="840" spans="1:12" x14ac:dyDescent="0.2">
      <c r="A840" s="15">
        <v>2005</v>
      </c>
      <c r="B840" s="15" t="s">
        <v>31</v>
      </c>
      <c r="C840" s="16" t="str">
        <f t="shared" si="39"/>
        <v>Noviembre-2005</v>
      </c>
      <c r="D840" s="15" t="s">
        <v>36</v>
      </c>
      <c r="E840" s="67">
        <v>292101</v>
      </c>
      <c r="F840" s="67">
        <v>235066622</v>
      </c>
      <c r="G840" s="17">
        <f>+Tabla1[[#This Row],[Toneladas Km (Ton.Km)]]/Tabla1[[#This Row],[Toneladas (Ton)]]</f>
        <v>804.74432473699164</v>
      </c>
      <c r="H840" s="18">
        <v>8964190</v>
      </c>
      <c r="I840" s="18">
        <f t="shared" si="40"/>
        <v>30.688665906655576</v>
      </c>
      <c r="J840" s="18">
        <f t="shared" si="41"/>
        <v>3.813467826155259E-2</v>
      </c>
      <c r="K840" s="18"/>
      <c r="L840" s="56" t="str">
        <f>+VLOOKUP(Tabla1[[#This Row],[Operador]],OPE_6[#All],9,FALSE)</f>
        <v>J-ALLC SA</v>
      </c>
    </row>
    <row r="841" spans="1:12" x14ac:dyDescent="0.2">
      <c r="A841" s="15">
        <v>2005</v>
      </c>
      <c r="B841" s="15" t="s">
        <v>32</v>
      </c>
      <c r="C841" s="16" t="str">
        <f t="shared" si="39"/>
        <v>Diciembre-2005</v>
      </c>
      <c r="D841" s="15" t="s">
        <v>81</v>
      </c>
      <c r="E841" s="67">
        <v>205877</v>
      </c>
      <c r="F841" s="67">
        <v>89460000</v>
      </c>
      <c r="G841" s="17">
        <f>+Tabla1[[#This Row],[Toneladas Km (Ton.Km)]]/Tabla1[[#This Row],[Toneladas (Ton)]]</f>
        <v>434.53129781374315</v>
      </c>
      <c r="H841" s="18">
        <v>5304922</v>
      </c>
      <c r="I841" s="18">
        <f t="shared" si="40"/>
        <v>25.767433953282787</v>
      </c>
      <c r="J841" s="18">
        <f t="shared" si="41"/>
        <v>5.9299374021909233E-2</v>
      </c>
      <c r="K841" s="18"/>
      <c r="L841" s="56" t="str">
        <f>+VLOOKUP(Tabla1[[#This Row],[Operador]],OPE_6[#All],9,FALSE)</f>
        <v>B-FEP SA</v>
      </c>
    </row>
    <row r="842" spans="1:12" x14ac:dyDescent="0.2">
      <c r="A842" s="15">
        <v>2005</v>
      </c>
      <c r="B842" s="15" t="s">
        <v>32</v>
      </c>
      <c r="C842" s="16" t="str">
        <f t="shared" si="39"/>
        <v>Diciembre-2005</v>
      </c>
      <c r="D842" s="15" t="s">
        <v>6</v>
      </c>
      <c r="E842" s="67">
        <v>439760</v>
      </c>
      <c r="F842" s="67">
        <v>168301130</v>
      </c>
      <c r="G842" s="17">
        <f>+Tabla1[[#This Row],[Toneladas Km (Ton.Km)]]/Tabla1[[#This Row],[Toneladas (Ton)]]</f>
        <v>382.71131981080589</v>
      </c>
      <c r="H842" s="18">
        <v>9624000</v>
      </c>
      <c r="I842" s="18">
        <f t="shared" si="40"/>
        <v>21.884664362379478</v>
      </c>
      <c r="J842" s="18">
        <f t="shared" si="41"/>
        <v>5.7183216773410851E-2</v>
      </c>
      <c r="K842" s="18"/>
      <c r="L842" s="56" t="str">
        <f>+VLOOKUP(Tabla1[[#This Row],[Operador]],OPE_6[#All],9,FALSE)</f>
        <v>A-FSR SA</v>
      </c>
    </row>
    <row r="843" spans="1:12" x14ac:dyDescent="0.2">
      <c r="A843" s="15">
        <v>2005</v>
      </c>
      <c r="B843" s="15" t="s">
        <v>32</v>
      </c>
      <c r="C843" s="16" t="str">
        <f t="shared" si="39"/>
        <v>Diciembre-2005</v>
      </c>
      <c r="D843" s="15" t="s">
        <v>35</v>
      </c>
      <c r="E843" s="67">
        <v>115476</v>
      </c>
      <c r="F843" s="67">
        <v>68136904</v>
      </c>
      <c r="G843" s="17">
        <f>+Tabla1[[#This Row],[Toneladas Km (Ton.Km)]]/Tabla1[[#This Row],[Toneladas (Ton)]]</f>
        <v>590.05251307631022</v>
      </c>
      <c r="H843" s="18">
        <v>2818710</v>
      </c>
      <c r="I843" s="18">
        <f t="shared" si="40"/>
        <v>24.409487685752882</v>
      </c>
      <c r="J843" s="18">
        <f t="shared" si="41"/>
        <v>4.1368331029540177E-2</v>
      </c>
      <c r="K843" s="18"/>
      <c r="L843" s="56" t="str">
        <f>+VLOOKUP(Tabla1[[#This Row],[Operador]],OPE_6[#All],9,FALSE)</f>
        <v>I-ALLM SA</v>
      </c>
    </row>
    <row r="844" spans="1:12" x14ac:dyDescent="0.2">
      <c r="A844" s="15">
        <v>2005</v>
      </c>
      <c r="B844" s="15" t="s">
        <v>32</v>
      </c>
      <c r="C844" s="16" t="str">
        <f t="shared" si="39"/>
        <v>Diciembre-2005</v>
      </c>
      <c r="D844" s="15" t="s">
        <v>7</v>
      </c>
      <c r="E844" s="67">
        <v>726318</v>
      </c>
      <c r="F844" s="67">
        <v>318465106</v>
      </c>
      <c r="G844" s="17">
        <f>+Tabla1[[#This Row],[Toneladas Km (Ton.Km)]]/Tabla1[[#This Row],[Toneladas (Ton)]]</f>
        <v>438.46511583080689</v>
      </c>
      <c r="H844" s="18">
        <v>14690694</v>
      </c>
      <c r="I844" s="18">
        <f t="shared" si="40"/>
        <v>20.226256267915705</v>
      </c>
      <c r="J844" s="18">
        <f t="shared" si="41"/>
        <v>4.6129681786864274E-2</v>
      </c>
      <c r="K844" s="18"/>
      <c r="L844" s="56" t="str">
        <f>+VLOOKUP(Tabla1[[#This Row],[Operador]],OPE_6[#All],9,FALSE)</f>
        <v>C-NCA SA</v>
      </c>
    </row>
    <row r="845" spans="1:12" x14ac:dyDescent="0.2">
      <c r="A845" s="15">
        <v>2005</v>
      </c>
      <c r="B845" s="15" t="s">
        <v>32</v>
      </c>
      <c r="C845" s="16" t="str">
        <f t="shared" si="39"/>
        <v>Diciembre-2005</v>
      </c>
      <c r="D845" s="15" t="s">
        <v>36</v>
      </c>
      <c r="E845" s="67">
        <v>295169</v>
      </c>
      <c r="F845" s="67">
        <v>244009270</v>
      </c>
      <c r="G845" s="17">
        <f>+Tabla1[[#This Row],[Toneladas Km (Ton.Km)]]/Tabla1[[#This Row],[Toneladas (Ton)]]</f>
        <v>826.67648025368521</v>
      </c>
      <c r="H845" s="18">
        <v>9263120</v>
      </c>
      <c r="I845" s="18">
        <f t="shared" si="40"/>
        <v>31.382428371543082</v>
      </c>
      <c r="J845" s="18">
        <f t="shared" si="41"/>
        <v>3.7962164306298694E-2</v>
      </c>
      <c r="K845" s="18"/>
      <c r="L845" s="56" t="str">
        <f>+VLOOKUP(Tabla1[[#This Row],[Operador]],OPE_6[#All],9,FALSE)</f>
        <v>J-ALLC SA</v>
      </c>
    </row>
    <row r="846" spans="1:12" x14ac:dyDescent="0.2">
      <c r="A846" s="15">
        <v>2005</v>
      </c>
      <c r="B846" s="15" t="s">
        <v>4</v>
      </c>
      <c r="C846" s="16" t="str">
        <f t="shared" si="39"/>
        <v>Enero-2005</v>
      </c>
      <c r="D846" s="15" t="s">
        <v>163</v>
      </c>
      <c r="E846" s="67">
        <v>57310</v>
      </c>
      <c r="F846" s="67">
        <v>58859290</v>
      </c>
      <c r="G846" s="17">
        <f>+Tabla1[[#This Row],[Toneladas Km (Ton.Km)]]/Tabla1[[#This Row],[Toneladas (Ton)]]</f>
        <v>1027.0335020066307</v>
      </c>
      <c r="H846" s="18">
        <v>3049581</v>
      </c>
      <c r="I846" s="18">
        <f t="shared" si="40"/>
        <v>53.21202233467109</v>
      </c>
      <c r="J846" s="18">
        <f t="shared" si="41"/>
        <v>5.1811379308177183E-2</v>
      </c>
      <c r="K846" s="18"/>
      <c r="L846" s="56" t="str">
        <f>+VLOOKUP(Tabla1[[#This Row],[Operador]],OPE_6[#All],9,FALSE)</f>
        <v>H-BC SA</v>
      </c>
    </row>
    <row r="847" spans="1:12" x14ac:dyDescent="0.2">
      <c r="A847" s="15">
        <v>2005</v>
      </c>
      <c r="B847" s="15" t="s">
        <v>11</v>
      </c>
      <c r="C847" s="16" t="str">
        <f t="shared" si="39"/>
        <v>Febrero-2005</v>
      </c>
      <c r="D847" s="15" t="s">
        <v>163</v>
      </c>
      <c r="E847" s="67">
        <v>37429</v>
      </c>
      <c r="F847" s="67">
        <v>41433700</v>
      </c>
      <c r="G847" s="17">
        <f>+Tabla1[[#This Row],[Toneladas Km (Ton.Km)]]/Tabla1[[#This Row],[Toneladas (Ton)]]</f>
        <v>1106.9945763979802</v>
      </c>
      <c r="H847" s="18">
        <v>2015103</v>
      </c>
      <c r="I847" s="18">
        <f t="shared" si="40"/>
        <v>53.838013305191161</v>
      </c>
      <c r="J847" s="18">
        <f t="shared" si="41"/>
        <v>4.8634396638485095E-2</v>
      </c>
      <c r="K847" s="18"/>
      <c r="L847" s="56" t="str">
        <f>+VLOOKUP(Tabla1[[#This Row],[Operador]],OPE_6[#All],9,FALSE)</f>
        <v>H-BC SA</v>
      </c>
    </row>
    <row r="848" spans="1:12" x14ac:dyDescent="0.2">
      <c r="A848" s="15">
        <v>2005</v>
      </c>
      <c r="B848" s="15" t="s">
        <v>12</v>
      </c>
      <c r="C848" s="16" t="str">
        <f t="shared" si="39"/>
        <v>Marzo-2005</v>
      </c>
      <c r="D848" s="15" t="s">
        <v>163</v>
      </c>
      <c r="E848" s="67">
        <v>43338</v>
      </c>
      <c r="F848" s="67">
        <v>46217804</v>
      </c>
      <c r="G848" s="17">
        <f>+Tabla1[[#This Row],[Toneladas Km (Ton.Km)]]/Tabla1[[#This Row],[Toneladas (Ton)]]</f>
        <v>1066.4498592459274</v>
      </c>
      <c r="H848" s="18">
        <v>2295000</v>
      </c>
      <c r="I848" s="18">
        <f t="shared" si="40"/>
        <v>52.955835525404957</v>
      </c>
      <c r="J848" s="18">
        <f t="shared" si="41"/>
        <v>4.9656188770890113E-2</v>
      </c>
      <c r="K848" s="18"/>
      <c r="L848" s="56" t="str">
        <f>+VLOOKUP(Tabla1[[#This Row],[Operador]],OPE_6[#All],9,FALSE)</f>
        <v>H-BC SA</v>
      </c>
    </row>
    <row r="849" spans="1:12" x14ac:dyDescent="0.2">
      <c r="A849" s="15">
        <v>2005</v>
      </c>
      <c r="B849" s="15" t="s">
        <v>13</v>
      </c>
      <c r="C849" s="16" t="str">
        <f t="shared" si="39"/>
        <v>Abril-2005</v>
      </c>
      <c r="D849" s="15" t="s">
        <v>163</v>
      </c>
      <c r="E849" s="67">
        <v>81339</v>
      </c>
      <c r="F849" s="67">
        <v>75396803</v>
      </c>
      <c r="G849" s="17">
        <f>+Tabla1[[#This Row],[Toneladas Km (Ton.Km)]]/Tabla1[[#This Row],[Toneladas (Ton)]]</f>
        <v>926.94529069695966</v>
      </c>
      <c r="H849" s="18">
        <v>4659981</v>
      </c>
      <c r="I849" s="18">
        <f t="shared" si="40"/>
        <v>57.290856784568291</v>
      </c>
      <c r="J849" s="18">
        <f t="shared" si="41"/>
        <v>6.1806082149133038E-2</v>
      </c>
      <c r="K849" s="18"/>
      <c r="L849" s="56" t="str">
        <f>+VLOOKUP(Tabla1[[#This Row],[Operador]],OPE_6[#All],9,FALSE)</f>
        <v>H-BC SA</v>
      </c>
    </row>
    <row r="850" spans="1:12" x14ac:dyDescent="0.2">
      <c r="A850" s="15">
        <v>2005</v>
      </c>
      <c r="B850" s="15" t="s">
        <v>14</v>
      </c>
      <c r="C850" s="16" t="str">
        <f t="shared" si="39"/>
        <v>Mayo-2005</v>
      </c>
      <c r="D850" s="15" t="s">
        <v>163</v>
      </c>
      <c r="E850" s="67">
        <v>84538</v>
      </c>
      <c r="F850" s="67">
        <v>85464965</v>
      </c>
      <c r="G850" s="17">
        <f>+Tabla1[[#This Row],[Toneladas Km (Ton.Km)]]/Tabla1[[#This Row],[Toneladas (Ton)]]</f>
        <v>1010.9650689630698</v>
      </c>
      <c r="H850" s="18">
        <v>5703326</v>
      </c>
      <c r="I850" s="18">
        <f t="shared" si="40"/>
        <v>67.464643119070715</v>
      </c>
      <c r="J850" s="18">
        <f t="shared" si="41"/>
        <v>6.6732912135399572E-2</v>
      </c>
      <c r="K850" s="18"/>
      <c r="L850" s="56" t="str">
        <f>+VLOOKUP(Tabla1[[#This Row],[Operador]],OPE_6[#All],9,FALSE)</f>
        <v>H-BC SA</v>
      </c>
    </row>
    <row r="851" spans="1:12" x14ac:dyDescent="0.2">
      <c r="A851" s="15">
        <v>2005</v>
      </c>
      <c r="B851" s="15" t="s">
        <v>15</v>
      </c>
      <c r="C851" s="16" t="str">
        <f t="shared" si="39"/>
        <v>Junio-2005</v>
      </c>
      <c r="D851" s="15" t="s">
        <v>163</v>
      </c>
      <c r="E851" s="67">
        <v>77041</v>
      </c>
      <c r="F851" s="67">
        <v>77907406</v>
      </c>
      <c r="G851" s="17">
        <f>+Tabla1[[#This Row],[Toneladas Km (Ton.Km)]]/Tabla1[[#This Row],[Toneladas (Ton)]]</f>
        <v>1011.2460378240157</v>
      </c>
      <c r="H851" s="18">
        <v>4719117</v>
      </c>
      <c r="I851" s="18">
        <f t="shared" si="40"/>
        <v>61.254617671110189</v>
      </c>
      <c r="J851" s="18">
        <f t="shared" si="41"/>
        <v>6.0573406846584008E-2</v>
      </c>
      <c r="K851" s="18"/>
      <c r="L851" s="56" t="str">
        <f>+VLOOKUP(Tabla1[[#This Row],[Operador]],OPE_6[#All],9,FALSE)</f>
        <v>H-BC SA</v>
      </c>
    </row>
    <row r="852" spans="1:12" x14ac:dyDescent="0.2">
      <c r="A852" s="15">
        <v>2005</v>
      </c>
      <c r="B852" s="15" t="s">
        <v>16</v>
      </c>
      <c r="C852" s="16" t="str">
        <f t="shared" si="39"/>
        <v>Julio-2005</v>
      </c>
      <c r="D852" s="15" t="s">
        <v>163</v>
      </c>
      <c r="E852" s="67">
        <v>70634</v>
      </c>
      <c r="F852" s="67">
        <v>78113202</v>
      </c>
      <c r="G852" s="17">
        <f>+Tabla1[[#This Row],[Toneladas Km (Ton.Km)]]/Tabla1[[#This Row],[Toneladas (Ton)]]</f>
        <v>1105.8867117818613</v>
      </c>
      <c r="H852" s="18">
        <v>4732987</v>
      </c>
      <c r="I852" s="18">
        <f t="shared" si="40"/>
        <v>67.007206161338729</v>
      </c>
      <c r="J852" s="18">
        <f t="shared" si="41"/>
        <v>6.0591383771465418E-2</v>
      </c>
      <c r="K852" s="18"/>
      <c r="L852" s="56" t="str">
        <f>+VLOOKUP(Tabla1[[#This Row],[Operador]],OPE_6[#All],9,FALSE)</f>
        <v>H-BC SA</v>
      </c>
    </row>
    <row r="853" spans="1:12" x14ac:dyDescent="0.2">
      <c r="A853" s="15">
        <v>2005</v>
      </c>
      <c r="B853" s="15" t="s">
        <v>28</v>
      </c>
      <c r="C853" s="16" t="str">
        <f t="shared" si="39"/>
        <v>Agosto-2005</v>
      </c>
      <c r="D853" s="15" t="s">
        <v>163</v>
      </c>
      <c r="E853" s="67">
        <v>70066</v>
      </c>
      <c r="F853" s="67">
        <v>74473833</v>
      </c>
      <c r="G853" s="17">
        <f>+Tabla1[[#This Row],[Toneladas Km (Ton.Km)]]/Tabla1[[#This Row],[Toneladas (Ton)]]</f>
        <v>1062.9097279707705</v>
      </c>
      <c r="H853" s="18">
        <v>4709443</v>
      </c>
      <c r="I853" s="18">
        <f t="shared" si="40"/>
        <v>67.21438358119488</v>
      </c>
      <c r="J853" s="18">
        <f t="shared" si="41"/>
        <v>6.323621076412167E-2</v>
      </c>
      <c r="K853" s="18"/>
      <c r="L853" s="56" t="str">
        <f>+VLOOKUP(Tabla1[[#This Row],[Operador]],OPE_6[#All],9,FALSE)</f>
        <v>H-BC SA</v>
      </c>
    </row>
    <row r="854" spans="1:12" x14ac:dyDescent="0.2">
      <c r="A854" s="15">
        <v>2005</v>
      </c>
      <c r="B854" s="15" t="s">
        <v>29</v>
      </c>
      <c r="C854" s="16" t="str">
        <f t="shared" si="39"/>
        <v>Septiembre-2005</v>
      </c>
      <c r="D854" s="15" t="s">
        <v>163</v>
      </c>
      <c r="E854" s="67">
        <v>80422</v>
      </c>
      <c r="F854" s="67">
        <v>86018664</v>
      </c>
      <c r="G854" s="17">
        <f>+Tabla1[[#This Row],[Toneladas Km (Ton.Km)]]/Tabla1[[#This Row],[Toneladas (Ton)]]</f>
        <v>1069.5912063863123</v>
      </c>
      <c r="H854" s="18">
        <v>5255467</v>
      </c>
      <c r="I854" s="18">
        <f t="shared" si="40"/>
        <v>65.348623510979579</v>
      </c>
      <c r="J854" s="18">
        <f t="shared" si="41"/>
        <v>6.1096821964126295E-2</v>
      </c>
      <c r="K854" s="18"/>
      <c r="L854" s="56" t="str">
        <f>+VLOOKUP(Tabla1[[#This Row],[Operador]],OPE_6[#All],9,FALSE)</f>
        <v>H-BC SA</v>
      </c>
    </row>
    <row r="855" spans="1:12" x14ac:dyDescent="0.2">
      <c r="A855" s="15">
        <v>2005</v>
      </c>
      <c r="B855" s="15" t="s">
        <v>30</v>
      </c>
      <c r="C855" s="16" t="str">
        <f t="shared" si="39"/>
        <v>Octubre-2005</v>
      </c>
      <c r="D855" s="15" t="s">
        <v>163</v>
      </c>
      <c r="E855" s="67">
        <v>57053</v>
      </c>
      <c r="F855" s="67">
        <v>68568331</v>
      </c>
      <c r="G855" s="17">
        <f>+Tabla1[[#This Row],[Toneladas Km (Ton.Km)]]/Tabla1[[#This Row],[Toneladas (Ton)]]</f>
        <v>1201.8356791053932</v>
      </c>
      <c r="H855" s="18">
        <v>4281065</v>
      </c>
      <c r="I855" s="18">
        <f t="shared" si="40"/>
        <v>75.036632604771</v>
      </c>
      <c r="J855" s="18">
        <f t="shared" si="41"/>
        <v>6.2435018288544898E-2</v>
      </c>
      <c r="K855" s="18"/>
      <c r="L855" s="56" t="str">
        <f>+VLOOKUP(Tabla1[[#This Row],[Operador]],OPE_6[#All],9,FALSE)</f>
        <v>H-BC SA</v>
      </c>
    </row>
    <row r="856" spans="1:12" x14ac:dyDescent="0.2">
      <c r="A856" s="15">
        <v>2005</v>
      </c>
      <c r="B856" s="15" t="s">
        <v>31</v>
      </c>
      <c r="C856" s="16" t="str">
        <f t="shared" si="39"/>
        <v>Noviembre-2005</v>
      </c>
      <c r="D856" s="15" t="s">
        <v>163</v>
      </c>
      <c r="E856" s="67">
        <v>60550</v>
      </c>
      <c r="F856" s="67">
        <v>62801854</v>
      </c>
      <c r="G856" s="17">
        <f>+Tabla1[[#This Row],[Toneladas Km (Ton.Km)]]/Tabla1[[#This Row],[Toneladas (Ton)]]</f>
        <v>1037.1899917423616</v>
      </c>
      <c r="H856" s="18">
        <v>3786382</v>
      </c>
      <c r="I856" s="18">
        <f t="shared" si="40"/>
        <v>62.533146160198186</v>
      </c>
      <c r="J856" s="18">
        <f t="shared" si="41"/>
        <v>6.0290927079955314E-2</v>
      </c>
      <c r="K856" s="18"/>
      <c r="L856" s="56" t="str">
        <f>+VLOOKUP(Tabla1[[#This Row],[Operador]],OPE_6[#All],9,FALSE)</f>
        <v>H-BC SA</v>
      </c>
    </row>
    <row r="857" spans="1:12" x14ac:dyDescent="0.2">
      <c r="A857" s="15">
        <v>2005</v>
      </c>
      <c r="B857" s="15" t="s">
        <v>32</v>
      </c>
      <c r="C857" s="16" t="str">
        <f t="shared" si="39"/>
        <v>Diciembre-2005</v>
      </c>
      <c r="D857" s="15" t="s">
        <v>163</v>
      </c>
      <c r="E857" s="67">
        <v>52717</v>
      </c>
      <c r="F857" s="67">
        <v>52383056</v>
      </c>
      <c r="G857" s="17">
        <f>+Tabla1[[#This Row],[Toneladas Km (Ton.Km)]]/Tabla1[[#This Row],[Toneladas (Ton)]]</f>
        <v>993.66534514482998</v>
      </c>
      <c r="H857" s="18">
        <v>3187782</v>
      </c>
      <c r="I857" s="18">
        <f t="shared" si="40"/>
        <v>60.469715651497623</v>
      </c>
      <c r="J857" s="18">
        <f t="shared" si="41"/>
        <v>6.0855212418305646E-2</v>
      </c>
      <c r="K857" s="18"/>
      <c r="L857" s="56" t="str">
        <f>+VLOOKUP(Tabla1[[#This Row],[Operador]],OPE_6[#All],9,FALSE)</f>
        <v>H-BC SA</v>
      </c>
    </row>
    <row r="858" spans="1:12" x14ac:dyDescent="0.2">
      <c r="A858" s="15">
        <v>2006</v>
      </c>
      <c r="B858" s="15" t="s">
        <v>4</v>
      </c>
      <c r="C858" s="16" t="str">
        <f t="shared" si="39"/>
        <v>Enero-2006</v>
      </c>
      <c r="D858" s="15" t="s">
        <v>81</v>
      </c>
      <c r="E858" s="67">
        <v>166945</v>
      </c>
      <c r="F858" s="67">
        <v>78690000</v>
      </c>
      <c r="G858" s="17">
        <f>+Tabla1[[#This Row],[Toneladas Km (Ton.Km)]]/Tabla1[[#This Row],[Toneladas (Ton)]]</f>
        <v>471.35284075593756</v>
      </c>
      <c r="H858" s="18">
        <v>4679868</v>
      </c>
      <c r="I858" s="18">
        <f t="shared" si="40"/>
        <v>28.032393902183355</v>
      </c>
      <c r="J858" s="18">
        <f t="shared" si="41"/>
        <v>5.9472207396111323E-2</v>
      </c>
      <c r="K858" s="18"/>
      <c r="L858" s="56" t="str">
        <f>+VLOOKUP(Tabla1[[#This Row],[Operador]],OPE_6[#All],9,FALSE)</f>
        <v>B-FEP SA</v>
      </c>
    </row>
    <row r="859" spans="1:12" x14ac:dyDescent="0.2">
      <c r="A859" s="15">
        <v>2006</v>
      </c>
      <c r="B859" s="15" t="s">
        <v>4</v>
      </c>
      <c r="C859" s="16" t="str">
        <f t="shared" si="39"/>
        <v>Enero-2006</v>
      </c>
      <c r="D859" s="15" t="s">
        <v>6</v>
      </c>
      <c r="E859" s="67">
        <v>426260</v>
      </c>
      <c r="F859" s="67">
        <v>165292460</v>
      </c>
      <c r="G859" s="17">
        <f>+Tabla1[[#This Row],[Toneladas Km (Ton.Km)]]/Tabla1[[#This Row],[Toneladas (Ton)]]</f>
        <v>387.77380002815181</v>
      </c>
      <c r="H859" s="18">
        <v>9739000</v>
      </c>
      <c r="I859" s="18">
        <f t="shared" si="40"/>
        <v>22.847557828555342</v>
      </c>
      <c r="J859" s="18">
        <f t="shared" si="41"/>
        <v>5.8919807957362361E-2</v>
      </c>
      <c r="K859" s="18"/>
      <c r="L859" s="56" t="str">
        <f>+VLOOKUP(Tabla1[[#This Row],[Operador]],OPE_6[#All],9,FALSE)</f>
        <v>A-FSR SA</v>
      </c>
    </row>
    <row r="860" spans="1:12" x14ac:dyDescent="0.2">
      <c r="A860" s="15">
        <v>2006</v>
      </c>
      <c r="B860" s="15" t="s">
        <v>4</v>
      </c>
      <c r="C860" s="16" t="str">
        <f t="shared" si="39"/>
        <v>Enero-2006</v>
      </c>
      <c r="D860" s="15" t="s">
        <v>35</v>
      </c>
      <c r="E860" s="67">
        <v>112561</v>
      </c>
      <c r="F860" s="67">
        <v>64303027</v>
      </c>
      <c r="G860" s="17">
        <f>+Tabla1[[#This Row],[Toneladas Km (Ton.Km)]]/Tabla1[[#This Row],[Toneladas (Ton)]]</f>
        <v>571.2727054663693</v>
      </c>
      <c r="H860" s="18">
        <v>3118150</v>
      </c>
      <c r="I860" s="18">
        <f t="shared" si="40"/>
        <v>27.701868320288554</v>
      </c>
      <c r="J860" s="18">
        <f t="shared" si="41"/>
        <v>4.849149636454906E-2</v>
      </c>
      <c r="K860" s="18"/>
      <c r="L860" s="56" t="str">
        <f>+VLOOKUP(Tabla1[[#This Row],[Operador]],OPE_6[#All],9,FALSE)</f>
        <v>I-ALLM SA</v>
      </c>
    </row>
    <row r="861" spans="1:12" x14ac:dyDescent="0.2">
      <c r="A861" s="15">
        <v>2006</v>
      </c>
      <c r="B861" s="15" t="s">
        <v>4</v>
      </c>
      <c r="C861" s="16" t="str">
        <f t="shared" si="39"/>
        <v>Enero-2006</v>
      </c>
      <c r="D861" s="15" t="s">
        <v>7</v>
      </c>
      <c r="E861" s="67">
        <v>675165</v>
      </c>
      <c r="F861" s="67">
        <v>312369554</v>
      </c>
      <c r="G861" s="17">
        <f>+Tabla1[[#This Row],[Toneladas Km (Ton.Km)]]/Tabla1[[#This Row],[Toneladas (Ton)]]</f>
        <v>462.65661579021423</v>
      </c>
      <c r="H861" s="18">
        <v>15315219</v>
      </c>
      <c r="I861" s="18">
        <f t="shared" si="40"/>
        <v>22.683668436604385</v>
      </c>
      <c r="J861" s="18">
        <f t="shared" si="41"/>
        <v>4.9029166907860681E-2</v>
      </c>
      <c r="K861" s="18"/>
      <c r="L861" s="56" t="str">
        <f>+VLOOKUP(Tabla1[[#This Row],[Operador]],OPE_6[#All],9,FALSE)</f>
        <v>C-NCA SA</v>
      </c>
    </row>
    <row r="862" spans="1:12" x14ac:dyDescent="0.2">
      <c r="A862" s="15">
        <v>2006</v>
      </c>
      <c r="B862" s="15" t="s">
        <v>4</v>
      </c>
      <c r="C862" s="16" t="str">
        <f t="shared" si="39"/>
        <v>Enero-2006</v>
      </c>
      <c r="D862" s="15" t="s">
        <v>36</v>
      </c>
      <c r="E862" s="67">
        <v>297207</v>
      </c>
      <c r="F862" s="67">
        <v>236501560</v>
      </c>
      <c r="G862" s="17">
        <f>+Tabla1[[#This Row],[Toneladas Km (Ton.Km)]]/Tabla1[[#This Row],[Toneladas (Ton)]]</f>
        <v>795.7469373197805</v>
      </c>
      <c r="H862" s="18">
        <v>9002720</v>
      </c>
      <c r="I862" s="18">
        <f t="shared" si="40"/>
        <v>30.29107658971693</v>
      </c>
      <c r="J862" s="18">
        <f t="shared" si="41"/>
        <v>3.8066218252429285E-2</v>
      </c>
      <c r="K862" s="18"/>
      <c r="L862" s="56" t="str">
        <f>+VLOOKUP(Tabla1[[#This Row],[Operador]],OPE_6[#All],9,FALSE)</f>
        <v>J-ALLC SA</v>
      </c>
    </row>
    <row r="863" spans="1:12" x14ac:dyDescent="0.2">
      <c r="A863" s="15">
        <v>2006</v>
      </c>
      <c r="B863" s="15" t="s">
        <v>11</v>
      </c>
      <c r="C863" s="16" t="str">
        <f t="shared" si="39"/>
        <v>Febrero-2006</v>
      </c>
      <c r="D863" s="15" t="s">
        <v>81</v>
      </c>
      <c r="E863" s="67">
        <v>143122</v>
      </c>
      <c r="F863" s="67">
        <v>66530000</v>
      </c>
      <c r="G863" s="17">
        <f>+Tabla1[[#This Row],[Toneladas Km (Ton.Km)]]/Tabla1[[#This Row],[Toneladas (Ton)]]</f>
        <v>464.84817149005744</v>
      </c>
      <c r="H863" s="18">
        <v>3907031</v>
      </c>
      <c r="I863" s="18">
        <f t="shared" si="40"/>
        <v>27.298605385615069</v>
      </c>
      <c r="J863" s="18">
        <f t="shared" si="41"/>
        <v>5.8725852998647229E-2</v>
      </c>
      <c r="K863" s="18"/>
      <c r="L863" s="56" t="str">
        <f>+VLOOKUP(Tabla1[[#This Row],[Operador]],OPE_6[#All],9,FALSE)</f>
        <v>B-FEP SA</v>
      </c>
    </row>
    <row r="864" spans="1:12" x14ac:dyDescent="0.2">
      <c r="A864" s="15">
        <v>2006</v>
      </c>
      <c r="B864" s="15" t="s">
        <v>11</v>
      </c>
      <c r="C864" s="16" t="str">
        <f t="shared" si="39"/>
        <v>Febrero-2006</v>
      </c>
      <c r="D864" s="15" t="s">
        <v>6</v>
      </c>
      <c r="E864" s="67">
        <v>404060</v>
      </c>
      <c r="F864" s="67">
        <v>158585330</v>
      </c>
      <c r="G864" s="17">
        <f>+Tabla1[[#This Row],[Toneladas Km (Ton.Km)]]/Tabla1[[#This Row],[Toneladas (Ton)]]</f>
        <v>392.47965648666042</v>
      </c>
      <c r="H864" s="18">
        <v>9269000</v>
      </c>
      <c r="I864" s="18">
        <f t="shared" si="40"/>
        <v>22.939662426372323</v>
      </c>
      <c r="J864" s="18">
        <f t="shared" si="41"/>
        <v>5.8448029209259143E-2</v>
      </c>
      <c r="K864" s="18"/>
      <c r="L864" s="56" t="str">
        <f>+VLOOKUP(Tabla1[[#This Row],[Operador]],OPE_6[#All],9,FALSE)</f>
        <v>A-FSR SA</v>
      </c>
    </row>
    <row r="865" spans="1:12" x14ac:dyDescent="0.2">
      <c r="A865" s="15">
        <v>2006</v>
      </c>
      <c r="B865" s="15" t="s">
        <v>11</v>
      </c>
      <c r="C865" s="16" t="str">
        <f t="shared" si="39"/>
        <v>Febrero-2006</v>
      </c>
      <c r="D865" s="15" t="s">
        <v>35</v>
      </c>
      <c r="E865" s="67">
        <v>103772</v>
      </c>
      <c r="F865" s="67">
        <v>57363644</v>
      </c>
      <c r="G865" s="17">
        <f>+Tabla1[[#This Row],[Toneladas Km (Ton.Km)]]/Tabla1[[#This Row],[Toneladas (Ton)]]</f>
        <v>552.78537563119141</v>
      </c>
      <c r="H865" s="18">
        <v>3025670</v>
      </c>
      <c r="I865" s="18">
        <f t="shared" si="40"/>
        <v>29.156901669043673</v>
      </c>
      <c r="J865" s="18">
        <f t="shared" si="41"/>
        <v>5.2745428794586338E-2</v>
      </c>
      <c r="K865" s="18"/>
      <c r="L865" s="56" t="str">
        <f>+VLOOKUP(Tabla1[[#This Row],[Operador]],OPE_6[#All],9,FALSE)</f>
        <v>I-ALLM SA</v>
      </c>
    </row>
    <row r="866" spans="1:12" x14ac:dyDescent="0.2">
      <c r="A866" s="15">
        <v>2006</v>
      </c>
      <c r="B866" s="15" t="s">
        <v>11</v>
      </c>
      <c r="C866" s="16" t="str">
        <f t="shared" si="39"/>
        <v>Febrero-2006</v>
      </c>
      <c r="D866" s="15" t="s">
        <v>7</v>
      </c>
      <c r="E866" s="67">
        <v>578481</v>
      </c>
      <c r="F866" s="67">
        <v>242226524</v>
      </c>
      <c r="G866" s="17">
        <f>+Tabla1[[#This Row],[Toneladas Km (Ton.Km)]]/Tabla1[[#This Row],[Toneladas (Ton)]]</f>
        <v>418.72857362644584</v>
      </c>
      <c r="H866" s="18">
        <v>11740966</v>
      </c>
      <c r="I866" s="18">
        <f t="shared" si="40"/>
        <v>20.296199875190368</v>
      </c>
      <c r="J866" s="18">
        <f t="shared" si="41"/>
        <v>4.8471017154174248E-2</v>
      </c>
      <c r="K866" s="18"/>
      <c r="L866" s="56" t="str">
        <f>+VLOOKUP(Tabla1[[#This Row],[Operador]],OPE_6[#All],9,FALSE)</f>
        <v>C-NCA SA</v>
      </c>
    </row>
    <row r="867" spans="1:12" x14ac:dyDescent="0.2">
      <c r="A867" s="15">
        <v>2006</v>
      </c>
      <c r="B867" s="15" t="s">
        <v>11</v>
      </c>
      <c r="C867" s="16" t="str">
        <f t="shared" si="39"/>
        <v>Febrero-2006</v>
      </c>
      <c r="D867" s="15" t="s">
        <v>36</v>
      </c>
      <c r="E867" s="67">
        <v>287827</v>
      </c>
      <c r="F867" s="67">
        <v>223619015</v>
      </c>
      <c r="G867" s="17">
        <f>+Tabla1[[#This Row],[Toneladas Km (Ton.Km)]]/Tabla1[[#This Row],[Toneladas (Ton)]]</f>
        <v>776.92160568674933</v>
      </c>
      <c r="H867" s="18">
        <v>9100120</v>
      </c>
      <c r="I867" s="18">
        <f t="shared" si="40"/>
        <v>31.616630823376543</v>
      </c>
      <c r="J867" s="18">
        <f t="shared" si="41"/>
        <v>4.0694750399468488E-2</v>
      </c>
      <c r="K867" s="18"/>
      <c r="L867" s="56" t="str">
        <f>+VLOOKUP(Tabla1[[#This Row],[Operador]],OPE_6[#All],9,FALSE)</f>
        <v>J-ALLC SA</v>
      </c>
    </row>
    <row r="868" spans="1:12" x14ac:dyDescent="0.2">
      <c r="A868" s="15">
        <v>2006</v>
      </c>
      <c r="B868" s="15" t="s">
        <v>12</v>
      </c>
      <c r="C868" s="16" t="str">
        <f t="shared" si="39"/>
        <v>Marzo-2006</v>
      </c>
      <c r="D868" s="15" t="s">
        <v>81</v>
      </c>
      <c r="E868" s="67">
        <v>267468</v>
      </c>
      <c r="F868" s="67">
        <v>127680000</v>
      </c>
      <c r="G868" s="17">
        <f>+Tabla1[[#This Row],[Toneladas Km (Ton.Km)]]/Tabla1[[#This Row],[Toneladas (Ton)]]</f>
        <v>477.36551662254925</v>
      </c>
      <c r="H868" s="18">
        <v>8579198</v>
      </c>
      <c r="I868" s="18">
        <f t="shared" si="40"/>
        <v>32.075605306055301</v>
      </c>
      <c r="J868" s="18">
        <f t="shared" si="41"/>
        <v>6.7192966791979947E-2</v>
      </c>
      <c r="K868" s="18"/>
      <c r="L868" s="56" t="str">
        <f>+VLOOKUP(Tabla1[[#This Row],[Operador]],OPE_6[#All],9,FALSE)</f>
        <v>B-FEP SA</v>
      </c>
    </row>
    <row r="869" spans="1:12" x14ac:dyDescent="0.2">
      <c r="A869" s="15">
        <v>2006</v>
      </c>
      <c r="B869" s="15" t="s">
        <v>12</v>
      </c>
      <c r="C869" s="16" t="str">
        <f t="shared" si="39"/>
        <v>Marzo-2006</v>
      </c>
      <c r="D869" s="15" t="s">
        <v>6</v>
      </c>
      <c r="E869" s="67">
        <v>442730</v>
      </c>
      <c r="F869" s="67">
        <v>175507300</v>
      </c>
      <c r="G869" s="17">
        <f>+Tabla1[[#This Row],[Toneladas Km (Ton.Km)]]/Tabla1[[#This Row],[Toneladas (Ton)]]</f>
        <v>396.42061753213017</v>
      </c>
      <c r="H869" s="18">
        <v>10614000</v>
      </c>
      <c r="I869" s="18">
        <f t="shared" si="40"/>
        <v>23.973979626408873</v>
      </c>
      <c r="J869" s="18">
        <f t="shared" si="41"/>
        <v>6.0476116947842058E-2</v>
      </c>
      <c r="K869" s="18"/>
      <c r="L869" s="56" t="str">
        <f>+VLOOKUP(Tabla1[[#This Row],[Operador]],OPE_6[#All],9,FALSE)</f>
        <v>A-FSR SA</v>
      </c>
    </row>
    <row r="870" spans="1:12" x14ac:dyDescent="0.2">
      <c r="A870" s="15">
        <v>2006</v>
      </c>
      <c r="B870" s="15" t="s">
        <v>12</v>
      </c>
      <c r="C870" s="16" t="str">
        <f t="shared" si="39"/>
        <v>Marzo-2006</v>
      </c>
      <c r="D870" s="15" t="s">
        <v>35</v>
      </c>
      <c r="E870" s="67">
        <v>124488</v>
      </c>
      <c r="F870" s="67">
        <v>72408658</v>
      </c>
      <c r="G870" s="17">
        <f>+Tabla1[[#This Row],[Toneladas Km (Ton.Km)]]/Tabla1[[#This Row],[Toneladas (Ton)]]</f>
        <v>581.65170940170935</v>
      </c>
      <c r="H870" s="18">
        <v>3233003.9399999995</v>
      </c>
      <c r="I870" s="18">
        <f t="shared" si="40"/>
        <v>25.970406304222088</v>
      </c>
      <c r="J870" s="18">
        <f t="shared" si="41"/>
        <v>4.4649411124288475E-2</v>
      </c>
      <c r="K870" s="18"/>
      <c r="L870" s="56" t="str">
        <f>+VLOOKUP(Tabla1[[#This Row],[Operador]],OPE_6[#All],9,FALSE)</f>
        <v>I-ALLM SA</v>
      </c>
    </row>
    <row r="871" spans="1:12" x14ac:dyDescent="0.2">
      <c r="A871" s="15">
        <v>2006</v>
      </c>
      <c r="B871" s="15" t="s">
        <v>12</v>
      </c>
      <c r="C871" s="16" t="str">
        <f t="shared" si="39"/>
        <v>Marzo-2006</v>
      </c>
      <c r="D871" s="15" t="s">
        <v>7</v>
      </c>
      <c r="E871" s="67">
        <v>673929</v>
      </c>
      <c r="F871" s="67">
        <v>276572316</v>
      </c>
      <c r="G871" s="17">
        <f>+Tabla1[[#This Row],[Toneladas Km (Ton.Km)]]/Tabla1[[#This Row],[Toneladas (Ton)]]</f>
        <v>410.38791326682781</v>
      </c>
      <c r="H871" s="18">
        <v>13353353</v>
      </c>
      <c r="I871" s="18">
        <f t="shared" si="40"/>
        <v>19.814183689973277</v>
      </c>
      <c r="J871" s="18">
        <f t="shared" si="41"/>
        <v>4.8281596629505028E-2</v>
      </c>
      <c r="K871" s="18"/>
      <c r="L871" s="56" t="str">
        <f>+VLOOKUP(Tabla1[[#This Row],[Operador]],OPE_6[#All],9,FALSE)</f>
        <v>C-NCA SA</v>
      </c>
    </row>
    <row r="872" spans="1:12" x14ac:dyDescent="0.2">
      <c r="A872" s="15">
        <v>2006</v>
      </c>
      <c r="B872" s="15" t="s">
        <v>12</v>
      </c>
      <c r="C872" s="16" t="str">
        <f t="shared" si="39"/>
        <v>Marzo-2006</v>
      </c>
      <c r="D872" s="15" t="s">
        <v>36</v>
      </c>
      <c r="E872" s="67">
        <v>310916</v>
      </c>
      <c r="F872" s="67">
        <v>262544916</v>
      </c>
      <c r="G872" s="17">
        <f>+Tabla1[[#This Row],[Toneladas Km (Ton.Km)]]/Tabla1[[#This Row],[Toneladas (Ton)]]</f>
        <v>844.42394730409501</v>
      </c>
      <c r="H872" s="18">
        <v>10569171.27</v>
      </c>
      <c r="I872" s="18">
        <f t="shared" si="40"/>
        <v>33.993655102986011</v>
      </c>
      <c r="J872" s="18">
        <f t="shared" si="41"/>
        <v>4.0256621347030765E-2</v>
      </c>
      <c r="K872" s="18"/>
      <c r="L872" s="56" t="str">
        <f>+VLOOKUP(Tabla1[[#This Row],[Operador]],OPE_6[#All],9,FALSE)</f>
        <v>J-ALLC SA</v>
      </c>
    </row>
    <row r="873" spans="1:12" x14ac:dyDescent="0.2">
      <c r="A873" s="15">
        <v>2006</v>
      </c>
      <c r="B873" s="15" t="s">
        <v>13</v>
      </c>
      <c r="C873" s="16" t="str">
        <f t="shared" si="39"/>
        <v>Abril-2006</v>
      </c>
      <c r="D873" s="15" t="s">
        <v>81</v>
      </c>
      <c r="E873" s="67">
        <v>376806</v>
      </c>
      <c r="F873" s="67">
        <v>171910000</v>
      </c>
      <c r="G873" s="17">
        <f>+Tabla1[[#This Row],[Toneladas Km (Ton.Km)]]/Tabla1[[#This Row],[Toneladas (Ton)]]</f>
        <v>456.22946556052716</v>
      </c>
      <c r="H873" s="18">
        <v>12947689</v>
      </c>
      <c r="I873" s="18">
        <f t="shared" si="40"/>
        <v>34.361684792704999</v>
      </c>
      <c r="J873" s="18">
        <f t="shared" si="41"/>
        <v>7.5316671514164393E-2</v>
      </c>
      <c r="K873" s="18"/>
      <c r="L873" s="56" t="str">
        <f>+VLOOKUP(Tabla1[[#This Row],[Operador]],OPE_6[#All],9,FALSE)</f>
        <v>B-FEP SA</v>
      </c>
    </row>
    <row r="874" spans="1:12" x14ac:dyDescent="0.2">
      <c r="A874" s="15">
        <v>2006</v>
      </c>
      <c r="B874" s="15" t="s">
        <v>13</v>
      </c>
      <c r="C874" s="16" t="str">
        <f t="shared" ref="C874:C937" si="42" xml:space="preserve"> B874 &amp; "-" &amp; A874</f>
        <v>Abril-2006</v>
      </c>
      <c r="D874" s="15" t="s">
        <v>6</v>
      </c>
      <c r="E874" s="67">
        <v>439090</v>
      </c>
      <c r="F874" s="67">
        <v>174336680</v>
      </c>
      <c r="G874" s="17">
        <f>+Tabla1[[#This Row],[Toneladas Km (Ton.Km)]]/Tabla1[[#This Row],[Toneladas (Ton)]]</f>
        <v>397.04088000182196</v>
      </c>
      <c r="H874" s="18">
        <v>10502000</v>
      </c>
      <c r="I874" s="18">
        <f t="shared" si="40"/>
        <v>23.917647862624975</v>
      </c>
      <c r="J874" s="18">
        <f t="shared" si="41"/>
        <v>6.0239761362898499E-2</v>
      </c>
      <c r="K874" s="18"/>
      <c r="L874" s="56" t="str">
        <f>+VLOOKUP(Tabla1[[#This Row],[Operador]],OPE_6[#All],9,FALSE)</f>
        <v>A-FSR SA</v>
      </c>
    </row>
    <row r="875" spans="1:12" x14ac:dyDescent="0.2">
      <c r="A875" s="15">
        <v>2006</v>
      </c>
      <c r="B875" s="15" t="s">
        <v>13</v>
      </c>
      <c r="C875" s="16" t="str">
        <f t="shared" si="42"/>
        <v>Abril-2006</v>
      </c>
      <c r="D875" s="15" t="s">
        <v>35</v>
      </c>
      <c r="E875" s="67">
        <v>106741</v>
      </c>
      <c r="F875" s="67">
        <v>65002723</v>
      </c>
      <c r="G875" s="17">
        <f>+Tabla1[[#This Row],[Toneladas Km (Ton.Km)]]/Tabla1[[#This Row],[Toneladas (Ton)]]</f>
        <v>608.97614787195175</v>
      </c>
      <c r="H875" s="18">
        <v>2922040</v>
      </c>
      <c r="I875" s="18">
        <f t="shared" si="40"/>
        <v>27.37504801341565</v>
      </c>
      <c r="J875" s="18">
        <f t="shared" si="41"/>
        <v>4.4952578371216849E-2</v>
      </c>
      <c r="K875" s="18"/>
      <c r="L875" s="56" t="str">
        <f>+VLOOKUP(Tabla1[[#This Row],[Operador]],OPE_6[#All],9,FALSE)</f>
        <v>I-ALLM SA</v>
      </c>
    </row>
    <row r="876" spans="1:12" x14ac:dyDescent="0.2">
      <c r="A876" s="15">
        <v>2006</v>
      </c>
      <c r="B876" s="15" t="s">
        <v>13</v>
      </c>
      <c r="C876" s="16" t="str">
        <f t="shared" si="42"/>
        <v>Abril-2006</v>
      </c>
      <c r="D876" s="15" t="s">
        <v>7</v>
      </c>
      <c r="E876" s="67">
        <v>745752</v>
      </c>
      <c r="F876" s="67">
        <v>327031412</v>
      </c>
      <c r="G876" s="17">
        <f>+Tabla1[[#This Row],[Toneladas Km (Ton.Km)]]/Tabla1[[#This Row],[Toneladas (Ton)]]</f>
        <v>438.52569218721504</v>
      </c>
      <c r="H876" s="18">
        <v>16139691</v>
      </c>
      <c r="I876" s="18">
        <f t="shared" si="40"/>
        <v>21.642169246612816</v>
      </c>
      <c r="J876" s="18">
        <f t="shared" si="41"/>
        <v>4.9352112389741937E-2</v>
      </c>
      <c r="K876" s="18"/>
      <c r="L876" s="56" t="str">
        <f>+VLOOKUP(Tabla1[[#This Row],[Operador]],OPE_6[#All],9,FALSE)</f>
        <v>C-NCA SA</v>
      </c>
    </row>
    <row r="877" spans="1:12" x14ac:dyDescent="0.2">
      <c r="A877" s="15">
        <v>2006</v>
      </c>
      <c r="B877" s="15" t="s">
        <v>13</v>
      </c>
      <c r="C877" s="16" t="str">
        <f t="shared" si="42"/>
        <v>Abril-2006</v>
      </c>
      <c r="D877" s="15" t="s">
        <v>36</v>
      </c>
      <c r="E877" s="67">
        <v>319294</v>
      </c>
      <c r="F877" s="67">
        <v>266160656</v>
      </c>
      <c r="G877" s="17">
        <f>+Tabla1[[#This Row],[Toneladas Km (Ton.Km)]]/Tabla1[[#This Row],[Toneladas (Ton)]]</f>
        <v>833.59116049784836</v>
      </c>
      <c r="H877" s="18">
        <v>10605620</v>
      </c>
      <c r="I877" s="18">
        <f t="shared" si="40"/>
        <v>33.215844957938451</v>
      </c>
      <c r="J877" s="18">
        <f t="shared" si="41"/>
        <v>3.9846685679945121E-2</v>
      </c>
      <c r="K877" s="18"/>
      <c r="L877" s="56" t="str">
        <f>+VLOOKUP(Tabla1[[#This Row],[Operador]],OPE_6[#All],9,FALSE)</f>
        <v>J-ALLC SA</v>
      </c>
    </row>
    <row r="878" spans="1:12" x14ac:dyDescent="0.2">
      <c r="A878" s="15">
        <v>2006</v>
      </c>
      <c r="B878" s="15" t="s">
        <v>14</v>
      </c>
      <c r="C878" s="16" t="str">
        <f t="shared" si="42"/>
        <v>Mayo-2006</v>
      </c>
      <c r="D878" s="15" t="s">
        <v>81</v>
      </c>
      <c r="E878" s="67">
        <v>359425</v>
      </c>
      <c r="F878" s="67">
        <v>171340000</v>
      </c>
      <c r="G878" s="17">
        <f>+Tabla1[[#This Row],[Toneladas Km (Ton.Km)]]/Tabla1[[#This Row],[Toneladas (Ton)]]</f>
        <v>476.70584962092232</v>
      </c>
      <c r="H878" s="18">
        <v>11901239</v>
      </c>
      <c r="I878" s="18">
        <f t="shared" si="40"/>
        <v>33.111884259581274</v>
      </c>
      <c r="J878" s="18">
        <f t="shared" si="41"/>
        <v>6.9459781720555627E-2</v>
      </c>
      <c r="K878" s="18"/>
      <c r="L878" s="56" t="str">
        <f>+VLOOKUP(Tabla1[[#This Row],[Operador]],OPE_6[#All],9,FALSE)</f>
        <v>B-FEP SA</v>
      </c>
    </row>
    <row r="879" spans="1:12" x14ac:dyDescent="0.2">
      <c r="A879" s="15">
        <v>2006</v>
      </c>
      <c r="B879" s="15" t="s">
        <v>14</v>
      </c>
      <c r="C879" s="16" t="str">
        <f t="shared" si="42"/>
        <v>Mayo-2006</v>
      </c>
      <c r="D879" s="15" t="s">
        <v>6</v>
      </c>
      <c r="E879" s="67">
        <v>501000</v>
      </c>
      <c r="F879" s="67">
        <v>195843740</v>
      </c>
      <c r="G879" s="17">
        <f>+Tabla1[[#This Row],[Toneladas Km (Ton.Km)]]/Tabla1[[#This Row],[Toneladas (Ton)]]</f>
        <v>390.90566866267466</v>
      </c>
      <c r="H879" s="18">
        <v>11876000</v>
      </c>
      <c r="I879" s="18">
        <f t="shared" si="40"/>
        <v>23.704590818363272</v>
      </c>
      <c r="J879" s="18">
        <f t="shared" si="41"/>
        <v>6.0640181810253421E-2</v>
      </c>
      <c r="K879" s="18"/>
      <c r="L879" s="56" t="str">
        <f>+VLOOKUP(Tabla1[[#This Row],[Operador]],OPE_6[#All],9,FALSE)</f>
        <v>A-FSR SA</v>
      </c>
    </row>
    <row r="880" spans="1:12" x14ac:dyDescent="0.2">
      <c r="A880" s="15">
        <v>2006</v>
      </c>
      <c r="B880" s="15" t="s">
        <v>14</v>
      </c>
      <c r="C880" s="16" t="str">
        <f t="shared" si="42"/>
        <v>Mayo-2006</v>
      </c>
      <c r="D880" s="15" t="s">
        <v>35</v>
      </c>
      <c r="E880" s="67">
        <v>127289</v>
      </c>
      <c r="F880" s="67">
        <v>77756274</v>
      </c>
      <c r="G880" s="17">
        <f>+Tabla1[[#This Row],[Toneladas Km (Ton.Km)]]/Tabla1[[#This Row],[Toneladas (Ton)]]</f>
        <v>610.86404952509645</v>
      </c>
      <c r="H880" s="18">
        <v>3647040</v>
      </c>
      <c r="I880" s="18">
        <f t="shared" si="40"/>
        <v>28.651650967483445</v>
      </c>
      <c r="J880" s="18">
        <f t="shared" si="41"/>
        <v>4.6903482026414998E-2</v>
      </c>
      <c r="K880" s="18"/>
      <c r="L880" s="56" t="str">
        <f>+VLOOKUP(Tabla1[[#This Row],[Operador]],OPE_6[#All],9,FALSE)</f>
        <v>I-ALLM SA</v>
      </c>
    </row>
    <row r="881" spans="1:12" x14ac:dyDescent="0.2">
      <c r="A881" s="15">
        <v>2006</v>
      </c>
      <c r="B881" s="15" t="s">
        <v>14</v>
      </c>
      <c r="C881" s="16" t="str">
        <f t="shared" si="42"/>
        <v>Mayo-2006</v>
      </c>
      <c r="D881" s="15" t="s">
        <v>7</v>
      </c>
      <c r="E881" s="67">
        <v>888260</v>
      </c>
      <c r="F881" s="67">
        <v>446644744</v>
      </c>
      <c r="G881" s="17">
        <f>+Tabla1[[#This Row],[Toneladas Km (Ton.Km)]]/Tabla1[[#This Row],[Toneladas (Ton)]]</f>
        <v>502.8310899961723</v>
      </c>
      <c r="H881" s="18">
        <v>22411649</v>
      </c>
      <c r="I881" s="18">
        <f t="shared" si="40"/>
        <v>25.230956026388672</v>
      </c>
      <c r="J881" s="18">
        <f t="shared" si="41"/>
        <v>5.0177796338290725E-2</v>
      </c>
      <c r="K881" s="18"/>
      <c r="L881" s="56" t="str">
        <f>+VLOOKUP(Tabla1[[#This Row],[Operador]],OPE_6[#All],9,FALSE)</f>
        <v>C-NCA SA</v>
      </c>
    </row>
    <row r="882" spans="1:12" x14ac:dyDescent="0.2">
      <c r="A882" s="15">
        <v>2006</v>
      </c>
      <c r="B882" s="15" t="s">
        <v>14</v>
      </c>
      <c r="C882" s="16" t="str">
        <f t="shared" si="42"/>
        <v>Mayo-2006</v>
      </c>
      <c r="D882" s="15" t="s">
        <v>36</v>
      </c>
      <c r="E882" s="67">
        <v>351392</v>
      </c>
      <c r="F882" s="67">
        <v>274226826</v>
      </c>
      <c r="G882" s="17">
        <f>+Tabla1[[#This Row],[Toneladas Km (Ton.Km)]]/Tabla1[[#This Row],[Toneladas (Ton)]]</f>
        <v>780.40144909388948</v>
      </c>
      <c r="H882" s="18">
        <v>11279410</v>
      </c>
      <c r="I882" s="18">
        <f t="shared" si="40"/>
        <v>32.099222520717603</v>
      </c>
      <c r="J882" s="18">
        <f t="shared" si="41"/>
        <v>4.1131679801450202E-2</v>
      </c>
      <c r="K882" s="18"/>
      <c r="L882" s="56" t="str">
        <f>+VLOOKUP(Tabla1[[#This Row],[Operador]],OPE_6[#All],9,FALSE)</f>
        <v>J-ALLC SA</v>
      </c>
    </row>
    <row r="883" spans="1:12" x14ac:dyDescent="0.2">
      <c r="A883" s="15">
        <v>2006</v>
      </c>
      <c r="B883" s="15" t="s">
        <v>15</v>
      </c>
      <c r="C883" s="16" t="str">
        <f t="shared" si="42"/>
        <v>Junio-2006</v>
      </c>
      <c r="D883" s="15" t="s">
        <v>81</v>
      </c>
      <c r="E883" s="67">
        <v>286563</v>
      </c>
      <c r="F883" s="67">
        <v>124950000</v>
      </c>
      <c r="G883" s="17">
        <f>+Tabla1[[#This Row],[Toneladas Km (Ton.Km)]]/Tabla1[[#This Row],[Toneladas (Ton)]]</f>
        <v>436.02977355764699</v>
      </c>
      <c r="H883" s="18">
        <v>7974568</v>
      </c>
      <c r="I883" s="18">
        <f t="shared" si="40"/>
        <v>27.82832396366593</v>
      </c>
      <c r="J883" s="18">
        <f t="shared" si="41"/>
        <v>6.3822072829131646E-2</v>
      </c>
      <c r="K883" s="18"/>
      <c r="L883" s="56" t="str">
        <f>+VLOOKUP(Tabla1[[#This Row],[Operador]],OPE_6[#All],9,FALSE)</f>
        <v>B-FEP SA</v>
      </c>
    </row>
    <row r="884" spans="1:12" x14ac:dyDescent="0.2">
      <c r="A884" s="15">
        <v>2006</v>
      </c>
      <c r="B884" s="15" t="s">
        <v>15</v>
      </c>
      <c r="C884" s="16" t="str">
        <f t="shared" si="42"/>
        <v>Junio-2006</v>
      </c>
      <c r="D884" s="15" t="s">
        <v>6</v>
      </c>
      <c r="E884" s="67">
        <v>416820</v>
      </c>
      <c r="F884" s="67">
        <v>158705560</v>
      </c>
      <c r="G884" s="17">
        <f>+Tabla1[[#This Row],[Toneladas Km (Ton.Km)]]/Tabla1[[#This Row],[Toneladas (Ton)]]</f>
        <v>380.753226812533</v>
      </c>
      <c r="H884" s="18">
        <v>8291000</v>
      </c>
      <c r="I884" s="18">
        <f t="shared" si="40"/>
        <v>19.89108008252963</v>
      </c>
      <c r="J884" s="18">
        <f t="shared" si="41"/>
        <v>5.2241395953613726E-2</v>
      </c>
      <c r="K884" s="18"/>
      <c r="L884" s="56" t="str">
        <f>+VLOOKUP(Tabla1[[#This Row],[Operador]],OPE_6[#All],9,FALSE)</f>
        <v>A-FSR SA</v>
      </c>
    </row>
    <row r="885" spans="1:12" x14ac:dyDescent="0.2">
      <c r="A885" s="15">
        <v>2006</v>
      </c>
      <c r="B885" s="15" t="s">
        <v>15</v>
      </c>
      <c r="C885" s="16" t="str">
        <f t="shared" si="42"/>
        <v>Junio-2006</v>
      </c>
      <c r="D885" s="15" t="s">
        <v>35</v>
      </c>
      <c r="E885" s="67">
        <v>140082</v>
      </c>
      <c r="F885" s="67">
        <v>84306184</v>
      </c>
      <c r="G885" s="17">
        <f>+Tabla1[[#This Row],[Toneladas Km (Ton.Km)]]/Tabla1[[#This Row],[Toneladas (Ton)]]</f>
        <v>601.8345254922117</v>
      </c>
      <c r="H885" s="18">
        <v>3237530</v>
      </c>
      <c r="I885" s="18">
        <f t="shared" si="40"/>
        <v>23.111677446067304</v>
      </c>
      <c r="J885" s="18">
        <f t="shared" si="41"/>
        <v>3.8402046521284844E-2</v>
      </c>
      <c r="K885" s="18"/>
      <c r="L885" s="56" t="str">
        <f>+VLOOKUP(Tabla1[[#This Row],[Operador]],OPE_6[#All],9,FALSE)</f>
        <v>I-ALLM SA</v>
      </c>
    </row>
    <row r="886" spans="1:12" x14ac:dyDescent="0.2">
      <c r="A886" s="15">
        <v>2006</v>
      </c>
      <c r="B886" s="15" t="s">
        <v>15</v>
      </c>
      <c r="C886" s="16" t="str">
        <f t="shared" si="42"/>
        <v>Junio-2006</v>
      </c>
      <c r="D886" s="15" t="s">
        <v>7</v>
      </c>
      <c r="E886" s="67">
        <v>809940</v>
      </c>
      <c r="F886" s="67">
        <v>411572893</v>
      </c>
      <c r="G886" s="17">
        <f>+Tabla1[[#This Row],[Toneladas Km (Ton.Km)]]/Tabla1[[#This Row],[Toneladas (Ton)]]</f>
        <v>508.15232362891078</v>
      </c>
      <c r="H886" s="18">
        <v>20346049</v>
      </c>
      <c r="I886" s="18">
        <f t="shared" si="40"/>
        <v>25.120439785663134</v>
      </c>
      <c r="J886" s="18">
        <f t="shared" si="41"/>
        <v>4.9434861590848256E-2</v>
      </c>
      <c r="K886" s="18"/>
      <c r="L886" s="56" t="str">
        <f>+VLOOKUP(Tabla1[[#This Row],[Operador]],OPE_6[#All],9,FALSE)</f>
        <v>C-NCA SA</v>
      </c>
    </row>
    <row r="887" spans="1:12" x14ac:dyDescent="0.2">
      <c r="A887" s="15">
        <v>2006</v>
      </c>
      <c r="B887" s="15" t="s">
        <v>15</v>
      </c>
      <c r="C887" s="16" t="str">
        <f t="shared" si="42"/>
        <v>Junio-2006</v>
      </c>
      <c r="D887" s="15" t="s">
        <v>36</v>
      </c>
      <c r="E887" s="67">
        <v>365333</v>
      </c>
      <c r="F887" s="67">
        <v>286609022</v>
      </c>
      <c r="G887" s="17">
        <f>+Tabla1[[#This Row],[Toneladas Km (Ton.Km)]]/Tabla1[[#This Row],[Toneladas (Ton)]]</f>
        <v>784.51446214823193</v>
      </c>
      <c r="H887" s="18">
        <v>11799500</v>
      </c>
      <c r="I887" s="18">
        <f t="shared" si="40"/>
        <v>32.297930928769098</v>
      </c>
      <c r="J887" s="18">
        <f t="shared" si="41"/>
        <v>4.1169325088447492E-2</v>
      </c>
      <c r="K887" s="18"/>
      <c r="L887" s="56" t="str">
        <f>+VLOOKUP(Tabla1[[#This Row],[Operador]],OPE_6[#All],9,FALSE)</f>
        <v>J-ALLC SA</v>
      </c>
    </row>
    <row r="888" spans="1:12" x14ac:dyDescent="0.2">
      <c r="A888" s="15">
        <v>2006</v>
      </c>
      <c r="B888" s="15" t="s">
        <v>16</v>
      </c>
      <c r="C888" s="16" t="str">
        <f t="shared" si="42"/>
        <v>Julio-2006</v>
      </c>
      <c r="D888" s="15" t="s">
        <v>81</v>
      </c>
      <c r="E888" s="67">
        <v>325222</v>
      </c>
      <c r="F888" s="67">
        <v>156500000</v>
      </c>
      <c r="G888" s="17">
        <f>+Tabla1[[#This Row],[Toneladas Km (Ton.Km)]]/Tabla1[[#This Row],[Toneladas (Ton)]]</f>
        <v>481.20975825743648</v>
      </c>
      <c r="H888" s="18">
        <v>8830870</v>
      </c>
      <c r="I888" s="18">
        <f t="shared" si="40"/>
        <v>27.153359858804141</v>
      </c>
      <c r="J888" s="18">
        <f t="shared" si="41"/>
        <v>5.6427284345047922E-2</v>
      </c>
      <c r="K888" s="18"/>
      <c r="L888" s="56" t="str">
        <f>+VLOOKUP(Tabla1[[#This Row],[Operador]],OPE_6[#All],9,FALSE)</f>
        <v>B-FEP SA</v>
      </c>
    </row>
    <row r="889" spans="1:12" x14ac:dyDescent="0.2">
      <c r="A889" s="15">
        <v>2006</v>
      </c>
      <c r="B889" s="15" t="s">
        <v>16</v>
      </c>
      <c r="C889" s="16" t="str">
        <f t="shared" si="42"/>
        <v>Julio-2006</v>
      </c>
      <c r="D889" s="15" t="s">
        <v>6</v>
      </c>
      <c r="E889" s="67">
        <v>489180</v>
      </c>
      <c r="F889" s="67">
        <v>187991560</v>
      </c>
      <c r="G889" s="17">
        <f>+Tabla1[[#This Row],[Toneladas Km (Ton.Km)]]/Tabla1[[#This Row],[Toneladas (Ton)]]</f>
        <v>384.29935810948933</v>
      </c>
      <c r="H889" s="18">
        <v>11929000</v>
      </c>
      <c r="I889" s="18">
        <f t="shared" si="40"/>
        <v>24.385706692832905</v>
      </c>
      <c r="J889" s="18">
        <f t="shared" si="41"/>
        <v>6.3454976382982295E-2</v>
      </c>
      <c r="K889" s="18"/>
      <c r="L889" s="56" t="str">
        <f>+VLOOKUP(Tabla1[[#This Row],[Operador]],OPE_6[#All],9,FALSE)</f>
        <v>A-FSR SA</v>
      </c>
    </row>
    <row r="890" spans="1:12" x14ac:dyDescent="0.2">
      <c r="A890" s="15">
        <v>2006</v>
      </c>
      <c r="B890" s="15" t="s">
        <v>16</v>
      </c>
      <c r="C890" s="16" t="str">
        <f t="shared" si="42"/>
        <v>Julio-2006</v>
      </c>
      <c r="D890" s="15" t="s">
        <v>35</v>
      </c>
      <c r="E890" s="67">
        <v>140416</v>
      </c>
      <c r="F890" s="67">
        <v>79666717</v>
      </c>
      <c r="G890" s="17">
        <f>+Tabla1[[#This Row],[Toneladas Km (Ton.Km)]]/Tabla1[[#This Row],[Toneladas (Ton)]]</f>
        <v>567.36210260938924</v>
      </c>
      <c r="H890" s="18">
        <v>3416390</v>
      </c>
      <c r="I890" s="18">
        <f t="shared" si="40"/>
        <v>24.330489402917046</v>
      </c>
      <c r="J890" s="18">
        <f t="shared" si="41"/>
        <v>4.2883529391577663E-2</v>
      </c>
      <c r="K890" s="18"/>
      <c r="L890" s="56" t="str">
        <f>+VLOOKUP(Tabla1[[#This Row],[Operador]],OPE_6[#All],9,FALSE)</f>
        <v>I-ALLM SA</v>
      </c>
    </row>
    <row r="891" spans="1:12" x14ac:dyDescent="0.2">
      <c r="A891" s="15">
        <v>2006</v>
      </c>
      <c r="B891" s="15" t="s">
        <v>16</v>
      </c>
      <c r="C891" s="16" t="str">
        <f t="shared" si="42"/>
        <v>Julio-2006</v>
      </c>
      <c r="D891" s="15" t="s">
        <v>7</v>
      </c>
      <c r="E891" s="67">
        <v>806432</v>
      </c>
      <c r="F891" s="67">
        <v>396022775</v>
      </c>
      <c r="G891" s="17">
        <f>+Tabla1[[#This Row],[Toneladas Km (Ton.Km)]]/Tabla1[[#This Row],[Toneladas (Ton)]]</f>
        <v>491.0801840700766</v>
      </c>
      <c r="H891" s="18">
        <v>20411275</v>
      </c>
      <c r="I891" s="18">
        <f t="shared" si="40"/>
        <v>25.310596553708187</v>
      </c>
      <c r="J891" s="18">
        <f t="shared" si="41"/>
        <v>5.1540659498686657E-2</v>
      </c>
      <c r="K891" s="18"/>
      <c r="L891" s="56" t="str">
        <f>+VLOOKUP(Tabla1[[#This Row],[Operador]],OPE_6[#All],9,FALSE)</f>
        <v>C-NCA SA</v>
      </c>
    </row>
    <row r="892" spans="1:12" x14ac:dyDescent="0.2">
      <c r="A892" s="15">
        <v>2006</v>
      </c>
      <c r="B892" s="15" t="s">
        <v>16</v>
      </c>
      <c r="C892" s="16" t="str">
        <f t="shared" si="42"/>
        <v>Julio-2006</v>
      </c>
      <c r="D892" s="15" t="s">
        <v>36</v>
      </c>
      <c r="E892" s="67">
        <v>391250</v>
      </c>
      <c r="F892" s="67">
        <v>308842010</v>
      </c>
      <c r="G892" s="17">
        <f>+Tabla1[[#This Row],[Toneladas Km (Ton.Km)]]/Tabla1[[#This Row],[Toneladas (Ton)]]</f>
        <v>789.37254952076682</v>
      </c>
      <c r="H892" s="18">
        <v>12551510</v>
      </c>
      <c r="I892" s="18">
        <f t="shared" si="40"/>
        <v>32.080536741214054</v>
      </c>
      <c r="J892" s="18">
        <f t="shared" si="41"/>
        <v>4.0640552753817394E-2</v>
      </c>
      <c r="K892" s="18"/>
      <c r="L892" s="56" t="str">
        <f>+VLOOKUP(Tabla1[[#This Row],[Operador]],OPE_6[#All],9,FALSE)</f>
        <v>J-ALLC SA</v>
      </c>
    </row>
    <row r="893" spans="1:12" x14ac:dyDescent="0.2">
      <c r="A893" s="15">
        <v>2006</v>
      </c>
      <c r="B893" s="15" t="s">
        <v>28</v>
      </c>
      <c r="C893" s="16" t="str">
        <f t="shared" si="42"/>
        <v>Agosto-2006</v>
      </c>
      <c r="D893" s="15" t="s">
        <v>81</v>
      </c>
      <c r="E893" s="67">
        <v>346734</v>
      </c>
      <c r="F893" s="67">
        <v>158400000</v>
      </c>
      <c r="G893" s="17">
        <f>+Tabla1[[#This Row],[Toneladas Km (Ton.Km)]]/Tabla1[[#This Row],[Toneladas (Ton)]]</f>
        <v>456.8343456367129</v>
      </c>
      <c r="H893" s="18">
        <v>9345546</v>
      </c>
      <c r="I893" s="18">
        <f t="shared" si="40"/>
        <v>26.953070653584593</v>
      </c>
      <c r="J893" s="18">
        <f t="shared" si="41"/>
        <v>5.8999659090909089E-2</v>
      </c>
      <c r="K893" s="18"/>
      <c r="L893" s="56" t="str">
        <f>+VLOOKUP(Tabla1[[#This Row],[Operador]],OPE_6[#All],9,FALSE)</f>
        <v>B-FEP SA</v>
      </c>
    </row>
    <row r="894" spans="1:12" x14ac:dyDescent="0.2">
      <c r="A894" s="15">
        <v>2006</v>
      </c>
      <c r="B894" s="15" t="s">
        <v>28</v>
      </c>
      <c r="C894" s="16" t="str">
        <f t="shared" si="42"/>
        <v>Agosto-2006</v>
      </c>
      <c r="D894" s="15" t="s">
        <v>6</v>
      </c>
      <c r="E894" s="67">
        <v>495430</v>
      </c>
      <c r="F894" s="67">
        <v>190898410</v>
      </c>
      <c r="G894" s="17">
        <f>+Tabla1[[#This Row],[Toneladas Km (Ton.Km)]]/Tabla1[[#This Row],[Toneladas (Ton)]]</f>
        <v>385.31863229921481</v>
      </c>
      <c r="H894" s="18">
        <v>12066000</v>
      </c>
      <c r="I894" s="18">
        <f t="shared" si="40"/>
        <v>24.35460105363018</v>
      </c>
      <c r="J894" s="18">
        <f t="shared" si="41"/>
        <v>6.3206393390075902E-2</v>
      </c>
      <c r="K894" s="18"/>
      <c r="L894" s="56" t="str">
        <f>+VLOOKUP(Tabla1[[#This Row],[Operador]],OPE_6[#All],9,FALSE)</f>
        <v>A-FSR SA</v>
      </c>
    </row>
    <row r="895" spans="1:12" x14ac:dyDescent="0.2">
      <c r="A895" s="15">
        <v>2006</v>
      </c>
      <c r="B895" s="15" t="s">
        <v>28</v>
      </c>
      <c r="C895" s="16" t="str">
        <f t="shared" si="42"/>
        <v>Agosto-2006</v>
      </c>
      <c r="D895" s="15" t="s">
        <v>35</v>
      </c>
      <c r="E895" s="67">
        <v>144968</v>
      </c>
      <c r="F895" s="67">
        <v>80298677</v>
      </c>
      <c r="G895" s="17">
        <f>+Tabla1[[#This Row],[Toneladas Km (Ton.Km)]]/Tabla1[[#This Row],[Toneladas (Ton)]]</f>
        <v>553.90622068318521</v>
      </c>
      <c r="H895" s="18">
        <v>3512650</v>
      </c>
      <c r="I895" s="18">
        <f t="shared" si="40"/>
        <v>24.230519838860989</v>
      </c>
      <c r="J895" s="18">
        <f t="shared" si="41"/>
        <v>4.3744805409434082E-2</v>
      </c>
      <c r="K895" s="18"/>
      <c r="L895" s="56" t="str">
        <f>+VLOOKUP(Tabla1[[#This Row],[Operador]],OPE_6[#All],9,FALSE)</f>
        <v>I-ALLM SA</v>
      </c>
    </row>
    <row r="896" spans="1:12" x14ac:dyDescent="0.2">
      <c r="A896" s="15">
        <v>2006</v>
      </c>
      <c r="B896" s="15" t="s">
        <v>28</v>
      </c>
      <c r="C896" s="16" t="str">
        <f t="shared" si="42"/>
        <v>Agosto-2006</v>
      </c>
      <c r="D896" s="15" t="s">
        <v>7</v>
      </c>
      <c r="E896" s="67">
        <v>812140</v>
      </c>
      <c r="F896" s="67">
        <v>426811185</v>
      </c>
      <c r="G896" s="17">
        <f>+Tabla1[[#This Row],[Toneladas Km (Ton.Km)]]/Tabla1[[#This Row],[Toneladas (Ton)]]</f>
        <v>525.53892801733696</v>
      </c>
      <c r="H896" s="18">
        <v>21630854</v>
      </c>
      <c r="I896" s="18">
        <f t="shared" si="40"/>
        <v>26.634390622306498</v>
      </c>
      <c r="J896" s="18">
        <f t="shared" si="41"/>
        <v>5.0680147944107884E-2</v>
      </c>
      <c r="K896" s="18"/>
      <c r="L896" s="56" t="str">
        <f>+VLOOKUP(Tabla1[[#This Row],[Operador]],OPE_6[#All],9,FALSE)</f>
        <v>C-NCA SA</v>
      </c>
    </row>
    <row r="897" spans="1:12" x14ac:dyDescent="0.2">
      <c r="A897" s="15">
        <v>2006</v>
      </c>
      <c r="B897" s="15" t="s">
        <v>28</v>
      </c>
      <c r="C897" s="16" t="str">
        <f t="shared" si="42"/>
        <v>Agosto-2006</v>
      </c>
      <c r="D897" s="15" t="s">
        <v>36</v>
      </c>
      <c r="E897" s="67">
        <v>371265</v>
      </c>
      <c r="F897" s="67">
        <v>289394880</v>
      </c>
      <c r="G897" s="17">
        <f>+Tabla1[[#This Row],[Toneladas Km (Ton.Km)]]/Tabla1[[#This Row],[Toneladas (Ton)]]</f>
        <v>779.48333400670685</v>
      </c>
      <c r="H897" s="18">
        <v>12106940</v>
      </c>
      <c r="I897" s="18">
        <f t="shared" si="40"/>
        <v>32.609968620796465</v>
      </c>
      <c r="J897" s="18">
        <f t="shared" si="41"/>
        <v>4.1835363500556749E-2</v>
      </c>
      <c r="K897" s="18"/>
      <c r="L897" s="56" t="str">
        <f>+VLOOKUP(Tabla1[[#This Row],[Operador]],OPE_6[#All],9,FALSE)</f>
        <v>J-ALLC SA</v>
      </c>
    </row>
    <row r="898" spans="1:12" x14ac:dyDescent="0.2">
      <c r="A898" s="15">
        <v>2006</v>
      </c>
      <c r="B898" s="15" t="s">
        <v>29</v>
      </c>
      <c r="C898" s="16" t="str">
        <f t="shared" si="42"/>
        <v>Septiembre-2006</v>
      </c>
      <c r="D898" s="15" t="s">
        <v>81</v>
      </c>
      <c r="E898" s="67">
        <v>349306</v>
      </c>
      <c r="F898" s="67">
        <v>162650000</v>
      </c>
      <c r="G898" s="17">
        <f>+Tabla1[[#This Row],[Toneladas Km (Ton.Km)]]/Tabla1[[#This Row],[Toneladas (Ton)]]</f>
        <v>465.63757851282259</v>
      </c>
      <c r="H898" s="18">
        <v>9227968</v>
      </c>
      <c r="I898" s="18">
        <f t="shared" si="40"/>
        <v>26.418005989018226</v>
      </c>
      <c r="J898" s="18">
        <f t="shared" si="41"/>
        <v>5.6735124500461115E-2</v>
      </c>
      <c r="K898" s="18"/>
      <c r="L898" s="56" t="str">
        <f>+VLOOKUP(Tabla1[[#This Row],[Operador]],OPE_6[#All],9,FALSE)</f>
        <v>B-FEP SA</v>
      </c>
    </row>
    <row r="899" spans="1:12" x14ac:dyDescent="0.2">
      <c r="A899" s="15">
        <v>2006</v>
      </c>
      <c r="B899" s="15" t="s">
        <v>29</v>
      </c>
      <c r="C899" s="16" t="str">
        <f t="shared" si="42"/>
        <v>Septiembre-2006</v>
      </c>
      <c r="D899" s="15" t="s">
        <v>6</v>
      </c>
      <c r="E899" s="67">
        <v>480870</v>
      </c>
      <c r="F899" s="67">
        <v>184940260</v>
      </c>
      <c r="G899" s="17">
        <f>+Tabla1[[#This Row],[Toneladas Km (Ton.Km)]]/Tabla1[[#This Row],[Toneladas (Ton)]]</f>
        <v>384.59512966082309</v>
      </c>
      <c r="H899" s="18">
        <v>11980000</v>
      </c>
      <c r="I899" s="18">
        <f t="shared" si="40"/>
        <v>24.913178197849732</v>
      </c>
      <c r="J899" s="18">
        <f t="shared" si="41"/>
        <v>6.4777674693438841E-2</v>
      </c>
      <c r="K899" s="18"/>
      <c r="L899" s="56" t="str">
        <f>+VLOOKUP(Tabla1[[#This Row],[Operador]],OPE_6[#All],9,FALSE)</f>
        <v>A-FSR SA</v>
      </c>
    </row>
    <row r="900" spans="1:12" x14ac:dyDescent="0.2">
      <c r="A900" s="15">
        <v>2006</v>
      </c>
      <c r="B900" s="15" t="s">
        <v>29</v>
      </c>
      <c r="C900" s="16" t="str">
        <f t="shared" si="42"/>
        <v>Septiembre-2006</v>
      </c>
      <c r="D900" s="15" t="s">
        <v>35</v>
      </c>
      <c r="E900" s="67">
        <v>147941</v>
      </c>
      <c r="F900" s="67">
        <v>79712778</v>
      </c>
      <c r="G900" s="17">
        <f>+Tabla1[[#This Row],[Toneladas Km (Ton.Km)]]/Tabla1[[#This Row],[Toneladas (Ton)]]</f>
        <v>538.81464908308044</v>
      </c>
      <c r="H900" s="18">
        <v>3394350</v>
      </c>
      <c r="I900" s="18">
        <f t="shared" si="40"/>
        <v>22.94394386951555</v>
      </c>
      <c r="J900" s="18">
        <f t="shared" si="41"/>
        <v>4.2582257012796616E-2</v>
      </c>
      <c r="K900" s="18"/>
      <c r="L900" s="56" t="str">
        <f>+VLOOKUP(Tabla1[[#This Row],[Operador]],OPE_6[#All],9,FALSE)</f>
        <v>I-ALLM SA</v>
      </c>
    </row>
    <row r="901" spans="1:12" x14ac:dyDescent="0.2">
      <c r="A901" s="15">
        <v>2006</v>
      </c>
      <c r="B901" s="15" t="s">
        <v>29</v>
      </c>
      <c r="C901" s="16" t="str">
        <f t="shared" si="42"/>
        <v>Septiembre-2006</v>
      </c>
      <c r="D901" s="15" t="s">
        <v>7</v>
      </c>
      <c r="E901" s="67">
        <v>801339</v>
      </c>
      <c r="F901" s="67">
        <v>405097285</v>
      </c>
      <c r="G901" s="17">
        <f>+Tabla1[[#This Row],[Toneladas Km (Ton.Km)]]/Tabla1[[#This Row],[Toneladas (Ton)]]</f>
        <v>505.52548297287416</v>
      </c>
      <c r="H901" s="18">
        <v>20285564</v>
      </c>
      <c r="I901" s="18">
        <f t="shared" si="40"/>
        <v>25.314584713835217</v>
      </c>
      <c r="J901" s="18">
        <f t="shared" si="41"/>
        <v>5.0075783647871151E-2</v>
      </c>
      <c r="K901" s="18"/>
      <c r="L901" s="56" t="str">
        <f>+VLOOKUP(Tabla1[[#This Row],[Operador]],OPE_6[#All],9,FALSE)</f>
        <v>C-NCA SA</v>
      </c>
    </row>
    <row r="902" spans="1:12" x14ac:dyDescent="0.2">
      <c r="A902" s="15">
        <v>2006</v>
      </c>
      <c r="B902" s="15" t="s">
        <v>29</v>
      </c>
      <c r="C902" s="16" t="str">
        <f t="shared" si="42"/>
        <v>Septiembre-2006</v>
      </c>
      <c r="D902" s="15" t="s">
        <v>36</v>
      </c>
      <c r="E902" s="67">
        <v>368101</v>
      </c>
      <c r="F902" s="67">
        <v>288335147</v>
      </c>
      <c r="G902" s="17">
        <f>+Tabla1[[#This Row],[Toneladas Km (Ton.Km)]]/Tabla1[[#This Row],[Toneladas (Ton)]]</f>
        <v>783.30443818408537</v>
      </c>
      <c r="H902" s="18">
        <v>11610010</v>
      </c>
      <c r="I902" s="18">
        <f t="shared" ref="I902:I965" si="43">+H902/E902</f>
        <v>31.540283780810157</v>
      </c>
      <c r="J902" s="18">
        <f t="shared" ref="J902:J965" si="44">+H902/F902</f>
        <v>4.0265677357745083E-2</v>
      </c>
      <c r="K902" s="18"/>
      <c r="L902" s="56" t="str">
        <f>+VLOOKUP(Tabla1[[#This Row],[Operador]],OPE_6[#All],9,FALSE)</f>
        <v>J-ALLC SA</v>
      </c>
    </row>
    <row r="903" spans="1:12" x14ac:dyDescent="0.2">
      <c r="A903" s="15">
        <v>2006</v>
      </c>
      <c r="B903" s="15" t="s">
        <v>30</v>
      </c>
      <c r="C903" s="16" t="str">
        <f t="shared" si="42"/>
        <v>Octubre-2006</v>
      </c>
      <c r="D903" s="15" t="s">
        <v>81</v>
      </c>
      <c r="E903" s="67">
        <v>274549</v>
      </c>
      <c r="F903" s="67">
        <v>151720000</v>
      </c>
      <c r="G903" s="17">
        <f>+Tabla1[[#This Row],[Toneladas Km (Ton.Km)]]/Tabla1[[#This Row],[Toneladas (Ton)]]</f>
        <v>552.61538013250822</v>
      </c>
      <c r="H903" s="18">
        <v>7957503</v>
      </c>
      <c r="I903" s="18">
        <f t="shared" si="43"/>
        <v>28.983908154828463</v>
      </c>
      <c r="J903" s="18">
        <f t="shared" si="44"/>
        <v>5.2448609280253099E-2</v>
      </c>
      <c r="K903" s="18"/>
      <c r="L903" s="56" t="str">
        <f>+VLOOKUP(Tabla1[[#This Row],[Operador]],OPE_6[#All],9,FALSE)</f>
        <v>B-FEP SA</v>
      </c>
    </row>
    <row r="904" spans="1:12" x14ac:dyDescent="0.2">
      <c r="A904" s="15">
        <v>2006</v>
      </c>
      <c r="B904" s="15" t="s">
        <v>30</v>
      </c>
      <c r="C904" s="16" t="str">
        <f t="shared" si="42"/>
        <v>Octubre-2006</v>
      </c>
      <c r="D904" s="15" t="s">
        <v>6</v>
      </c>
      <c r="E904" s="67">
        <v>487040</v>
      </c>
      <c r="F904" s="67">
        <v>190150150</v>
      </c>
      <c r="G904" s="17">
        <f>+Tabla1[[#This Row],[Toneladas Km (Ton.Km)]]/Tabla1[[#This Row],[Toneladas (Ton)]]</f>
        <v>390.41998603810777</v>
      </c>
      <c r="H904" s="18">
        <v>12648000</v>
      </c>
      <c r="I904" s="18">
        <f t="shared" si="43"/>
        <v>25.969119579500656</v>
      </c>
      <c r="J904" s="18">
        <f t="shared" si="44"/>
        <v>6.6515856022201406E-2</v>
      </c>
      <c r="K904" s="18"/>
      <c r="L904" s="56" t="str">
        <f>+VLOOKUP(Tabla1[[#This Row],[Operador]],OPE_6[#All],9,FALSE)</f>
        <v>A-FSR SA</v>
      </c>
    </row>
    <row r="905" spans="1:12" x14ac:dyDescent="0.2">
      <c r="A905" s="15">
        <v>2006</v>
      </c>
      <c r="B905" s="15" t="s">
        <v>30</v>
      </c>
      <c r="C905" s="16" t="str">
        <f t="shared" si="42"/>
        <v>Octubre-2006</v>
      </c>
      <c r="D905" s="15" t="s">
        <v>35</v>
      </c>
      <c r="E905" s="67">
        <v>125199</v>
      </c>
      <c r="F905" s="67">
        <v>72553996</v>
      </c>
      <c r="G905" s="17">
        <f>+Tabla1[[#This Row],[Toneladas Km (Ton.Km)]]/Tabla1[[#This Row],[Toneladas (Ton)]]</f>
        <v>579.50938905262819</v>
      </c>
      <c r="H905" s="18">
        <v>3033550</v>
      </c>
      <c r="I905" s="18">
        <f t="shared" si="43"/>
        <v>24.229826116822018</v>
      </c>
      <c r="J905" s="18">
        <f t="shared" si="44"/>
        <v>4.1810929338750684E-2</v>
      </c>
      <c r="K905" s="18"/>
      <c r="L905" s="56" t="str">
        <f>+VLOOKUP(Tabla1[[#This Row],[Operador]],OPE_6[#All],9,FALSE)</f>
        <v>I-ALLM SA</v>
      </c>
    </row>
    <row r="906" spans="1:12" x14ac:dyDescent="0.2">
      <c r="A906" s="15">
        <v>2006</v>
      </c>
      <c r="B906" s="15" t="s">
        <v>30</v>
      </c>
      <c r="C906" s="16" t="str">
        <f t="shared" si="42"/>
        <v>Octubre-2006</v>
      </c>
      <c r="D906" s="15" t="s">
        <v>7</v>
      </c>
      <c r="E906" s="67">
        <v>606465</v>
      </c>
      <c r="F906" s="67">
        <v>333952983</v>
      </c>
      <c r="G906" s="17">
        <f>+Tabla1[[#This Row],[Toneladas Km (Ton.Km)]]/Tabla1[[#This Row],[Toneladas (Ton)]]</f>
        <v>550.65499740298287</v>
      </c>
      <c r="H906" s="18">
        <v>17381224</v>
      </c>
      <c r="I906" s="18">
        <f t="shared" si="43"/>
        <v>28.659896284204365</v>
      </c>
      <c r="J906" s="18">
        <f t="shared" si="44"/>
        <v>5.2046919431170346E-2</v>
      </c>
      <c r="K906" s="18"/>
      <c r="L906" s="56" t="str">
        <f>+VLOOKUP(Tabla1[[#This Row],[Operador]],OPE_6[#All],9,FALSE)</f>
        <v>C-NCA SA</v>
      </c>
    </row>
    <row r="907" spans="1:12" x14ac:dyDescent="0.2">
      <c r="A907" s="15">
        <v>2006</v>
      </c>
      <c r="B907" s="15" t="s">
        <v>30</v>
      </c>
      <c r="C907" s="16" t="str">
        <f t="shared" si="42"/>
        <v>Octubre-2006</v>
      </c>
      <c r="D907" s="15" t="s">
        <v>36</v>
      </c>
      <c r="E907" s="67">
        <v>365794</v>
      </c>
      <c r="F907" s="67">
        <v>268946443</v>
      </c>
      <c r="G907" s="17">
        <f>+Tabla1[[#This Row],[Toneladas Km (Ton.Km)]]/Tabla1[[#This Row],[Toneladas (Ton)]]</f>
        <v>735.24017069716831</v>
      </c>
      <c r="H907" s="18">
        <v>11407530</v>
      </c>
      <c r="I907" s="18">
        <f t="shared" si="43"/>
        <v>31.185667342821368</v>
      </c>
      <c r="J907" s="18">
        <f t="shared" si="44"/>
        <v>4.2415619529126848E-2</v>
      </c>
      <c r="K907" s="18"/>
      <c r="L907" s="56" t="str">
        <f>+VLOOKUP(Tabla1[[#This Row],[Operador]],OPE_6[#All],9,FALSE)</f>
        <v>J-ALLC SA</v>
      </c>
    </row>
    <row r="908" spans="1:12" x14ac:dyDescent="0.2">
      <c r="A908" s="15">
        <v>2006</v>
      </c>
      <c r="B908" s="15" t="s">
        <v>31</v>
      </c>
      <c r="C908" s="16" t="str">
        <f t="shared" si="42"/>
        <v>Noviembre-2006</v>
      </c>
      <c r="D908" s="15" t="s">
        <v>81</v>
      </c>
      <c r="E908" s="67">
        <v>257319</v>
      </c>
      <c r="F908" s="67">
        <v>134080000</v>
      </c>
      <c r="G908" s="17">
        <f>+Tabla1[[#This Row],[Toneladas Km (Ton.Km)]]/Tabla1[[#This Row],[Toneladas (Ton)]]</f>
        <v>521.06529249686184</v>
      </c>
      <c r="H908" s="18">
        <v>7016102</v>
      </c>
      <c r="I908" s="18">
        <f t="shared" si="43"/>
        <v>27.266163788915705</v>
      </c>
      <c r="J908" s="18">
        <f t="shared" si="44"/>
        <v>5.2327729713603818E-2</v>
      </c>
      <c r="K908" s="18"/>
      <c r="L908" s="56" t="str">
        <f>+VLOOKUP(Tabla1[[#This Row],[Operador]],OPE_6[#All],9,FALSE)</f>
        <v>B-FEP SA</v>
      </c>
    </row>
    <row r="909" spans="1:12" x14ac:dyDescent="0.2">
      <c r="A909" s="15">
        <v>2006</v>
      </c>
      <c r="B909" s="15" t="s">
        <v>31</v>
      </c>
      <c r="C909" s="16" t="str">
        <f t="shared" si="42"/>
        <v>Noviembre-2006</v>
      </c>
      <c r="D909" s="15" t="s">
        <v>6</v>
      </c>
      <c r="E909" s="67">
        <v>493940</v>
      </c>
      <c r="F909" s="67">
        <v>188509850</v>
      </c>
      <c r="G909" s="17">
        <f>+Tabla1[[#This Row],[Toneladas Km (Ton.Km)]]/Tabla1[[#This Row],[Toneladas (Ton)]]</f>
        <v>381.64524031258856</v>
      </c>
      <c r="H909" s="18">
        <v>12634000</v>
      </c>
      <c r="I909" s="18">
        <f t="shared" si="43"/>
        <v>25.578005425760214</v>
      </c>
      <c r="J909" s="18">
        <f t="shared" si="44"/>
        <v>6.7020370553581149E-2</v>
      </c>
      <c r="K909" s="18"/>
      <c r="L909" s="56" t="str">
        <f>+VLOOKUP(Tabla1[[#This Row],[Operador]],OPE_6[#All],9,FALSE)</f>
        <v>A-FSR SA</v>
      </c>
    </row>
    <row r="910" spans="1:12" x14ac:dyDescent="0.2">
      <c r="A910" s="15">
        <v>2006</v>
      </c>
      <c r="B910" s="15" t="s">
        <v>31</v>
      </c>
      <c r="C910" s="16" t="str">
        <f t="shared" si="42"/>
        <v>Noviembre-2006</v>
      </c>
      <c r="D910" s="15" t="s">
        <v>35</v>
      </c>
      <c r="E910" s="67">
        <v>121152</v>
      </c>
      <c r="F910" s="67">
        <v>68161365</v>
      </c>
      <c r="G910" s="17">
        <f>+Tabla1[[#This Row],[Toneladas Km (Ton.Km)]]/Tabla1[[#This Row],[Toneladas (Ton)]]</f>
        <v>562.61031596671944</v>
      </c>
      <c r="H910" s="18">
        <v>2932970</v>
      </c>
      <c r="I910" s="18">
        <f t="shared" si="43"/>
        <v>24.209010169043847</v>
      </c>
      <c r="J910" s="18">
        <f t="shared" si="44"/>
        <v>4.3029801413161255E-2</v>
      </c>
      <c r="K910" s="18"/>
      <c r="L910" s="56" t="str">
        <f>+VLOOKUP(Tabla1[[#This Row],[Operador]],OPE_6[#All],9,FALSE)</f>
        <v>I-ALLM SA</v>
      </c>
    </row>
    <row r="911" spans="1:12" x14ac:dyDescent="0.2">
      <c r="A911" s="15">
        <v>2006</v>
      </c>
      <c r="B911" s="15" t="s">
        <v>31</v>
      </c>
      <c r="C911" s="16" t="str">
        <f t="shared" si="42"/>
        <v>Noviembre-2006</v>
      </c>
      <c r="D911" s="15" t="s">
        <v>7</v>
      </c>
      <c r="E911" s="67">
        <v>633719</v>
      </c>
      <c r="F911" s="67">
        <v>309916391</v>
      </c>
      <c r="G911" s="17">
        <f>+Tabla1[[#This Row],[Toneladas Km (Ton.Km)]]/Tabla1[[#This Row],[Toneladas (Ton)]]</f>
        <v>489.04386802352462</v>
      </c>
      <c r="H911" s="18">
        <v>16179303</v>
      </c>
      <c r="I911" s="18">
        <f t="shared" si="43"/>
        <v>25.530721029352126</v>
      </c>
      <c r="J911" s="18">
        <f t="shared" si="44"/>
        <v>5.2205380127829382E-2</v>
      </c>
      <c r="K911" s="18"/>
      <c r="L911" s="56" t="str">
        <f>+VLOOKUP(Tabla1[[#This Row],[Operador]],OPE_6[#All],9,FALSE)</f>
        <v>C-NCA SA</v>
      </c>
    </row>
    <row r="912" spans="1:12" x14ac:dyDescent="0.2">
      <c r="A912" s="15">
        <v>2006</v>
      </c>
      <c r="B912" s="15" t="s">
        <v>31</v>
      </c>
      <c r="C912" s="16" t="str">
        <f t="shared" si="42"/>
        <v>Noviembre-2006</v>
      </c>
      <c r="D912" s="15" t="s">
        <v>36</v>
      </c>
      <c r="E912" s="67">
        <v>376667</v>
      </c>
      <c r="F912" s="67">
        <v>270173470</v>
      </c>
      <c r="G912" s="17">
        <f>+Tabla1[[#This Row],[Toneladas Km (Ton.Km)]]/Tabla1[[#This Row],[Toneladas (Ton)]]</f>
        <v>717.27406435923513</v>
      </c>
      <c r="H912" s="18">
        <v>11470360</v>
      </c>
      <c r="I912" s="18">
        <f t="shared" si="43"/>
        <v>30.452256236941384</v>
      </c>
      <c r="J912" s="18">
        <f t="shared" si="44"/>
        <v>4.2455537917916217E-2</v>
      </c>
      <c r="K912" s="18"/>
      <c r="L912" s="56" t="str">
        <f>+VLOOKUP(Tabla1[[#This Row],[Operador]],OPE_6[#All],9,FALSE)</f>
        <v>J-ALLC SA</v>
      </c>
    </row>
    <row r="913" spans="1:12" x14ac:dyDescent="0.2">
      <c r="A913" s="15">
        <v>2006</v>
      </c>
      <c r="B913" s="15" t="s">
        <v>32</v>
      </c>
      <c r="C913" s="16" t="str">
        <f t="shared" si="42"/>
        <v>Diciembre-2006</v>
      </c>
      <c r="D913" s="15" t="s">
        <v>81</v>
      </c>
      <c r="E913" s="67">
        <v>292000</v>
      </c>
      <c r="F913" s="67">
        <v>124800000</v>
      </c>
      <c r="G913" s="17">
        <f>+Tabla1[[#This Row],[Toneladas Km (Ton.Km)]]/Tabla1[[#This Row],[Toneladas (Ton)]]</f>
        <v>427.39726027397262</v>
      </c>
      <c r="H913" s="18">
        <v>7701490</v>
      </c>
      <c r="I913" s="18">
        <f t="shared" si="43"/>
        <v>26.374965753424657</v>
      </c>
      <c r="J913" s="18">
        <f t="shared" si="44"/>
        <v>6.171065705128205E-2</v>
      </c>
      <c r="K913" s="18"/>
      <c r="L913" s="56" t="str">
        <f>+VLOOKUP(Tabla1[[#This Row],[Operador]],OPE_6[#All],9,FALSE)</f>
        <v>B-FEP SA</v>
      </c>
    </row>
    <row r="914" spans="1:12" x14ac:dyDescent="0.2">
      <c r="A914" s="15">
        <v>2006</v>
      </c>
      <c r="B914" s="15" t="s">
        <v>32</v>
      </c>
      <c r="C914" s="16" t="str">
        <f t="shared" si="42"/>
        <v>Diciembre-2006</v>
      </c>
      <c r="D914" s="15" t="s">
        <v>6</v>
      </c>
      <c r="E914" s="67">
        <v>459040</v>
      </c>
      <c r="F914" s="67">
        <v>175091510</v>
      </c>
      <c r="G914" s="17">
        <f>+Tabla1[[#This Row],[Toneladas Km (Ton.Km)]]/Tabla1[[#This Row],[Toneladas (Ton)]]</f>
        <v>381.42974468455907</v>
      </c>
      <c r="H914" s="18">
        <v>11721000</v>
      </c>
      <c r="I914" s="18">
        <f t="shared" si="43"/>
        <v>25.533722551411643</v>
      </c>
      <c r="J914" s="18">
        <f t="shared" si="44"/>
        <v>6.6942137856941211E-2</v>
      </c>
      <c r="K914" s="18"/>
      <c r="L914" s="56" t="str">
        <f>+VLOOKUP(Tabla1[[#This Row],[Operador]],OPE_6[#All],9,FALSE)</f>
        <v>A-FSR SA</v>
      </c>
    </row>
    <row r="915" spans="1:12" x14ac:dyDescent="0.2">
      <c r="A915" s="15">
        <v>2006</v>
      </c>
      <c r="B915" s="15" t="s">
        <v>32</v>
      </c>
      <c r="C915" s="16" t="str">
        <f t="shared" si="42"/>
        <v>Diciembre-2006</v>
      </c>
      <c r="D915" s="15" t="s">
        <v>35</v>
      </c>
      <c r="E915" s="67">
        <v>124522</v>
      </c>
      <c r="F915" s="67">
        <v>72828614</v>
      </c>
      <c r="G915" s="17">
        <f>+Tabla1[[#This Row],[Toneladas Km (Ton.Km)]]/Tabla1[[#This Row],[Toneladas (Ton)]]</f>
        <v>584.86543743274285</v>
      </c>
      <c r="H915" s="18">
        <v>3606040</v>
      </c>
      <c r="I915" s="18">
        <f t="shared" si="43"/>
        <v>28.959059443311222</v>
      </c>
      <c r="J915" s="18">
        <f t="shared" si="44"/>
        <v>4.9514055011399778E-2</v>
      </c>
      <c r="K915" s="18"/>
      <c r="L915" s="56" t="str">
        <f>+VLOOKUP(Tabla1[[#This Row],[Operador]],OPE_6[#All],9,FALSE)</f>
        <v>I-ALLM SA</v>
      </c>
    </row>
    <row r="916" spans="1:12" x14ac:dyDescent="0.2">
      <c r="A916" s="15">
        <v>2006</v>
      </c>
      <c r="B916" s="15" t="s">
        <v>32</v>
      </c>
      <c r="C916" s="16" t="str">
        <f t="shared" si="42"/>
        <v>Diciembre-2006</v>
      </c>
      <c r="D916" s="15" t="s">
        <v>7</v>
      </c>
      <c r="E916" s="67">
        <v>640492</v>
      </c>
      <c r="F916" s="67">
        <v>269456688</v>
      </c>
      <c r="G916" s="17">
        <f>+Tabla1[[#This Row],[Toneladas Km (Ton.Km)]]/Tabla1[[#This Row],[Toneladas (Ton)]]</f>
        <v>420.70265983025547</v>
      </c>
      <c r="H916" s="18">
        <v>14371717</v>
      </c>
      <c r="I916" s="18">
        <f t="shared" si="43"/>
        <v>22.438558170906116</v>
      </c>
      <c r="J916" s="18">
        <f t="shared" si="44"/>
        <v>5.3335907550381527E-2</v>
      </c>
      <c r="K916" s="18"/>
      <c r="L916" s="56" t="str">
        <f>+VLOOKUP(Tabla1[[#This Row],[Operador]],OPE_6[#All],9,FALSE)</f>
        <v>C-NCA SA</v>
      </c>
    </row>
    <row r="917" spans="1:12" x14ac:dyDescent="0.2">
      <c r="A917" s="15">
        <v>2006</v>
      </c>
      <c r="B917" s="15" t="s">
        <v>32</v>
      </c>
      <c r="C917" s="16" t="str">
        <f t="shared" si="42"/>
        <v>Diciembre-2006</v>
      </c>
      <c r="D917" s="15" t="s">
        <v>36</v>
      </c>
      <c r="E917" s="67">
        <v>387816</v>
      </c>
      <c r="F917" s="67">
        <v>255937668</v>
      </c>
      <c r="G917" s="17">
        <f>+Tabla1[[#This Row],[Toneladas Km (Ton.Km)]]/Tabla1[[#This Row],[Toneladas (Ton)]]</f>
        <v>659.94612909214675</v>
      </c>
      <c r="H917" s="18">
        <v>10982740</v>
      </c>
      <c r="I917" s="18">
        <f t="shared" si="43"/>
        <v>28.319460775212988</v>
      </c>
      <c r="J917" s="18">
        <f t="shared" si="44"/>
        <v>4.2911776472074441E-2</v>
      </c>
      <c r="K917" s="18"/>
      <c r="L917" s="56" t="str">
        <f>+VLOOKUP(Tabla1[[#This Row],[Operador]],OPE_6[#All],9,FALSE)</f>
        <v>J-ALLC SA</v>
      </c>
    </row>
    <row r="918" spans="1:12" x14ac:dyDescent="0.2">
      <c r="A918" s="15">
        <v>2006</v>
      </c>
      <c r="B918" s="15" t="s">
        <v>4</v>
      </c>
      <c r="C918" s="16" t="str">
        <f t="shared" si="42"/>
        <v>Enero-2006</v>
      </c>
      <c r="D918" s="15" t="s">
        <v>163</v>
      </c>
      <c r="E918" s="67">
        <v>42545</v>
      </c>
      <c r="F918" s="67">
        <v>43287568</v>
      </c>
      <c r="G918" s="17">
        <f>+Tabla1[[#This Row],[Toneladas Km (Ton.Km)]]/Tabla1[[#This Row],[Toneladas (Ton)]]</f>
        <v>1017.453707838759</v>
      </c>
      <c r="H918" s="18">
        <v>2407474</v>
      </c>
      <c r="I918" s="18">
        <f t="shared" si="43"/>
        <v>56.586531907392171</v>
      </c>
      <c r="J918" s="18">
        <f t="shared" si="44"/>
        <v>5.5615829468636351E-2</v>
      </c>
      <c r="K918" s="18"/>
      <c r="L918" s="56" t="str">
        <f>+VLOOKUP(Tabla1[[#This Row],[Operador]],OPE_6[#All],9,FALSE)</f>
        <v>H-BC SA</v>
      </c>
    </row>
    <row r="919" spans="1:12" x14ac:dyDescent="0.2">
      <c r="A919" s="15">
        <v>2006</v>
      </c>
      <c r="B919" s="15" t="s">
        <v>11</v>
      </c>
      <c r="C919" s="16" t="str">
        <f t="shared" si="42"/>
        <v>Febrero-2006</v>
      </c>
      <c r="D919" s="15" t="s">
        <v>163</v>
      </c>
      <c r="E919" s="67">
        <v>27970</v>
      </c>
      <c r="F919" s="67">
        <v>29924072</v>
      </c>
      <c r="G919" s="17">
        <f>+Tabla1[[#This Row],[Toneladas Km (Ton.Km)]]/Tabla1[[#This Row],[Toneladas (Ton)]]</f>
        <v>1069.8631390775831</v>
      </c>
      <c r="H919" s="18">
        <v>1821265</v>
      </c>
      <c r="I919" s="18">
        <f t="shared" si="43"/>
        <v>65.114944583482298</v>
      </c>
      <c r="J919" s="18">
        <f t="shared" si="44"/>
        <v>6.0862873207897641E-2</v>
      </c>
      <c r="K919" s="18"/>
      <c r="L919" s="56" t="str">
        <f>+VLOOKUP(Tabla1[[#This Row],[Operador]],OPE_6[#All],9,FALSE)</f>
        <v>H-BC SA</v>
      </c>
    </row>
    <row r="920" spans="1:12" x14ac:dyDescent="0.2">
      <c r="A920" s="15">
        <v>2006</v>
      </c>
      <c r="B920" s="15" t="s">
        <v>12</v>
      </c>
      <c r="C920" s="16" t="str">
        <f t="shared" si="42"/>
        <v>Marzo-2006</v>
      </c>
      <c r="D920" s="15" t="s">
        <v>163</v>
      </c>
      <c r="E920" s="67">
        <v>17943</v>
      </c>
      <c r="F920" s="67">
        <v>21325380</v>
      </c>
      <c r="G920" s="17">
        <f>+Tabla1[[#This Row],[Toneladas Km (Ton.Km)]]/Tabla1[[#This Row],[Toneladas (Ton)]]</f>
        <v>1188.5069386390235</v>
      </c>
      <c r="H920" s="18">
        <v>1151180</v>
      </c>
      <c r="I920" s="18">
        <f t="shared" si="43"/>
        <v>64.157610210109794</v>
      </c>
      <c r="J920" s="18">
        <f t="shared" si="44"/>
        <v>5.398168754788895E-2</v>
      </c>
      <c r="K920" s="18"/>
      <c r="L920" s="56" t="str">
        <f>+VLOOKUP(Tabla1[[#This Row],[Operador]],OPE_6[#All],9,FALSE)</f>
        <v>H-BC SA</v>
      </c>
    </row>
    <row r="921" spans="1:12" x14ac:dyDescent="0.2">
      <c r="A921" s="15">
        <v>2006</v>
      </c>
      <c r="B921" s="15" t="s">
        <v>13</v>
      </c>
      <c r="C921" s="16" t="str">
        <f t="shared" si="42"/>
        <v>Abril-2006</v>
      </c>
      <c r="D921" s="15" t="s">
        <v>163</v>
      </c>
      <c r="E921" s="67">
        <v>23190</v>
      </c>
      <c r="F921" s="67">
        <v>26860855</v>
      </c>
      <c r="G921" s="17">
        <f>+Tabla1[[#This Row],[Toneladas Km (Ton.Km)]]/Tabla1[[#This Row],[Toneladas (Ton)]]</f>
        <v>1158.2947391116861</v>
      </c>
      <c r="H921" s="18">
        <v>1636539</v>
      </c>
      <c r="I921" s="18">
        <f t="shared" si="43"/>
        <v>70.57089262613195</v>
      </c>
      <c r="J921" s="18">
        <f t="shared" si="44"/>
        <v>6.092654161604312E-2</v>
      </c>
      <c r="K921" s="18"/>
      <c r="L921" s="56" t="str">
        <f>+VLOOKUP(Tabla1[[#This Row],[Operador]],OPE_6[#All],9,FALSE)</f>
        <v>H-BC SA</v>
      </c>
    </row>
    <row r="922" spans="1:12" x14ac:dyDescent="0.2">
      <c r="A922" s="15">
        <v>2006</v>
      </c>
      <c r="B922" s="15" t="s">
        <v>14</v>
      </c>
      <c r="C922" s="16" t="str">
        <f t="shared" si="42"/>
        <v>Mayo-2006</v>
      </c>
      <c r="D922" s="15" t="s">
        <v>163</v>
      </c>
      <c r="E922" s="67">
        <v>40833</v>
      </c>
      <c r="F922" s="67">
        <v>41426071</v>
      </c>
      <c r="G922" s="17">
        <f>+Tabla1[[#This Row],[Toneladas Km (Ton.Km)]]/Tabla1[[#This Row],[Toneladas (Ton)]]</f>
        <v>1014.5243063208679</v>
      </c>
      <c r="H922" s="18">
        <v>2823857</v>
      </c>
      <c r="I922" s="18">
        <f t="shared" si="43"/>
        <v>69.156246173438149</v>
      </c>
      <c r="J922" s="18">
        <f t="shared" si="44"/>
        <v>6.8166179698769883E-2</v>
      </c>
      <c r="K922" s="18"/>
      <c r="L922" s="56" t="str">
        <f>+VLOOKUP(Tabla1[[#This Row],[Operador]],OPE_6[#All],9,FALSE)</f>
        <v>H-BC SA</v>
      </c>
    </row>
    <row r="923" spans="1:12" x14ac:dyDescent="0.2">
      <c r="A923" s="15">
        <v>2006</v>
      </c>
      <c r="B923" s="15" t="s">
        <v>15</v>
      </c>
      <c r="C923" s="16" t="str">
        <f t="shared" si="42"/>
        <v>Junio-2006</v>
      </c>
      <c r="D923" s="15" t="s">
        <v>163</v>
      </c>
      <c r="E923" s="67">
        <v>56660</v>
      </c>
      <c r="F923" s="67">
        <v>62473622</v>
      </c>
      <c r="G923" s="17">
        <f>+Tabla1[[#This Row],[Toneladas Km (Ton.Km)]]/Tabla1[[#This Row],[Toneladas (Ton)]]</f>
        <v>1102.6054006353688</v>
      </c>
      <c r="H923" s="18">
        <v>3931180</v>
      </c>
      <c r="I923" s="18">
        <f t="shared" si="43"/>
        <v>69.381927285563009</v>
      </c>
      <c r="J923" s="18">
        <f t="shared" si="44"/>
        <v>6.2925437555069241E-2</v>
      </c>
      <c r="K923" s="18"/>
      <c r="L923" s="56" t="str">
        <f>+VLOOKUP(Tabla1[[#This Row],[Operador]],OPE_6[#All],9,FALSE)</f>
        <v>H-BC SA</v>
      </c>
    </row>
    <row r="924" spans="1:12" x14ac:dyDescent="0.2">
      <c r="A924" s="15">
        <v>2006</v>
      </c>
      <c r="B924" s="15" t="s">
        <v>16</v>
      </c>
      <c r="C924" s="16" t="str">
        <f t="shared" si="42"/>
        <v>Julio-2006</v>
      </c>
      <c r="D924" s="15" t="s">
        <v>163</v>
      </c>
      <c r="E924" s="67">
        <v>45544</v>
      </c>
      <c r="F924" s="67">
        <v>52939018</v>
      </c>
      <c r="G924" s="17">
        <f>+Tabla1[[#This Row],[Toneladas Km (Ton.Km)]]/Tabla1[[#This Row],[Toneladas (Ton)]]</f>
        <v>1162.3708501668716</v>
      </c>
      <c r="H924" s="18">
        <v>3276692</v>
      </c>
      <c r="I924" s="18">
        <f t="shared" si="43"/>
        <v>71.945634990339016</v>
      </c>
      <c r="J924" s="18">
        <f t="shared" si="44"/>
        <v>6.1895594663278417E-2</v>
      </c>
      <c r="K924" s="18"/>
      <c r="L924" s="56" t="str">
        <f>+VLOOKUP(Tabla1[[#This Row],[Operador]],OPE_6[#All],9,FALSE)</f>
        <v>H-BC SA</v>
      </c>
    </row>
    <row r="925" spans="1:12" x14ac:dyDescent="0.2">
      <c r="A925" s="15">
        <v>2006</v>
      </c>
      <c r="B925" s="15" t="s">
        <v>28</v>
      </c>
      <c r="C925" s="16" t="str">
        <f t="shared" si="42"/>
        <v>Agosto-2006</v>
      </c>
      <c r="D925" s="15" t="s">
        <v>163</v>
      </c>
      <c r="E925" s="67">
        <v>60249</v>
      </c>
      <c r="F925" s="67">
        <v>66399924</v>
      </c>
      <c r="G925" s="17">
        <f>+Tabla1[[#This Row],[Toneladas Km (Ton.Km)]]/Tabla1[[#This Row],[Toneladas (Ton)]]</f>
        <v>1102.0917193646367</v>
      </c>
      <c r="H925" s="18">
        <v>4377734</v>
      </c>
      <c r="I925" s="18">
        <f t="shared" si="43"/>
        <v>72.660691463758738</v>
      </c>
      <c r="J925" s="18">
        <f t="shared" si="44"/>
        <v>6.5929804377486939E-2</v>
      </c>
      <c r="K925" s="18"/>
      <c r="L925" s="56" t="str">
        <f>+VLOOKUP(Tabla1[[#This Row],[Operador]],OPE_6[#All],9,FALSE)</f>
        <v>H-BC SA</v>
      </c>
    </row>
    <row r="926" spans="1:12" x14ac:dyDescent="0.2">
      <c r="A926" s="15">
        <v>2006</v>
      </c>
      <c r="B926" s="15" t="s">
        <v>29</v>
      </c>
      <c r="C926" s="16" t="str">
        <f t="shared" si="42"/>
        <v>Septiembre-2006</v>
      </c>
      <c r="D926" s="15" t="s">
        <v>163</v>
      </c>
      <c r="E926" s="67">
        <v>65426</v>
      </c>
      <c r="F926" s="67">
        <v>71145499</v>
      </c>
      <c r="G926" s="17">
        <f>+Tabla1[[#This Row],[Toneladas Km (Ton.Km)]]/Tabla1[[#This Row],[Toneladas (Ton)]]</f>
        <v>1087.4193592761287</v>
      </c>
      <c r="H926" s="18">
        <v>4549578</v>
      </c>
      <c r="I926" s="18">
        <f t="shared" si="43"/>
        <v>69.537767859872218</v>
      </c>
      <c r="J926" s="18">
        <f t="shared" si="44"/>
        <v>6.3947516904758792E-2</v>
      </c>
      <c r="K926" s="18"/>
      <c r="L926" s="56" t="str">
        <f>+VLOOKUP(Tabla1[[#This Row],[Operador]],OPE_6[#All],9,FALSE)</f>
        <v>H-BC SA</v>
      </c>
    </row>
    <row r="927" spans="1:12" x14ac:dyDescent="0.2">
      <c r="A927" s="15">
        <v>2006</v>
      </c>
      <c r="B927" s="15" t="s">
        <v>30</v>
      </c>
      <c r="C927" s="16" t="str">
        <f t="shared" si="42"/>
        <v>Octubre-2006</v>
      </c>
      <c r="D927" s="15" t="s">
        <v>163</v>
      </c>
      <c r="E927" s="67">
        <v>59906</v>
      </c>
      <c r="F927" s="67">
        <v>64550832</v>
      </c>
      <c r="G927" s="17">
        <f>+Tabla1[[#This Row],[Toneladas Km (Ton.Km)]]/Tabla1[[#This Row],[Toneladas (Ton)]]</f>
        <v>1077.5353386972924</v>
      </c>
      <c r="H927" s="18">
        <v>4046130</v>
      </c>
      <c r="I927" s="18">
        <f t="shared" si="43"/>
        <v>67.541314726404707</v>
      </c>
      <c r="J927" s="18">
        <f t="shared" si="44"/>
        <v>6.2681298980003852E-2</v>
      </c>
      <c r="K927" s="18"/>
      <c r="L927" s="56" t="str">
        <f>+VLOOKUP(Tabla1[[#This Row],[Operador]],OPE_6[#All],9,FALSE)</f>
        <v>H-BC SA</v>
      </c>
    </row>
    <row r="928" spans="1:12" x14ac:dyDescent="0.2">
      <c r="A928" s="15">
        <v>2006</v>
      </c>
      <c r="B928" s="15" t="s">
        <v>31</v>
      </c>
      <c r="C928" s="16" t="str">
        <f t="shared" si="42"/>
        <v>Noviembre-2006</v>
      </c>
      <c r="D928" s="15" t="s">
        <v>163</v>
      </c>
      <c r="E928" s="67">
        <v>56003</v>
      </c>
      <c r="F928" s="67">
        <v>56879620</v>
      </c>
      <c r="G928" s="17">
        <f>+Tabla1[[#This Row],[Toneladas Km (Ton.Km)]]/Tabla1[[#This Row],[Toneladas (Ton)]]</f>
        <v>1015.653090013035</v>
      </c>
      <c r="H928" s="18">
        <v>3686628</v>
      </c>
      <c r="I928" s="18">
        <f t="shared" si="43"/>
        <v>65.829116297341216</v>
      </c>
      <c r="J928" s="18">
        <f t="shared" si="44"/>
        <v>6.4814568029814543E-2</v>
      </c>
      <c r="K928" s="18"/>
      <c r="L928" s="56" t="str">
        <f>+VLOOKUP(Tabla1[[#This Row],[Operador]],OPE_6[#All],9,FALSE)</f>
        <v>H-BC SA</v>
      </c>
    </row>
    <row r="929" spans="1:12" x14ac:dyDescent="0.2">
      <c r="A929" s="15">
        <v>2006</v>
      </c>
      <c r="B929" s="15" t="s">
        <v>32</v>
      </c>
      <c r="C929" s="16" t="str">
        <f t="shared" si="42"/>
        <v>Diciembre-2006</v>
      </c>
      <c r="D929" s="15" t="s">
        <v>163</v>
      </c>
      <c r="E929" s="67">
        <v>55684</v>
      </c>
      <c r="F929" s="67">
        <v>52628798</v>
      </c>
      <c r="G929" s="17">
        <f>+Tabla1[[#This Row],[Toneladas Km (Ton.Km)]]/Tabla1[[#This Row],[Toneladas (Ton)]]</f>
        <v>945.13321600459733</v>
      </c>
      <c r="H929" s="18">
        <v>3245556</v>
      </c>
      <c r="I929" s="18">
        <f t="shared" si="43"/>
        <v>58.285252496228722</v>
      </c>
      <c r="J929" s="18">
        <f t="shared" si="44"/>
        <v>6.1668822457240993E-2</v>
      </c>
      <c r="K929" s="18"/>
      <c r="L929" s="56" t="str">
        <f>+VLOOKUP(Tabla1[[#This Row],[Operador]],OPE_6[#All],9,FALSE)</f>
        <v>H-BC SA</v>
      </c>
    </row>
    <row r="930" spans="1:12" x14ac:dyDescent="0.2">
      <c r="A930" s="15">
        <v>2007</v>
      </c>
      <c r="B930" s="15" t="s">
        <v>4</v>
      </c>
      <c r="C930" s="16" t="str">
        <f t="shared" si="42"/>
        <v>Enero-2007</v>
      </c>
      <c r="D930" s="15" t="s">
        <v>81</v>
      </c>
      <c r="E930" s="67">
        <v>251760</v>
      </c>
      <c r="F930" s="67">
        <v>119714730</v>
      </c>
      <c r="G930" s="17">
        <f>+Tabla1[[#This Row],[Toneladas Km (Ton.Km)]]/Tabla1[[#This Row],[Toneladas (Ton)]]</f>
        <v>475.51132030505244</v>
      </c>
      <c r="H930" s="18">
        <v>6613106</v>
      </c>
      <c r="I930" s="18">
        <f t="shared" si="43"/>
        <v>26.267500794407372</v>
      </c>
      <c r="J930" s="18">
        <f t="shared" si="44"/>
        <v>5.5240537233805731E-2</v>
      </c>
      <c r="K930" s="18"/>
      <c r="L930" s="56" t="str">
        <f>+VLOOKUP(Tabla1[[#This Row],[Operador]],OPE_6[#All],9,FALSE)</f>
        <v>B-FEP SA</v>
      </c>
    </row>
    <row r="931" spans="1:12" x14ac:dyDescent="0.2">
      <c r="A931" s="15">
        <v>2007</v>
      </c>
      <c r="B931" s="15" t="s">
        <v>4</v>
      </c>
      <c r="C931" s="16" t="str">
        <f t="shared" si="42"/>
        <v>Enero-2007</v>
      </c>
      <c r="D931" s="15" t="s">
        <v>6</v>
      </c>
      <c r="E931" s="67">
        <v>447420</v>
      </c>
      <c r="F931" s="67">
        <v>170523650</v>
      </c>
      <c r="G931" s="17">
        <f>+Tabla1[[#This Row],[Toneladas Km (Ton.Km)]]/Tabla1[[#This Row],[Toneladas (Ton)]]</f>
        <v>381.12657011309284</v>
      </c>
      <c r="H931" s="18">
        <v>11893000</v>
      </c>
      <c r="I931" s="18">
        <f t="shared" si="43"/>
        <v>26.581288274998883</v>
      </c>
      <c r="J931" s="18">
        <f t="shared" si="44"/>
        <v>6.9743991522583523E-2</v>
      </c>
      <c r="K931" s="18"/>
      <c r="L931" s="56" t="str">
        <f>+VLOOKUP(Tabla1[[#This Row],[Operador]],OPE_6[#All],9,FALSE)</f>
        <v>A-FSR SA</v>
      </c>
    </row>
    <row r="932" spans="1:12" x14ac:dyDescent="0.2">
      <c r="A932" s="15">
        <v>2007</v>
      </c>
      <c r="B932" s="15" t="s">
        <v>4</v>
      </c>
      <c r="C932" s="16" t="str">
        <f t="shared" si="42"/>
        <v>Enero-2007</v>
      </c>
      <c r="D932" s="15" t="s">
        <v>35</v>
      </c>
      <c r="E932" s="67">
        <v>106082</v>
      </c>
      <c r="F932" s="67">
        <v>64705438</v>
      </c>
      <c r="G932" s="17">
        <f>+Tabla1[[#This Row],[Toneladas Km (Ton.Km)]]/Tabla1[[#This Row],[Toneladas (Ton)]]</f>
        <v>609.95680699835975</v>
      </c>
      <c r="H932" s="18">
        <v>2840670</v>
      </c>
      <c r="I932" s="18">
        <f t="shared" si="43"/>
        <v>26.778058483060274</v>
      </c>
      <c r="J932" s="18">
        <f t="shared" si="44"/>
        <v>4.390156512038447E-2</v>
      </c>
      <c r="K932" s="18"/>
      <c r="L932" s="56" t="str">
        <f>+VLOOKUP(Tabla1[[#This Row],[Operador]],OPE_6[#All],9,FALSE)</f>
        <v>I-ALLM SA</v>
      </c>
    </row>
    <row r="933" spans="1:12" x14ac:dyDescent="0.2">
      <c r="A933" s="15">
        <v>2007</v>
      </c>
      <c r="B933" s="15" t="s">
        <v>4</v>
      </c>
      <c r="C933" s="16" t="str">
        <f t="shared" si="42"/>
        <v>Enero-2007</v>
      </c>
      <c r="D933" s="15" t="s">
        <v>7</v>
      </c>
      <c r="E933" s="67">
        <v>588217</v>
      </c>
      <c r="F933" s="67">
        <v>290864307</v>
      </c>
      <c r="G933" s="17">
        <f>+Tabla1[[#This Row],[Toneladas Km (Ton.Km)]]/Tabla1[[#This Row],[Toneladas (Ton)]]</f>
        <v>494.48470037418161</v>
      </c>
      <c r="H933" s="18">
        <v>15544744</v>
      </c>
      <c r="I933" s="18">
        <f t="shared" si="43"/>
        <v>26.426886676175631</v>
      </c>
      <c r="J933" s="18">
        <f t="shared" si="44"/>
        <v>5.3443284809779015E-2</v>
      </c>
      <c r="K933" s="18"/>
      <c r="L933" s="56" t="str">
        <f>+VLOOKUP(Tabla1[[#This Row],[Operador]],OPE_6[#All],9,FALSE)</f>
        <v>C-NCA SA</v>
      </c>
    </row>
    <row r="934" spans="1:12" x14ac:dyDescent="0.2">
      <c r="A934" s="15">
        <v>2007</v>
      </c>
      <c r="B934" s="15" t="s">
        <v>4</v>
      </c>
      <c r="C934" s="16" t="str">
        <f t="shared" si="42"/>
        <v>Enero-2007</v>
      </c>
      <c r="D934" s="15" t="s">
        <v>36</v>
      </c>
      <c r="E934" s="67">
        <v>366005</v>
      </c>
      <c r="F934" s="67">
        <v>261172711</v>
      </c>
      <c r="G934" s="17">
        <f>+Tabla1[[#This Row],[Toneladas Km (Ton.Km)]]/Tabla1[[#This Row],[Toneladas (Ton)]]</f>
        <v>713.57689375828204</v>
      </c>
      <c r="H934" s="18">
        <v>11992110</v>
      </c>
      <c r="I934" s="18">
        <f t="shared" si="43"/>
        <v>32.76488026119862</v>
      </c>
      <c r="J934" s="18">
        <f t="shared" si="44"/>
        <v>4.5916397444754481E-2</v>
      </c>
      <c r="K934" s="18"/>
      <c r="L934" s="56" t="str">
        <f>+VLOOKUP(Tabla1[[#This Row],[Operador]],OPE_6[#All],9,FALSE)</f>
        <v>J-ALLC SA</v>
      </c>
    </row>
    <row r="935" spans="1:12" x14ac:dyDescent="0.2">
      <c r="A935" s="15">
        <v>2007</v>
      </c>
      <c r="B935" s="15" t="s">
        <v>11</v>
      </c>
      <c r="C935" s="16" t="str">
        <f t="shared" si="42"/>
        <v>Febrero-2007</v>
      </c>
      <c r="D935" s="15" t="s">
        <v>81</v>
      </c>
      <c r="E935" s="67">
        <v>189010</v>
      </c>
      <c r="F935" s="67">
        <v>85928020</v>
      </c>
      <c r="G935" s="17">
        <f>+Tabla1[[#This Row],[Toneladas Km (Ton.Km)]]/Tabla1[[#This Row],[Toneladas (Ton)]]</f>
        <v>454.62155441511032</v>
      </c>
      <c r="H935" s="18">
        <v>5091214</v>
      </c>
      <c r="I935" s="18">
        <f t="shared" si="43"/>
        <v>26.936215015078567</v>
      </c>
      <c r="J935" s="18">
        <f t="shared" si="44"/>
        <v>5.9249753456439472E-2</v>
      </c>
      <c r="K935" s="18"/>
      <c r="L935" s="56" t="str">
        <f>+VLOOKUP(Tabla1[[#This Row],[Operador]],OPE_6[#All],9,FALSE)</f>
        <v>B-FEP SA</v>
      </c>
    </row>
    <row r="936" spans="1:12" x14ac:dyDescent="0.2">
      <c r="A936" s="15">
        <v>2007</v>
      </c>
      <c r="B936" s="15" t="s">
        <v>11</v>
      </c>
      <c r="C936" s="16" t="str">
        <f t="shared" si="42"/>
        <v>Febrero-2007</v>
      </c>
      <c r="D936" s="15" t="s">
        <v>6</v>
      </c>
      <c r="E936" s="67">
        <v>434040</v>
      </c>
      <c r="F936" s="67">
        <v>165917670</v>
      </c>
      <c r="G936" s="17">
        <f>+Tabla1[[#This Row],[Toneladas Km (Ton.Km)]]/Tabla1[[#This Row],[Toneladas (Ton)]]</f>
        <v>382.26354713851259</v>
      </c>
      <c r="H936" s="18">
        <v>11590000</v>
      </c>
      <c r="I936" s="18">
        <f t="shared" si="43"/>
        <v>26.702608054557185</v>
      </c>
      <c r="J936" s="18">
        <f t="shared" si="44"/>
        <v>6.985392212896914E-2</v>
      </c>
      <c r="K936" s="18"/>
      <c r="L936" s="56" t="str">
        <f>+VLOOKUP(Tabla1[[#This Row],[Operador]],OPE_6[#All],9,FALSE)</f>
        <v>A-FSR SA</v>
      </c>
    </row>
    <row r="937" spans="1:12" x14ac:dyDescent="0.2">
      <c r="A937" s="15">
        <v>2007</v>
      </c>
      <c r="B937" s="15" t="s">
        <v>11</v>
      </c>
      <c r="C937" s="16" t="str">
        <f t="shared" si="42"/>
        <v>Febrero-2007</v>
      </c>
      <c r="D937" s="15" t="s">
        <v>35</v>
      </c>
      <c r="E937" s="67">
        <v>101405</v>
      </c>
      <c r="F937" s="67">
        <v>62459577</v>
      </c>
      <c r="G937" s="17">
        <f>+Tabla1[[#This Row],[Toneladas Km (Ton.Km)]]/Tabla1[[#This Row],[Toneladas (Ton)]]</f>
        <v>615.94178788028205</v>
      </c>
      <c r="H937" s="18">
        <v>3104200</v>
      </c>
      <c r="I937" s="18">
        <f t="shared" si="43"/>
        <v>30.611902766135792</v>
      </c>
      <c r="J937" s="18">
        <f t="shared" si="44"/>
        <v>4.9699343945284802E-2</v>
      </c>
      <c r="K937" s="18"/>
      <c r="L937" s="56" t="str">
        <f>+VLOOKUP(Tabla1[[#This Row],[Operador]],OPE_6[#All],9,FALSE)</f>
        <v>I-ALLM SA</v>
      </c>
    </row>
    <row r="938" spans="1:12" x14ac:dyDescent="0.2">
      <c r="A938" s="15">
        <v>2007</v>
      </c>
      <c r="B938" s="15" t="s">
        <v>11</v>
      </c>
      <c r="C938" s="16" t="str">
        <f t="shared" ref="C938:C1001" si="45" xml:space="preserve"> B938 &amp; "-" &amp; A938</f>
        <v>Febrero-2007</v>
      </c>
      <c r="D938" s="15" t="s">
        <v>7</v>
      </c>
      <c r="E938" s="67">
        <v>442749</v>
      </c>
      <c r="F938" s="67">
        <v>247788589</v>
      </c>
      <c r="G938" s="17">
        <f>+Tabla1[[#This Row],[Toneladas Km (Ton.Km)]]/Tabla1[[#This Row],[Toneladas (Ton)]]</f>
        <v>559.65928550939702</v>
      </c>
      <c r="H938" s="18">
        <v>12526408</v>
      </c>
      <c r="I938" s="18">
        <f t="shared" si="43"/>
        <v>28.292346227772395</v>
      </c>
      <c r="J938" s="18">
        <f t="shared" si="44"/>
        <v>5.0552804108344153E-2</v>
      </c>
      <c r="K938" s="18"/>
      <c r="L938" s="56" t="str">
        <f>+VLOOKUP(Tabla1[[#This Row],[Operador]],OPE_6[#All],9,FALSE)</f>
        <v>C-NCA SA</v>
      </c>
    </row>
    <row r="939" spans="1:12" x14ac:dyDescent="0.2">
      <c r="A939" s="15">
        <v>2007</v>
      </c>
      <c r="B939" s="15" t="s">
        <v>11</v>
      </c>
      <c r="C939" s="16" t="str">
        <f t="shared" si="45"/>
        <v>Febrero-2007</v>
      </c>
      <c r="D939" s="15" t="s">
        <v>36</v>
      </c>
      <c r="E939" s="67">
        <v>309826</v>
      </c>
      <c r="F939" s="67">
        <v>238709701</v>
      </c>
      <c r="G939" s="17">
        <f>+Tabla1[[#This Row],[Toneladas Km (Ton.Km)]]/Tabla1[[#This Row],[Toneladas (Ton)]]</f>
        <v>770.46374739369844</v>
      </c>
      <c r="H939" s="18">
        <v>10259680</v>
      </c>
      <c r="I939" s="18">
        <f t="shared" si="43"/>
        <v>33.114328687715037</v>
      </c>
      <c r="J939" s="18">
        <f t="shared" si="44"/>
        <v>4.297973629483956E-2</v>
      </c>
      <c r="K939" s="18"/>
      <c r="L939" s="56" t="str">
        <f>+VLOOKUP(Tabla1[[#This Row],[Operador]],OPE_6[#All],9,FALSE)</f>
        <v>J-ALLC SA</v>
      </c>
    </row>
    <row r="940" spans="1:12" x14ac:dyDescent="0.2">
      <c r="A940" s="15">
        <v>2007</v>
      </c>
      <c r="B940" s="15" t="s">
        <v>12</v>
      </c>
      <c r="C940" s="16" t="str">
        <f t="shared" si="45"/>
        <v>Marzo-2007</v>
      </c>
      <c r="D940" s="15" t="s">
        <v>81</v>
      </c>
      <c r="E940" s="67">
        <v>306210</v>
      </c>
      <c r="F940" s="67">
        <v>128736000</v>
      </c>
      <c r="G940" s="17">
        <f>+Tabla1[[#This Row],[Toneladas Km (Ton.Km)]]/Tabla1[[#This Row],[Toneladas (Ton)]]</f>
        <v>420.41736063485843</v>
      </c>
      <c r="H940" s="18">
        <v>11020330</v>
      </c>
      <c r="I940" s="18">
        <f t="shared" si="43"/>
        <v>35.989451683485193</v>
      </c>
      <c r="J940" s="18">
        <f t="shared" si="44"/>
        <v>8.5604104523987076E-2</v>
      </c>
      <c r="K940" s="18"/>
      <c r="L940" s="56" t="str">
        <f>+VLOOKUP(Tabla1[[#This Row],[Operador]],OPE_6[#All],9,FALSE)</f>
        <v>B-FEP SA</v>
      </c>
    </row>
    <row r="941" spans="1:12" x14ac:dyDescent="0.2">
      <c r="A941" s="15">
        <v>2007</v>
      </c>
      <c r="B941" s="15" t="s">
        <v>12</v>
      </c>
      <c r="C941" s="16" t="str">
        <f t="shared" si="45"/>
        <v>Marzo-2007</v>
      </c>
      <c r="D941" s="15" t="s">
        <v>6</v>
      </c>
      <c r="E941" s="67">
        <v>483100</v>
      </c>
      <c r="F941" s="67">
        <v>187081400</v>
      </c>
      <c r="G941" s="17">
        <f>+Tabla1[[#This Row],[Toneladas Km (Ton.Km)]]/Tabla1[[#This Row],[Toneladas (Ton)]]</f>
        <v>387.25191471744978</v>
      </c>
      <c r="H941" s="18">
        <v>13013000</v>
      </c>
      <c r="I941" s="18">
        <f t="shared" si="43"/>
        <v>26.936452080314634</v>
      </c>
      <c r="J941" s="18">
        <f t="shared" si="44"/>
        <v>6.955795712454578E-2</v>
      </c>
      <c r="K941" s="18"/>
      <c r="L941" s="56" t="str">
        <f>+VLOOKUP(Tabla1[[#This Row],[Operador]],OPE_6[#All],9,FALSE)</f>
        <v>A-FSR SA</v>
      </c>
    </row>
    <row r="942" spans="1:12" x14ac:dyDescent="0.2">
      <c r="A942" s="15">
        <v>2007</v>
      </c>
      <c r="B942" s="15" t="s">
        <v>12</v>
      </c>
      <c r="C942" s="16" t="str">
        <f t="shared" si="45"/>
        <v>Marzo-2007</v>
      </c>
      <c r="D942" s="15" t="s">
        <v>35</v>
      </c>
      <c r="E942" s="67">
        <v>98365</v>
      </c>
      <c r="F942" s="67">
        <v>68726668</v>
      </c>
      <c r="G942" s="17">
        <f>+Tabla1[[#This Row],[Toneladas Km (Ton.Km)]]/Tabla1[[#This Row],[Toneladas (Ton)]]</f>
        <v>698.69026584659173</v>
      </c>
      <c r="H942" s="18">
        <v>3029310</v>
      </c>
      <c r="I942" s="18">
        <f t="shared" si="43"/>
        <v>30.796624815737307</v>
      </c>
      <c r="J942" s="18">
        <f t="shared" si="44"/>
        <v>4.4077649741436617E-2</v>
      </c>
      <c r="K942" s="18"/>
      <c r="L942" s="56" t="str">
        <f>+VLOOKUP(Tabla1[[#This Row],[Operador]],OPE_6[#All],9,FALSE)</f>
        <v>I-ALLM SA</v>
      </c>
    </row>
    <row r="943" spans="1:12" x14ac:dyDescent="0.2">
      <c r="A943" s="15">
        <v>2007</v>
      </c>
      <c r="B943" s="15" t="s">
        <v>12</v>
      </c>
      <c r="C943" s="16" t="str">
        <f t="shared" si="45"/>
        <v>Marzo-2007</v>
      </c>
      <c r="D943" s="15" t="s">
        <v>7</v>
      </c>
      <c r="E943" s="67">
        <v>542778</v>
      </c>
      <c r="F943" s="67">
        <v>217866533</v>
      </c>
      <c r="G943" s="17">
        <f>+Tabla1[[#This Row],[Toneladas Km (Ton.Km)]]/Tabla1[[#This Row],[Toneladas (Ton)]]</f>
        <v>401.39160577621055</v>
      </c>
      <c r="H943" s="18">
        <v>12210256</v>
      </c>
      <c r="I943" s="18">
        <f t="shared" si="43"/>
        <v>22.495856501184647</v>
      </c>
      <c r="J943" s="18">
        <f t="shared" si="44"/>
        <v>5.6044661067792365E-2</v>
      </c>
      <c r="K943" s="18"/>
      <c r="L943" s="56" t="str">
        <f>+VLOOKUP(Tabla1[[#This Row],[Operador]],OPE_6[#All],9,FALSE)</f>
        <v>C-NCA SA</v>
      </c>
    </row>
    <row r="944" spans="1:12" x14ac:dyDescent="0.2">
      <c r="A944" s="15">
        <v>2007</v>
      </c>
      <c r="B944" s="15" t="s">
        <v>12</v>
      </c>
      <c r="C944" s="16" t="str">
        <f t="shared" si="45"/>
        <v>Marzo-2007</v>
      </c>
      <c r="D944" s="15" t="s">
        <v>36</v>
      </c>
      <c r="E944" s="67">
        <v>379550</v>
      </c>
      <c r="F944" s="67">
        <v>267262911</v>
      </c>
      <c r="G944" s="17">
        <f>+Tabla1[[#This Row],[Toneladas Km (Ton.Km)]]/Tabla1[[#This Row],[Toneladas (Ton)]]</f>
        <v>704.15732051113162</v>
      </c>
      <c r="H944" s="18">
        <v>11830290</v>
      </c>
      <c r="I944" s="18">
        <f t="shared" si="43"/>
        <v>31.169253062837569</v>
      </c>
      <c r="J944" s="18">
        <f t="shared" si="44"/>
        <v>4.4264615526843527E-2</v>
      </c>
      <c r="K944" s="18"/>
      <c r="L944" s="56" t="str">
        <f>+VLOOKUP(Tabla1[[#This Row],[Operador]],OPE_6[#All],9,FALSE)</f>
        <v>J-ALLC SA</v>
      </c>
    </row>
    <row r="945" spans="1:12" x14ac:dyDescent="0.2">
      <c r="A945" s="15">
        <v>2007</v>
      </c>
      <c r="B945" s="15" t="s">
        <v>13</v>
      </c>
      <c r="C945" s="16" t="str">
        <f t="shared" si="45"/>
        <v>Abril-2007</v>
      </c>
      <c r="D945" s="15" t="s">
        <v>81</v>
      </c>
      <c r="E945" s="67">
        <v>439630</v>
      </c>
      <c r="F945" s="67">
        <v>174663250</v>
      </c>
      <c r="G945" s="17">
        <f>+Tabla1[[#This Row],[Toneladas Km (Ton.Km)]]/Tabla1[[#This Row],[Toneladas (Ton)]]</f>
        <v>397.29602165457317</v>
      </c>
      <c r="H945" s="18">
        <v>16664035</v>
      </c>
      <c r="I945" s="18">
        <f t="shared" si="43"/>
        <v>37.904681209198642</v>
      </c>
      <c r="J945" s="18">
        <f t="shared" si="44"/>
        <v>9.5406646790323665E-2</v>
      </c>
      <c r="K945" s="18"/>
      <c r="L945" s="56" t="str">
        <f>+VLOOKUP(Tabla1[[#This Row],[Operador]],OPE_6[#All],9,FALSE)</f>
        <v>B-FEP SA</v>
      </c>
    </row>
    <row r="946" spans="1:12" x14ac:dyDescent="0.2">
      <c r="A946" s="15">
        <v>2007</v>
      </c>
      <c r="B946" s="15" t="s">
        <v>13</v>
      </c>
      <c r="C946" s="16" t="str">
        <f t="shared" si="45"/>
        <v>Abril-2007</v>
      </c>
      <c r="D946" s="15" t="s">
        <v>6</v>
      </c>
      <c r="E946" s="67">
        <v>409700</v>
      </c>
      <c r="F946" s="67">
        <v>160542800</v>
      </c>
      <c r="G946" s="17">
        <f>+Tabla1[[#This Row],[Toneladas Km (Ton.Km)]]/Tabla1[[#This Row],[Toneladas (Ton)]]</f>
        <v>391.85452770319745</v>
      </c>
      <c r="H946" s="18">
        <v>11490000</v>
      </c>
      <c r="I946" s="18">
        <f t="shared" si="43"/>
        <v>28.04491091042226</v>
      </c>
      <c r="J946" s="18">
        <f t="shared" si="44"/>
        <v>7.1569699793450722E-2</v>
      </c>
      <c r="K946" s="18"/>
      <c r="L946" s="56" t="str">
        <f>+VLOOKUP(Tabla1[[#This Row],[Operador]],OPE_6[#All],9,FALSE)</f>
        <v>A-FSR SA</v>
      </c>
    </row>
    <row r="947" spans="1:12" x14ac:dyDescent="0.2">
      <c r="A947" s="15">
        <v>2007</v>
      </c>
      <c r="B947" s="15" t="s">
        <v>13</v>
      </c>
      <c r="C947" s="16" t="str">
        <f t="shared" si="45"/>
        <v>Abril-2007</v>
      </c>
      <c r="D947" s="15" t="s">
        <v>35</v>
      </c>
      <c r="E947" s="67">
        <v>90845</v>
      </c>
      <c r="F947" s="67">
        <v>62338213</v>
      </c>
      <c r="G947" s="17">
        <f>+Tabla1[[#This Row],[Toneladas Km (Ton.Km)]]/Tabla1[[#This Row],[Toneladas (Ton)]]</f>
        <v>686.20411690241622</v>
      </c>
      <c r="H947" s="18">
        <v>2653930</v>
      </c>
      <c r="I947" s="18">
        <f t="shared" si="43"/>
        <v>29.213825747151741</v>
      </c>
      <c r="J947" s="18">
        <f t="shared" si="44"/>
        <v>4.2573084345552223E-2</v>
      </c>
      <c r="K947" s="18"/>
      <c r="L947" s="56" t="str">
        <f>+VLOOKUP(Tabla1[[#This Row],[Operador]],OPE_6[#All],9,FALSE)</f>
        <v>I-ALLM SA</v>
      </c>
    </row>
    <row r="948" spans="1:12" x14ac:dyDescent="0.2">
      <c r="A948" s="15">
        <v>2007</v>
      </c>
      <c r="B948" s="15" t="s">
        <v>13</v>
      </c>
      <c r="C948" s="16" t="str">
        <f t="shared" si="45"/>
        <v>Abril-2007</v>
      </c>
      <c r="D948" s="15" t="s">
        <v>7</v>
      </c>
      <c r="E948" s="67">
        <v>554097</v>
      </c>
      <c r="F948" s="67">
        <v>204674590</v>
      </c>
      <c r="G948" s="17">
        <f>+Tabla1[[#This Row],[Toneladas Km (Ton.Km)]]/Tabla1[[#This Row],[Toneladas (Ton)]]</f>
        <v>369.38404286614076</v>
      </c>
      <c r="H948" s="18">
        <v>11556833</v>
      </c>
      <c r="I948" s="18">
        <f t="shared" si="43"/>
        <v>20.857057518809885</v>
      </c>
      <c r="J948" s="18">
        <f t="shared" si="44"/>
        <v>5.6464424821859913E-2</v>
      </c>
      <c r="K948" s="18"/>
      <c r="L948" s="56" t="str">
        <f>+VLOOKUP(Tabla1[[#This Row],[Operador]],OPE_6[#All],9,FALSE)</f>
        <v>C-NCA SA</v>
      </c>
    </row>
    <row r="949" spans="1:12" x14ac:dyDescent="0.2">
      <c r="A949" s="15">
        <v>2007</v>
      </c>
      <c r="B949" s="15" t="s">
        <v>13</v>
      </c>
      <c r="C949" s="16" t="str">
        <f t="shared" si="45"/>
        <v>Abril-2007</v>
      </c>
      <c r="D949" s="15" t="s">
        <v>36</v>
      </c>
      <c r="E949" s="67">
        <v>418189</v>
      </c>
      <c r="F949" s="67">
        <v>286452006</v>
      </c>
      <c r="G949" s="17">
        <f>+Tabla1[[#This Row],[Toneladas Km (Ton.Km)]]/Tabla1[[#This Row],[Toneladas (Ton)]]</f>
        <v>684.98216356719092</v>
      </c>
      <c r="H949" s="18">
        <v>12944310</v>
      </c>
      <c r="I949" s="18">
        <f t="shared" si="43"/>
        <v>30.953253194129928</v>
      </c>
      <c r="J949" s="18">
        <f t="shared" si="44"/>
        <v>4.5188407582664999E-2</v>
      </c>
      <c r="K949" s="18"/>
      <c r="L949" s="56" t="str">
        <f>+VLOOKUP(Tabla1[[#This Row],[Operador]],OPE_6[#All],9,FALSE)</f>
        <v>J-ALLC SA</v>
      </c>
    </row>
    <row r="950" spans="1:12" x14ac:dyDescent="0.2">
      <c r="A950" s="15">
        <v>2007</v>
      </c>
      <c r="B950" s="15" t="s">
        <v>14</v>
      </c>
      <c r="C950" s="16" t="str">
        <f t="shared" si="45"/>
        <v>Mayo-2007</v>
      </c>
      <c r="D950" s="15" t="s">
        <v>81</v>
      </c>
      <c r="E950" s="67">
        <v>423160</v>
      </c>
      <c r="F950" s="67">
        <v>176177170</v>
      </c>
      <c r="G950" s="17">
        <f>+Tabla1[[#This Row],[Toneladas Km (Ton.Km)]]/Tabla1[[#This Row],[Toneladas (Ton)]]</f>
        <v>416.33701200491538</v>
      </c>
      <c r="H950" s="18">
        <v>16108150</v>
      </c>
      <c r="I950" s="18">
        <f t="shared" si="43"/>
        <v>38.066334247093295</v>
      </c>
      <c r="J950" s="18">
        <f t="shared" si="44"/>
        <v>9.1431540193317895E-2</v>
      </c>
      <c r="K950" s="18"/>
      <c r="L950" s="56" t="str">
        <f>+VLOOKUP(Tabla1[[#This Row],[Operador]],OPE_6[#All],9,FALSE)</f>
        <v>B-FEP SA</v>
      </c>
    </row>
    <row r="951" spans="1:12" x14ac:dyDescent="0.2">
      <c r="A951" s="15">
        <v>2007</v>
      </c>
      <c r="B951" s="15" t="s">
        <v>14</v>
      </c>
      <c r="C951" s="16" t="str">
        <f t="shared" si="45"/>
        <v>Mayo-2007</v>
      </c>
      <c r="D951" s="15" t="s">
        <v>6</v>
      </c>
      <c r="E951" s="67">
        <v>466150</v>
      </c>
      <c r="F951" s="67">
        <v>174847040</v>
      </c>
      <c r="G951" s="17">
        <f>+Tabla1[[#This Row],[Toneladas Km (Ton.Km)]]/Tabla1[[#This Row],[Toneladas (Ton)]]</f>
        <v>375.08750402231044</v>
      </c>
      <c r="H951" s="18">
        <v>12969000</v>
      </c>
      <c r="I951" s="18">
        <f t="shared" si="43"/>
        <v>27.821516679180522</v>
      </c>
      <c r="J951" s="18">
        <f t="shared" si="44"/>
        <v>7.4173403221467177E-2</v>
      </c>
      <c r="K951" s="18"/>
      <c r="L951" s="56" t="str">
        <f>+VLOOKUP(Tabla1[[#This Row],[Operador]],OPE_6[#All],9,FALSE)</f>
        <v>A-FSR SA</v>
      </c>
    </row>
    <row r="952" spans="1:12" x14ac:dyDescent="0.2">
      <c r="A952" s="15">
        <v>2007</v>
      </c>
      <c r="B952" s="15" t="s">
        <v>14</v>
      </c>
      <c r="C952" s="16" t="str">
        <f t="shared" si="45"/>
        <v>Mayo-2007</v>
      </c>
      <c r="D952" s="15" t="s">
        <v>35</v>
      </c>
      <c r="E952" s="67">
        <v>97931</v>
      </c>
      <c r="F952" s="67">
        <v>67042770</v>
      </c>
      <c r="G952" s="17">
        <f>+Tabla1[[#This Row],[Toneladas Km (Ton.Km)]]/Tabla1[[#This Row],[Toneladas (Ton)]]</f>
        <v>684.59190654644601</v>
      </c>
      <c r="H952" s="18">
        <v>2906440</v>
      </c>
      <c r="I952" s="18">
        <f t="shared" si="43"/>
        <v>29.67844706987573</v>
      </c>
      <c r="J952" s="18">
        <f t="shared" si="44"/>
        <v>4.3352027369990831E-2</v>
      </c>
      <c r="K952" s="18"/>
      <c r="L952" s="56" t="str">
        <f>+VLOOKUP(Tabla1[[#This Row],[Operador]],OPE_6[#All],9,FALSE)</f>
        <v>I-ALLM SA</v>
      </c>
    </row>
    <row r="953" spans="1:12" x14ac:dyDescent="0.2">
      <c r="A953" s="15">
        <v>2007</v>
      </c>
      <c r="B953" s="15" t="s">
        <v>14</v>
      </c>
      <c r="C953" s="16" t="str">
        <f t="shared" si="45"/>
        <v>Mayo-2007</v>
      </c>
      <c r="D953" s="15" t="s">
        <v>7</v>
      </c>
      <c r="E953" s="67">
        <v>841232</v>
      </c>
      <c r="F953" s="67">
        <v>418143818</v>
      </c>
      <c r="G953" s="17">
        <f>+Tabla1[[#This Row],[Toneladas Km (Ton.Km)]]/Tabla1[[#This Row],[Toneladas (Ton)]]</f>
        <v>497.06123637712307</v>
      </c>
      <c r="H953" s="18">
        <v>24829013</v>
      </c>
      <c r="I953" s="18">
        <f t="shared" si="43"/>
        <v>29.515060054776804</v>
      </c>
      <c r="J953" s="18">
        <f t="shared" si="44"/>
        <v>5.9379122519993825E-2</v>
      </c>
      <c r="K953" s="18"/>
      <c r="L953" s="56" t="str">
        <f>+VLOOKUP(Tabla1[[#This Row],[Operador]],OPE_6[#All],9,FALSE)</f>
        <v>C-NCA SA</v>
      </c>
    </row>
    <row r="954" spans="1:12" x14ac:dyDescent="0.2">
      <c r="A954" s="15">
        <v>2007</v>
      </c>
      <c r="B954" s="15" t="s">
        <v>14</v>
      </c>
      <c r="C954" s="16" t="str">
        <f t="shared" si="45"/>
        <v>Mayo-2007</v>
      </c>
      <c r="D954" s="15" t="s">
        <v>36</v>
      </c>
      <c r="E954" s="67">
        <v>367150</v>
      </c>
      <c r="F954" s="67">
        <v>262660571</v>
      </c>
      <c r="G954" s="17">
        <f>+Tabla1[[#This Row],[Toneladas Km (Ton.Km)]]/Tabla1[[#This Row],[Toneladas (Ton)]]</f>
        <v>715.40397930001359</v>
      </c>
      <c r="H954" s="18">
        <v>12201200</v>
      </c>
      <c r="I954" s="18">
        <f t="shared" si="43"/>
        <v>33.232193926188209</v>
      </c>
      <c r="J954" s="18">
        <f t="shared" si="44"/>
        <v>4.6452347048312782E-2</v>
      </c>
      <c r="K954" s="18"/>
      <c r="L954" s="56" t="str">
        <f>+VLOOKUP(Tabla1[[#This Row],[Operador]],OPE_6[#All],9,FALSE)</f>
        <v>J-ALLC SA</v>
      </c>
    </row>
    <row r="955" spans="1:12" x14ac:dyDescent="0.2">
      <c r="A955" s="15">
        <v>2007</v>
      </c>
      <c r="B955" s="15" t="s">
        <v>15</v>
      </c>
      <c r="C955" s="16" t="str">
        <f t="shared" si="45"/>
        <v>Junio-2007</v>
      </c>
      <c r="D955" s="15" t="s">
        <v>81</v>
      </c>
      <c r="E955" s="67">
        <v>352420</v>
      </c>
      <c r="F955" s="67">
        <v>148735880</v>
      </c>
      <c r="G955" s="17">
        <f>+Tabla1[[#This Row],[Toneladas Km (Ton.Km)]]/Tabla1[[#This Row],[Toneladas (Ton)]]</f>
        <v>422.04154134271607</v>
      </c>
      <c r="H955" s="18">
        <v>10537449</v>
      </c>
      <c r="I955" s="18">
        <f t="shared" si="43"/>
        <v>29.90025821463027</v>
      </c>
      <c r="J955" s="18">
        <f t="shared" si="44"/>
        <v>7.084671835739971E-2</v>
      </c>
      <c r="K955" s="18"/>
      <c r="L955" s="56" t="str">
        <f>+VLOOKUP(Tabla1[[#This Row],[Operador]],OPE_6[#All],9,FALSE)</f>
        <v>B-FEP SA</v>
      </c>
    </row>
    <row r="956" spans="1:12" x14ac:dyDescent="0.2">
      <c r="A956" s="15">
        <v>2007</v>
      </c>
      <c r="B956" s="15" t="s">
        <v>15</v>
      </c>
      <c r="C956" s="16" t="str">
        <f t="shared" si="45"/>
        <v>Junio-2007</v>
      </c>
      <c r="D956" s="15" t="s">
        <v>6</v>
      </c>
      <c r="E956" s="67">
        <v>475020</v>
      </c>
      <c r="F956" s="67">
        <v>177770400</v>
      </c>
      <c r="G956" s="17">
        <f>+Tabla1[[#This Row],[Toneladas Km (Ton.Km)]]/Tabla1[[#This Row],[Toneladas (Ton)]]</f>
        <v>374.23771630668182</v>
      </c>
      <c r="H956" s="18">
        <v>13376000</v>
      </c>
      <c r="I956" s="18">
        <f t="shared" si="43"/>
        <v>28.158814365710917</v>
      </c>
      <c r="J956" s="18">
        <f t="shared" si="44"/>
        <v>7.5243122589587472E-2</v>
      </c>
      <c r="K956" s="18"/>
      <c r="L956" s="56" t="str">
        <f>+VLOOKUP(Tabla1[[#This Row],[Operador]],OPE_6[#All],9,FALSE)</f>
        <v>A-FSR SA</v>
      </c>
    </row>
    <row r="957" spans="1:12" x14ac:dyDescent="0.2">
      <c r="A957" s="15">
        <v>2007</v>
      </c>
      <c r="B957" s="15" t="s">
        <v>15</v>
      </c>
      <c r="C957" s="16" t="str">
        <f t="shared" si="45"/>
        <v>Junio-2007</v>
      </c>
      <c r="D957" s="15" t="s">
        <v>35</v>
      </c>
      <c r="E957" s="67">
        <v>143320</v>
      </c>
      <c r="F957" s="67">
        <v>103413602</v>
      </c>
      <c r="G957" s="17">
        <f>+Tabla1[[#This Row],[Toneladas Km (Ton.Km)]]/Tabla1[[#This Row],[Toneladas (Ton)]]</f>
        <v>721.55736812726764</v>
      </c>
      <c r="H957" s="18">
        <v>5001880</v>
      </c>
      <c r="I957" s="18">
        <f t="shared" si="43"/>
        <v>34.900083728718954</v>
      </c>
      <c r="J957" s="18">
        <f t="shared" si="44"/>
        <v>4.8367718590829084E-2</v>
      </c>
      <c r="K957" s="18"/>
      <c r="L957" s="56" t="str">
        <f>+VLOOKUP(Tabla1[[#This Row],[Operador]],OPE_6[#All],9,FALSE)</f>
        <v>I-ALLM SA</v>
      </c>
    </row>
    <row r="958" spans="1:12" x14ac:dyDescent="0.2">
      <c r="A958" s="15">
        <v>2007</v>
      </c>
      <c r="B958" s="15" t="s">
        <v>15</v>
      </c>
      <c r="C958" s="16" t="str">
        <f t="shared" si="45"/>
        <v>Junio-2007</v>
      </c>
      <c r="D958" s="15" t="s">
        <v>7</v>
      </c>
      <c r="E958" s="67">
        <v>837218</v>
      </c>
      <c r="F958" s="67">
        <v>421274143</v>
      </c>
      <c r="G958" s="17">
        <f>+Tabla1[[#This Row],[Toneladas Km (Ton.Km)]]/Tabla1[[#This Row],[Toneladas (Ton)]]</f>
        <v>503.18333217871572</v>
      </c>
      <c r="H958" s="18">
        <v>25570196</v>
      </c>
      <c r="I958" s="18">
        <f t="shared" si="43"/>
        <v>30.541861259552469</v>
      </c>
      <c r="J958" s="18">
        <f t="shared" si="44"/>
        <v>6.0697283288995971E-2</v>
      </c>
      <c r="K958" s="18"/>
      <c r="L958" s="56" t="str">
        <f>+VLOOKUP(Tabla1[[#This Row],[Operador]],OPE_6[#All],9,FALSE)</f>
        <v>C-NCA SA</v>
      </c>
    </row>
    <row r="959" spans="1:12" x14ac:dyDescent="0.2">
      <c r="A959" s="15">
        <v>2007</v>
      </c>
      <c r="B959" s="15" t="s">
        <v>15</v>
      </c>
      <c r="C959" s="16" t="str">
        <f t="shared" si="45"/>
        <v>Junio-2007</v>
      </c>
      <c r="D959" s="15" t="s">
        <v>36</v>
      </c>
      <c r="E959" s="67">
        <v>374163</v>
      </c>
      <c r="F959" s="67">
        <v>269489331</v>
      </c>
      <c r="G959" s="17">
        <f>+Tabla1[[#This Row],[Toneladas Km (Ton.Km)]]/Tabla1[[#This Row],[Toneladas (Ton)]]</f>
        <v>720.24580463594748</v>
      </c>
      <c r="H959" s="18">
        <v>14044300</v>
      </c>
      <c r="I959" s="18">
        <f t="shared" si="43"/>
        <v>37.535245334252721</v>
      </c>
      <c r="J959" s="18">
        <f t="shared" si="44"/>
        <v>5.211449354186122E-2</v>
      </c>
      <c r="K959" s="18"/>
      <c r="L959" s="56" t="str">
        <f>+VLOOKUP(Tabla1[[#This Row],[Operador]],OPE_6[#All],9,FALSE)</f>
        <v>J-ALLC SA</v>
      </c>
    </row>
    <row r="960" spans="1:12" x14ac:dyDescent="0.2">
      <c r="A960" s="15">
        <v>2007</v>
      </c>
      <c r="B960" s="15" t="s">
        <v>16</v>
      </c>
      <c r="C960" s="16" t="str">
        <f t="shared" si="45"/>
        <v>Julio-2007</v>
      </c>
      <c r="D960" s="15" t="s">
        <v>81</v>
      </c>
      <c r="E960" s="67">
        <v>371100</v>
      </c>
      <c r="F960" s="67">
        <v>151564870</v>
      </c>
      <c r="G960" s="17">
        <f>+Tabla1[[#This Row],[Toneladas Km (Ton.Km)]]/Tabla1[[#This Row],[Toneladas (Ton)]]</f>
        <v>408.42056049582322</v>
      </c>
      <c r="H960" s="18">
        <v>11197616</v>
      </c>
      <c r="I960" s="18">
        <f t="shared" si="43"/>
        <v>30.174120183239019</v>
      </c>
      <c r="J960" s="18">
        <f t="shared" si="44"/>
        <v>7.3880022461669387E-2</v>
      </c>
      <c r="K960" s="18"/>
      <c r="L960" s="56" t="str">
        <f>+VLOOKUP(Tabla1[[#This Row],[Operador]],OPE_6[#All],9,FALSE)</f>
        <v>B-FEP SA</v>
      </c>
    </row>
    <row r="961" spans="1:12" x14ac:dyDescent="0.2">
      <c r="A961" s="15">
        <v>2007</v>
      </c>
      <c r="B961" s="15" t="s">
        <v>16</v>
      </c>
      <c r="C961" s="16" t="str">
        <f t="shared" si="45"/>
        <v>Julio-2007</v>
      </c>
      <c r="D961" s="15" t="s">
        <v>6</v>
      </c>
      <c r="E961" s="67">
        <v>477130</v>
      </c>
      <c r="F961" s="67">
        <v>171104850</v>
      </c>
      <c r="G961" s="17">
        <f>+Tabla1[[#This Row],[Toneladas Km (Ton.Km)]]/Tabla1[[#This Row],[Toneladas (Ton)]]</f>
        <v>358.61264225682726</v>
      </c>
      <c r="H961" s="18">
        <v>13461000</v>
      </c>
      <c r="I961" s="18">
        <f t="shared" si="43"/>
        <v>28.212436862071133</v>
      </c>
      <c r="J961" s="18">
        <f t="shared" si="44"/>
        <v>7.867106046380333E-2</v>
      </c>
      <c r="K961" s="18"/>
      <c r="L961" s="56" t="str">
        <f>+VLOOKUP(Tabla1[[#This Row],[Operador]],OPE_6[#All],9,FALSE)</f>
        <v>A-FSR SA</v>
      </c>
    </row>
    <row r="962" spans="1:12" x14ac:dyDescent="0.2">
      <c r="A962" s="15">
        <v>2007</v>
      </c>
      <c r="B962" s="15" t="s">
        <v>16</v>
      </c>
      <c r="C962" s="16" t="str">
        <f t="shared" si="45"/>
        <v>Julio-2007</v>
      </c>
      <c r="D962" s="15" t="s">
        <v>35</v>
      </c>
      <c r="E962" s="67">
        <v>145639</v>
      </c>
      <c r="F962" s="67">
        <v>92648240</v>
      </c>
      <c r="G962" s="17">
        <f>+Tabla1[[#This Row],[Toneladas Km (Ton.Km)]]/Tabla1[[#This Row],[Toneladas (Ton)]]</f>
        <v>636.14993236701707</v>
      </c>
      <c r="H962" s="18">
        <v>4721050</v>
      </c>
      <c r="I962" s="18">
        <f t="shared" si="43"/>
        <v>32.416111069150432</v>
      </c>
      <c r="J962" s="18">
        <f t="shared" si="44"/>
        <v>5.0956715421685291E-2</v>
      </c>
      <c r="K962" s="18"/>
      <c r="L962" s="56" t="str">
        <f>+VLOOKUP(Tabla1[[#This Row],[Operador]],OPE_6[#All],9,FALSE)</f>
        <v>I-ALLM SA</v>
      </c>
    </row>
    <row r="963" spans="1:12" x14ac:dyDescent="0.2">
      <c r="A963" s="15">
        <v>2007</v>
      </c>
      <c r="B963" s="15" t="s">
        <v>16</v>
      </c>
      <c r="C963" s="16" t="str">
        <f t="shared" si="45"/>
        <v>Julio-2007</v>
      </c>
      <c r="D963" s="15" t="s">
        <v>7</v>
      </c>
      <c r="E963" s="67">
        <v>755060</v>
      </c>
      <c r="F963" s="67">
        <v>423169608</v>
      </c>
      <c r="G963" s="17">
        <f>+Tabla1[[#This Row],[Toneladas Km (Ton.Km)]]/Tabla1[[#This Row],[Toneladas (Ton)]]</f>
        <v>560.44500834370774</v>
      </c>
      <c r="H963" s="18">
        <v>27332726</v>
      </c>
      <c r="I963" s="18">
        <f t="shared" si="43"/>
        <v>36.19940931846476</v>
      </c>
      <c r="J963" s="18">
        <f t="shared" si="44"/>
        <v>6.4590475032413011E-2</v>
      </c>
      <c r="K963" s="18"/>
      <c r="L963" s="56" t="str">
        <f>+VLOOKUP(Tabla1[[#This Row],[Operador]],OPE_6[#All],9,FALSE)</f>
        <v>C-NCA SA</v>
      </c>
    </row>
    <row r="964" spans="1:12" x14ac:dyDescent="0.2">
      <c r="A964" s="15">
        <v>2007</v>
      </c>
      <c r="B964" s="15" t="s">
        <v>16</v>
      </c>
      <c r="C964" s="16" t="str">
        <f t="shared" si="45"/>
        <v>Julio-2007</v>
      </c>
      <c r="D964" s="15" t="s">
        <v>36</v>
      </c>
      <c r="E964" s="67">
        <v>385759</v>
      </c>
      <c r="F964" s="67">
        <v>285580033</v>
      </c>
      <c r="G964" s="17">
        <f>+Tabla1[[#This Row],[Toneladas Km (Ton.Km)]]/Tabla1[[#This Row],[Toneladas (Ton)]]</f>
        <v>740.3068573902359</v>
      </c>
      <c r="H964" s="18">
        <v>14245450</v>
      </c>
      <c r="I964" s="18">
        <f t="shared" si="43"/>
        <v>36.928367192988368</v>
      </c>
      <c r="J964" s="18">
        <f t="shared" si="44"/>
        <v>4.9882514020159106E-2</v>
      </c>
      <c r="K964" s="18"/>
      <c r="L964" s="56" t="str">
        <f>+VLOOKUP(Tabla1[[#This Row],[Operador]],OPE_6[#All],9,FALSE)</f>
        <v>J-ALLC SA</v>
      </c>
    </row>
    <row r="965" spans="1:12" x14ac:dyDescent="0.2">
      <c r="A965" s="15">
        <v>2007</v>
      </c>
      <c r="B965" s="15" t="s">
        <v>28</v>
      </c>
      <c r="C965" s="16" t="str">
        <f t="shared" si="45"/>
        <v>Agosto-2007</v>
      </c>
      <c r="D965" s="15" t="s">
        <v>81</v>
      </c>
      <c r="E965" s="67">
        <v>357810</v>
      </c>
      <c r="F965" s="67">
        <v>158345810</v>
      </c>
      <c r="G965" s="17">
        <f>+Tabla1[[#This Row],[Toneladas Km (Ton.Km)]]/Tabla1[[#This Row],[Toneladas (Ton)]]</f>
        <v>442.54160029065707</v>
      </c>
      <c r="H965" s="18">
        <v>12398698</v>
      </c>
      <c r="I965" s="18">
        <f t="shared" si="43"/>
        <v>34.651625164193284</v>
      </c>
      <c r="J965" s="18">
        <f t="shared" si="44"/>
        <v>7.8301396165771614E-2</v>
      </c>
      <c r="K965" s="18"/>
      <c r="L965" s="56" t="str">
        <f>+VLOOKUP(Tabla1[[#This Row],[Operador]],OPE_6[#All],9,FALSE)</f>
        <v>B-FEP SA</v>
      </c>
    </row>
    <row r="966" spans="1:12" x14ac:dyDescent="0.2">
      <c r="A966" s="15">
        <v>2007</v>
      </c>
      <c r="B966" s="15" t="s">
        <v>28</v>
      </c>
      <c r="C966" s="16" t="str">
        <f t="shared" si="45"/>
        <v>Agosto-2007</v>
      </c>
      <c r="D966" s="15" t="s">
        <v>6</v>
      </c>
      <c r="E966" s="67">
        <v>483380</v>
      </c>
      <c r="F966" s="67">
        <v>176633210</v>
      </c>
      <c r="G966" s="17">
        <f>+Tabla1[[#This Row],[Toneladas Km (Ton.Km)]]/Tabla1[[#This Row],[Toneladas (Ton)]]</f>
        <v>365.41273945963837</v>
      </c>
      <c r="H966" s="18">
        <v>13880000</v>
      </c>
      <c r="I966" s="18">
        <f t="shared" ref="I966:I1029" si="46">+H966/E966</f>
        <v>28.714468947825726</v>
      </c>
      <c r="J966" s="18">
        <f t="shared" ref="J966:J1029" si="47">+H966/F966</f>
        <v>7.8580919182751646E-2</v>
      </c>
      <c r="K966" s="18"/>
      <c r="L966" s="56" t="str">
        <f>+VLOOKUP(Tabla1[[#This Row],[Operador]],OPE_6[#All],9,FALSE)</f>
        <v>A-FSR SA</v>
      </c>
    </row>
    <row r="967" spans="1:12" x14ac:dyDescent="0.2">
      <c r="A967" s="15">
        <v>2007</v>
      </c>
      <c r="B967" s="15" t="s">
        <v>28</v>
      </c>
      <c r="C967" s="16" t="str">
        <f t="shared" si="45"/>
        <v>Agosto-2007</v>
      </c>
      <c r="D967" s="15" t="s">
        <v>35</v>
      </c>
      <c r="E967" s="67">
        <v>148306</v>
      </c>
      <c r="F967" s="67">
        <v>72312842</v>
      </c>
      <c r="G967" s="17">
        <f>+Tabla1[[#This Row],[Toneladas Km (Ton.Km)]]/Tabla1[[#This Row],[Toneladas (Ton)]]</f>
        <v>487.59215405984924</v>
      </c>
      <c r="H967" s="18">
        <v>4126930.0000000005</v>
      </c>
      <c r="I967" s="18">
        <f t="shared" si="46"/>
        <v>27.82712769544051</v>
      </c>
      <c r="J967" s="18">
        <f t="shared" si="47"/>
        <v>5.7070499317396495E-2</v>
      </c>
      <c r="K967" s="18"/>
      <c r="L967" s="56" t="str">
        <f>+VLOOKUP(Tabla1[[#This Row],[Operador]],OPE_6[#All],9,FALSE)</f>
        <v>I-ALLM SA</v>
      </c>
    </row>
    <row r="968" spans="1:12" x14ac:dyDescent="0.2">
      <c r="A968" s="15">
        <v>2007</v>
      </c>
      <c r="B968" s="15" t="s">
        <v>28</v>
      </c>
      <c r="C968" s="16" t="str">
        <f t="shared" si="45"/>
        <v>Agosto-2007</v>
      </c>
      <c r="D968" s="15" t="s">
        <v>7</v>
      </c>
      <c r="E968" s="67">
        <v>778737</v>
      </c>
      <c r="F968" s="67">
        <v>432277429</v>
      </c>
      <c r="G968" s="17">
        <f>+Tabla1[[#This Row],[Toneladas Km (Ton.Km)]]/Tabla1[[#This Row],[Toneladas (Ton)]]</f>
        <v>555.10066813314381</v>
      </c>
      <c r="H968" s="18">
        <v>27815929</v>
      </c>
      <c r="I968" s="18">
        <f t="shared" si="46"/>
        <v>35.719285201550719</v>
      </c>
      <c r="J968" s="18">
        <f t="shared" si="47"/>
        <v>6.4347400844747785E-2</v>
      </c>
      <c r="K968" s="18"/>
      <c r="L968" s="56" t="str">
        <f>+VLOOKUP(Tabla1[[#This Row],[Operador]],OPE_6[#All],9,FALSE)</f>
        <v>C-NCA SA</v>
      </c>
    </row>
    <row r="969" spans="1:12" x14ac:dyDescent="0.2">
      <c r="A969" s="15">
        <v>2007</v>
      </c>
      <c r="B969" s="15" t="s">
        <v>28</v>
      </c>
      <c r="C969" s="16" t="str">
        <f t="shared" si="45"/>
        <v>Agosto-2007</v>
      </c>
      <c r="D969" s="15" t="s">
        <v>36</v>
      </c>
      <c r="E969" s="67">
        <v>398430</v>
      </c>
      <c r="F969" s="67">
        <v>292513321</v>
      </c>
      <c r="G969" s="17">
        <f>+Tabla1[[#This Row],[Toneladas Km (Ton.Km)]]/Tabla1[[#This Row],[Toneladas (Ton)]]</f>
        <v>734.16489973144587</v>
      </c>
      <c r="H969" s="18">
        <v>14902810</v>
      </c>
      <c r="I969" s="18">
        <f t="shared" si="46"/>
        <v>37.403835052581385</v>
      </c>
      <c r="J969" s="18">
        <f t="shared" si="47"/>
        <v>5.0947457534763006E-2</v>
      </c>
      <c r="K969" s="18"/>
      <c r="L969" s="56" t="str">
        <f>+VLOOKUP(Tabla1[[#This Row],[Operador]],OPE_6[#All],9,FALSE)</f>
        <v>J-ALLC SA</v>
      </c>
    </row>
    <row r="970" spans="1:12" x14ac:dyDescent="0.2">
      <c r="A970" s="15">
        <v>2007</v>
      </c>
      <c r="B970" s="15" t="s">
        <v>29</v>
      </c>
      <c r="C970" s="16" t="str">
        <f t="shared" si="45"/>
        <v>Septiembre-2007</v>
      </c>
      <c r="D970" s="15" t="s">
        <v>81</v>
      </c>
      <c r="E970" s="67">
        <v>375190</v>
      </c>
      <c r="F970" s="67">
        <v>167116830</v>
      </c>
      <c r="G970" s="17">
        <f>+Tabla1[[#This Row],[Toneladas Km (Ton.Km)]]/Tabla1[[#This Row],[Toneladas (Ton)]]</f>
        <v>445.4192009381913</v>
      </c>
      <c r="H970" s="18">
        <v>12673455</v>
      </c>
      <c r="I970" s="18">
        <f t="shared" si="46"/>
        <v>33.77876542551774</v>
      </c>
      <c r="J970" s="18">
        <f t="shared" si="47"/>
        <v>7.5835898754182923E-2</v>
      </c>
      <c r="K970" s="18"/>
      <c r="L970" s="56" t="str">
        <f>+VLOOKUP(Tabla1[[#This Row],[Operador]],OPE_6[#All],9,FALSE)</f>
        <v>B-FEP SA</v>
      </c>
    </row>
    <row r="971" spans="1:12" x14ac:dyDescent="0.2">
      <c r="A971" s="15">
        <v>2007</v>
      </c>
      <c r="B971" s="15" t="s">
        <v>29</v>
      </c>
      <c r="C971" s="16" t="str">
        <f t="shared" si="45"/>
        <v>Septiembre-2007</v>
      </c>
      <c r="D971" s="15" t="s">
        <v>6</v>
      </c>
      <c r="E971" s="67">
        <v>445510</v>
      </c>
      <c r="F971" s="67">
        <v>165361000</v>
      </c>
      <c r="G971" s="17">
        <f>+Tabla1[[#This Row],[Toneladas Km (Ton.Km)]]/Tabla1[[#This Row],[Toneladas (Ton)]]</f>
        <v>371.17236425669455</v>
      </c>
      <c r="H971" s="18">
        <v>12766000</v>
      </c>
      <c r="I971" s="18">
        <f t="shared" si="46"/>
        <v>28.654800116720164</v>
      </c>
      <c r="J971" s="18">
        <f t="shared" si="47"/>
        <v>7.7200790996667892E-2</v>
      </c>
      <c r="K971" s="18"/>
      <c r="L971" s="56" t="str">
        <f>+VLOOKUP(Tabla1[[#This Row],[Operador]],OPE_6[#All],9,FALSE)</f>
        <v>A-FSR SA</v>
      </c>
    </row>
    <row r="972" spans="1:12" x14ac:dyDescent="0.2">
      <c r="A972" s="15">
        <v>2007</v>
      </c>
      <c r="B972" s="15" t="s">
        <v>29</v>
      </c>
      <c r="C972" s="16" t="str">
        <f t="shared" si="45"/>
        <v>Septiembre-2007</v>
      </c>
      <c r="D972" s="15" t="s">
        <v>35</v>
      </c>
      <c r="E972" s="67">
        <v>160488</v>
      </c>
      <c r="F972" s="67">
        <v>80597819</v>
      </c>
      <c r="G972" s="17">
        <f>+Tabla1[[#This Row],[Toneladas Km (Ton.Km)]]/Tabla1[[#This Row],[Toneladas (Ton)]]</f>
        <v>502.20464458401875</v>
      </c>
      <c r="H972" s="18">
        <v>4769870</v>
      </c>
      <c r="I972" s="18">
        <f t="shared" si="46"/>
        <v>29.721038333084092</v>
      </c>
      <c r="J972" s="18">
        <f t="shared" si="47"/>
        <v>5.918112995092336E-2</v>
      </c>
      <c r="K972" s="18"/>
      <c r="L972" s="56" t="str">
        <f>+VLOOKUP(Tabla1[[#This Row],[Operador]],OPE_6[#All],9,FALSE)</f>
        <v>I-ALLM SA</v>
      </c>
    </row>
    <row r="973" spans="1:12" x14ac:dyDescent="0.2">
      <c r="A973" s="15">
        <v>2007</v>
      </c>
      <c r="B973" s="15" t="s">
        <v>29</v>
      </c>
      <c r="C973" s="16" t="str">
        <f t="shared" si="45"/>
        <v>Septiembre-2007</v>
      </c>
      <c r="D973" s="15" t="s">
        <v>7</v>
      </c>
      <c r="E973" s="67">
        <v>816130</v>
      </c>
      <c r="F973" s="67">
        <v>411922690</v>
      </c>
      <c r="G973" s="17">
        <f>+Tabla1[[#This Row],[Toneladas Km (Ton.Km)]]/Tabla1[[#This Row],[Toneladas (Ton)]]</f>
        <v>504.72680822908114</v>
      </c>
      <c r="H973" s="18">
        <v>26661715</v>
      </c>
      <c r="I973" s="18">
        <f t="shared" si="46"/>
        <v>32.66846580814331</v>
      </c>
      <c r="J973" s="18">
        <f t="shared" si="47"/>
        <v>6.4725045857512722E-2</v>
      </c>
      <c r="K973" s="18"/>
      <c r="L973" s="56" t="str">
        <f>+VLOOKUP(Tabla1[[#This Row],[Operador]],OPE_6[#All],9,FALSE)</f>
        <v>C-NCA SA</v>
      </c>
    </row>
    <row r="974" spans="1:12" x14ac:dyDescent="0.2">
      <c r="A974" s="15">
        <v>2007</v>
      </c>
      <c r="B974" s="15" t="s">
        <v>29</v>
      </c>
      <c r="C974" s="16" t="str">
        <f t="shared" si="45"/>
        <v>Septiembre-2007</v>
      </c>
      <c r="D974" s="15" t="s">
        <v>36</v>
      </c>
      <c r="E974" s="67">
        <v>364517</v>
      </c>
      <c r="F974" s="67">
        <v>271249794</v>
      </c>
      <c r="G974" s="17">
        <f>+Tabla1[[#This Row],[Toneladas Km (Ton.Km)]]/Tabla1[[#This Row],[Toneladas (Ton)]]</f>
        <v>744.13482498758628</v>
      </c>
      <c r="H974" s="18">
        <v>13992420</v>
      </c>
      <c r="I974" s="18">
        <f t="shared" si="46"/>
        <v>38.386193236529436</v>
      </c>
      <c r="J974" s="18">
        <f t="shared" si="47"/>
        <v>5.1584997701417612E-2</v>
      </c>
      <c r="K974" s="18"/>
      <c r="L974" s="56" t="str">
        <f>+VLOOKUP(Tabla1[[#This Row],[Operador]],OPE_6[#All],9,FALSE)</f>
        <v>J-ALLC SA</v>
      </c>
    </row>
    <row r="975" spans="1:12" x14ac:dyDescent="0.2">
      <c r="A975" s="15">
        <v>2007</v>
      </c>
      <c r="B975" s="15" t="s">
        <v>30</v>
      </c>
      <c r="C975" s="16" t="str">
        <f t="shared" si="45"/>
        <v>Octubre-2007</v>
      </c>
      <c r="D975" s="15" t="s">
        <v>81</v>
      </c>
      <c r="E975" s="67">
        <v>370990</v>
      </c>
      <c r="F975" s="67">
        <v>160959660</v>
      </c>
      <c r="G975" s="17">
        <f>+Tabla1[[#This Row],[Toneladas Km (Ton.Km)]]/Tabla1[[#This Row],[Toneladas (Ton)]]</f>
        <v>433.86522547777571</v>
      </c>
      <c r="H975" s="18">
        <v>12700269</v>
      </c>
      <c r="I975" s="18">
        <f t="shared" si="46"/>
        <v>34.233453731906522</v>
      </c>
      <c r="J975" s="18">
        <f t="shared" si="47"/>
        <v>7.8903428349687124E-2</v>
      </c>
      <c r="K975" s="18"/>
      <c r="L975" s="56" t="str">
        <f>+VLOOKUP(Tabla1[[#This Row],[Operador]],OPE_6[#All],9,FALSE)</f>
        <v>B-FEP SA</v>
      </c>
    </row>
    <row r="976" spans="1:12" x14ac:dyDescent="0.2">
      <c r="A976" s="15">
        <v>2007</v>
      </c>
      <c r="B976" s="15" t="s">
        <v>30</v>
      </c>
      <c r="C976" s="16" t="str">
        <f t="shared" si="45"/>
        <v>Octubre-2007</v>
      </c>
      <c r="D976" s="15" t="s">
        <v>6</v>
      </c>
      <c r="E976" s="67">
        <v>452980</v>
      </c>
      <c r="F976" s="67">
        <v>165188170</v>
      </c>
      <c r="G976" s="17">
        <f>+Tabla1[[#This Row],[Toneladas Km (Ton.Km)]]/Tabla1[[#This Row],[Toneladas (Ton)]]</f>
        <v>364.66989712570091</v>
      </c>
      <c r="H976" s="18">
        <v>12890000</v>
      </c>
      <c r="I976" s="18">
        <f t="shared" si="46"/>
        <v>28.456002472515344</v>
      </c>
      <c r="J976" s="18">
        <f t="shared" si="47"/>
        <v>7.803222228323009E-2</v>
      </c>
      <c r="K976" s="18"/>
      <c r="L976" s="56" t="str">
        <f>+VLOOKUP(Tabla1[[#This Row],[Operador]],OPE_6[#All],9,FALSE)</f>
        <v>A-FSR SA</v>
      </c>
    </row>
    <row r="977" spans="1:12" x14ac:dyDescent="0.2">
      <c r="A977" s="15">
        <v>2007</v>
      </c>
      <c r="B977" s="15" t="s">
        <v>30</v>
      </c>
      <c r="C977" s="16" t="str">
        <f t="shared" si="45"/>
        <v>Octubre-2007</v>
      </c>
      <c r="D977" s="15" t="s">
        <v>35</v>
      </c>
      <c r="E977" s="67">
        <v>159124</v>
      </c>
      <c r="F977" s="67">
        <v>76144275</v>
      </c>
      <c r="G977" s="17">
        <f>+Tabla1[[#This Row],[Toneladas Km (Ton.Km)]]/Tabla1[[#This Row],[Toneladas (Ton)]]</f>
        <v>478.52162464493102</v>
      </c>
      <c r="H977" s="18">
        <v>4631320</v>
      </c>
      <c r="I977" s="18">
        <f t="shared" si="46"/>
        <v>29.10510042482592</v>
      </c>
      <c r="J977" s="18">
        <f t="shared" si="47"/>
        <v>6.0822957471195309E-2</v>
      </c>
      <c r="K977" s="18"/>
      <c r="L977" s="56" t="str">
        <f>+VLOOKUP(Tabla1[[#This Row],[Operador]],OPE_6[#All],9,FALSE)</f>
        <v>I-ALLM SA</v>
      </c>
    </row>
    <row r="978" spans="1:12" x14ac:dyDescent="0.2">
      <c r="A978" s="15">
        <v>2007</v>
      </c>
      <c r="B978" s="15" t="s">
        <v>30</v>
      </c>
      <c r="C978" s="16" t="str">
        <f t="shared" si="45"/>
        <v>Octubre-2007</v>
      </c>
      <c r="D978" s="15" t="s">
        <v>7</v>
      </c>
      <c r="E978" s="67">
        <v>841044</v>
      </c>
      <c r="F978" s="67">
        <v>415962275</v>
      </c>
      <c r="G978" s="17">
        <f>+Tabla1[[#This Row],[Toneladas Km (Ton.Km)]]/Tabla1[[#This Row],[Toneladas (Ton)]]</f>
        <v>494.57849410970175</v>
      </c>
      <c r="H978" s="18">
        <v>27285149</v>
      </c>
      <c r="I978" s="18">
        <f t="shared" si="46"/>
        <v>32.441999467328699</v>
      </c>
      <c r="J978" s="18">
        <f t="shared" si="47"/>
        <v>6.5595248992231334E-2</v>
      </c>
      <c r="K978" s="18"/>
      <c r="L978" s="56" t="str">
        <f>+VLOOKUP(Tabla1[[#This Row],[Operador]],OPE_6[#All],9,FALSE)</f>
        <v>C-NCA SA</v>
      </c>
    </row>
    <row r="979" spans="1:12" x14ac:dyDescent="0.2">
      <c r="A979" s="15">
        <v>2007</v>
      </c>
      <c r="B979" s="15" t="s">
        <v>30</v>
      </c>
      <c r="C979" s="16" t="str">
        <f t="shared" si="45"/>
        <v>Octubre-2007</v>
      </c>
      <c r="D979" s="15" t="s">
        <v>36</v>
      </c>
      <c r="E979" s="67">
        <v>358071</v>
      </c>
      <c r="F979" s="67">
        <v>255765602</v>
      </c>
      <c r="G979" s="17">
        <f>+Tabla1[[#This Row],[Toneladas Km (Ton.Km)]]/Tabla1[[#This Row],[Toneladas (Ton)]]</f>
        <v>714.28739551653166</v>
      </c>
      <c r="H979" s="18">
        <v>14073800</v>
      </c>
      <c r="I979" s="18">
        <f t="shared" si="46"/>
        <v>39.304495477153971</v>
      </c>
      <c r="J979" s="18">
        <f t="shared" si="47"/>
        <v>5.5026164151659458E-2</v>
      </c>
      <c r="K979" s="18"/>
      <c r="L979" s="56" t="str">
        <f>+VLOOKUP(Tabla1[[#This Row],[Operador]],OPE_6[#All],9,FALSE)</f>
        <v>J-ALLC SA</v>
      </c>
    </row>
    <row r="980" spans="1:12" x14ac:dyDescent="0.2">
      <c r="A980" s="15">
        <v>2007</v>
      </c>
      <c r="B980" s="15" t="s">
        <v>31</v>
      </c>
      <c r="C980" s="16" t="str">
        <f t="shared" si="45"/>
        <v>Noviembre-2007</v>
      </c>
      <c r="D980" s="15" t="s">
        <v>81</v>
      </c>
      <c r="E980" s="67">
        <v>359330</v>
      </c>
      <c r="F980" s="67">
        <v>154556120</v>
      </c>
      <c r="G980" s="17">
        <f>+Tabla1[[#This Row],[Toneladas Km (Ton.Km)]]/Tabla1[[#This Row],[Toneladas (Ton)]]</f>
        <v>430.1230623660702</v>
      </c>
      <c r="H980" s="18">
        <v>12130493</v>
      </c>
      <c r="I980" s="18">
        <f t="shared" si="46"/>
        <v>33.75864247349233</v>
      </c>
      <c r="J980" s="18">
        <f t="shared" si="47"/>
        <v>7.8486008836143137E-2</v>
      </c>
      <c r="K980" s="18"/>
      <c r="L980" s="56" t="str">
        <f>+VLOOKUP(Tabla1[[#This Row],[Operador]],OPE_6[#All],9,FALSE)</f>
        <v>B-FEP SA</v>
      </c>
    </row>
    <row r="981" spans="1:12" x14ac:dyDescent="0.2">
      <c r="A981" s="15">
        <v>2007</v>
      </c>
      <c r="B981" s="15" t="s">
        <v>31</v>
      </c>
      <c r="C981" s="16" t="str">
        <f t="shared" si="45"/>
        <v>Noviembre-2007</v>
      </c>
      <c r="D981" s="15" t="s">
        <v>6</v>
      </c>
      <c r="E981" s="67">
        <v>496310</v>
      </c>
      <c r="F981" s="67">
        <v>193463910</v>
      </c>
      <c r="G981" s="17">
        <f>+Tabla1[[#This Row],[Toneladas Km (Ton.Km)]]/Tabla1[[#This Row],[Toneladas (Ton)]]</f>
        <v>389.80457778404627</v>
      </c>
      <c r="H981" s="18">
        <v>14732000</v>
      </c>
      <c r="I981" s="18">
        <f t="shared" si="46"/>
        <v>29.683060990106991</v>
      </c>
      <c r="J981" s="18">
        <f t="shared" si="47"/>
        <v>7.6148569518728323E-2</v>
      </c>
      <c r="K981" s="18"/>
      <c r="L981" s="56" t="str">
        <f>+VLOOKUP(Tabla1[[#This Row],[Operador]],OPE_6[#All],9,FALSE)</f>
        <v>A-FSR SA</v>
      </c>
    </row>
    <row r="982" spans="1:12" x14ac:dyDescent="0.2">
      <c r="A982" s="15">
        <v>2007</v>
      </c>
      <c r="B982" s="15" t="s">
        <v>31</v>
      </c>
      <c r="C982" s="16" t="str">
        <f t="shared" si="45"/>
        <v>Noviembre-2007</v>
      </c>
      <c r="D982" s="15" t="s">
        <v>35</v>
      </c>
      <c r="E982" s="67">
        <v>164022</v>
      </c>
      <c r="F982" s="67">
        <v>78288900</v>
      </c>
      <c r="G982" s="17">
        <f>+Tabla1[[#This Row],[Toneladas Km (Ton.Km)]]/Tabla1[[#This Row],[Toneladas (Ton)]]</f>
        <v>477.30731243369792</v>
      </c>
      <c r="H982" s="18">
        <v>4475420</v>
      </c>
      <c r="I982" s="18">
        <f t="shared" si="46"/>
        <v>27.285486093328945</v>
      </c>
      <c r="J982" s="18">
        <f t="shared" si="47"/>
        <v>5.7165447464455371E-2</v>
      </c>
      <c r="K982" s="18"/>
      <c r="L982" s="56" t="str">
        <f>+VLOOKUP(Tabla1[[#This Row],[Operador]],OPE_6[#All],9,FALSE)</f>
        <v>I-ALLM SA</v>
      </c>
    </row>
    <row r="983" spans="1:12" x14ac:dyDescent="0.2">
      <c r="A983" s="15">
        <v>2007</v>
      </c>
      <c r="B983" s="15" t="s">
        <v>31</v>
      </c>
      <c r="C983" s="16" t="str">
        <f t="shared" si="45"/>
        <v>Noviembre-2007</v>
      </c>
      <c r="D983" s="15" t="s">
        <v>7</v>
      </c>
      <c r="E983" s="67">
        <v>833885</v>
      </c>
      <c r="F983" s="67">
        <v>409885126</v>
      </c>
      <c r="G983" s="17">
        <f>+Tabla1[[#This Row],[Toneladas Km (Ton.Km)]]/Tabla1[[#This Row],[Toneladas (Ton)]]</f>
        <v>491.53675386893877</v>
      </c>
      <c r="H983" s="18">
        <v>27580820</v>
      </c>
      <c r="I983" s="18">
        <f t="shared" si="46"/>
        <v>33.075088291550991</v>
      </c>
      <c r="J983" s="18">
        <f t="shared" si="47"/>
        <v>6.728914578861786E-2</v>
      </c>
      <c r="K983" s="18"/>
      <c r="L983" s="56" t="str">
        <f>+VLOOKUP(Tabla1[[#This Row],[Operador]],OPE_6[#All],9,FALSE)</f>
        <v>C-NCA SA</v>
      </c>
    </row>
    <row r="984" spans="1:12" x14ac:dyDescent="0.2">
      <c r="A984" s="15">
        <v>2007</v>
      </c>
      <c r="B984" s="15" t="s">
        <v>31</v>
      </c>
      <c r="C984" s="16" t="str">
        <f t="shared" si="45"/>
        <v>Noviembre-2007</v>
      </c>
      <c r="D984" s="15" t="s">
        <v>36</v>
      </c>
      <c r="E984" s="67">
        <v>337582</v>
      </c>
      <c r="F984" s="67">
        <v>234061955</v>
      </c>
      <c r="G984" s="17">
        <f>+Tabla1[[#This Row],[Toneladas Km (Ton.Km)]]/Tabla1[[#This Row],[Toneladas (Ton)]]</f>
        <v>693.34844571096801</v>
      </c>
      <c r="H984" s="18">
        <v>12001020</v>
      </c>
      <c r="I984" s="18">
        <f t="shared" si="46"/>
        <v>35.549940458910726</v>
      </c>
      <c r="J984" s="18">
        <f t="shared" si="47"/>
        <v>5.127283500644092E-2</v>
      </c>
      <c r="K984" s="18"/>
      <c r="L984" s="56" t="str">
        <f>+VLOOKUP(Tabla1[[#This Row],[Operador]],OPE_6[#All],9,FALSE)</f>
        <v>J-ALLC SA</v>
      </c>
    </row>
    <row r="985" spans="1:12" x14ac:dyDescent="0.2">
      <c r="A985" s="15">
        <v>2007</v>
      </c>
      <c r="B985" s="15" t="s">
        <v>32</v>
      </c>
      <c r="C985" s="16" t="str">
        <f t="shared" si="45"/>
        <v>Diciembre-2007</v>
      </c>
      <c r="D985" s="15" t="s">
        <v>81</v>
      </c>
      <c r="E985" s="67">
        <v>323710</v>
      </c>
      <c r="F985" s="67">
        <v>127434220</v>
      </c>
      <c r="G985" s="17">
        <f>+Tabla1[[#This Row],[Toneladas Km (Ton.Km)]]/Tabla1[[#This Row],[Toneladas (Ton)]]</f>
        <v>393.66785085415961</v>
      </c>
      <c r="H985" s="18">
        <v>11435240</v>
      </c>
      <c r="I985" s="18">
        <f t="shared" si="46"/>
        <v>35.325569182292796</v>
      </c>
      <c r="J985" s="18">
        <f t="shared" si="47"/>
        <v>8.9734452802394837E-2</v>
      </c>
      <c r="K985" s="18"/>
      <c r="L985" s="56" t="str">
        <f>+VLOOKUP(Tabla1[[#This Row],[Operador]],OPE_6[#All],9,FALSE)</f>
        <v>B-FEP SA</v>
      </c>
    </row>
    <row r="986" spans="1:12" x14ac:dyDescent="0.2">
      <c r="A986" s="15">
        <v>2007</v>
      </c>
      <c r="B986" s="15" t="s">
        <v>32</v>
      </c>
      <c r="C986" s="16" t="str">
        <f t="shared" si="45"/>
        <v>Diciembre-2007</v>
      </c>
      <c r="D986" s="15" t="s">
        <v>6</v>
      </c>
      <c r="E986" s="67">
        <v>448240</v>
      </c>
      <c r="F986" s="67">
        <v>167164690</v>
      </c>
      <c r="G986" s="17">
        <f>+Tabla1[[#This Row],[Toneladas Km (Ton.Km)]]/Tabla1[[#This Row],[Toneladas (Ton)]]</f>
        <v>372.93568177761915</v>
      </c>
      <c r="H986" s="18">
        <v>13134000</v>
      </c>
      <c r="I986" s="18">
        <f t="shared" si="46"/>
        <v>29.301267178297341</v>
      </c>
      <c r="J986" s="18">
        <f t="shared" si="47"/>
        <v>7.8569224158522952E-2</v>
      </c>
      <c r="K986" s="18"/>
      <c r="L986" s="56" t="str">
        <f>+VLOOKUP(Tabla1[[#This Row],[Operador]],OPE_6[#All],9,FALSE)</f>
        <v>A-FSR SA</v>
      </c>
    </row>
    <row r="987" spans="1:12" x14ac:dyDescent="0.2">
      <c r="A987" s="15">
        <v>2007</v>
      </c>
      <c r="B987" s="15" t="s">
        <v>32</v>
      </c>
      <c r="C987" s="16" t="str">
        <f t="shared" si="45"/>
        <v>Diciembre-2007</v>
      </c>
      <c r="D987" s="15" t="s">
        <v>35</v>
      </c>
      <c r="E987" s="67">
        <v>155959</v>
      </c>
      <c r="F987" s="67">
        <v>77819141</v>
      </c>
      <c r="G987" s="17">
        <f>+Tabla1[[#This Row],[Toneladas Km (Ton.Km)]]/Tabla1[[#This Row],[Toneladas (Ton)]]</f>
        <v>498.97178745695982</v>
      </c>
      <c r="H987" s="18">
        <v>4429470</v>
      </c>
      <c r="I987" s="18">
        <f t="shared" si="46"/>
        <v>28.401502959111049</v>
      </c>
      <c r="J987" s="18">
        <f t="shared" si="47"/>
        <v>5.692005775288627E-2</v>
      </c>
      <c r="K987" s="18"/>
      <c r="L987" s="56" t="str">
        <f>+VLOOKUP(Tabla1[[#This Row],[Operador]],OPE_6[#All],9,FALSE)</f>
        <v>I-ALLM SA</v>
      </c>
    </row>
    <row r="988" spans="1:12" x14ac:dyDescent="0.2">
      <c r="A988" s="15">
        <v>2007</v>
      </c>
      <c r="B988" s="15" t="s">
        <v>32</v>
      </c>
      <c r="C988" s="16" t="str">
        <f t="shared" si="45"/>
        <v>Diciembre-2007</v>
      </c>
      <c r="D988" s="15" t="s">
        <v>7</v>
      </c>
      <c r="E988" s="67">
        <v>763482</v>
      </c>
      <c r="F988" s="67">
        <v>362855158</v>
      </c>
      <c r="G988" s="17">
        <f>+Tabla1[[#This Row],[Toneladas Km (Ton.Km)]]/Tabla1[[#This Row],[Toneladas (Ton)]]</f>
        <v>475.26353993938301</v>
      </c>
      <c r="H988" s="18">
        <v>23970968</v>
      </c>
      <c r="I988" s="18">
        <f t="shared" si="46"/>
        <v>31.396899992403227</v>
      </c>
      <c r="J988" s="18">
        <f t="shared" si="47"/>
        <v>6.6062084199447979E-2</v>
      </c>
      <c r="K988" s="18"/>
      <c r="L988" s="56" t="str">
        <f>+VLOOKUP(Tabla1[[#This Row],[Operador]],OPE_6[#All],9,FALSE)</f>
        <v>C-NCA SA</v>
      </c>
    </row>
    <row r="989" spans="1:12" x14ac:dyDescent="0.2">
      <c r="A989" s="15">
        <v>2007</v>
      </c>
      <c r="B989" s="15" t="s">
        <v>32</v>
      </c>
      <c r="C989" s="16" t="str">
        <f t="shared" si="45"/>
        <v>Diciembre-2007</v>
      </c>
      <c r="D989" s="15" t="s">
        <v>36</v>
      </c>
      <c r="E989" s="67">
        <v>305073</v>
      </c>
      <c r="F989" s="67">
        <v>214892909</v>
      </c>
      <c r="G989" s="17">
        <f>+Tabla1[[#This Row],[Toneladas Km (Ton.Km)]]/Tabla1[[#This Row],[Toneladas (Ton)]]</f>
        <v>704.39832105758296</v>
      </c>
      <c r="H989" s="18">
        <v>13671290</v>
      </c>
      <c r="I989" s="18">
        <f t="shared" si="46"/>
        <v>44.813175862826277</v>
      </c>
      <c r="J989" s="18">
        <f t="shared" si="47"/>
        <v>6.3619083866559789E-2</v>
      </c>
      <c r="K989" s="18"/>
      <c r="L989" s="56" t="str">
        <f>+VLOOKUP(Tabla1[[#This Row],[Operador]],OPE_6[#All],9,FALSE)</f>
        <v>J-ALLC SA</v>
      </c>
    </row>
    <row r="990" spans="1:12" x14ac:dyDescent="0.2">
      <c r="A990" s="15">
        <v>2007</v>
      </c>
      <c r="B990" s="15" t="s">
        <v>4</v>
      </c>
      <c r="C990" s="16" t="str">
        <f t="shared" si="45"/>
        <v>Enero-2007</v>
      </c>
      <c r="D990" s="15" t="s">
        <v>163</v>
      </c>
      <c r="E990" s="67">
        <v>60029</v>
      </c>
      <c r="F990" s="67">
        <v>58500024</v>
      </c>
      <c r="G990" s="17">
        <f>+Tabla1[[#This Row],[Toneladas Km (Ton.Km)]]/Tabla1[[#This Row],[Toneladas (Ton)]]</f>
        <v>974.52937746755731</v>
      </c>
      <c r="H990" s="18">
        <v>3518721</v>
      </c>
      <c r="I990" s="18">
        <f t="shared" si="46"/>
        <v>58.617018441086806</v>
      </c>
      <c r="J990" s="18">
        <f t="shared" si="47"/>
        <v>6.014905224654267E-2</v>
      </c>
      <c r="K990" s="18"/>
      <c r="L990" s="56" t="str">
        <f>+VLOOKUP(Tabla1[[#This Row],[Operador]],OPE_6[#All],9,FALSE)</f>
        <v>H-BC SA</v>
      </c>
    </row>
    <row r="991" spans="1:12" x14ac:dyDescent="0.2">
      <c r="A991" s="15">
        <v>2007</v>
      </c>
      <c r="B991" s="15" t="s">
        <v>11</v>
      </c>
      <c r="C991" s="16" t="str">
        <f t="shared" si="45"/>
        <v>Febrero-2007</v>
      </c>
      <c r="D991" s="15" t="s">
        <v>163</v>
      </c>
      <c r="E991" s="67">
        <v>36213</v>
      </c>
      <c r="F991" s="67">
        <v>37748236</v>
      </c>
      <c r="G991" s="17">
        <f>+Tabla1[[#This Row],[Toneladas Km (Ton.Km)]]/Tabla1[[#This Row],[Toneladas (Ton)]]</f>
        <v>1042.3946096705604</v>
      </c>
      <c r="H991" s="18">
        <v>2092744.0000000002</v>
      </c>
      <c r="I991" s="18">
        <f t="shared" si="46"/>
        <v>57.789854472150893</v>
      </c>
      <c r="J991" s="18">
        <f t="shared" si="47"/>
        <v>5.5439517756538353E-2</v>
      </c>
      <c r="K991" s="18"/>
      <c r="L991" s="56" t="str">
        <f>+VLOOKUP(Tabla1[[#This Row],[Operador]],OPE_6[#All],9,FALSE)</f>
        <v>H-BC SA</v>
      </c>
    </row>
    <row r="992" spans="1:12" x14ac:dyDescent="0.2">
      <c r="A992" s="15">
        <v>2007</v>
      </c>
      <c r="B992" s="15" t="s">
        <v>12</v>
      </c>
      <c r="C992" s="16" t="str">
        <f t="shared" si="45"/>
        <v>Marzo-2007</v>
      </c>
      <c r="D992" s="15" t="s">
        <v>163</v>
      </c>
      <c r="E992" s="67">
        <v>23817</v>
      </c>
      <c r="F992" s="67">
        <v>26904094</v>
      </c>
      <c r="G992" s="17">
        <f>+Tabla1[[#This Row],[Toneladas Km (Ton.Km)]]/Tabla1[[#This Row],[Toneladas (Ton)]]</f>
        <v>1129.6172481840701</v>
      </c>
      <c r="H992" s="18">
        <v>1495361</v>
      </c>
      <c r="I992" s="18">
        <f t="shared" si="46"/>
        <v>62.785447369525968</v>
      </c>
      <c r="J992" s="18">
        <f t="shared" si="47"/>
        <v>5.5581169170758921E-2</v>
      </c>
      <c r="K992" s="18"/>
      <c r="L992" s="56" t="str">
        <f>+VLOOKUP(Tabla1[[#This Row],[Operador]],OPE_6[#All],9,FALSE)</f>
        <v>H-BC SA</v>
      </c>
    </row>
    <row r="993" spans="1:12" x14ac:dyDescent="0.2">
      <c r="A993" s="15">
        <v>2007</v>
      </c>
      <c r="B993" s="15" t="s">
        <v>13</v>
      </c>
      <c r="C993" s="16" t="str">
        <f t="shared" si="45"/>
        <v>Abril-2007</v>
      </c>
      <c r="D993" s="15" t="s">
        <v>163</v>
      </c>
      <c r="E993" s="67">
        <v>50025</v>
      </c>
      <c r="F993" s="67">
        <v>46822652</v>
      </c>
      <c r="G993" s="17">
        <f>+Tabla1[[#This Row],[Toneladas Km (Ton.Km)]]/Tabla1[[#This Row],[Toneladas (Ton)]]</f>
        <v>935.98504747626191</v>
      </c>
      <c r="H993" s="18">
        <v>3121042</v>
      </c>
      <c r="I993" s="18">
        <f t="shared" si="46"/>
        <v>62.389645177411296</v>
      </c>
      <c r="J993" s="18">
        <f t="shared" si="47"/>
        <v>6.6656668656871462E-2</v>
      </c>
      <c r="K993" s="18"/>
      <c r="L993" s="56" t="str">
        <f>+VLOOKUP(Tabla1[[#This Row],[Operador]],OPE_6[#All],9,FALSE)</f>
        <v>H-BC SA</v>
      </c>
    </row>
    <row r="994" spans="1:12" x14ac:dyDescent="0.2">
      <c r="A994" s="15">
        <v>2007</v>
      </c>
      <c r="B994" s="15" t="s">
        <v>14</v>
      </c>
      <c r="C994" s="16" t="str">
        <f t="shared" si="45"/>
        <v>Mayo-2007</v>
      </c>
      <c r="D994" s="15" t="s">
        <v>163</v>
      </c>
      <c r="E994" s="67">
        <v>70349</v>
      </c>
      <c r="F994" s="67">
        <v>62652661</v>
      </c>
      <c r="G994" s="17">
        <f>+Tabla1[[#This Row],[Toneladas Km (Ton.Km)]]/Tabla1[[#This Row],[Toneladas (Ton)]]</f>
        <v>890.59774836884674</v>
      </c>
      <c r="H994" s="18">
        <v>4670112</v>
      </c>
      <c r="I994" s="18">
        <f t="shared" si="46"/>
        <v>66.384909522523415</v>
      </c>
      <c r="J994" s="18">
        <f t="shared" si="47"/>
        <v>7.4539723061403565E-2</v>
      </c>
      <c r="K994" s="18"/>
      <c r="L994" s="56" t="str">
        <f>+VLOOKUP(Tabla1[[#This Row],[Operador]],OPE_6[#All],9,FALSE)</f>
        <v>H-BC SA</v>
      </c>
    </row>
    <row r="995" spans="1:12" x14ac:dyDescent="0.2">
      <c r="A995" s="15">
        <v>2007</v>
      </c>
      <c r="B995" s="15" t="s">
        <v>15</v>
      </c>
      <c r="C995" s="16" t="str">
        <f t="shared" si="45"/>
        <v>Junio-2007</v>
      </c>
      <c r="D995" s="15" t="s">
        <v>163</v>
      </c>
      <c r="E995" s="67">
        <v>73046</v>
      </c>
      <c r="F995" s="67">
        <v>66068294</v>
      </c>
      <c r="G995" s="17">
        <f>+Tabla1[[#This Row],[Toneladas Km (Ton.Km)]]/Tabla1[[#This Row],[Toneladas (Ton)]]</f>
        <v>904.47518002354684</v>
      </c>
      <c r="H995" s="18">
        <v>4776096</v>
      </c>
      <c r="I995" s="18">
        <f t="shared" si="46"/>
        <v>65.384771240040521</v>
      </c>
      <c r="J995" s="18">
        <f t="shared" si="47"/>
        <v>7.2290287985943752E-2</v>
      </c>
      <c r="K995" s="18"/>
      <c r="L995" s="56" t="str">
        <f>+VLOOKUP(Tabla1[[#This Row],[Operador]],OPE_6[#All],9,FALSE)</f>
        <v>H-BC SA</v>
      </c>
    </row>
    <row r="996" spans="1:12" x14ac:dyDescent="0.2">
      <c r="A996" s="15">
        <v>2007</v>
      </c>
      <c r="B996" s="15" t="s">
        <v>16</v>
      </c>
      <c r="C996" s="16" t="str">
        <f t="shared" si="45"/>
        <v>Julio-2007</v>
      </c>
      <c r="D996" s="15" t="s">
        <v>163</v>
      </c>
      <c r="E996" s="67">
        <v>72897</v>
      </c>
      <c r="F996" s="67">
        <v>72141085</v>
      </c>
      <c r="G996" s="17">
        <f>+Tabla1[[#This Row],[Toneladas Km (Ton.Km)]]/Tabla1[[#This Row],[Toneladas (Ton)]]</f>
        <v>989.63036887663418</v>
      </c>
      <c r="H996" s="18">
        <v>5647610</v>
      </c>
      <c r="I996" s="18">
        <f t="shared" si="46"/>
        <v>77.473832942370748</v>
      </c>
      <c r="J996" s="18">
        <f t="shared" si="47"/>
        <v>7.828562600631804E-2</v>
      </c>
      <c r="K996" s="18"/>
      <c r="L996" s="56" t="str">
        <f>+VLOOKUP(Tabla1[[#This Row],[Operador]],OPE_6[#All],9,FALSE)</f>
        <v>H-BC SA</v>
      </c>
    </row>
    <row r="997" spans="1:12" x14ac:dyDescent="0.2">
      <c r="A997" s="15">
        <v>2007</v>
      </c>
      <c r="B997" s="15" t="s">
        <v>28</v>
      </c>
      <c r="C997" s="16" t="str">
        <f t="shared" si="45"/>
        <v>Agosto-2007</v>
      </c>
      <c r="D997" s="15" t="s">
        <v>163</v>
      </c>
      <c r="E997" s="67">
        <v>74151</v>
      </c>
      <c r="F997" s="67">
        <v>74915544</v>
      </c>
      <c r="G997" s="17">
        <f>+Tabla1[[#This Row],[Toneladas Km (Ton.Km)]]/Tabla1[[#This Row],[Toneladas (Ton)]]</f>
        <v>1010.3106364040943</v>
      </c>
      <c r="H997" s="18">
        <v>5566727</v>
      </c>
      <c r="I997" s="18">
        <f t="shared" si="46"/>
        <v>75.072851343879378</v>
      </c>
      <c r="J997" s="18">
        <f t="shared" si="47"/>
        <v>7.4306701957607094E-2</v>
      </c>
      <c r="K997" s="18"/>
      <c r="L997" s="56" t="str">
        <f>+VLOOKUP(Tabla1[[#This Row],[Operador]],OPE_6[#All],9,FALSE)</f>
        <v>H-BC SA</v>
      </c>
    </row>
    <row r="998" spans="1:12" x14ac:dyDescent="0.2">
      <c r="A998" s="15">
        <v>2007</v>
      </c>
      <c r="B998" s="15" t="s">
        <v>29</v>
      </c>
      <c r="C998" s="16" t="str">
        <f t="shared" si="45"/>
        <v>Septiembre-2007</v>
      </c>
      <c r="D998" s="15" t="s">
        <v>163</v>
      </c>
      <c r="E998" s="67">
        <v>75371</v>
      </c>
      <c r="F998" s="67">
        <v>75790863</v>
      </c>
      <c r="G998" s="17">
        <f>+Tabla1[[#This Row],[Toneladas Km (Ton.Km)]]/Tabla1[[#This Row],[Toneladas (Ton)]]</f>
        <v>1005.5706173461941</v>
      </c>
      <c r="H998" s="18">
        <v>5609736</v>
      </c>
      <c r="I998" s="18">
        <f t="shared" si="46"/>
        <v>74.428307969908857</v>
      </c>
      <c r="J998" s="18">
        <f t="shared" si="47"/>
        <v>7.4015993194324753E-2</v>
      </c>
      <c r="K998" s="18"/>
      <c r="L998" s="56" t="str">
        <f>+VLOOKUP(Tabla1[[#This Row],[Operador]],OPE_6[#All],9,FALSE)</f>
        <v>H-BC SA</v>
      </c>
    </row>
    <row r="999" spans="1:12" x14ac:dyDescent="0.2">
      <c r="A999" s="15">
        <v>2007</v>
      </c>
      <c r="B999" s="15" t="s">
        <v>30</v>
      </c>
      <c r="C999" s="16" t="str">
        <f t="shared" si="45"/>
        <v>Octubre-2007</v>
      </c>
      <c r="D999" s="15" t="s">
        <v>163</v>
      </c>
      <c r="E999" s="67">
        <v>80184</v>
      </c>
      <c r="F999" s="67">
        <v>78438404</v>
      </c>
      <c r="G999" s="17">
        <f>+Tabla1[[#This Row],[Toneladas Km (Ton.Km)]]/Tabla1[[#This Row],[Toneladas (Ton)]]</f>
        <v>978.2301207223386</v>
      </c>
      <c r="H999" s="18">
        <v>5704756</v>
      </c>
      <c r="I999" s="18">
        <f t="shared" si="46"/>
        <v>71.145814626359368</v>
      </c>
      <c r="J999" s="18">
        <f t="shared" si="47"/>
        <v>7.2729118761773889E-2</v>
      </c>
      <c r="K999" s="18"/>
      <c r="L999" s="56" t="str">
        <f>+VLOOKUP(Tabla1[[#This Row],[Operador]],OPE_6[#All],9,FALSE)</f>
        <v>H-BC SA</v>
      </c>
    </row>
    <row r="1000" spans="1:12" x14ac:dyDescent="0.2">
      <c r="A1000" s="15">
        <v>2007</v>
      </c>
      <c r="B1000" s="15" t="s">
        <v>31</v>
      </c>
      <c r="C1000" s="16" t="str">
        <f t="shared" si="45"/>
        <v>Noviembre-2007</v>
      </c>
      <c r="D1000" s="15" t="s">
        <v>163</v>
      </c>
      <c r="E1000" s="67">
        <v>68367</v>
      </c>
      <c r="F1000" s="67">
        <v>67956378</v>
      </c>
      <c r="G1000" s="17">
        <f>+Tabla1[[#This Row],[Toneladas Km (Ton.Km)]]/Tabla1[[#This Row],[Toneladas (Ton)]]</f>
        <v>993.99385668524292</v>
      </c>
      <c r="H1000" s="18">
        <v>5384902</v>
      </c>
      <c r="I1000" s="18">
        <f t="shared" si="46"/>
        <v>78.764637910102834</v>
      </c>
      <c r="J1000" s="18">
        <f t="shared" si="47"/>
        <v>7.924056811856571E-2</v>
      </c>
      <c r="K1000" s="18"/>
      <c r="L1000" s="56" t="str">
        <f>+VLOOKUP(Tabla1[[#This Row],[Operador]],OPE_6[#All],9,FALSE)</f>
        <v>H-BC SA</v>
      </c>
    </row>
    <row r="1001" spans="1:12" x14ac:dyDescent="0.2">
      <c r="A1001" s="15">
        <v>2007</v>
      </c>
      <c r="B1001" s="15" t="s">
        <v>32</v>
      </c>
      <c r="C1001" s="16" t="str">
        <f t="shared" si="45"/>
        <v>Diciembre-2007</v>
      </c>
      <c r="D1001" s="15" t="s">
        <v>163</v>
      </c>
      <c r="E1001" s="67">
        <v>72662</v>
      </c>
      <c r="F1001" s="67">
        <v>70631142</v>
      </c>
      <c r="G1001" s="17">
        <f>+Tabla1[[#This Row],[Toneladas Km (Ton.Km)]]/Tabla1[[#This Row],[Toneladas (Ton)]]</f>
        <v>972.05061792959179</v>
      </c>
      <c r="H1001" s="18">
        <v>5108390</v>
      </c>
      <c r="I1001" s="18">
        <f t="shared" si="46"/>
        <v>70.303459855220055</v>
      </c>
      <c r="J1001" s="18">
        <f t="shared" si="47"/>
        <v>7.2324896006920006E-2</v>
      </c>
      <c r="K1001" s="18"/>
      <c r="L1001" s="56" t="str">
        <f>+VLOOKUP(Tabla1[[#This Row],[Operador]],OPE_6[#All],9,FALSE)</f>
        <v>H-BC SA</v>
      </c>
    </row>
    <row r="1002" spans="1:12" x14ac:dyDescent="0.2">
      <c r="A1002" s="15">
        <v>2008</v>
      </c>
      <c r="B1002" s="15" t="s">
        <v>4</v>
      </c>
      <c r="C1002" s="16" t="str">
        <f t="shared" ref="C1002:C1065" si="48" xml:space="preserve"> B1002 &amp; "-" &amp; A1002</f>
        <v>Enero-2008</v>
      </c>
      <c r="D1002" s="15" t="s">
        <v>81</v>
      </c>
      <c r="E1002" s="67">
        <v>350880</v>
      </c>
      <c r="F1002" s="67">
        <v>146643780</v>
      </c>
      <c r="G1002" s="17">
        <f>+Tabla1[[#This Row],[Toneladas Km (Ton.Km)]]/Tabla1[[#This Row],[Toneladas (Ton)]]</f>
        <v>417.93142954856359</v>
      </c>
      <c r="H1002" s="18">
        <v>12740168</v>
      </c>
      <c r="I1002" s="18">
        <f t="shared" si="46"/>
        <v>36.309188326493391</v>
      </c>
      <c r="J1002" s="18">
        <f t="shared" si="47"/>
        <v>8.6878338788048154E-2</v>
      </c>
      <c r="K1002" s="18"/>
      <c r="L1002" s="56" t="str">
        <f>+VLOOKUP(Tabla1[[#This Row],[Operador]],OPE_6[#All],9,FALSE)</f>
        <v>B-FEP SA</v>
      </c>
    </row>
    <row r="1003" spans="1:12" x14ac:dyDescent="0.2">
      <c r="A1003" s="15">
        <v>2008</v>
      </c>
      <c r="B1003" s="15" t="s">
        <v>4</v>
      </c>
      <c r="C1003" s="16" t="str">
        <f t="shared" si="48"/>
        <v>Enero-2008</v>
      </c>
      <c r="D1003" s="15" t="s">
        <v>6</v>
      </c>
      <c r="E1003" s="67">
        <v>413200</v>
      </c>
      <c r="F1003" s="67">
        <v>159069990</v>
      </c>
      <c r="G1003" s="17">
        <f>+Tabla1[[#This Row],[Toneladas Km (Ton.Km)]]/Tabla1[[#This Row],[Toneladas (Ton)]]</f>
        <v>384.97093417231366</v>
      </c>
      <c r="H1003" s="18">
        <v>12560000</v>
      </c>
      <c r="I1003" s="18">
        <f t="shared" si="46"/>
        <v>30.396902226524684</v>
      </c>
      <c r="J1003" s="18">
        <f t="shared" si="47"/>
        <v>7.8958953854212227E-2</v>
      </c>
      <c r="K1003" s="18"/>
      <c r="L1003" s="56" t="str">
        <f>+VLOOKUP(Tabla1[[#This Row],[Operador]],OPE_6[#All],9,FALSE)</f>
        <v>A-FSR SA</v>
      </c>
    </row>
    <row r="1004" spans="1:12" x14ac:dyDescent="0.2">
      <c r="A1004" s="15">
        <v>2008</v>
      </c>
      <c r="B1004" s="15" t="s">
        <v>4</v>
      </c>
      <c r="C1004" s="16" t="str">
        <f t="shared" si="48"/>
        <v>Enero-2008</v>
      </c>
      <c r="D1004" s="15" t="s">
        <v>35</v>
      </c>
      <c r="E1004" s="67">
        <v>103873</v>
      </c>
      <c r="F1004" s="67">
        <v>54651105</v>
      </c>
      <c r="G1004" s="17">
        <f>+Tabla1[[#This Row],[Toneladas Km (Ton.Km)]]/Tabla1[[#This Row],[Toneladas (Ton)]]</f>
        <v>526.13388464759851</v>
      </c>
      <c r="H1004" s="18">
        <v>3378030</v>
      </c>
      <c r="I1004" s="18">
        <f t="shared" si="46"/>
        <v>32.520770556352467</v>
      </c>
      <c r="J1004" s="18">
        <f t="shared" si="47"/>
        <v>6.1810827063789472E-2</v>
      </c>
      <c r="K1004" s="18"/>
      <c r="L1004" s="56" t="str">
        <f>+VLOOKUP(Tabla1[[#This Row],[Operador]],OPE_6[#All],9,FALSE)</f>
        <v>I-ALLM SA</v>
      </c>
    </row>
    <row r="1005" spans="1:12" x14ac:dyDescent="0.2">
      <c r="A1005" s="15">
        <v>2008</v>
      </c>
      <c r="B1005" s="15" t="s">
        <v>4</v>
      </c>
      <c r="C1005" s="16" t="str">
        <f t="shared" si="48"/>
        <v>Enero-2008</v>
      </c>
      <c r="D1005" s="15" t="s">
        <v>7</v>
      </c>
      <c r="E1005" s="67">
        <v>736990</v>
      </c>
      <c r="F1005" s="67">
        <v>362912301</v>
      </c>
      <c r="G1005" s="17">
        <f>+Tabla1[[#This Row],[Toneladas Km (Ton.Km)]]/Tabla1[[#This Row],[Toneladas (Ton)]]</f>
        <v>492.4250003392176</v>
      </c>
      <c r="H1005" s="18">
        <v>23410651</v>
      </c>
      <c r="I1005" s="18">
        <f t="shared" si="46"/>
        <v>31.765222051859592</v>
      </c>
      <c r="J1005" s="18">
        <f t="shared" si="47"/>
        <v>6.4507736264359919E-2</v>
      </c>
      <c r="K1005" s="18"/>
      <c r="L1005" s="56" t="str">
        <f>+VLOOKUP(Tabla1[[#This Row],[Operador]],OPE_6[#All],9,FALSE)</f>
        <v>C-NCA SA</v>
      </c>
    </row>
    <row r="1006" spans="1:12" x14ac:dyDescent="0.2">
      <c r="A1006" s="15">
        <v>2008</v>
      </c>
      <c r="B1006" s="15" t="s">
        <v>4</v>
      </c>
      <c r="C1006" s="16" t="str">
        <f t="shared" si="48"/>
        <v>Enero-2008</v>
      </c>
      <c r="D1006" s="15" t="s">
        <v>36</v>
      </c>
      <c r="E1006" s="67">
        <v>355866</v>
      </c>
      <c r="F1006" s="67">
        <v>235475398</v>
      </c>
      <c r="G1006" s="17">
        <f>+Tabla1[[#This Row],[Toneladas Km (Ton.Km)]]/Tabla1[[#This Row],[Toneladas (Ton)]]</f>
        <v>661.69681284528451</v>
      </c>
      <c r="H1006" s="18">
        <v>12284460</v>
      </c>
      <c r="I1006" s="18">
        <f t="shared" si="46"/>
        <v>34.51990355920487</v>
      </c>
      <c r="J1006" s="18">
        <f t="shared" si="47"/>
        <v>5.2168762020735601E-2</v>
      </c>
      <c r="K1006" s="18"/>
      <c r="L1006" s="56" t="str">
        <f>+VLOOKUP(Tabla1[[#This Row],[Operador]],OPE_6[#All],9,FALSE)</f>
        <v>J-ALLC SA</v>
      </c>
    </row>
    <row r="1007" spans="1:12" x14ac:dyDescent="0.2">
      <c r="A1007" s="15">
        <v>2008</v>
      </c>
      <c r="B1007" s="15" t="s">
        <v>11</v>
      </c>
      <c r="C1007" s="16" t="str">
        <f t="shared" si="48"/>
        <v>Febrero-2008</v>
      </c>
      <c r="D1007" s="15" t="s">
        <v>81</v>
      </c>
      <c r="E1007" s="67">
        <v>331690</v>
      </c>
      <c r="F1007" s="67">
        <v>130833520</v>
      </c>
      <c r="G1007" s="17">
        <f>+Tabla1[[#This Row],[Toneladas Km (Ton.Km)]]/Tabla1[[#This Row],[Toneladas (Ton)]]</f>
        <v>394.44517471132684</v>
      </c>
      <c r="H1007" s="18">
        <v>12340805</v>
      </c>
      <c r="I1007" s="18">
        <f t="shared" si="46"/>
        <v>37.205839790165513</v>
      </c>
      <c r="J1007" s="18">
        <f t="shared" si="47"/>
        <v>9.432448962620589E-2</v>
      </c>
      <c r="K1007" s="18"/>
      <c r="L1007" s="56" t="str">
        <f>+VLOOKUP(Tabla1[[#This Row],[Operador]],OPE_6[#All],9,FALSE)</f>
        <v>B-FEP SA</v>
      </c>
    </row>
    <row r="1008" spans="1:12" x14ac:dyDescent="0.2">
      <c r="A1008" s="15">
        <v>2008</v>
      </c>
      <c r="B1008" s="15" t="s">
        <v>11</v>
      </c>
      <c r="C1008" s="16" t="str">
        <f t="shared" si="48"/>
        <v>Febrero-2008</v>
      </c>
      <c r="D1008" s="15" t="s">
        <v>6</v>
      </c>
      <c r="E1008" s="67">
        <v>431410</v>
      </c>
      <c r="F1008" s="67">
        <v>169082430</v>
      </c>
      <c r="G1008" s="17">
        <f>+Tabla1[[#This Row],[Toneladas Km (Ton.Km)]]/Tabla1[[#This Row],[Toneladas (Ton)]]</f>
        <v>391.92978836837347</v>
      </c>
      <c r="H1008" s="18">
        <v>9560000</v>
      </c>
      <c r="I1008" s="18">
        <f t="shared" si="46"/>
        <v>22.159894300085764</v>
      </c>
      <c r="J1008" s="18">
        <f t="shared" si="47"/>
        <v>5.6540469639571656E-2</v>
      </c>
      <c r="K1008" s="18"/>
      <c r="L1008" s="56" t="str">
        <f>+VLOOKUP(Tabla1[[#This Row],[Operador]],OPE_6[#All],9,FALSE)</f>
        <v>A-FSR SA</v>
      </c>
    </row>
    <row r="1009" spans="1:12" x14ac:dyDescent="0.2">
      <c r="A1009" s="15">
        <v>2008</v>
      </c>
      <c r="B1009" s="15" t="s">
        <v>11</v>
      </c>
      <c r="C1009" s="16" t="str">
        <f t="shared" si="48"/>
        <v>Febrero-2008</v>
      </c>
      <c r="D1009" s="15" t="s">
        <v>35</v>
      </c>
      <c r="E1009" s="67">
        <v>96644</v>
      </c>
      <c r="F1009" s="67">
        <v>57531051</v>
      </c>
      <c r="G1009" s="17">
        <f>+Tabla1[[#This Row],[Toneladas Km (Ton.Km)]]/Tabla1[[#This Row],[Toneladas (Ton)]]</f>
        <v>595.2883883117421</v>
      </c>
      <c r="H1009" s="18">
        <v>3361830</v>
      </c>
      <c r="I1009" s="18">
        <f t="shared" si="46"/>
        <v>34.785708372997803</v>
      </c>
      <c r="J1009" s="18">
        <f t="shared" si="47"/>
        <v>5.8435052750904895E-2</v>
      </c>
      <c r="K1009" s="18"/>
      <c r="L1009" s="56" t="str">
        <f>+VLOOKUP(Tabla1[[#This Row],[Operador]],OPE_6[#All],9,FALSE)</f>
        <v>I-ALLM SA</v>
      </c>
    </row>
    <row r="1010" spans="1:12" x14ac:dyDescent="0.2">
      <c r="A1010" s="15">
        <v>2008</v>
      </c>
      <c r="B1010" s="15" t="s">
        <v>11</v>
      </c>
      <c r="C1010" s="16" t="str">
        <f t="shared" si="48"/>
        <v>Febrero-2008</v>
      </c>
      <c r="D1010" s="15" t="s">
        <v>7</v>
      </c>
      <c r="E1010" s="67">
        <v>590199</v>
      </c>
      <c r="F1010" s="67">
        <v>232049094</v>
      </c>
      <c r="G1010" s="17">
        <f>+Tabla1[[#This Row],[Toneladas Km (Ton.Km)]]/Tabla1[[#This Row],[Toneladas (Ton)]]</f>
        <v>393.17093726014446</v>
      </c>
      <c r="H1010" s="18">
        <v>16459004</v>
      </c>
      <c r="I1010" s="18">
        <f t="shared" si="46"/>
        <v>27.887210923773168</v>
      </c>
      <c r="J1010" s="18">
        <f t="shared" si="47"/>
        <v>7.0928973331824338E-2</v>
      </c>
      <c r="K1010" s="18"/>
      <c r="L1010" s="56" t="str">
        <f>+VLOOKUP(Tabla1[[#This Row],[Operador]],OPE_6[#All],9,FALSE)</f>
        <v>C-NCA SA</v>
      </c>
    </row>
    <row r="1011" spans="1:12" x14ac:dyDescent="0.2">
      <c r="A1011" s="15">
        <v>2008</v>
      </c>
      <c r="B1011" s="15" t="s">
        <v>11</v>
      </c>
      <c r="C1011" s="16" t="str">
        <f t="shared" si="48"/>
        <v>Febrero-2008</v>
      </c>
      <c r="D1011" s="15" t="s">
        <v>36</v>
      </c>
      <c r="E1011" s="67">
        <v>333715</v>
      </c>
      <c r="F1011" s="67">
        <v>237528589</v>
      </c>
      <c r="G1011" s="17">
        <f>+Tabla1[[#This Row],[Toneladas Km (Ton.Km)]]/Tabla1[[#This Row],[Toneladas (Ton)]]</f>
        <v>711.77078944608422</v>
      </c>
      <c r="H1011" s="18">
        <v>12693230</v>
      </c>
      <c r="I1011" s="18">
        <f t="shared" si="46"/>
        <v>38.036138621278639</v>
      </c>
      <c r="J1011" s="18">
        <f t="shared" si="47"/>
        <v>5.3438746272348715E-2</v>
      </c>
      <c r="K1011" s="18"/>
      <c r="L1011" s="56" t="str">
        <f>+VLOOKUP(Tabla1[[#This Row],[Operador]],OPE_6[#All],9,FALSE)</f>
        <v>J-ALLC SA</v>
      </c>
    </row>
    <row r="1012" spans="1:12" x14ac:dyDescent="0.2">
      <c r="A1012" s="15">
        <v>2008</v>
      </c>
      <c r="B1012" s="15" t="s">
        <v>12</v>
      </c>
      <c r="C1012" s="16" t="str">
        <f t="shared" si="48"/>
        <v>Marzo-2008</v>
      </c>
      <c r="D1012" s="15" t="s">
        <v>81</v>
      </c>
      <c r="E1012" s="67">
        <v>168210</v>
      </c>
      <c r="F1012" s="67">
        <v>69216960</v>
      </c>
      <c r="G1012" s="17">
        <f>+Tabla1[[#This Row],[Toneladas Km (Ton.Km)]]/Tabla1[[#This Row],[Toneladas (Ton)]]</f>
        <v>411.49135009809169</v>
      </c>
      <c r="H1012" s="18">
        <v>7309258</v>
      </c>
      <c r="I1012" s="18">
        <f t="shared" si="46"/>
        <v>43.453171630699721</v>
      </c>
      <c r="J1012" s="18">
        <f t="shared" si="47"/>
        <v>0.10559923463844699</v>
      </c>
      <c r="K1012" s="18"/>
      <c r="L1012" s="56" t="str">
        <f>+VLOOKUP(Tabla1[[#This Row],[Operador]],OPE_6[#All],9,FALSE)</f>
        <v>B-FEP SA</v>
      </c>
    </row>
    <row r="1013" spans="1:12" x14ac:dyDescent="0.2">
      <c r="A1013" s="15">
        <v>2008</v>
      </c>
      <c r="B1013" s="15" t="s">
        <v>12</v>
      </c>
      <c r="C1013" s="16" t="str">
        <f t="shared" si="48"/>
        <v>Marzo-2008</v>
      </c>
      <c r="D1013" s="15" t="s">
        <v>6</v>
      </c>
      <c r="E1013" s="67">
        <v>416840</v>
      </c>
      <c r="F1013" s="67">
        <v>169497000</v>
      </c>
      <c r="G1013" s="17">
        <f>+Tabla1[[#This Row],[Toneladas Km (Ton.Km)]]/Tabla1[[#This Row],[Toneladas (Ton)]]</f>
        <v>406.62364456386143</v>
      </c>
      <c r="H1013" s="18">
        <v>13964000</v>
      </c>
      <c r="I1013" s="18">
        <f t="shared" si="46"/>
        <v>33.499664139717879</v>
      </c>
      <c r="J1013" s="18">
        <f t="shared" si="47"/>
        <v>8.238493896647138E-2</v>
      </c>
      <c r="K1013" s="18"/>
      <c r="L1013" s="56" t="str">
        <f>+VLOOKUP(Tabla1[[#This Row],[Operador]],OPE_6[#All],9,FALSE)</f>
        <v>A-FSR SA</v>
      </c>
    </row>
    <row r="1014" spans="1:12" x14ac:dyDescent="0.2">
      <c r="A1014" s="15">
        <v>2008</v>
      </c>
      <c r="B1014" s="15" t="s">
        <v>12</v>
      </c>
      <c r="C1014" s="16" t="str">
        <f t="shared" si="48"/>
        <v>Marzo-2008</v>
      </c>
      <c r="D1014" s="15" t="s">
        <v>35</v>
      </c>
      <c r="E1014" s="67">
        <v>93056</v>
      </c>
      <c r="F1014" s="67">
        <v>57160776</v>
      </c>
      <c r="G1014" s="17">
        <f>+Tabla1[[#This Row],[Toneladas Km (Ton.Km)]]/Tabla1[[#This Row],[Toneladas (Ton)]]</f>
        <v>614.26212173314991</v>
      </c>
      <c r="H1014" s="18">
        <v>3164390</v>
      </c>
      <c r="I1014" s="18">
        <f t="shared" si="46"/>
        <v>34.005222661623108</v>
      </c>
      <c r="J1014" s="18">
        <f t="shared" si="47"/>
        <v>5.5359465378846499E-2</v>
      </c>
      <c r="K1014" s="18"/>
      <c r="L1014" s="56" t="str">
        <f>+VLOOKUP(Tabla1[[#This Row],[Operador]],OPE_6[#All],9,FALSE)</f>
        <v>I-ALLM SA</v>
      </c>
    </row>
    <row r="1015" spans="1:12" x14ac:dyDescent="0.2">
      <c r="A1015" s="15">
        <v>2008</v>
      </c>
      <c r="B1015" s="15" t="s">
        <v>12</v>
      </c>
      <c r="C1015" s="16" t="str">
        <f t="shared" si="48"/>
        <v>Marzo-2008</v>
      </c>
      <c r="D1015" s="15" t="s">
        <v>7</v>
      </c>
      <c r="E1015" s="67">
        <v>458948</v>
      </c>
      <c r="F1015" s="67">
        <v>189954655</v>
      </c>
      <c r="G1015" s="17">
        <f>+Tabla1[[#This Row],[Toneladas Km (Ton.Km)]]/Tabla1[[#This Row],[Toneladas (Ton)]]</f>
        <v>413.89145393377896</v>
      </c>
      <c r="H1015" s="18">
        <v>13427590</v>
      </c>
      <c r="I1015" s="18">
        <f t="shared" si="46"/>
        <v>29.25732326973862</v>
      </c>
      <c r="J1015" s="18">
        <f t="shared" si="47"/>
        <v>7.06883966597186E-2</v>
      </c>
      <c r="K1015" s="18"/>
      <c r="L1015" s="56" t="str">
        <f>+VLOOKUP(Tabla1[[#This Row],[Operador]],OPE_6[#All],9,FALSE)</f>
        <v>C-NCA SA</v>
      </c>
    </row>
    <row r="1016" spans="1:12" x14ac:dyDescent="0.2">
      <c r="A1016" s="15">
        <v>2008</v>
      </c>
      <c r="B1016" s="15" t="s">
        <v>12</v>
      </c>
      <c r="C1016" s="16" t="str">
        <f t="shared" si="48"/>
        <v>Marzo-2008</v>
      </c>
      <c r="D1016" s="15" t="s">
        <v>36</v>
      </c>
      <c r="E1016" s="67">
        <v>262632</v>
      </c>
      <c r="F1016" s="67">
        <v>185873792</v>
      </c>
      <c r="G1016" s="17">
        <f>+Tabla1[[#This Row],[Toneladas Km (Ton.Km)]]/Tabla1[[#This Row],[Toneladas (Ton)]]</f>
        <v>707.73474671784095</v>
      </c>
      <c r="H1016" s="18">
        <v>11231350</v>
      </c>
      <c r="I1016" s="18">
        <f t="shared" si="46"/>
        <v>42.764590758171131</v>
      </c>
      <c r="J1016" s="18">
        <f t="shared" si="47"/>
        <v>6.0424602517389861E-2</v>
      </c>
      <c r="K1016" s="18"/>
      <c r="L1016" s="56" t="str">
        <f>+VLOOKUP(Tabla1[[#This Row],[Operador]],OPE_6[#All],9,FALSE)</f>
        <v>J-ALLC SA</v>
      </c>
    </row>
    <row r="1017" spans="1:12" x14ac:dyDescent="0.2">
      <c r="A1017" s="15">
        <v>2008</v>
      </c>
      <c r="B1017" s="15" t="s">
        <v>13</v>
      </c>
      <c r="C1017" s="16" t="str">
        <f t="shared" si="48"/>
        <v>Abril-2008</v>
      </c>
      <c r="D1017" s="15" t="s">
        <v>81</v>
      </c>
      <c r="E1017" s="67">
        <v>388970</v>
      </c>
      <c r="F1017" s="67">
        <v>168481840</v>
      </c>
      <c r="G1017" s="17">
        <f>+Tabla1[[#This Row],[Toneladas Km (Ton.Km)]]/Tabla1[[#This Row],[Toneladas (Ton)]]</f>
        <v>433.14867470499013</v>
      </c>
      <c r="H1017" s="18">
        <v>20835435</v>
      </c>
      <c r="I1017" s="18">
        <f t="shared" si="46"/>
        <v>53.565660590791062</v>
      </c>
      <c r="J1017" s="18">
        <f t="shared" si="47"/>
        <v>0.1236657612476217</v>
      </c>
      <c r="K1017" s="18"/>
      <c r="L1017" s="56" t="str">
        <f>+VLOOKUP(Tabla1[[#This Row],[Operador]],OPE_6[#All],9,FALSE)</f>
        <v>B-FEP SA</v>
      </c>
    </row>
    <row r="1018" spans="1:12" x14ac:dyDescent="0.2">
      <c r="A1018" s="15">
        <v>2008</v>
      </c>
      <c r="B1018" s="15" t="s">
        <v>13</v>
      </c>
      <c r="C1018" s="16" t="str">
        <f t="shared" si="48"/>
        <v>Abril-2008</v>
      </c>
      <c r="D1018" s="15" t="s">
        <v>6</v>
      </c>
      <c r="E1018" s="67">
        <v>496520</v>
      </c>
      <c r="F1018" s="67">
        <v>191014000</v>
      </c>
      <c r="G1018" s="17">
        <f>+Tabla1[[#This Row],[Toneladas Km (Ton.Km)]]/Tabla1[[#This Row],[Toneladas (Ton)]]</f>
        <v>384.70555063240153</v>
      </c>
      <c r="H1018" s="18">
        <v>15351000</v>
      </c>
      <c r="I1018" s="18">
        <f t="shared" si="46"/>
        <v>30.917183597840975</v>
      </c>
      <c r="J1018" s="18">
        <f t="shared" si="47"/>
        <v>8.0365837059063736E-2</v>
      </c>
      <c r="K1018" s="18"/>
      <c r="L1018" s="56" t="str">
        <f>+VLOOKUP(Tabla1[[#This Row],[Operador]],OPE_6[#All],9,FALSE)</f>
        <v>A-FSR SA</v>
      </c>
    </row>
    <row r="1019" spans="1:12" x14ac:dyDescent="0.2">
      <c r="A1019" s="15">
        <v>2008</v>
      </c>
      <c r="B1019" s="15" t="s">
        <v>13</v>
      </c>
      <c r="C1019" s="16" t="str">
        <f t="shared" si="48"/>
        <v>Abril-2008</v>
      </c>
      <c r="D1019" s="15" t="s">
        <v>35</v>
      </c>
      <c r="E1019" s="67">
        <v>99658</v>
      </c>
      <c r="F1019" s="67">
        <v>61016821</v>
      </c>
      <c r="G1019" s="17">
        <f>+Tabla1[[#This Row],[Toneladas Km (Ton.Km)]]/Tabla1[[#This Row],[Toneladas (Ton)]]</f>
        <v>612.26214654117075</v>
      </c>
      <c r="H1019" s="18">
        <v>3998290</v>
      </c>
      <c r="I1019" s="18">
        <f t="shared" si="46"/>
        <v>40.120110778863712</v>
      </c>
      <c r="J1019" s="18">
        <f t="shared" si="47"/>
        <v>6.5527668181860871E-2</v>
      </c>
      <c r="K1019" s="18"/>
      <c r="L1019" s="56" t="str">
        <f>+VLOOKUP(Tabla1[[#This Row],[Operador]],OPE_6[#All],9,FALSE)</f>
        <v>I-ALLM SA</v>
      </c>
    </row>
    <row r="1020" spans="1:12" x14ac:dyDescent="0.2">
      <c r="A1020" s="15">
        <v>2008</v>
      </c>
      <c r="B1020" s="15" t="s">
        <v>13</v>
      </c>
      <c r="C1020" s="16" t="str">
        <f t="shared" si="48"/>
        <v>Abril-2008</v>
      </c>
      <c r="D1020" s="15" t="s">
        <v>7</v>
      </c>
      <c r="E1020" s="67">
        <v>712056</v>
      </c>
      <c r="F1020" s="67">
        <v>319395369</v>
      </c>
      <c r="G1020" s="17">
        <f>+Tabla1[[#This Row],[Toneladas Km (Ton.Km)]]/Tabla1[[#This Row],[Toneladas (Ton)]]</f>
        <v>448.55372189827767</v>
      </c>
      <c r="H1020" s="18">
        <v>24117854</v>
      </c>
      <c r="I1020" s="18">
        <f t="shared" si="46"/>
        <v>33.87072645971665</v>
      </c>
      <c r="J1020" s="18">
        <f t="shared" si="47"/>
        <v>7.5510969603319447E-2</v>
      </c>
      <c r="K1020" s="18"/>
      <c r="L1020" s="56" t="str">
        <f>+VLOOKUP(Tabla1[[#This Row],[Operador]],OPE_6[#All],9,FALSE)</f>
        <v>C-NCA SA</v>
      </c>
    </row>
    <row r="1021" spans="1:12" x14ac:dyDescent="0.2">
      <c r="A1021" s="15">
        <v>2008</v>
      </c>
      <c r="B1021" s="15" t="s">
        <v>13</v>
      </c>
      <c r="C1021" s="16" t="str">
        <f t="shared" si="48"/>
        <v>Abril-2008</v>
      </c>
      <c r="D1021" s="15" t="s">
        <v>36</v>
      </c>
      <c r="E1021" s="67">
        <v>369416</v>
      </c>
      <c r="F1021" s="67">
        <v>275316406</v>
      </c>
      <c r="G1021" s="17">
        <f>+Tabla1[[#This Row],[Toneladas Km (Ton.Km)]]/Tabla1[[#This Row],[Toneladas (Ton)]]</f>
        <v>745.27472009875044</v>
      </c>
      <c r="H1021" s="18">
        <v>16670230</v>
      </c>
      <c r="I1021" s="18">
        <f t="shared" si="46"/>
        <v>45.125901422786235</v>
      </c>
      <c r="J1021" s="18">
        <f t="shared" si="47"/>
        <v>6.0549352078931321E-2</v>
      </c>
      <c r="K1021" s="18"/>
      <c r="L1021" s="56" t="str">
        <f>+VLOOKUP(Tabla1[[#This Row],[Operador]],OPE_6[#All],9,FALSE)</f>
        <v>J-ALLC SA</v>
      </c>
    </row>
    <row r="1022" spans="1:12" x14ac:dyDescent="0.2">
      <c r="A1022" s="15">
        <v>2008</v>
      </c>
      <c r="B1022" s="15" t="s">
        <v>14</v>
      </c>
      <c r="C1022" s="16" t="str">
        <f t="shared" si="48"/>
        <v>Mayo-2008</v>
      </c>
      <c r="D1022" s="15" t="s">
        <v>81</v>
      </c>
      <c r="E1022" s="67">
        <v>238900</v>
      </c>
      <c r="F1022" s="67">
        <v>97193470</v>
      </c>
      <c r="G1022" s="17">
        <f>+Tabla1[[#This Row],[Toneladas Km (Ton.Km)]]/Tabla1[[#This Row],[Toneladas (Ton)]]</f>
        <v>406.8374633737966</v>
      </c>
      <c r="H1022" s="18">
        <v>12471166</v>
      </c>
      <c r="I1022" s="18">
        <f t="shared" si="46"/>
        <v>52.202452909167015</v>
      </c>
      <c r="J1022" s="18">
        <f t="shared" si="47"/>
        <v>0.12831279714573418</v>
      </c>
      <c r="K1022" s="18"/>
      <c r="L1022" s="56" t="str">
        <f>+VLOOKUP(Tabla1[[#This Row],[Operador]],OPE_6[#All],9,FALSE)</f>
        <v>B-FEP SA</v>
      </c>
    </row>
    <row r="1023" spans="1:12" x14ac:dyDescent="0.2">
      <c r="A1023" s="15">
        <v>2008</v>
      </c>
      <c r="B1023" s="15" t="s">
        <v>14</v>
      </c>
      <c r="C1023" s="16" t="str">
        <f t="shared" si="48"/>
        <v>Mayo-2008</v>
      </c>
      <c r="D1023" s="15" t="s">
        <v>6</v>
      </c>
      <c r="E1023" s="67">
        <v>504710</v>
      </c>
      <c r="F1023" s="67">
        <v>186893000</v>
      </c>
      <c r="G1023" s="17">
        <f>+Tabla1[[#This Row],[Toneladas Km (Ton.Km)]]/Tabla1[[#This Row],[Toneladas (Ton)]]</f>
        <v>370.29779477323609</v>
      </c>
      <c r="H1023" s="18">
        <v>14821500</v>
      </c>
      <c r="I1023" s="18">
        <f t="shared" si="46"/>
        <v>29.366368805848904</v>
      </c>
      <c r="J1023" s="18">
        <f t="shared" si="47"/>
        <v>7.9304735864906661E-2</v>
      </c>
      <c r="K1023" s="18"/>
      <c r="L1023" s="56" t="str">
        <f>+VLOOKUP(Tabla1[[#This Row],[Operador]],OPE_6[#All],9,FALSE)</f>
        <v>A-FSR SA</v>
      </c>
    </row>
    <row r="1024" spans="1:12" x14ac:dyDescent="0.2">
      <c r="A1024" s="15">
        <v>2008</v>
      </c>
      <c r="B1024" s="15" t="s">
        <v>14</v>
      </c>
      <c r="C1024" s="16" t="str">
        <f t="shared" si="48"/>
        <v>Mayo-2008</v>
      </c>
      <c r="D1024" s="15" t="s">
        <v>35</v>
      </c>
      <c r="E1024" s="67">
        <v>99736</v>
      </c>
      <c r="F1024" s="67">
        <v>55934031</v>
      </c>
      <c r="G1024" s="17">
        <f>+Tabla1[[#This Row],[Toneladas Km (Ton.Km)]]/Tabla1[[#This Row],[Toneladas (Ton)]]</f>
        <v>560.82087711558518</v>
      </c>
      <c r="H1024" s="18">
        <v>3259480</v>
      </c>
      <c r="I1024" s="18">
        <f t="shared" si="46"/>
        <v>32.681078046041549</v>
      </c>
      <c r="J1024" s="18">
        <f t="shared" si="47"/>
        <v>5.8273647397234792E-2</v>
      </c>
      <c r="K1024" s="18"/>
      <c r="L1024" s="56" t="str">
        <f>+VLOOKUP(Tabla1[[#This Row],[Operador]],OPE_6[#All],9,FALSE)</f>
        <v>I-ALLM SA</v>
      </c>
    </row>
    <row r="1025" spans="1:12" x14ac:dyDescent="0.2">
      <c r="A1025" s="15">
        <v>2008</v>
      </c>
      <c r="B1025" s="15" t="s">
        <v>14</v>
      </c>
      <c r="C1025" s="16" t="str">
        <f t="shared" si="48"/>
        <v>Mayo-2008</v>
      </c>
      <c r="D1025" s="15" t="s">
        <v>7</v>
      </c>
      <c r="E1025" s="67">
        <v>500819</v>
      </c>
      <c r="F1025" s="67">
        <v>255253937</v>
      </c>
      <c r="G1025" s="17">
        <f>+Tabla1[[#This Row],[Toneladas Km (Ton.Km)]]/Tabla1[[#This Row],[Toneladas (Ton)]]</f>
        <v>509.67302957755197</v>
      </c>
      <c r="H1025" s="18">
        <v>19765173</v>
      </c>
      <c r="I1025" s="18">
        <f t="shared" si="46"/>
        <v>39.465701181464759</v>
      </c>
      <c r="J1025" s="18">
        <f t="shared" si="47"/>
        <v>7.7433371772048315E-2</v>
      </c>
      <c r="K1025" s="18"/>
      <c r="L1025" s="56" t="str">
        <f>+VLOOKUP(Tabla1[[#This Row],[Operador]],OPE_6[#All],9,FALSE)</f>
        <v>C-NCA SA</v>
      </c>
    </row>
    <row r="1026" spans="1:12" x14ac:dyDescent="0.2">
      <c r="A1026" s="15">
        <v>2008</v>
      </c>
      <c r="B1026" s="15" t="s">
        <v>14</v>
      </c>
      <c r="C1026" s="16" t="str">
        <f t="shared" si="48"/>
        <v>Mayo-2008</v>
      </c>
      <c r="D1026" s="15" t="s">
        <v>36</v>
      </c>
      <c r="E1026" s="67">
        <v>277987</v>
      </c>
      <c r="F1026" s="67">
        <v>234877582</v>
      </c>
      <c r="G1026" s="17">
        <f>+Tabla1[[#This Row],[Toneladas Km (Ton.Km)]]/Tabla1[[#This Row],[Toneladas (Ton)]]</f>
        <v>844.92289927226818</v>
      </c>
      <c r="H1026" s="18">
        <v>13937540</v>
      </c>
      <c r="I1026" s="18">
        <f t="shared" si="46"/>
        <v>50.137380524988579</v>
      </c>
      <c r="J1026" s="18">
        <f t="shared" si="47"/>
        <v>5.9339592486097714E-2</v>
      </c>
      <c r="K1026" s="18"/>
      <c r="L1026" s="56" t="str">
        <f>+VLOOKUP(Tabla1[[#This Row],[Operador]],OPE_6[#All],9,FALSE)</f>
        <v>J-ALLC SA</v>
      </c>
    </row>
    <row r="1027" spans="1:12" x14ac:dyDescent="0.2">
      <c r="A1027" s="15">
        <v>2008</v>
      </c>
      <c r="B1027" s="15" t="s">
        <v>15</v>
      </c>
      <c r="C1027" s="16" t="str">
        <f t="shared" si="48"/>
        <v>Junio-2008</v>
      </c>
      <c r="D1027" s="15" t="s">
        <v>81</v>
      </c>
      <c r="E1027" s="67">
        <v>211530</v>
      </c>
      <c r="F1027" s="67">
        <v>89120260</v>
      </c>
      <c r="G1027" s="17">
        <f>+Tabla1[[#This Row],[Toneladas Km (Ton.Km)]]/Tabla1[[#This Row],[Toneladas (Ton)]]</f>
        <v>421.31262705053655</v>
      </c>
      <c r="H1027" s="18">
        <v>10605787</v>
      </c>
      <c r="I1027" s="18">
        <f t="shared" si="46"/>
        <v>50.138453174490614</v>
      </c>
      <c r="J1027" s="18">
        <f t="shared" si="47"/>
        <v>0.11900534177077131</v>
      </c>
      <c r="K1027" s="18"/>
      <c r="L1027" s="56" t="str">
        <f>+VLOOKUP(Tabla1[[#This Row],[Operador]],OPE_6[#All],9,FALSE)</f>
        <v>B-FEP SA</v>
      </c>
    </row>
    <row r="1028" spans="1:12" x14ac:dyDescent="0.2">
      <c r="A1028" s="15">
        <v>2008</v>
      </c>
      <c r="B1028" s="15" t="s">
        <v>15</v>
      </c>
      <c r="C1028" s="16" t="str">
        <f t="shared" si="48"/>
        <v>Junio-2008</v>
      </c>
      <c r="D1028" s="15" t="s">
        <v>6</v>
      </c>
      <c r="E1028" s="67">
        <v>463680</v>
      </c>
      <c r="F1028" s="67">
        <v>171520000</v>
      </c>
      <c r="G1028" s="17">
        <f>+Tabla1[[#This Row],[Toneladas Km (Ton.Km)]]/Tabla1[[#This Row],[Toneladas (Ton)]]</f>
        <v>369.91028295376123</v>
      </c>
      <c r="H1028" s="18">
        <v>15190000</v>
      </c>
      <c r="I1028" s="18">
        <f t="shared" si="46"/>
        <v>32.759661835748794</v>
      </c>
      <c r="J1028" s="18">
        <f t="shared" si="47"/>
        <v>8.8561100746268662E-2</v>
      </c>
      <c r="K1028" s="18"/>
      <c r="L1028" s="56" t="str">
        <f>+VLOOKUP(Tabla1[[#This Row],[Operador]],OPE_6[#All],9,FALSE)</f>
        <v>A-FSR SA</v>
      </c>
    </row>
    <row r="1029" spans="1:12" x14ac:dyDescent="0.2">
      <c r="A1029" s="15">
        <v>2008</v>
      </c>
      <c r="B1029" s="15" t="s">
        <v>15</v>
      </c>
      <c r="C1029" s="16" t="str">
        <f t="shared" si="48"/>
        <v>Junio-2008</v>
      </c>
      <c r="D1029" s="15" t="s">
        <v>35</v>
      </c>
      <c r="E1029" s="67">
        <v>94455</v>
      </c>
      <c r="F1029" s="67">
        <v>51967114</v>
      </c>
      <c r="G1029" s="17">
        <f>+Tabla1[[#This Row],[Toneladas Km (Ton.Km)]]/Tabla1[[#This Row],[Toneladas (Ton)]]</f>
        <v>550.1785400455243</v>
      </c>
      <c r="H1029" s="18">
        <v>3261520</v>
      </c>
      <c r="I1029" s="18">
        <f t="shared" si="46"/>
        <v>34.529881954369806</v>
      </c>
      <c r="J1029" s="18">
        <f t="shared" si="47"/>
        <v>6.2761230111797239E-2</v>
      </c>
      <c r="K1029" s="18"/>
      <c r="L1029" s="56" t="str">
        <f>+VLOOKUP(Tabla1[[#This Row],[Operador]],OPE_6[#All],9,FALSE)</f>
        <v>I-ALLM SA</v>
      </c>
    </row>
    <row r="1030" spans="1:12" x14ac:dyDescent="0.2">
      <c r="A1030" s="15">
        <v>2008</v>
      </c>
      <c r="B1030" s="15" t="s">
        <v>15</v>
      </c>
      <c r="C1030" s="16" t="str">
        <f t="shared" si="48"/>
        <v>Junio-2008</v>
      </c>
      <c r="D1030" s="15" t="s">
        <v>7</v>
      </c>
      <c r="E1030" s="67">
        <v>398315</v>
      </c>
      <c r="F1030" s="67">
        <v>201516027</v>
      </c>
      <c r="G1030" s="17">
        <f>+Tabla1[[#This Row],[Toneladas Km (Ton.Km)]]/Tabla1[[#This Row],[Toneladas (Ton)]]</f>
        <v>505.92126081116703</v>
      </c>
      <c r="H1030" s="18">
        <v>19765516</v>
      </c>
      <c r="I1030" s="18">
        <f t="shared" ref="I1030:I1061" si="49">+H1030/E1030</f>
        <v>49.622826155178693</v>
      </c>
      <c r="J1030" s="18">
        <f t="shared" ref="J1030:J1061" si="50">+H1030/F1030</f>
        <v>9.8084089361289359E-2</v>
      </c>
      <c r="K1030" s="18"/>
      <c r="L1030" s="56" t="str">
        <f>+VLOOKUP(Tabla1[[#This Row],[Operador]],OPE_6[#All],9,FALSE)</f>
        <v>C-NCA SA</v>
      </c>
    </row>
    <row r="1031" spans="1:12" x14ac:dyDescent="0.2">
      <c r="A1031" s="15">
        <v>2008</v>
      </c>
      <c r="B1031" s="15" t="s">
        <v>15</v>
      </c>
      <c r="C1031" s="16" t="str">
        <f t="shared" si="48"/>
        <v>Junio-2008</v>
      </c>
      <c r="D1031" s="15" t="s">
        <v>36</v>
      </c>
      <c r="E1031" s="67">
        <v>206851</v>
      </c>
      <c r="F1031" s="67">
        <v>178568305</v>
      </c>
      <c r="G1031" s="17">
        <f>+Tabla1[[#This Row],[Toneladas Km (Ton.Km)]]/Tabla1[[#This Row],[Toneladas (Ton)]]</f>
        <v>863.27020415661514</v>
      </c>
      <c r="H1031" s="18">
        <v>10523590</v>
      </c>
      <c r="I1031" s="18">
        <f t="shared" si="49"/>
        <v>50.875219360795938</v>
      </c>
      <c r="J1031" s="18">
        <f t="shared" si="50"/>
        <v>5.8933134858394944E-2</v>
      </c>
      <c r="K1031" s="18"/>
      <c r="L1031" s="56" t="str">
        <f>+VLOOKUP(Tabla1[[#This Row],[Operador]],OPE_6[#All],9,FALSE)</f>
        <v>J-ALLC SA</v>
      </c>
    </row>
    <row r="1032" spans="1:12" x14ac:dyDescent="0.2">
      <c r="A1032" s="15">
        <v>2008</v>
      </c>
      <c r="B1032" s="15" t="s">
        <v>16</v>
      </c>
      <c r="C1032" s="16" t="str">
        <f t="shared" si="48"/>
        <v>Julio-2008</v>
      </c>
      <c r="D1032" s="15" t="s">
        <v>81</v>
      </c>
      <c r="E1032" s="67">
        <v>457880</v>
      </c>
      <c r="F1032" s="67">
        <v>194002710</v>
      </c>
      <c r="G1032" s="17">
        <f>+Tabla1[[#This Row],[Toneladas Km (Ton.Km)]]/Tabla1[[#This Row],[Toneladas (Ton)]]</f>
        <v>423.69771555866168</v>
      </c>
      <c r="H1032" s="18">
        <v>25104487</v>
      </c>
      <c r="I1032" s="18">
        <f t="shared" si="49"/>
        <v>54.827655717655283</v>
      </c>
      <c r="J1032" s="18">
        <f t="shared" si="50"/>
        <v>0.12940276452839242</v>
      </c>
      <c r="K1032" s="18"/>
      <c r="L1032" s="56" t="str">
        <f>+VLOOKUP(Tabla1[[#This Row],[Operador]],OPE_6[#All],9,FALSE)</f>
        <v>B-FEP SA</v>
      </c>
    </row>
    <row r="1033" spans="1:12" x14ac:dyDescent="0.2">
      <c r="A1033" s="15">
        <v>2008</v>
      </c>
      <c r="B1033" s="15" t="s">
        <v>16</v>
      </c>
      <c r="C1033" s="16" t="str">
        <f t="shared" si="48"/>
        <v>Julio-2008</v>
      </c>
      <c r="D1033" s="15" t="s">
        <v>6</v>
      </c>
      <c r="E1033" s="67">
        <v>497170</v>
      </c>
      <c r="F1033" s="67">
        <v>178798000</v>
      </c>
      <c r="G1033" s="17">
        <f>+Tabla1[[#This Row],[Toneladas Km (Ton.Km)]]/Tabla1[[#This Row],[Toneladas (Ton)]]</f>
        <v>359.63151437134178</v>
      </c>
      <c r="H1033" s="18">
        <v>16244000</v>
      </c>
      <c r="I1033" s="18">
        <f t="shared" si="49"/>
        <v>32.672928776877121</v>
      </c>
      <c r="J1033" s="18">
        <f t="shared" si="50"/>
        <v>9.085112808868108E-2</v>
      </c>
      <c r="K1033" s="18"/>
      <c r="L1033" s="56" t="str">
        <f>+VLOOKUP(Tabla1[[#This Row],[Operador]],OPE_6[#All],9,FALSE)</f>
        <v>A-FSR SA</v>
      </c>
    </row>
    <row r="1034" spans="1:12" x14ac:dyDescent="0.2">
      <c r="A1034" s="15">
        <v>2008</v>
      </c>
      <c r="B1034" s="15" t="s">
        <v>16</v>
      </c>
      <c r="C1034" s="16" t="str">
        <f t="shared" si="48"/>
        <v>Julio-2008</v>
      </c>
      <c r="D1034" s="15" t="s">
        <v>35</v>
      </c>
      <c r="E1034" s="67">
        <v>117138</v>
      </c>
      <c r="F1034" s="67">
        <v>64890859</v>
      </c>
      <c r="G1034" s="17">
        <f>+Tabla1[[#This Row],[Toneladas Km (Ton.Km)]]/Tabla1[[#This Row],[Toneladas (Ton)]]</f>
        <v>553.96932677696395</v>
      </c>
      <c r="H1034" s="18">
        <v>4491580</v>
      </c>
      <c r="I1034" s="18">
        <f t="shared" si="49"/>
        <v>38.344345985077432</v>
      </c>
      <c r="J1034" s="18">
        <f t="shared" si="50"/>
        <v>6.9217453262561984E-2</v>
      </c>
      <c r="K1034" s="18"/>
      <c r="L1034" s="56" t="str">
        <f>+VLOOKUP(Tabla1[[#This Row],[Operador]],OPE_6[#All],9,FALSE)</f>
        <v>I-ALLM SA</v>
      </c>
    </row>
    <row r="1035" spans="1:12" x14ac:dyDescent="0.2">
      <c r="A1035" s="15">
        <v>2008</v>
      </c>
      <c r="B1035" s="15" t="s">
        <v>16</v>
      </c>
      <c r="C1035" s="16" t="str">
        <f t="shared" si="48"/>
        <v>Julio-2008</v>
      </c>
      <c r="D1035" s="15" t="s">
        <v>7</v>
      </c>
      <c r="E1035" s="67">
        <v>903145</v>
      </c>
      <c r="F1035" s="67">
        <v>444534237</v>
      </c>
      <c r="G1035" s="17">
        <f>+Tabla1[[#This Row],[Toneladas Km (Ton.Km)]]/Tabla1[[#This Row],[Toneladas (Ton)]]</f>
        <v>492.20694019232792</v>
      </c>
      <c r="H1035" s="18">
        <v>35557308</v>
      </c>
      <c r="I1035" s="18">
        <f t="shared" si="49"/>
        <v>39.37054182883147</v>
      </c>
      <c r="J1035" s="18">
        <f t="shared" si="50"/>
        <v>7.9987782808278951E-2</v>
      </c>
      <c r="K1035" s="18"/>
      <c r="L1035" s="56" t="str">
        <f>+VLOOKUP(Tabla1[[#This Row],[Operador]],OPE_6[#All],9,FALSE)</f>
        <v>C-NCA SA</v>
      </c>
    </row>
    <row r="1036" spans="1:12" x14ac:dyDescent="0.2">
      <c r="A1036" s="15">
        <v>2008</v>
      </c>
      <c r="B1036" s="15" t="s">
        <v>16</v>
      </c>
      <c r="C1036" s="16" t="str">
        <f t="shared" si="48"/>
        <v>Julio-2008</v>
      </c>
      <c r="D1036" s="15" t="s">
        <v>36</v>
      </c>
      <c r="E1036" s="67">
        <v>385491</v>
      </c>
      <c r="F1036" s="67">
        <v>285419355</v>
      </c>
      <c r="G1036" s="17">
        <f>+Tabla1[[#This Row],[Toneladas Km (Ton.Km)]]/Tabla1[[#This Row],[Toneladas (Ton)]]</f>
        <v>740.40471761986657</v>
      </c>
      <c r="H1036" s="18">
        <v>21235060</v>
      </c>
      <c r="I1036" s="18">
        <f t="shared" si="49"/>
        <v>55.085747786589053</v>
      </c>
      <c r="J1036" s="18">
        <f t="shared" si="50"/>
        <v>7.4399509451627766E-2</v>
      </c>
      <c r="K1036" s="18"/>
      <c r="L1036" s="56" t="str">
        <f>+VLOOKUP(Tabla1[[#This Row],[Operador]],OPE_6[#All],9,FALSE)</f>
        <v>J-ALLC SA</v>
      </c>
    </row>
    <row r="1037" spans="1:12" x14ac:dyDescent="0.2">
      <c r="A1037" s="15">
        <v>2008</v>
      </c>
      <c r="B1037" s="15" t="s">
        <v>28</v>
      </c>
      <c r="C1037" s="16" t="str">
        <f t="shared" si="48"/>
        <v>Agosto-2008</v>
      </c>
      <c r="D1037" s="15" t="s">
        <v>81</v>
      </c>
      <c r="E1037" s="67">
        <v>421200</v>
      </c>
      <c r="F1037" s="67">
        <v>171967610</v>
      </c>
      <c r="G1037" s="17">
        <f>+Tabla1[[#This Row],[Toneladas Km (Ton.Km)]]/Tabla1[[#This Row],[Toneladas (Ton)]]</f>
        <v>408.28017568850902</v>
      </c>
      <c r="H1037" s="18">
        <v>20565939</v>
      </c>
      <c r="I1037" s="18">
        <f t="shared" si="49"/>
        <v>48.827015669515667</v>
      </c>
      <c r="J1037" s="18">
        <f t="shared" si="50"/>
        <v>0.11959193362052307</v>
      </c>
      <c r="K1037" s="18"/>
      <c r="L1037" s="56" t="str">
        <f>+VLOOKUP(Tabla1[[#This Row],[Operador]],OPE_6[#All],9,FALSE)</f>
        <v>B-FEP SA</v>
      </c>
    </row>
    <row r="1038" spans="1:12" x14ac:dyDescent="0.2">
      <c r="A1038" s="15">
        <v>2008</v>
      </c>
      <c r="B1038" s="15" t="s">
        <v>28</v>
      </c>
      <c r="C1038" s="16" t="str">
        <f t="shared" si="48"/>
        <v>Agosto-2008</v>
      </c>
      <c r="D1038" s="15" t="s">
        <v>6</v>
      </c>
      <c r="E1038" s="67">
        <v>486130</v>
      </c>
      <c r="F1038" s="67">
        <v>174543000</v>
      </c>
      <c r="G1038" s="17">
        <f>+Tabla1[[#This Row],[Toneladas Km (Ton.Km)]]/Tabla1[[#This Row],[Toneladas (Ton)]]</f>
        <v>359.04593421512766</v>
      </c>
      <c r="H1038" s="18">
        <v>15959000</v>
      </c>
      <c r="I1038" s="18">
        <f t="shared" si="49"/>
        <v>32.828667228930534</v>
      </c>
      <c r="J1038" s="18">
        <f t="shared" si="50"/>
        <v>9.1433056610691926E-2</v>
      </c>
      <c r="K1038" s="18"/>
      <c r="L1038" s="56" t="str">
        <f>+VLOOKUP(Tabla1[[#This Row],[Operador]],OPE_6[#All],9,FALSE)</f>
        <v>A-FSR SA</v>
      </c>
    </row>
    <row r="1039" spans="1:12" x14ac:dyDescent="0.2">
      <c r="A1039" s="15">
        <v>2008</v>
      </c>
      <c r="B1039" s="15" t="s">
        <v>28</v>
      </c>
      <c r="C1039" s="16" t="str">
        <f t="shared" si="48"/>
        <v>Agosto-2008</v>
      </c>
      <c r="D1039" s="15" t="s">
        <v>35</v>
      </c>
      <c r="E1039" s="67">
        <v>100328</v>
      </c>
      <c r="F1039" s="67">
        <v>56712107</v>
      </c>
      <c r="G1039" s="17">
        <f>+Tabla1[[#This Row],[Toneladas Km (Ton.Km)]]/Tabla1[[#This Row],[Toneladas (Ton)]]</f>
        <v>565.26699425883101</v>
      </c>
      <c r="H1039" s="18">
        <v>4182390.0000000005</v>
      </c>
      <c r="I1039" s="18">
        <f t="shared" si="49"/>
        <v>41.687166095207722</v>
      </c>
      <c r="J1039" s="18">
        <f t="shared" si="50"/>
        <v>7.374774490392326E-2</v>
      </c>
      <c r="K1039" s="18"/>
      <c r="L1039" s="56" t="str">
        <f>+VLOOKUP(Tabla1[[#This Row],[Operador]],OPE_6[#All],9,FALSE)</f>
        <v>I-ALLM SA</v>
      </c>
    </row>
    <row r="1040" spans="1:12" x14ac:dyDescent="0.2">
      <c r="A1040" s="15">
        <v>2008</v>
      </c>
      <c r="B1040" s="15" t="s">
        <v>28</v>
      </c>
      <c r="C1040" s="16" t="str">
        <f t="shared" si="48"/>
        <v>Agosto-2008</v>
      </c>
      <c r="D1040" s="15" t="s">
        <v>7</v>
      </c>
      <c r="E1040" s="67">
        <v>823993</v>
      </c>
      <c r="F1040" s="67">
        <v>403090441</v>
      </c>
      <c r="G1040" s="17">
        <f>+Tabla1[[#This Row],[Toneladas Km (Ton.Km)]]/Tabla1[[#This Row],[Toneladas (Ton)]]</f>
        <v>489.19158415180709</v>
      </c>
      <c r="H1040" s="18">
        <v>34517756.109999999</v>
      </c>
      <c r="I1040" s="18">
        <f t="shared" si="49"/>
        <v>41.890836584776814</v>
      </c>
      <c r="J1040" s="18">
        <f t="shared" si="50"/>
        <v>8.5632782619124423E-2</v>
      </c>
      <c r="K1040" s="18"/>
      <c r="L1040" s="56" t="str">
        <f>+VLOOKUP(Tabla1[[#This Row],[Operador]],OPE_6[#All],9,FALSE)</f>
        <v>C-NCA SA</v>
      </c>
    </row>
    <row r="1041" spans="1:12" x14ac:dyDescent="0.2">
      <c r="A1041" s="15">
        <v>2008</v>
      </c>
      <c r="B1041" s="15" t="s">
        <v>28</v>
      </c>
      <c r="C1041" s="16" t="str">
        <f t="shared" si="48"/>
        <v>Agosto-2008</v>
      </c>
      <c r="D1041" s="15" t="s">
        <v>36</v>
      </c>
      <c r="E1041" s="67">
        <v>373531</v>
      </c>
      <c r="F1041" s="67">
        <v>287371896</v>
      </c>
      <c r="G1041" s="17">
        <f>+Tabla1[[#This Row],[Toneladas Km (Ton.Km)]]/Tabla1[[#This Row],[Toneladas (Ton)]]</f>
        <v>769.33881257512758</v>
      </c>
      <c r="H1041" s="18">
        <v>21631560</v>
      </c>
      <c r="I1041" s="18">
        <f t="shared" si="49"/>
        <v>57.911016756306708</v>
      </c>
      <c r="J1041" s="18">
        <f t="shared" si="50"/>
        <v>7.5273749107323984E-2</v>
      </c>
      <c r="K1041" s="18"/>
      <c r="L1041" s="56" t="str">
        <f>+VLOOKUP(Tabla1[[#This Row],[Operador]],OPE_6[#All],9,FALSE)</f>
        <v>J-ALLC SA</v>
      </c>
    </row>
    <row r="1042" spans="1:12" x14ac:dyDescent="0.2">
      <c r="A1042" s="15">
        <v>2008</v>
      </c>
      <c r="B1042" s="15" t="s">
        <v>29</v>
      </c>
      <c r="C1042" s="16" t="str">
        <f t="shared" si="48"/>
        <v>Septiembre-2008</v>
      </c>
      <c r="D1042" s="15" t="s">
        <v>81</v>
      </c>
      <c r="E1042" s="67">
        <v>335940</v>
      </c>
      <c r="F1042" s="67">
        <v>143208350</v>
      </c>
      <c r="G1042" s="17">
        <f>+Tabla1[[#This Row],[Toneladas Km (Ton.Km)]]/Tabla1[[#This Row],[Toneladas (Ton)]]</f>
        <v>426.29145085431924</v>
      </c>
      <c r="H1042" s="18">
        <v>16973259</v>
      </c>
      <c r="I1042" s="18">
        <f t="shared" si="49"/>
        <v>50.524674048937307</v>
      </c>
      <c r="J1042" s="18">
        <f t="shared" si="50"/>
        <v>0.11852143398063032</v>
      </c>
      <c r="K1042" s="18"/>
      <c r="L1042" s="56" t="str">
        <f>+VLOOKUP(Tabla1[[#This Row],[Operador]],OPE_6[#All],9,FALSE)</f>
        <v>B-FEP SA</v>
      </c>
    </row>
    <row r="1043" spans="1:12" x14ac:dyDescent="0.2">
      <c r="A1043" s="15">
        <v>2008</v>
      </c>
      <c r="B1043" s="15" t="s">
        <v>29</v>
      </c>
      <c r="C1043" s="16" t="str">
        <f t="shared" si="48"/>
        <v>Septiembre-2008</v>
      </c>
      <c r="D1043" s="15" t="s">
        <v>6</v>
      </c>
      <c r="E1043" s="67">
        <v>476070</v>
      </c>
      <c r="F1043" s="67">
        <v>179810000</v>
      </c>
      <c r="G1043" s="17">
        <f>+Tabla1[[#This Row],[Toneladas Km (Ton.Km)]]/Tabla1[[#This Row],[Toneladas (Ton)]]</f>
        <v>377.69655722897892</v>
      </c>
      <c r="H1043" s="18">
        <v>17518000</v>
      </c>
      <c r="I1043" s="18">
        <f t="shared" si="49"/>
        <v>36.797109668746195</v>
      </c>
      <c r="J1043" s="18">
        <f t="shared" si="50"/>
        <v>9.7425059785328963E-2</v>
      </c>
      <c r="K1043" s="18"/>
      <c r="L1043" s="56" t="str">
        <f>+VLOOKUP(Tabla1[[#This Row],[Operador]],OPE_6[#All],9,FALSE)</f>
        <v>A-FSR SA</v>
      </c>
    </row>
    <row r="1044" spans="1:12" x14ac:dyDescent="0.2">
      <c r="A1044" s="15">
        <v>2008</v>
      </c>
      <c r="B1044" s="15" t="s">
        <v>29</v>
      </c>
      <c r="C1044" s="16" t="str">
        <f t="shared" si="48"/>
        <v>Septiembre-2008</v>
      </c>
      <c r="D1044" s="15" t="s">
        <v>35</v>
      </c>
      <c r="E1044" s="67">
        <v>86053</v>
      </c>
      <c r="F1044" s="67">
        <v>51096125</v>
      </c>
      <c r="G1044" s="17">
        <f>+Tabla1[[#This Row],[Toneladas Km (Ton.Km)]]/Tabla1[[#This Row],[Toneladas (Ton)]]</f>
        <v>593.77505723217087</v>
      </c>
      <c r="H1044" s="18">
        <v>3635610</v>
      </c>
      <c r="I1044" s="18">
        <f t="shared" si="49"/>
        <v>42.248498018662914</v>
      </c>
      <c r="J1044" s="18">
        <f t="shared" si="50"/>
        <v>7.1152362336674255E-2</v>
      </c>
      <c r="K1044" s="18"/>
      <c r="L1044" s="56" t="str">
        <f>+VLOOKUP(Tabla1[[#This Row],[Operador]],OPE_6[#All],9,FALSE)</f>
        <v>I-ALLM SA</v>
      </c>
    </row>
    <row r="1045" spans="1:12" x14ac:dyDescent="0.2">
      <c r="A1045" s="15">
        <v>2008</v>
      </c>
      <c r="B1045" s="15" t="s">
        <v>29</v>
      </c>
      <c r="C1045" s="16" t="str">
        <f t="shared" si="48"/>
        <v>Septiembre-2008</v>
      </c>
      <c r="D1045" s="15" t="s">
        <v>7</v>
      </c>
      <c r="E1045" s="67">
        <v>903200</v>
      </c>
      <c r="F1045" s="67">
        <v>417430938</v>
      </c>
      <c r="G1045" s="17">
        <f>+Tabla1[[#This Row],[Toneladas Km (Ton.Km)]]/Tabla1[[#This Row],[Toneladas (Ton)]]</f>
        <v>462.16888618246236</v>
      </c>
      <c r="H1045" s="18">
        <v>36094616.800000004</v>
      </c>
      <c r="I1045" s="18">
        <f t="shared" si="49"/>
        <v>39.96303897254208</v>
      </c>
      <c r="J1045" s="18">
        <f t="shared" si="50"/>
        <v>8.6468475415207496E-2</v>
      </c>
      <c r="K1045" s="18"/>
      <c r="L1045" s="56" t="str">
        <f>+VLOOKUP(Tabla1[[#This Row],[Operador]],OPE_6[#All],9,FALSE)</f>
        <v>C-NCA SA</v>
      </c>
    </row>
    <row r="1046" spans="1:12" x14ac:dyDescent="0.2">
      <c r="A1046" s="15">
        <v>2008</v>
      </c>
      <c r="B1046" s="15" t="s">
        <v>29</v>
      </c>
      <c r="C1046" s="16" t="str">
        <f t="shared" si="48"/>
        <v>Septiembre-2008</v>
      </c>
      <c r="D1046" s="15" t="s">
        <v>36</v>
      </c>
      <c r="E1046" s="67">
        <v>365482</v>
      </c>
      <c r="F1046" s="67">
        <v>275090120</v>
      </c>
      <c r="G1046" s="17">
        <f>+Tabla1[[#This Row],[Toneladas Km (Ton.Km)]]/Tabla1[[#This Row],[Toneladas (Ton)]]</f>
        <v>752.6776147662539</v>
      </c>
      <c r="H1046" s="18">
        <v>21699370</v>
      </c>
      <c r="I1046" s="18">
        <f t="shared" si="49"/>
        <v>59.371925293174492</v>
      </c>
      <c r="J1046" s="18">
        <f t="shared" si="50"/>
        <v>7.8880949995586896E-2</v>
      </c>
      <c r="K1046" s="18"/>
      <c r="L1046" s="56" t="str">
        <f>+VLOOKUP(Tabla1[[#This Row],[Operador]],OPE_6[#All],9,FALSE)</f>
        <v>J-ALLC SA</v>
      </c>
    </row>
    <row r="1047" spans="1:12" x14ac:dyDescent="0.2">
      <c r="A1047" s="15">
        <v>2008</v>
      </c>
      <c r="B1047" s="15" t="s">
        <v>30</v>
      </c>
      <c r="C1047" s="16" t="str">
        <f t="shared" si="48"/>
        <v>Octubre-2008</v>
      </c>
      <c r="D1047" s="15" t="s">
        <v>81</v>
      </c>
      <c r="E1047" s="67">
        <v>328270</v>
      </c>
      <c r="F1047" s="67">
        <v>136607210</v>
      </c>
      <c r="G1047" s="17">
        <f>+Tabla1[[#This Row],[Toneladas Km (Ton.Km)]]/Tabla1[[#This Row],[Toneladas (Ton)]]</f>
        <v>416.14283973558349</v>
      </c>
      <c r="H1047" s="18">
        <v>16101805</v>
      </c>
      <c r="I1047" s="18">
        <f t="shared" si="49"/>
        <v>49.050491973070947</v>
      </c>
      <c r="J1047" s="18">
        <f t="shared" si="50"/>
        <v>0.11786936428904449</v>
      </c>
      <c r="K1047" s="18"/>
      <c r="L1047" s="56" t="str">
        <f>+VLOOKUP(Tabla1[[#This Row],[Operador]],OPE_6[#All],9,FALSE)</f>
        <v>B-FEP SA</v>
      </c>
    </row>
    <row r="1048" spans="1:12" x14ac:dyDescent="0.2">
      <c r="A1048" s="15">
        <v>2008</v>
      </c>
      <c r="B1048" s="15" t="s">
        <v>30</v>
      </c>
      <c r="C1048" s="16" t="str">
        <f t="shared" si="48"/>
        <v>Octubre-2008</v>
      </c>
      <c r="D1048" s="15" t="s">
        <v>6</v>
      </c>
      <c r="E1048" s="67">
        <v>477320</v>
      </c>
      <c r="F1048" s="67">
        <v>175383000</v>
      </c>
      <c r="G1048" s="17">
        <f>+Tabla1[[#This Row],[Toneladas Km (Ton.Km)]]/Tabla1[[#This Row],[Toneladas (Ton)]]</f>
        <v>367.43274951814294</v>
      </c>
      <c r="H1048" s="18">
        <v>16881000</v>
      </c>
      <c r="I1048" s="18">
        <f t="shared" si="49"/>
        <v>35.36621134668566</v>
      </c>
      <c r="J1048" s="18">
        <f t="shared" si="50"/>
        <v>9.6252202322916133E-2</v>
      </c>
      <c r="K1048" s="18"/>
      <c r="L1048" s="56" t="str">
        <f>+VLOOKUP(Tabla1[[#This Row],[Operador]],OPE_6[#All],9,FALSE)</f>
        <v>A-FSR SA</v>
      </c>
    </row>
    <row r="1049" spans="1:12" x14ac:dyDescent="0.2">
      <c r="A1049" s="15">
        <v>2008</v>
      </c>
      <c r="B1049" s="15" t="s">
        <v>30</v>
      </c>
      <c r="C1049" s="16" t="str">
        <f t="shared" si="48"/>
        <v>Octubre-2008</v>
      </c>
      <c r="D1049" s="15" t="s">
        <v>35</v>
      </c>
      <c r="E1049" s="67">
        <v>133367</v>
      </c>
      <c r="F1049" s="67">
        <v>74536022</v>
      </c>
      <c r="G1049" s="17">
        <f>+Tabla1[[#This Row],[Toneladas Km (Ton.Km)]]/Tabla1[[#This Row],[Toneladas (Ton)]]</f>
        <v>558.87904804036975</v>
      </c>
      <c r="H1049" s="18">
        <v>6149890</v>
      </c>
      <c r="I1049" s="18">
        <f t="shared" si="49"/>
        <v>46.11253158577459</v>
      </c>
      <c r="J1049" s="18">
        <f t="shared" si="50"/>
        <v>8.250896459164403E-2</v>
      </c>
      <c r="K1049" s="18"/>
      <c r="L1049" s="56" t="str">
        <f>+VLOOKUP(Tabla1[[#This Row],[Operador]],OPE_6[#All],9,FALSE)</f>
        <v>I-ALLM SA</v>
      </c>
    </row>
    <row r="1050" spans="1:12" x14ac:dyDescent="0.2">
      <c r="A1050" s="15">
        <v>2008</v>
      </c>
      <c r="B1050" s="15" t="s">
        <v>30</v>
      </c>
      <c r="C1050" s="16" t="str">
        <f t="shared" si="48"/>
        <v>Octubre-2008</v>
      </c>
      <c r="D1050" s="15" t="s">
        <v>7</v>
      </c>
      <c r="E1050" s="67">
        <v>882256</v>
      </c>
      <c r="F1050" s="67">
        <v>424970047</v>
      </c>
      <c r="G1050" s="17">
        <f>+Tabla1[[#This Row],[Toneladas Km (Ton.Km)]]/Tabla1[[#This Row],[Toneladas (Ton)]]</f>
        <v>481.68564112910536</v>
      </c>
      <c r="H1050" s="18">
        <v>34245971.82</v>
      </c>
      <c r="I1050" s="18">
        <f t="shared" si="49"/>
        <v>38.816366020746813</v>
      </c>
      <c r="J1050" s="18">
        <f t="shared" si="50"/>
        <v>8.0584436625012301E-2</v>
      </c>
      <c r="K1050" s="18"/>
      <c r="L1050" s="56" t="str">
        <f>+VLOOKUP(Tabla1[[#This Row],[Operador]],OPE_6[#All],9,FALSE)</f>
        <v>C-NCA SA</v>
      </c>
    </row>
    <row r="1051" spans="1:12" x14ac:dyDescent="0.2">
      <c r="A1051" s="15">
        <v>2008</v>
      </c>
      <c r="B1051" s="15" t="s">
        <v>30</v>
      </c>
      <c r="C1051" s="16" t="str">
        <f t="shared" si="48"/>
        <v>Octubre-2008</v>
      </c>
      <c r="D1051" s="15" t="s">
        <v>36</v>
      </c>
      <c r="E1051" s="67">
        <v>304752</v>
      </c>
      <c r="F1051" s="67">
        <v>240786288</v>
      </c>
      <c r="G1051" s="17">
        <f>+Tabla1[[#This Row],[Toneladas Km (Ton.Km)]]/Tabla1[[#This Row],[Toneladas (Ton)]]</f>
        <v>790.10568593479286</v>
      </c>
      <c r="H1051" s="18">
        <v>18165360</v>
      </c>
      <c r="I1051" s="18">
        <f t="shared" si="49"/>
        <v>59.607024728303671</v>
      </c>
      <c r="J1051" s="18">
        <f t="shared" si="50"/>
        <v>7.5441837452139296E-2</v>
      </c>
      <c r="K1051" s="18"/>
      <c r="L1051" s="56" t="str">
        <f>+VLOOKUP(Tabla1[[#This Row],[Operador]],OPE_6[#All],9,FALSE)</f>
        <v>J-ALLC SA</v>
      </c>
    </row>
    <row r="1052" spans="1:12" x14ac:dyDescent="0.2">
      <c r="A1052" s="15">
        <v>2008</v>
      </c>
      <c r="B1052" s="15" t="s">
        <v>31</v>
      </c>
      <c r="C1052" s="16" t="str">
        <f t="shared" si="48"/>
        <v>Noviembre-2008</v>
      </c>
      <c r="D1052" s="15" t="s">
        <v>81</v>
      </c>
      <c r="E1052" s="67">
        <v>292590</v>
      </c>
      <c r="F1052" s="67">
        <v>133913380</v>
      </c>
      <c r="G1052" s="17">
        <f>+Tabla1[[#This Row],[Toneladas Km (Ton.Km)]]/Tabla1[[#This Row],[Toneladas (Ton)]]</f>
        <v>457.68269592262209</v>
      </c>
      <c r="H1052" s="18">
        <v>13180239</v>
      </c>
      <c r="I1052" s="18">
        <f t="shared" si="49"/>
        <v>45.046785604429409</v>
      </c>
      <c r="J1052" s="18">
        <f t="shared" si="50"/>
        <v>9.8423615325070574E-2</v>
      </c>
      <c r="K1052" s="18"/>
      <c r="L1052" s="56" t="str">
        <f>+VLOOKUP(Tabla1[[#This Row],[Operador]],OPE_6[#All],9,FALSE)</f>
        <v>B-FEP SA</v>
      </c>
    </row>
    <row r="1053" spans="1:12" x14ac:dyDescent="0.2">
      <c r="A1053" s="15">
        <v>2008</v>
      </c>
      <c r="B1053" s="15" t="s">
        <v>31</v>
      </c>
      <c r="C1053" s="16" t="str">
        <f t="shared" si="48"/>
        <v>Noviembre-2008</v>
      </c>
      <c r="D1053" s="15" t="s">
        <v>6</v>
      </c>
      <c r="E1053" s="67">
        <v>434050</v>
      </c>
      <c r="F1053" s="67">
        <v>162279000</v>
      </c>
      <c r="G1053" s="17">
        <f>+Tabla1[[#This Row],[Toneladas Km (Ton.Km)]]/Tabla1[[#This Row],[Toneladas (Ton)]]</f>
        <v>373.87167377030295</v>
      </c>
      <c r="H1053" s="18">
        <v>16229000</v>
      </c>
      <c r="I1053" s="18">
        <f t="shared" si="49"/>
        <v>37.389701647275658</v>
      </c>
      <c r="J1053" s="18">
        <f t="shared" si="50"/>
        <v>0.1000067784494605</v>
      </c>
      <c r="K1053" s="18"/>
      <c r="L1053" s="56" t="str">
        <f>+VLOOKUP(Tabla1[[#This Row],[Operador]],OPE_6[#All],9,FALSE)</f>
        <v>A-FSR SA</v>
      </c>
    </row>
    <row r="1054" spans="1:12" x14ac:dyDescent="0.2">
      <c r="A1054" s="15">
        <v>2008</v>
      </c>
      <c r="B1054" s="15" t="s">
        <v>31</v>
      </c>
      <c r="C1054" s="16" t="str">
        <f t="shared" si="48"/>
        <v>Noviembre-2008</v>
      </c>
      <c r="D1054" s="15" t="s">
        <v>35</v>
      </c>
      <c r="E1054" s="67">
        <v>104068</v>
      </c>
      <c r="F1054" s="67">
        <v>58840052</v>
      </c>
      <c r="G1054" s="17">
        <f>+Tabla1[[#This Row],[Toneladas Km (Ton.Km)]]/Tabla1[[#This Row],[Toneladas (Ton)]]</f>
        <v>565.40004612368841</v>
      </c>
      <c r="H1054" s="18">
        <v>5277730</v>
      </c>
      <c r="I1054" s="18">
        <f t="shared" si="49"/>
        <v>50.714244532421112</v>
      </c>
      <c r="J1054" s="18">
        <f t="shared" si="50"/>
        <v>8.969621576813018E-2</v>
      </c>
      <c r="K1054" s="18"/>
      <c r="L1054" s="56" t="str">
        <f>+VLOOKUP(Tabla1[[#This Row],[Operador]],OPE_6[#All],9,FALSE)</f>
        <v>I-ALLM SA</v>
      </c>
    </row>
    <row r="1055" spans="1:12" x14ac:dyDescent="0.2">
      <c r="A1055" s="15">
        <v>2008</v>
      </c>
      <c r="B1055" s="15" t="s">
        <v>31</v>
      </c>
      <c r="C1055" s="16" t="str">
        <f t="shared" si="48"/>
        <v>Noviembre-2008</v>
      </c>
      <c r="D1055" s="15" t="s">
        <v>7</v>
      </c>
      <c r="E1055" s="67">
        <v>808478</v>
      </c>
      <c r="F1055" s="67">
        <v>373387532</v>
      </c>
      <c r="G1055" s="17">
        <f>+Tabla1[[#This Row],[Toneladas Km (Ton.Km)]]/Tabla1[[#This Row],[Toneladas (Ton)]]</f>
        <v>461.84006491209408</v>
      </c>
      <c r="H1055" s="18">
        <v>30204274.600000001</v>
      </c>
      <c r="I1055" s="18">
        <f t="shared" si="49"/>
        <v>37.359426725278858</v>
      </c>
      <c r="J1055" s="18">
        <f t="shared" si="50"/>
        <v>8.0892563386396096E-2</v>
      </c>
      <c r="K1055" s="18"/>
      <c r="L1055" s="56" t="str">
        <f>+VLOOKUP(Tabla1[[#This Row],[Operador]],OPE_6[#All],9,FALSE)</f>
        <v>C-NCA SA</v>
      </c>
    </row>
    <row r="1056" spans="1:12" x14ac:dyDescent="0.2">
      <c r="A1056" s="15">
        <v>2008</v>
      </c>
      <c r="B1056" s="15" t="s">
        <v>31</v>
      </c>
      <c r="C1056" s="16" t="str">
        <f t="shared" si="48"/>
        <v>Noviembre-2008</v>
      </c>
      <c r="D1056" s="15" t="s">
        <v>36</v>
      </c>
      <c r="E1056" s="67">
        <v>293541</v>
      </c>
      <c r="F1056" s="67">
        <v>222288667</v>
      </c>
      <c r="G1056" s="17">
        <f>+Tabla1[[#This Row],[Toneladas Km (Ton.Km)]]/Tabla1[[#This Row],[Toneladas (Ton)]]</f>
        <v>757.26616384082638</v>
      </c>
      <c r="H1056" s="18">
        <v>16265160</v>
      </c>
      <c r="I1056" s="18">
        <f t="shared" si="49"/>
        <v>55.4101812012632</v>
      </c>
      <c r="J1056" s="18">
        <f t="shared" si="50"/>
        <v>7.3171341659086925E-2</v>
      </c>
      <c r="K1056" s="18"/>
      <c r="L1056" s="56" t="str">
        <f>+VLOOKUP(Tabla1[[#This Row],[Operador]],OPE_6[#All],9,FALSE)</f>
        <v>J-ALLC SA</v>
      </c>
    </row>
    <row r="1057" spans="1:12" x14ac:dyDescent="0.2">
      <c r="A1057" s="15">
        <v>2008</v>
      </c>
      <c r="B1057" s="15" t="s">
        <v>32</v>
      </c>
      <c r="C1057" s="16" t="str">
        <f t="shared" si="48"/>
        <v>Diciembre-2008</v>
      </c>
      <c r="D1057" s="15" t="s">
        <v>81</v>
      </c>
      <c r="E1057" s="67">
        <v>294410</v>
      </c>
      <c r="F1057" s="67">
        <v>143158840</v>
      </c>
      <c r="G1057" s="17">
        <f>+Tabla1[[#This Row],[Toneladas Km (Ton.Km)]]/Tabla1[[#This Row],[Toneladas (Ton)]]</f>
        <v>486.25671682347746</v>
      </c>
      <c r="H1057" s="18">
        <v>14098228</v>
      </c>
      <c r="I1057" s="18">
        <f t="shared" si="49"/>
        <v>47.886376142114734</v>
      </c>
      <c r="J1057" s="18">
        <f t="shared" si="50"/>
        <v>9.8479618862516632E-2</v>
      </c>
      <c r="K1057" s="18"/>
      <c r="L1057" s="56" t="str">
        <f>+VLOOKUP(Tabla1[[#This Row],[Operador]],OPE_6[#All],9,FALSE)</f>
        <v>B-FEP SA</v>
      </c>
    </row>
    <row r="1058" spans="1:12" x14ac:dyDescent="0.2">
      <c r="A1058" s="15">
        <v>2008</v>
      </c>
      <c r="B1058" s="15" t="s">
        <v>32</v>
      </c>
      <c r="C1058" s="16" t="str">
        <f t="shared" si="48"/>
        <v>Diciembre-2008</v>
      </c>
      <c r="D1058" s="15" t="s">
        <v>6</v>
      </c>
      <c r="E1058" s="67">
        <v>422180</v>
      </c>
      <c r="F1058" s="67">
        <v>154512510</v>
      </c>
      <c r="G1058" s="17">
        <f>+Tabla1[[#This Row],[Toneladas Km (Ton.Km)]]/Tabla1[[#This Row],[Toneladas (Ton)]]</f>
        <v>365.98728030697805</v>
      </c>
      <c r="H1058" s="18">
        <v>14911000</v>
      </c>
      <c r="I1058" s="18">
        <f t="shared" si="49"/>
        <v>35.319058221611634</v>
      </c>
      <c r="J1058" s="18">
        <f t="shared" si="50"/>
        <v>9.6503512887079493E-2</v>
      </c>
      <c r="K1058" s="18"/>
      <c r="L1058" s="56" t="str">
        <f>+VLOOKUP(Tabla1[[#This Row],[Operador]],OPE_6[#All],9,FALSE)</f>
        <v>A-FSR SA</v>
      </c>
    </row>
    <row r="1059" spans="1:12" x14ac:dyDescent="0.2">
      <c r="A1059" s="15">
        <v>2008</v>
      </c>
      <c r="B1059" s="15" t="s">
        <v>32</v>
      </c>
      <c r="C1059" s="16" t="str">
        <f t="shared" si="48"/>
        <v>Diciembre-2008</v>
      </c>
      <c r="D1059" s="15" t="s">
        <v>35</v>
      </c>
      <c r="E1059" s="67">
        <v>80132</v>
      </c>
      <c r="F1059" s="67">
        <v>45060792</v>
      </c>
      <c r="G1059" s="17">
        <f>+Tabla1[[#This Row],[Toneladas Km (Ton.Km)]]/Tabla1[[#This Row],[Toneladas (Ton)]]</f>
        <v>562.33205211401184</v>
      </c>
      <c r="H1059" s="18">
        <v>4247300</v>
      </c>
      <c r="I1059" s="18">
        <f t="shared" si="49"/>
        <v>53.003793740328462</v>
      </c>
      <c r="J1059" s="18">
        <f t="shared" si="50"/>
        <v>9.4257109373488149E-2</v>
      </c>
      <c r="K1059" s="18"/>
      <c r="L1059" s="56" t="str">
        <f>+VLOOKUP(Tabla1[[#This Row],[Operador]],OPE_6[#All],9,FALSE)</f>
        <v>I-ALLM SA</v>
      </c>
    </row>
    <row r="1060" spans="1:12" x14ac:dyDescent="0.2">
      <c r="A1060" s="15">
        <v>2008</v>
      </c>
      <c r="B1060" s="15" t="s">
        <v>32</v>
      </c>
      <c r="C1060" s="16" t="str">
        <f t="shared" si="48"/>
        <v>Diciembre-2008</v>
      </c>
      <c r="D1060" s="15" t="s">
        <v>7</v>
      </c>
      <c r="E1060" s="67">
        <v>554632</v>
      </c>
      <c r="F1060" s="67">
        <v>312448377</v>
      </c>
      <c r="G1060" s="17">
        <f>+Tabla1[[#This Row],[Toneladas Km (Ton.Km)]]/Tabla1[[#This Row],[Toneladas (Ton)]]</f>
        <v>563.34358096900291</v>
      </c>
      <c r="H1060" s="18">
        <v>24172410.870000001</v>
      </c>
      <c r="I1060" s="18">
        <f t="shared" si="49"/>
        <v>43.582791598753772</v>
      </c>
      <c r="J1060" s="18">
        <f t="shared" si="50"/>
        <v>7.7364494903425285E-2</v>
      </c>
      <c r="K1060" s="18"/>
      <c r="L1060" s="56" t="str">
        <f>+VLOOKUP(Tabla1[[#This Row],[Operador]],OPE_6[#All],9,FALSE)</f>
        <v>C-NCA SA</v>
      </c>
    </row>
    <row r="1061" spans="1:12" x14ac:dyDescent="0.2">
      <c r="A1061" s="15">
        <v>2008</v>
      </c>
      <c r="B1061" s="15" t="s">
        <v>32</v>
      </c>
      <c r="C1061" s="16" t="str">
        <f t="shared" si="48"/>
        <v>Diciembre-2008</v>
      </c>
      <c r="D1061" s="15" t="s">
        <v>36</v>
      </c>
      <c r="E1061" s="67">
        <v>332934</v>
      </c>
      <c r="F1061" s="67">
        <v>253309990</v>
      </c>
      <c r="G1061" s="17">
        <f>+Tabla1[[#This Row],[Toneladas Km (Ton.Km)]]/Tabla1[[#This Row],[Toneladas (Ton)]]</f>
        <v>760.84145806676395</v>
      </c>
      <c r="H1061" s="18">
        <v>20506400</v>
      </c>
      <c r="I1061" s="18">
        <f t="shared" si="49"/>
        <v>61.592988400103323</v>
      </c>
      <c r="J1061" s="18">
        <f t="shared" si="50"/>
        <v>8.0953775253790813E-2</v>
      </c>
      <c r="K1061" s="18"/>
      <c r="L1061" s="56" t="str">
        <f>+VLOOKUP(Tabla1[[#This Row],[Operador]],OPE_6[#All],9,FALSE)</f>
        <v>J-ALLC SA</v>
      </c>
    </row>
    <row r="1062" spans="1:12" x14ac:dyDescent="0.2">
      <c r="A1062" s="15">
        <v>2008</v>
      </c>
      <c r="B1062" s="15" t="s">
        <v>4</v>
      </c>
      <c r="C1062" s="50" t="str">
        <f t="shared" si="48"/>
        <v>Enero-2008</v>
      </c>
      <c r="D1062" s="15" t="s">
        <v>48</v>
      </c>
      <c r="E1062" s="67">
        <v>18440</v>
      </c>
      <c r="F1062" s="67" t="s">
        <v>114</v>
      </c>
      <c r="G1062" s="17">
        <v>0</v>
      </c>
      <c r="I1062" s="18">
        <v>0</v>
      </c>
      <c r="J1062" s="18" t="s">
        <v>114</v>
      </c>
      <c r="K1062" s="18"/>
      <c r="L1062" s="56" t="str">
        <f>+VLOOKUP(Tabla1[[#This Row],[Operador]],OPE_6[#All],9,FALSE)</f>
        <v>G-TP SA</v>
      </c>
    </row>
    <row r="1063" spans="1:12" x14ac:dyDescent="0.2">
      <c r="A1063" s="15">
        <v>2008</v>
      </c>
      <c r="B1063" s="15" t="s">
        <v>11</v>
      </c>
      <c r="C1063" s="50" t="str">
        <f t="shared" si="48"/>
        <v>Febrero-2008</v>
      </c>
      <c r="D1063" s="15" t="s">
        <v>48</v>
      </c>
      <c r="E1063" s="67">
        <v>10160</v>
      </c>
      <c r="F1063" s="67" t="s">
        <v>114</v>
      </c>
      <c r="G1063" s="17">
        <v>0</v>
      </c>
      <c r="I1063" s="18">
        <v>0</v>
      </c>
      <c r="J1063" s="18" t="s">
        <v>114</v>
      </c>
      <c r="K1063" s="18"/>
      <c r="L1063" s="56" t="str">
        <f>+VLOOKUP(Tabla1[[#This Row],[Operador]],OPE_6[#All],9,FALSE)</f>
        <v>G-TP SA</v>
      </c>
    </row>
    <row r="1064" spans="1:12" x14ac:dyDescent="0.2">
      <c r="A1064" s="15">
        <v>2008</v>
      </c>
      <c r="B1064" s="15" t="s">
        <v>12</v>
      </c>
      <c r="C1064" s="50" t="str">
        <f t="shared" si="48"/>
        <v>Marzo-2008</v>
      </c>
      <c r="D1064" s="15" t="s">
        <v>48</v>
      </c>
      <c r="E1064" s="67">
        <v>6560</v>
      </c>
      <c r="F1064" s="67" t="s">
        <v>114</v>
      </c>
      <c r="G1064" s="17">
        <v>0</v>
      </c>
      <c r="I1064" s="18">
        <v>0</v>
      </c>
      <c r="J1064" s="18" t="s">
        <v>114</v>
      </c>
      <c r="K1064" s="18"/>
      <c r="L1064" s="56" t="str">
        <f>+VLOOKUP(Tabla1[[#This Row],[Operador]],OPE_6[#All],9,FALSE)</f>
        <v>G-TP SA</v>
      </c>
    </row>
    <row r="1065" spans="1:12" x14ac:dyDescent="0.2">
      <c r="A1065" s="15">
        <v>2008</v>
      </c>
      <c r="B1065" s="15" t="s">
        <v>13</v>
      </c>
      <c r="C1065" s="50" t="str">
        <f t="shared" si="48"/>
        <v>Abril-2008</v>
      </c>
      <c r="D1065" s="15" t="s">
        <v>48</v>
      </c>
      <c r="E1065" s="67">
        <v>8800</v>
      </c>
      <c r="F1065" s="67" t="s">
        <v>114</v>
      </c>
      <c r="G1065" s="17">
        <v>0</v>
      </c>
      <c r="I1065" s="18">
        <v>0</v>
      </c>
      <c r="J1065" s="18" t="s">
        <v>114</v>
      </c>
      <c r="K1065" s="18"/>
      <c r="L1065" s="56" t="str">
        <f>+VLOOKUP(Tabla1[[#This Row],[Operador]],OPE_6[#All],9,FALSE)</f>
        <v>G-TP SA</v>
      </c>
    </row>
    <row r="1066" spans="1:12" x14ac:dyDescent="0.2">
      <c r="A1066" s="15">
        <v>2008</v>
      </c>
      <c r="B1066" s="15" t="s">
        <v>14</v>
      </c>
      <c r="C1066" s="50" t="str">
        <f t="shared" ref="C1066:C1129" si="51" xml:space="preserve"> B1066 &amp; "-" &amp; A1066</f>
        <v>Mayo-2008</v>
      </c>
      <c r="D1066" s="15" t="s">
        <v>48</v>
      </c>
      <c r="E1066" s="67">
        <v>12280</v>
      </c>
      <c r="F1066" s="67" t="s">
        <v>114</v>
      </c>
      <c r="G1066" s="17">
        <v>0</v>
      </c>
      <c r="I1066" s="18">
        <v>0</v>
      </c>
      <c r="J1066" s="18" t="s">
        <v>114</v>
      </c>
      <c r="K1066" s="18"/>
      <c r="L1066" s="56" t="str">
        <f>+VLOOKUP(Tabla1[[#This Row],[Operador]],OPE_6[#All],9,FALSE)</f>
        <v>G-TP SA</v>
      </c>
    </row>
    <row r="1067" spans="1:12" x14ac:dyDescent="0.2">
      <c r="A1067" s="15">
        <v>2008</v>
      </c>
      <c r="B1067" s="15" t="s">
        <v>15</v>
      </c>
      <c r="C1067" s="50" t="str">
        <f t="shared" si="51"/>
        <v>Junio-2008</v>
      </c>
      <c r="D1067" s="15" t="s">
        <v>48</v>
      </c>
      <c r="E1067" s="67">
        <v>15040</v>
      </c>
      <c r="F1067" s="67" t="s">
        <v>114</v>
      </c>
      <c r="G1067" s="17">
        <v>0</v>
      </c>
      <c r="I1067" s="18">
        <v>0</v>
      </c>
      <c r="J1067" s="18" t="s">
        <v>114</v>
      </c>
      <c r="K1067" s="18"/>
      <c r="L1067" s="56" t="str">
        <f>+VLOOKUP(Tabla1[[#This Row],[Operador]],OPE_6[#All],9,FALSE)</f>
        <v>G-TP SA</v>
      </c>
    </row>
    <row r="1068" spans="1:12" x14ac:dyDescent="0.2">
      <c r="A1068" s="15">
        <v>2008</v>
      </c>
      <c r="B1068" s="15" t="s">
        <v>16</v>
      </c>
      <c r="C1068" s="50" t="str">
        <f t="shared" si="51"/>
        <v>Julio-2008</v>
      </c>
      <c r="D1068" s="15" t="s">
        <v>48</v>
      </c>
      <c r="E1068" s="67">
        <v>12600</v>
      </c>
      <c r="F1068" s="67" t="s">
        <v>114</v>
      </c>
      <c r="G1068" s="17">
        <v>0</v>
      </c>
      <c r="I1068" s="18">
        <v>0</v>
      </c>
      <c r="J1068" s="18" t="s">
        <v>114</v>
      </c>
      <c r="K1068" s="18"/>
      <c r="L1068" s="56" t="str">
        <f>+VLOOKUP(Tabla1[[#This Row],[Operador]],OPE_6[#All],9,FALSE)</f>
        <v>G-TP SA</v>
      </c>
    </row>
    <row r="1069" spans="1:12" x14ac:dyDescent="0.2">
      <c r="A1069" s="15">
        <v>2008</v>
      </c>
      <c r="B1069" s="15" t="s">
        <v>28</v>
      </c>
      <c r="C1069" s="50" t="str">
        <f t="shared" si="51"/>
        <v>Agosto-2008</v>
      </c>
      <c r="D1069" s="15" t="s">
        <v>48</v>
      </c>
      <c r="E1069" s="67">
        <v>23300</v>
      </c>
      <c r="F1069" s="67" t="s">
        <v>114</v>
      </c>
      <c r="G1069" s="17">
        <v>0</v>
      </c>
      <c r="I1069" s="18">
        <v>0</v>
      </c>
      <c r="J1069" s="18" t="s">
        <v>114</v>
      </c>
      <c r="K1069" s="18"/>
      <c r="L1069" s="56" t="str">
        <f>+VLOOKUP(Tabla1[[#This Row],[Operador]],OPE_6[#All],9,FALSE)</f>
        <v>G-TP SA</v>
      </c>
    </row>
    <row r="1070" spans="1:12" x14ac:dyDescent="0.2">
      <c r="A1070" s="15">
        <v>2008</v>
      </c>
      <c r="B1070" s="15" t="s">
        <v>29</v>
      </c>
      <c r="C1070" s="50" t="str">
        <f t="shared" si="51"/>
        <v>Septiembre-2008</v>
      </c>
      <c r="D1070" s="15" t="s">
        <v>48</v>
      </c>
      <c r="E1070" s="67">
        <v>16520</v>
      </c>
      <c r="F1070" s="67" t="s">
        <v>114</v>
      </c>
      <c r="G1070" s="17">
        <v>0</v>
      </c>
      <c r="I1070" s="18">
        <v>0</v>
      </c>
      <c r="J1070" s="18" t="s">
        <v>114</v>
      </c>
      <c r="K1070" s="18"/>
      <c r="L1070" s="56" t="str">
        <f>+VLOOKUP(Tabla1[[#This Row],[Operador]],OPE_6[#All],9,FALSE)</f>
        <v>G-TP SA</v>
      </c>
    </row>
    <row r="1071" spans="1:12" x14ac:dyDescent="0.2">
      <c r="A1071" s="15">
        <v>2008</v>
      </c>
      <c r="B1071" s="15" t="s">
        <v>30</v>
      </c>
      <c r="C1071" s="50" t="str">
        <f t="shared" si="51"/>
        <v>Octubre-2008</v>
      </c>
      <c r="D1071" s="15" t="s">
        <v>48</v>
      </c>
      <c r="E1071" s="67">
        <v>24040</v>
      </c>
      <c r="F1071" s="67" t="s">
        <v>114</v>
      </c>
      <c r="G1071" s="17">
        <v>0</v>
      </c>
      <c r="I1071" s="18">
        <v>0</v>
      </c>
      <c r="J1071" s="18" t="s">
        <v>114</v>
      </c>
      <c r="K1071" s="18"/>
      <c r="L1071" s="56" t="str">
        <f>+VLOOKUP(Tabla1[[#This Row],[Operador]],OPE_6[#All],9,FALSE)</f>
        <v>G-TP SA</v>
      </c>
    </row>
    <row r="1072" spans="1:12" x14ac:dyDescent="0.2">
      <c r="A1072" s="15">
        <v>2008</v>
      </c>
      <c r="B1072" s="15" t="s">
        <v>31</v>
      </c>
      <c r="C1072" s="50" t="str">
        <f t="shared" si="51"/>
        <v>Noviembre-2008</v>
      </c>
      <c r="D1072" s="15" t="s">
        <v>48</v>
      </c>
      <c r="E1072" s="67">
        <v>18120</v>
      </c>
      <c r="F1072" s="67" t="s">
        <v>114</v>
      </c>
      <c r="G1072" s="17">
        <v>0</v>
      </c>
      <c r="I1072" s="18">
        <v>0</v>
      </c>
      <c r="J1072" s="18" t="s">
        <v>114</v>
      </c>
      <c r="K1072" s="18"/>
      <c r="L1072" s="56" t="str">
        <f>+VLOOKUP(Tabla1[[#This Row],[Operador]],OPE_6[#All],9,FALSE)</f>
        <v>G-TP SA</v>
      </c>
    </row>
    <row r="1073" spans="1:12" x14ac:dyDescent="0.2">
      <c r="A1073" s="15">
        <v>2008</v>
      </c>
      <c r="B1073" s="15" t="s">
        <v>32</v>
      </c>
      <c r="C1073" s="50" t="str">
        <f t="shared" si="51"/>
        <v>Diciembre-2008</v>
      </c>
      <c r="D1073" s="15" t="s">
        <v>48</v>
      </c>
      <c r="E1073" s="67">
        <v>2880</v>
      </c>
      <c r="F1073" s="67" t="s">
        <v>114</v>
      </c>
      <c r="G1073" s="17">
        <v>0</v>
      </c>
      <c r="I1073" s="18">
        <v>0</v>
      </c>
      <c r="J1073" s="18" t="s">
        <v>114</v>
      </c>
      <c r="K1073" s="18"/>
      <c r="L1073" s="56" t="str">
        <f>+VLOOKUP(Tabla1[[#This Row],[Operador]],OPE_6[#All],9,FALSE)</f>
        <v>G-TP SA</v>
      </c>
    </row>
    <row r="1074" spans="1:12" x14ac:dyDescent="0.2">
      <c r="A1074" s="15">
        <v>2008</v>
      </c>
      <c r="B1074" s="15" t="s">
        <v>4</v>
      </c>
      <c r="C1074" s="16" t="str">
        <f t="shared" si="51"/>
        <v>Enero-2008</v>
      </c>
      <c r="D1074" s="15" t="s">
        <v>163</v>
      </c>
      <c r="E1074" s="67">
        <v>69755</v>
      </c>
      <c r="F1074" s="67">
        <v>64620935</v>
      </c>
      <c r="G1074" s="17">
        <f>+Tabla1[[#This Row],[Toneladas Km (Ton.Km)]]/Tabla1[[#This Row],[Toneladas (Ton)]]</f>
        <v>926.39860941867971</v>
      </c>
      <c r="H1074" s="18">
        <v>4504238</v>
      </c>
      <c r="I1074" s="18">
        <f t="shared" ref="I1074:I1105" si="52">+H1074/E1074</f>
        <v>64.572260053042797</v>
      </c>
      <c r="J1074" s="18">
        <f t="shared" ref="J1074:J1105" si="53">+H1074/F1074</f>
        <v>6.9702457879942462E-2</v>
      </c>
      <c r="K1074" s="18"/>
      <c r="L1074" s="56" t="str">
        <f>+VLOOKUP(Tabla1[[#This Row],[Operador]],OPE_6[#All],9,FALSE)</f>
        <v>H-BC SA</v>
      </c>
    </row>
    <row r="1075" spans="1:12" x14ac:dyDescent="0.2">
      <c r="A1075" s="15">
        <v>2008</v>
      </c>
      <c r="B1075" s="15" t="s">
        <v>11</v>
      </c>
      <c r="C1075" s="16" t="str">
        <f t="shared" si="51"/>
        <v>Febrero-2008</v>
      </c>
      <c r="D1075" s="15" t="s">
        <v>163</v>
      </c>
      <c r="E1075" s="67">
        <v>57024</v>
      </c>
      <c r="F1075" s="67">
        <v>54999207</v>
      </c>
      <c r="G1075" s="17">
        <f>+Tabla1[[#This Row],[Toneladas Km (Ton.Km)]]/Tabla1[[#This Row],[Toneladas (Ton)]]</f>
        <v>964.49226641414145</v>
      </c>
      <c r="H1075" s="18">
        <v>3794335</v>
      </c>
      <c r="I1075" s="18">
        <f t="shared" si="52"/>
        <v>66.539264169472503</v>
      </c>
      <c r="J1075" s="18">
        <f t="shared" si="53"/>
        <v>6.8988903785467307E-2</v>
      </c>
      <c r="K1075" s="18"/>
      <c r="L1075" s="56" t="str">
        <f>+VLOOKUP(Tabla1[[#This Row],[Operador]],OPE_6[#All],9,FALSE)</f>
        <v>H-BC SA</v>
      </c>
    </row>
    <row r="1076" spans="1:12" x14ac:dyDescent="0.2">
      <c r="A1076" s="15">
        <v>2008</v>
      </c>
      <c r="B1076" s="15" t="s">
        <v>12</v>
      </c>
      <c r="C1076" s="16" t="str">
        <f t="shared" si="51"/>
        <v>Marzo-2008</v>
      </c>
      <c r="D1076" s="15" t="s">
        <v>163</v>
      </c>
      <c r="E1076" s="67">
        <v>36817</v>
      </c>
      <c r="F1076" s="67">
        <v>32822570</v>
      </c>
      <c r="G1076" s="17">
        <f>+Tabla1[[#This Row],[Toneladas Km (Ton.Km)]]/Tabla1[[#This Row],[Toneladas (Ton)]]</f>
        <v>891.50582611293692</v>
      </c>
      <c r="H1076" s="18">
        <v>2215212</v>
      </c>
      <c r="I1076" s="18">
        <f t="shared" si="52"/>
        <v>60.168183176250103</v>
      </c>
      <c r="J1076" s="18">
        <f t="shared" si="53"/>
        <v>6.7490510340902615E-2</v>
      </c>
      <c r="K1076" s="18"/>
      <c r="L1076" s="56" t="str">
        <f>+VLOOKUP(Tabla1[[#This Row],[Operador]],OPE_6[#All],9,FALSE)</f>
        <v>H-BC SA</v>
      </c>
    </row>
    <row r="1077" spans="1:12" x14ac:dyDescent="0.2">
      <c r="A1077" s="15">
        <v>2008</v>
      </c>
      <c r="B1077" s="15" t="s">
        <v>13</v>
      </c>
      <c r="C1077" s="16" t="str">
        <f t="shared" si="51"/>
        <v>Abril-2008</v>
      </c>
      <c r="D1077" s="15" t="s">
        <v>163</v>
      </c>
      <c r="E1077" s="67">
        <v>82351</v>
      </c>
      <c r="F1077" s="67">
        <v>64555237</v>
      </c>
      <c r="G1077" s="17">
        <f>+Tabla1[[#This Row],[Toneladas Km (Ton.Km)]]/Tabla1[[#This Row],[Toneladas (Ton)]]</f>
        <v>783.9034984396061</v>
      </c>
      <c r="H1077" s="18">
        <v>4940890</v>
      </c>
      <c r="I1077" s="18">
        <f t="shared" si="52"/>
        <v>59.997935665626407</v>
      </c>
      <c r="J1077" s="18">
        <f t="shared" si="53"/>
        <v>7.6537400056326962E-2</v>
      </c>
      <c r="K1077" s="18"/>
      <c r="L1077" s="56" t="str">
        <f>+VLOOKUP(Tabla1[[#This Row],[Operador]],OPE_6[#All],9,FALSE)</f>
        <v>H-BC SA</v>
      </c>
    </row>
    <row r="1078" spans="1:12" x14ac:dyDescent="0.2">
      <c r="A1078" s="15">
        <v>2008</v>
      </c>
      <c r="B1078" s="15" t="s">
        <v>14</v>
      </c>
      <c r="C1078" s="16" t="str">
        <f t="shared" si="51"/>
        <v>Mayo-2008</v>
      </c>
      <c r="D1078" s="15" t="s">
        <v>163</v>
      </c>
      <c r="E1078" s="67">
        <v>57745</v>
      </c>
      <c r="F1078" s="67">
        <v>43803407</v>
      </c>
      <c r="G1078" s="17">
        <f>+Tabla1[[#This Row],[Toneladas Km (Ton.Km)]]/Tabla1[[#This Row],[Toneladas (Ton)]]</f>
        <v>758.56623084249713</v>
      </c>
      <c r="H1078" s="18">
        <v>3825821</v>
      </c>
      <c r="I1078" s="18">
        <f t="shared" si="52"/>
        <v>66.253718936704473</v>
      </c>
      <c r="J1078" s="18">
        <f t="shared" si="53"/>
        <v>8.7340717583908489E-2</v>
      </c>
      <c r="K1078" s="18"/>
      <c r="L1078" s="56" t="str">
        <f>+VLOOKUP(Tabla1[[#This Row],[Operador]],OPE_6[#All],9,FALSE)</f>
        <v>H-BC SA</v>
      </c>
    </row>
    <row r="1079" spans="1:12" x14ac:dyDescent="0.2">
      <c r="A1079" s="15">
        <v>2008</v>
      </c>
      <c r="B1079" s="15" t="s">
        <v>15</v>
      </c>
      <c r="C1079" s="16" t="str">
        <f t="shared" si="51"/>
        <v>Junio-2008</v>
      </c>
      <c r="D1079" s="15" t="s">
        <v>163</v>
      </c>
      <c r="E1079" s="67">
        <v>39414</v>
      </c>
      <c r="F1079" s="67">
        <v>39347705</v>
      </c>
      <c r="G1079" s="17">
        <f>+Tabla1[[#This Row],[Toneladas Km (Ton.Km)]]/Tabla1[[#This Row],[Toneladas (Ton)]]</f>
        <v>998.31798345765469</v>
      </c>
      <c r="H1079" s="18">
        <v>3146091</v>
      </c>
      <c r="I1079" s="18">
        <f t="shared" si="52"/>
        <v>79.821662353478459</v>
      </c>
      <c r="J1079" s="18">
        <f t="shared" si="53"/>
        <v>7.9956149920306654E-2</v>
      </c>
      <c r="K1079" s="18"/>
      <c r="L1079" s="56" t="str">
        <f>+VLOOKUP(Tabla1[[#This Row],[Operador]],OPE_6[#All],9,FALSE)</f>
        <v>H-BC SA</v>
      </c>
    </row>
    <row r="1080" spans="1:12" x14ac:dyDescent="0.2">
      <c r="A1080" s="15">
        <v>2008</v>
      </c>
      <c r="B1080" s="15" t="s">
        <v>16</v>
      </c>
      <c r="C1080" s="16" t="str">
        <f t="shared" si="51"/>
        <v>Julio-2008</v>
      </c>
      <c r="D1080" s="15" t="s">
        <v>163</v>
      </c>
      <c r="E1080" s="67">
        <v>102527</v>
      </c>
      <c r="F1080" s="67">
        <v>83125635</v>
      </c>
      <c r="G1080" s="17">
        <f>+Tabla1[[#This Row],[Toneladas Km (Ton.Km)]]/Tabla1[[#This Row],[Toneladas (Ton)]]</f>
        <v>810.7682366596116</v>
      </c>
      <c r="H1080" s="18">
        <v>7232696</v>
      </c>
      <c r="I1080" s="18">
        <f t="shared" si="52"/>
        <v>70.544305402479353</v>
      </c>
      <c r="J1080" s="18">
        <f t="shared" si="53"/>
        <v>8.7009212019854038E-2</v>
      </c>
      <c r="K1080" s="18"/>
      <c r="L1080" s="56" t="str">
        <f>+VLOOKUP(Tabla1[[#This Row],[Operador]],OPE_6[#All],9,FALSE)</f>
        <v>H-BC SA</v>
      </c>
    </row>
    <row r="1081" spans="1:12" x14ac:dyDescent="0.2">
      <c r="A1081" s="15">
        <v>2008</v>
      </c>
      <c r="B1081" s="15" t="s">
        <v>28</v>
      </c>
      <c r="C1081" s="16" t="str">
        <f t="shared" si="51"/>
        <v>Agosto-2008</v>
      </c>
      <c r="D1081" s="15" t="s">
        <v>163</v>
      </c>
      <c r="E1081" s="67">
        <v>102748</v>
      </c>
      <c r="F1081" s="67">
        <v>85378642</v>
      </c>
      <c r="G1081" s="17">
        <f>+Tabla1[[#This Row],[Toneladas Km (Ton.Km)]]/Tabla1[[#This Row],[Toneladas (Ton)]]</f>
        <v>830.95186280998166</v>
      </c>
      <c r="H1081" s="18">
        <v>7447086</v>
      </c>
      <c r="I1081" s="18">
        <f t="shared" si="52"/>
        <v>72.479133413789071</v>
      </c>
      <c r="J1081" s="18">
        <f t="shared" si="53"/>
        <v>8.722422640547503E-2</v>
      </c>
      <c r="K1081" s="18"/>
      <c r="L1081" s="56" t="str">
        <f>+VLOOKUP(Tabla1[[#This Row],[Operador]],OPE_6[#All],9,FALSE)</f>
        <v>H-BC SA</v>
      </c>
    </row>
    <row r="1082" spans="1:12" x14ac:dyDescent="0.2">
      <c r="A1082" s="15">
        <v>2008</v>
      </c>
      <c r="B1082" s="15" t="s">
        <v>29</v>
      </c>
      <c r="C1082" s="16" t="str">
        <f t="shared" si="51"/>
        <v>Septiembre-2008</v>
      </c>
      <c r="D1082" s="15" t="s">
        <v>163</v>
      </c>
      <c r="E1082" s="67">
        <v>101892</v>
      </c>
      <c r="F1082" s="67">
        <v>82754801</v>
      </c>
      <c r="G1082" s="17">
        <f>+Tabla1[[#This Row],[Toneladas Km (Ton.Km)]]/Tabla1[[#This Row],[Toneladas (Ton)]]</f>
        <v>812.18153535115607</v>
      </c>
      <c r="H1082" s="18">
        <v>7182483</v>
      </c>
      <c r="I1082" s="18">
        <f t="shared" si="52"/>
        <v>70.491137675185485</v>
      </c>
      <c r="J1082" s="18">
        <f t="shared" si="53"/>
        <v>8.6792342114386814E-2</v>
      </c>
      <c r="K1082" s="18"/>
      <c r="L1082" s="56" t="str">
        <f>+VLOOKUP(Tabla1[[#This Row],[Operador]],OPE_6[#All],9,FALSE)</f>
        <v>H-BC SA</v>
      </c>
    </row>
    <row r="1083" spans="1:12" x14ac:dyDescent="0.2">
      <c r="A1083" s="15">
        <v>2008</v>
      </c>
      <c r="B1083" s="15" t="s">
        <v>30</v>
      </c>
      <c r="C1083" s="16" t="str">
        <f t="shared" si="51"/>
        <v>Octubre-2008</v>
      </c>
      <c r="D1083" s="15" t="s">
        <v>163</v>
      </c>
      <c r="E1083" s="67">
        <v>97417</v>
      </c>
      <c r="F1083" s="67">
        <v>81486265</v>
      </c>
      <c r="G1083" s="17">
        <f>+Tabla1[[#This Row],[Toneladas Km (Ton.Km)]]/Tabla1[[#This Row],[Toneladas (Ton)]]</f>
        <v>836.46863483786194</v>
      </c>
      <c r="H1083" s="18">
        <v>6974864</v>
      </c>
      <c r="I1083" s="18">
        <f t="shared" si="52"/>
        <v>71.598016773253121</v>
      </c>
      <c r="J1083" s="18">
        <f t="shared" si="53"/>
        <v>8.5595578592294053E-2</v>
      </c>
      <c r="K1083" s="18"/>
      <c r="L1083" s="56" t="str">
        <f>+VLOOKUP(Tabla1[[#This Row],[Operador]],OPE_6[#All],9,FALSE)</f>
        <v>H-BC SA</v>
      </c>
    </row>
    <row r="1084" spans="1:12" x14ac:dyDescent="0.2">
      <c r="A1084" s="15">
        <v>2008</v>
      </c>
      <c r="B1084" s="15" t="s">
        <v>31</v>
      </c>
      <c r="C1084" s="16" t="str">
        <f t="shared" si="51"/>
        <v>Noviembre-2008</v>
      </c>
      <c r="D1084" s="15" t="s">
        <v>163</v>
      </c>
      <c r="E1084" s="67">
        <v>84671</v>
      </c>
      <c r="F1084" s="67">
        <v>71973971</v>
      </c>
      <c r="G1084" s="17">
        <f>+Tabla1[[#This Row],[Toneladas Km (Ton.Km)]]/Tabla1[[#This Row],[Toneladas (Ton)]]</f>
        <v>850.04276552774854</v>
      </c>
      <c r="H1084" s="18">
        <v>6248992</v>
      </c>
      <c r="I1084" s="18">
        <f t="shared" si="52"/>
        <v>73.803214796093116</v>
      </c>
      <c r="J1084" s="18">
        <f t="shared" si="53"/>
        <v>8.6822943255416604E-2</v>
      </c>
      <c r="K1084" s="18"/>
      <c r="L1084" s="56" t="str">
        <f>+VLOOKUP(Tabla1[[#This Row],[Operador]],OPE_6[#All],9,FALSE)</f>
        <v>H-BC SA</v>
      </c>
    </row>
    <row r="1085" spans="1:12" x14ac:dyDescent="0.2">
      <c r="A1085" s="15">
        <v>2008</v>
      </c>
      <c r="B1085" s="15" t="s">
        <v>32</v>
      </c>
      <c r="C1085" s="16" t="str">
        <f t="shared" si="51"/>
        <v>Diciembre-2008</v>
      </c>
      <c r="D1085" s="15" t="s">
        <v>163</v>
      </c>
      <c r="E1085" s="67">
        <v>103296</v>
      </c>
      <c r="F1085" s="67">
        <v>85051208</v>
      </c>
      <c r="G1085" s="17">
        <f>+Tabla1[[#This Row],[Toneladas Km (Ton.Km)]]/Tabla1[[#This Row],[Toneladas (Ton)]]</f>
        <v>823.37368339529121</v>
      </c>
      <c r="H1085" s="18">
        <v>7250818</v>
      </c>
      <c r="I1085" s="18">
        <f t="shared" si="52"/>
        <v>70.194567069392818</v>
      </c>
      <c r="J1085" s="18">
        <f t="shared" si="53"/>
        <v>8.5252381130200991E-2</v>
      </c>
      <c r="K1085" s="18"/>
      <c r="L1085" s="56" t="str">
        <f>+VLOOKUP(Tabla1[[#This Row],[Operador]],OPE_6[#All],9,FALSE)</f>
        <v>H-BC SA</v>
      </c>
    </row>
    <row r="1086" spans="1:12" x14ac:dyDescent="0.2">
      <c r="A1086" s="15">
        <v>2009</v>
      </c>
      <c r="B1086" s="15" t="s">
        <v>4</v>
      </c>
      <c r="C1086" s="16" t="str">
        <f t="shared" si="51"/>
        <v>Enero-2009</v>
      </c>
      <c r="D1086" s="15" t="s">
        <v>81</v>
      </c>
      <c r="E1086" s="67">
        <v>254620</v>
      </c>
      <c r="F1086" s="67">
        <v>105133950</v>
      </c>
      <c r="G1086" s="17">
        <f>+Tabla1[[#This Row],[Toneladas Km (Ton.Km)]]/Tabla1[[#This Row],[Toneladas (Ton)]]</f>
        <v>412.90530987353702</v>
      </c>
      <c r="H1086" s="18">
        <v>11269570</v>
      </c>
      <c r="I1086" s="18">
        <f t="shared" si="52"/>
        <v>44.260348755007463</v>
      </c>
      <c r="J1086" s="18">
        <f t="shared" si="53"/>
        <v>0.10719249110301668</v>
      </c>
      <c r="K1086" s="18"/>
      <c r="L1086" s="56" t="str">
        <f>+VLOOKUP(Tabla1[[#This Row],[Operador]],OPE_6[#All],9,FALSE)</f>
        <v>B-FEP SA</v>
      </c>
    </row>
    <row r="1087" spans="1:12" x14ac:dyDescent="0.2">
      <c r="A1087" s="15">
        <v>2009</v>
      </c>
      <c r="B1087" s="15" t="s">
        <v>4</v>
      </c>
      <c r="C1087" s="16" t="str">
        <f t="shared" si="51"/>
        <v>Enero-2009</v>
      </c>
      <c r="D1087" s="15" t="s">
        <v>6</v>
      </c>
      <c r="E1087" s="67">
        <v>413470</v>
      </c>
      <c r="F1087" s="67">
        <v>139480280</v>
      </c>
      <c r="G1087" s="17">
        <f>+Tabla1[[#This Row],[Toneladas Km (Ton.Km)]]/Tabla1[[#This Row],[Toneladas (Ton)]]</f>
        <v>337.34075023580914</v>
      </c>
      <c r="H1087" s="18">
        <v>14423000</v>
      </c>
      <c r="I1087" s="18">
        <f t="shared" si="52"/>
        <v>34.882821002732967</v>
      </c>
      <c r="J1087" s="18">
        <f t="shared" si="53"/>
        <v>0.10340529858414393</v>
      </c>
      <c r="K1087" s="18"/>
      <c r="L1087" s="56" t="str">
        <f>+VLOOKUP(Tabla1[[#This Row],[Operador]],OPE_6[#All],9,FALSE)</f>
        <v>A-FSR SA</v>
      </c>
    </row>
    <row r="1088" spans="1:12" x14ac:dyDescent="0.2">
      <c r="A1088" s="15">
        <v>2009</v>
      </c>
      <c r="B1088" s="15" t="s">
        <v>4</v>
      </c>
      <c r="C1088" s="16" t="str">
        <f t="shared" si="51"/>
        <v>Enero-2009</v>
      </c>
      <c r="D1088" s="15" t="s">
        <v>35</v>
      </c>
      <c r="E1088" s="67">
        <v>61944</v>
      </c>
      <c r="F1088" s="67">
        <v>32861706</v>
      </c>
      <c r="G1088" s="17">
        <f>+Tabla1[[#This Row],[Toneladas Km (Ton.Km)]]/Tabla1[[#This Row],[Toneladas (Ton)]]</f>
        <v>530.5066834560248</v>
      </c>
      <c r="H1088" s="18">
        <v>2298870</v>
      </c>
      <c r="I1088" s="18">
        <f t="shared" si="52"/>
        <v>37.112068965517238</v>
      </c>
      <c r="J1088" s="18">
        <f t="shared" si="53"/>
        <v>6.9955893342847145E-2</v>
      </c>
      <c r="K1088" s="18"/>
      <c r="L1088" s="56" t="str">
        <f>+VLOOKUP(Tabla1[[#This Row],[Operador]],OPE_6[#All],9,FALSE)</f>
        <v>I-ALLM SA</v>
      </c>
    </row>
    <row r="1089" spans="1:12" x14ac:dyDescent="0.2">
      <c r="A1089" s="15">
        <v>2009</v>
      </c>
      <c r="B1089" s="15" t="s">
        <v>4</v>
      </c>
      <c r="C1089" s="16" t="str">
        <f t="shared" si="51"/>
        <v>Enero-2009</v>
      </c>
      <c r="D1089" s="15" t="s">
        <v>7</v>
      </c>
      <c r="E1089" s="67">
        <v>508474</v>
      </c>
      <c r="F1089" s="67">
        <v>249992670</v>
      </c>
      <c r="G1089" s="17">
        <f>+Tabla1[[#This Row],[Toneladas Km (Ton.Km)]]/Tabla1[[#This Row],[Toneladas (Ton)]]</f>
        <v>491.65280820651594</v>
      </c>
      <c r="H1089" s="18">
        <v>19260378</v>
      </c>
      <c r="I1089" s="18">
        <f t="shared" si="52"/>
        <v>37.878786329291174</v>
      </c>
      <c r="J1089" s="18">
        <f t="shared" si="53"/>
        <v>7.7043770923363467E-2</v>
      </c>
      <c r="K1089" s="18"/>
      <c r="L1089" s="56" t="str">
        <f>+VLOOKUP(Tabla1[[#This Row],[Operador]],OPE_6[#All],9,FALSE)</f>
        <v>C-NCA SA</v>
      </c>
    </row>
    <row r="1090" spans="1:12" x14ac:dyDescent="0.2">
      <c r="A1090" s="15">
        <v>2009</v>
      </c>
      <c r="B1090" s="15" t="s">
        <v>4</v>
      </c>
      <c r="C1090" s="16" t="str">
        <f t="shared" si="51"/>
        <v>Enero-2009</v>
      </c>
      <c r="D1090" s="15" t="s">
        <v>36</v>
      </c>
      <c r="E1090" s="67">
        <v>261961</v>
      </c>
      <c r="F1090" s="67">
        <v>186690192</v>
      </c>
      <c r="G1090" s="17">
        <f>+Tabla1[[#This Row],[Toneladas Km (Ton.Km)]]/Tabla1[[#This Row],[Toneladas (Ton)]]</f>
        <v>712.66406831551262</v>
      </c>
      <c r="H1090" s="18">
        <v>12988340</v>
      </c>
      <c r="I1090" s="18">
        <f t="shared" si="52"/>
        <v>49.581197201110086</v>
      </c>
      <c r="J1090" s="18">
        <f t="shared" si="53"/>
        <v>6.9571624844651722E-2</v>
      </c>
      <c r="K1090" s="18"/>
      <c r="L1090" s="56" t="str">
        <f>+VLOOKUP(Tabla1[[#This Row],[Operador]],OPE_6[#All],9,FALSE)</f>
        <v>J-ALLC SA</v>
      </c>
    </row>
    <row r="1091" spans="1:12" x14ac:dyDescent="0.2">
      <c r="A1091" s="15">
        <v>2009</v>
      </c>
      <c r="B1091" s="15" t="s">
        <v>11</v>
      </c>
      <c r="C1091" s="16" t="str">
        <f t="shared" si="51"/>
        <v>Febrero-2009</v>
      </c>
      <c r="D1091" s="15" t="s">
        <v>81</v>
      </c>
      <c r="E1091" s="67">
        <v>239730</v>
      </c>
      <c r="F1091" s="67">
        <v>98549430</v>
      </c>
      <c r="G1091" s="17">
        <f>+Tabla1[[#This Row],[Toneladas Km (Ton.Km)]]/Tabla1[[#This Row],[Toneladas (Ton)]]</f>
        <v>411.0850957326993</v>
      </c>
      <c r="H1091" s="18">
        <v>10531479</v>
      </c>
      <c r="I1091" s="18">
        <f t="shared" si="52"/>
        <v>43.93058440745839</v>
      </c>
      <c r="J1091" s="18">
        <f t="shared" si="53"/>
        <v>0.10686494077134692</v>
      </c>
      <c r="K1091" s="18"/>
      <c r="L1091" s="56" t="str">
        <f>+VLOOKUP(Tabla1[[#This Row],[Operador]],OPE_6[#All],9,FALSE)</f>
        <v>B-FEP SA</v>
      </c>
    </row>
    <row r="1092" spans="1:12" x14ac:dyDescent="0.2">
      <c r="A1092" s="15">
        <v>2009</v>
      </c>
      <c r="B1092" s="15" t="s">
        <v>11</v>
      </c>
      <c r="C1092" s="16" t="str">
        <f t="shared" si="51"/>
        <v>Febrero-2009</v>
      </c>
      <c r="D1092" s="15" t="s">
        <v>6</v>
      </c>
      <c r="E1092" s="67">
        <v>425370</v>
      </c>
      <c r="F1092" s="67">
        <v>152957750</v>
      </c>
      <c r="G1092" s="17">
        <f>+Tabla1[[#This Row],[Toneladas Km (Ton.Km)]]/Tabla1[[#This Row],[Toneladas (Ton)]]</f>
        <v>359.58753555727952</v>
      </c>
      <c r="H1092" s="18">
        <v>15119000</v>
      </c>
      <c r="I1092" s="18">
        <f t="shared" si="52"/>
        <v>35.543174177774645</v>
      </c>
      <c r="J1092" s="18">
        <f t="shared" si="53"/>
        <v>9.8844288700637925E-2</v>
      </c>
      <c r="K1092" s="18"/>
      <c r="L1092" s="56" t="str">
        <f>+VLOOKUP(Tabla1[[#This Row],[Operador]],OPE_6[#All],9,FALSE)</f>
        <v>A-FSR SA</v>
      </c>
    </row>
    <row r="1093" spans="1:12" x14ac:dyDescent="0.2">
      <c r="A1093" s="15">
        <v>2009</v>
      </c>
      <c r="B1093" s="15" t="s">
        <v>11</v>
      </c>
      <c r="C1093" s="16" t="str">
        <f t="shared" si="51"/>
        <v>Febrero-2009</v>
      </c>
      <c r="D1093" s="15" t="s">
        <v>35</v>
      </c>
      <c r="E1093" s="67">
        <v>66291</v>
      </c>
      <c r="F1093" s="67">
        <v>37008345</v>
      </c>
      <c r="G1093" s="17">
        <f>+Tabla1[[#This Row],[Toneladas Km (Ton.Km)]]/Tabla1[[#This Row],[Toneladas (Ton)]]</f>
        <v>558.27103226682357</v>
      </c>
      <c r="H1093" s="18">
        <v>2542640</v>
      </c>
      <c r="I1093" s="18">
        <f t="shared" si="52"/>
        <v>38.35573456426966</v>
      </c>
      <c r="J1093" s="18">
        <f t="shared" si="53"/>
        <v>6.8704504348951562E-2</v>
      </c>
      <c r="K1093" s="18"/>
      <c r="L1093" s="56" t="str">
        <f>+VLOOKUP(Tabla1[[#This Row],[Operador]],OPE_6[#All],9,FALSE)</f>
        <v>I-ALLM SA</v>
      </c>
    </row>
    <row r="1094" spans="1:12" x14ac:dyDescent="0.2">
      <c r="A1094" s="15">
        <v>2009</v>
      </c>
      <c r="B1094" s="15" t="s">
        <v>11</v>
      </c>
      <c r="C1094" s="16" t="str">
        <f t="shared" si="51"/>
        <v>Febrero-2009</v>
      </c>
      <c r="D1094" s="15" t="s">
        <v>7</v>
      </c>
      <c r="E1094" s="67">
        <v>502885</v>
      </c>
      <c r="F1094" s="67">
        <v>208709042</v>
      </c>
      <c r="G1094" s="17">
        <f>+Tabla1[[#This Row],[Toneladas Km (Ton.Km)]]/Tabla1[[#This Row],[Toneladas (Ton)]]</f>
        <v>415.02339898784015</v>
      </c>
      <c r="H1094" s="18">
        <v>16779921</v>
      </c>
      <c r="I1094" s="18">
        <f t="shared" si="52"/>
        <v>33.367312606261869</v>
      </c>
      <c r="J1094" s="18">
        <f t="shared" si="53"/>
        <v>8.0398629782412592E-2</v>
      </c>
      <c r="K1094" s="18"/>
      <c r="L1094" s="56" t="str">
        <f>+VLOOKUP(Tabla1[[#This Row],[Operador]],OPE_6[#All],9,FALSE)</f>
        <v>C-NCA SA</v>
      </c>
    </row>
    <row r="1095" spans="1:12" x14ac:dyDescent="0.2">
      <c r="A1095" s="15">
        <v>2009</v>
      </c>
      <c r="B1095" s="15" t="s">
        <v>11</v>
      </c>
      <c r="C1095" s="16" t="str">
        <f t="shared" si="51"/>
        <v>Febrero-2009</v>
      </c>
      <c r="D1095" s="15" t="s">
        <v>36</v>
      </c>
      <c r="E1095" s="67">
        <v>265933</v>
      </c>
      <c r="F1095" s="67">
        <v>195629999</v>
      </c>
      <c r="G1095" s="17">
        <f>+Tabla1[[#This Row],[Toneladas Km (Ton.Km)]]/Tabla1[[#This Row],[Toneladas (Ton)]]</f>
        <v>735.63641593935313</v>
      </c>
      <c r="H1095" s="18">
        <v>13435960</v>
      </c>
      <c r="I1095" s="18">
        <f t="shared" si="52"/>
        <v>50.523853752636946</v>
      </c>
      <c r="J1095" s="18">
        <f t="shared" si="53"/>
        <v>6.8680468581917231E-2</v>
      </c>
      <c r="K1095" s="18"/>
      <c r="L1095" s="56" t="str">
        <f>+VLOOKUP(Tabla1[[#This Row],[Operador]],OPE_6[#All],9,FALSE)</f>
        <v>J-ALLC SA</v>
      </c>
    </row>
    <row r="1096" spans="1:12" x14ac:dyDescent="0.2">
      <c r="A1096" s="15">
        <v>2009</v>
      </c>
      <c r="B1096" s="15" t="s">
        <v>12</v>
      </c>
      <c r="C1096" s="16" t="str">
        <f t="shared" si="51"/>
        <v>Marzo-2009</v>
      </c>
      <c r="D1096" s="15" t="s">
        <v>81</v>
      </c>
      <c r="E1096" s="67">
        <v>288650</v>
      </c>
      <c r="F1096" s="67">
        <v>125106810</v>
      </c>
      <c r="G1096" s="17">
        <f>+Tabla1[[#This Row],[Toneladas Km (Ton.Km)]]/Tabla1[[#This Row],[Toneladas (Ton)]]</f>
        <v>433.4204399792136</v>
      </c>
      <c r="H1096" s="18">
        <v>14618998</v>
      </c>
      <c r="I1096" s="18">
        <f t="shared" si="52"/>
        <v>50.646104278538019</v>
      </c>
      <c r="J1096" s="18">
        <f t="shared" si="53"/>
        <v>0.11685213618667122</v>
      </c>
      <c r="K1096" s="18"/>
      <c r="L1096" s="56" t="str">
        <f>+VLOOKUP(Tabla1[[#This Row],[Operador]],OPE_6[#All],9,FALSE)</f>
        <v>B-FEP SA</v>
      </c>
    </row>
    <row r="1097" spans="1:12" x14ac:dyDescent="0.2">
      <c r="A1097" s="15">
        <v>2009</v>
      </c>
      <c r="B1097" s="15" t="s">
        <v>12</v>
      </c>
      <c r="C1097" s="16" t="str">
        <f t="shared" si="51"/>
        <v>Marzo-2009</v>
      </c>
      <c r="D1097" s="15" t="s">
        <v>6</v>
      </c>
      <c r="E1097" s="67">
        <v>415360</v>
      </c>
      <c r="F1097" s="67">
        <v>152416670</v>
      </c>
      <c r="G1097" s="17">
        <f>+Tabla1[[#This Row],[Toneladas Km (Ton.Km)]]/Tabla1[[#This Row],[Toneladas (Ton)]]</f>
        <v>366.95076560092451</v>
      </c>
      <c r="H1097" s="18">
        <v>16065000</v>
      </c>
      <c r="I1097" s="18">
        <f t="shared" si="52"/>
        <v>38.677291987673343</v>
      </c>
      <c r="J1097" s="18">
        <f t="shared" si="53"/>
        <v>0.10540185663418575</v>
      </c>
      <c r="K1097" s="18"/>
      <c r="L1097" s="56" t="str">
        <f>+VLOOKUP(Tabla1[[#This Row],[Operador]],OPE_6[#All],9,FALSE)</f>
        <v>A-FSR SA</v>
      </c>
    </row>
    <row r="1098" spans="1:12" x14ac:dyDescent="0.2">
      <c r="A1098" s="15">
        <v>2009</v>
      </c>
      <c r="B1098" s="15" t="s">
        <v>12</v>
      </c>
      <c r="C1098" s="16" t="str">
        <f t="shared" si="51"/>
        <v>Marzo-2009</v>
      </c>
      <c r="D1098" s="15" t="s">
        <v>35</v>
      </c>
      <c r="E1098" s="67">
        <v>68892</v>
      </c>
      <c r="F1098" s="67">
        <v>38750371</v>
      </c>
      <c r="G1098" s="17">
        <f>+Tabla1[[#This Row],[Toneladas Km (Ton.Km)]]/Tabla1[[#This Row],[Toneladas (Ton)]]</f>
        <v>562.47998316205076</v>
      </c>
      <c r="H1098" s="18">
        <v>2684430</v>
      </c>
      <c r="I1098" s="18">
        <f t="shared" si="52"/>
        <v>38.965772513499388</v>
      </c>
      <c r="J1098" s="18">
        <f t="shared" si="53"/>
        <v>6.9274949651449785E-2</v>
      </c>
      <c r="K1098" s="18"/>
      <c r="L1098" s="56" t="str">
        <f>+VLOOKUP(Tabla1[[#This Row],[Operador]],OPE_6[#All],9,FALSE)</f>
        <v>I-ALLM SA</v>
      </c>
    </row>
    <row r="1099" spans="1:12" x14ac:dyDescent="0.2">
      <c r="A1099" s="15">
        <v>2009</v>
      </c>
      <c r="B1099" s="15" t="s">
        <v>12</v>
      </c>
      <c r="C1099" s="16" t="str">
        <f t="shared" si="51"/>
        <v>Marzo-2009</v>
      </c>
      <c r="D1099" s="15" t="s">
        <v>7</v>
      </c>
      <c r="E1099" s="67">
        <v>632230</v>
      </c>
      <c r="F1099" s="67">
        <v>237831276</v>
      </c>
      <c r="G1099" s="17">
        <f>+Tabla1[[#This Row],[Toneladas Km (Ton.Km)]]/Tabla1[[#This Row],[Toneladas (Ton)]]</f>
        <v>376.17840975594322</v>
      </c>
      <c r="H1099" s="18">
        <v>19776954</v>
      </c>
      <c r="I1099" s="18">
        <f t="shared" si="52"/>
        <v>31.281264729607894</v>
      </c>
      <c r="J1099" s="18">
        <f t="shared" si="53"/>
        <v>8.3155396265039594E-2</v>
      </c>
      <c r="K1099" s="18"/>
      <c r="L1099" s="56" t="str">
        <f>+VLOOKUP(Tabla1[[#This Row],[Operador]],OPE_6[#All],9,FALSE)</f>
        <v>C-NCA SA</v>
      </c>
    </row>
    <row r="1100" spans="1:12" x14ac:dyDescent="0.2">
      <c r="A1100" s="15">
        <v>2009</v>
      </c>
      <c r="B1100" s="15" t="s">
        <v>12</v>
      </c>
      <c r="C1100" s="16" t="str">
        <f t="shared" si="51"/>
        <v>Marzo-2009</v>
      </c>
      <c r="D1100" s="15" t="s">
        <v>36</v>
      </c>
      <c r="E1100" s="67">
        <v>275885</v>
      </c>
      <c r="F1100" s="67">
        <v>198444136</v>
      </c>
      <c r="G1100" s="17">
        <f>+Tabla1[[#This Row],[Toneladas Km (Ton.Km)]]/Tabla1[[#This Row],[Toneladas (Ton)]]</f>
        <v>719.30020117077765</v>
      </c>
      <c r="H1100" s="18">
        <v>13906070</v>
      </c>
      <c r="I1100" s="18">
        <f t="shared" si="52"/>
        <v>50.405313808289684</v>
      </c>
      <c r="J1100" s="18">
        <f t="shared" si="53"/>
        <v>7.0075489658207896E-2</v>
      </c>
      <c r="K1100" s="18"/>
      <c r="L1100" s="56" t="str">
        <f>+VLOOKUP(Tabla1[[#This Row],[Operador]],OPE_6[#All],9,FALSE)</f>
        <v>J-ALLC SA</v>
      </c>
    </row>
    <row r="1101" spans="1:12" x14ac:dyDescent="0.2">
      <c r="A1101" s="15">
        <v>2009</v>
      </c>
      <c r="B1101" s="15" t="s">
        <v>13</v>
      </c>
      <c r="C1101" s="16" t="str">
        <f t="shared" si="51"/>
        <v>Abril-2009</v>
      </c>
      <c r="D1101" s="15" t="s">
        <v>81</v>
      </c>
      <c r="E1101" s="67">
        <v>318850</v>
      </c>
      <c r="F1101" s="67">
        <v>135696780</v>
      </c>
      <c r="G1101" s="17">
        <f>+Tabla1[[#This Row],[Toneladas Km (Ton.Km)]]/Tabla1[[#This Row],[Toneladas (Ton)]]</f>
        <v>425.58187235377136</v>
      </c>
      <c r="H1101" s="18">
        <v>17661028</v>
      </c>
      <c r="I1101" s="18">
        <f t="shared" si="52"/>
        <v>55.389769484083423</v>
      </c>
      <c r="J1101" s="18">
        <f t="shared" si="53"/>
        <v>0.13015067859384724</v>
      </c>
      <c r="K1101" s="18"/>
      <c r="L1101" s="56" t="str">
        <f>+VLOOKUP(Tabla1[[#This Row],[Operador]],OPE_6[#All],9,FALSE)</f>
        <v>B-FEP SA</v>
      </c>
    </row>
    <row r="1102" spans="1:12" x14ac:dyDescent="0.2">
      <c r="A1102" s="15">
        <v>2009</v>
      </c>
      <c r="B1102" s="15" t="s">
        <v>13</v>
      </c>
      <c r="C1102" s="16" t="str">
        <f t="shared" si="51"/>
        <v>Abril-2009</v>
      </c>
      <c r="D1102" s="15" t="s">
        <v>6</v>
      </c>
      <c r="E1102" s="67">
        <v>419720</v>
      </c>
      <c r="F1102" s="67">
        <v>159378000</v>
      </c>
      <c r="G1102" s="17">
        <f>+Tabla1[[#This Row],[Toneladas Km (Ton.Km)]]/Tabla1[[#This Row],[Toneladas (Ton)]]</f>
        <v>379.72457829028878</v>
      </c>
      <c r="H1102" s="18">
        <v>15402000</v>
      </c>
      <c r="I1102" s="18">
        <f t="shared" si="52"/>
        <v>36.695892499761747</v>
      </c>
      <c r="J1102" s="18">
        <f t="shared" si="53"/>
        <v>9.6638180928358991E-2</v>
      </c>
      <c r="K1102" s="18"/>
      <c r="L1102" s="56" t="str">
        <f>+VLOOKUP(Tabla1[[#This Row],[Operador]],OPE_6[#All],9,FALSE)</f>
        <v>A-FSR SA</v>
      </c>
    </row>
    <row r="1103" spans="1:12" x14ac:dyDescent="0.2">
      <c r="A1103" s="15">
        <v>2009</v>
      </c>
      <c r="B1103" s="15" t="s">
        <v>13</v>
      </c>
      <c r="C1103" s="16" t="str">
        <f t="shared" si="51"/>
        <v>Abril-2009</v>
      </c>
      <c r="D1103" s="15" t="s">
        <v>35</v>
      </c>
      <c r="E1103" s="67">
        <v>68302</v>
      </c>
      <c r="F1103" s="67">
        <v>36509168</v>
      </c>
      <c r="G1103" s="17">
        <f>+Tabla1[[#This Row],[Toneladas Km (Ton.Km)]]/Tabla1[[#This Row],[Toneladas (Ton)]]</f>
        <v>534.52560686363506</v>
      </c>
      <c r="H1103" s="18">
        <v>2746270</v>
      </c>
      <c r="I1103" s="18">
        <f t="shared" si="52"/>
        <v>40.207753799303092</v>
      </c>
      <c r="J1103" s="18">
        <f t="shared" si="53"/>
        <v>7.5221380010631847E-2</v>
      </c>
      <c r="K1103" s="18"/>
      <c r="L1103" s="56" t="str">
        <f>+VLOOKUP(Tabla1[[#This Row],[Operador]],OPE_6[#All],9,FALSE)</f>
        <v>I-ALLM SA</v>
      </c>
    </row>
    <row r="1104" spans="1:12" x14ac:dyDescent="0.2">
      <c r="A1104" s="15">
        <v>2009</v>
      </c>
      <c r="B1104" s="15" t="s">
        <v>13</v>
      </c>
      <c r="C1104" s="16" t="str">
        <f t="shared" si="51"/>
        <v>Abril-2009</v>
      </c>
      <c r="D1104" s="15" t="s">
        <v>7</v>
      </c>
      <c r="E1104" s="67">
        <v>730673</v>
      </c>
      <c r="F1104" s="67">
        <v>333098939</v>
      </c>
      <c r="G1104" s="17">
        <f>+Tabla1[[#This Row],[Toneladas Km (Ton.Km)]]/Tabla1[[#This Row],[Toneladas (Ton)]]</f>
        <v>455.87963288639378</v>
      </c>
      <c r="H1104" s="18">
        <v>26373652</v>
      </c>
      <c r="I1104" s="18">
        <f t="shared" si="52"/>
        <v>36.095013774971839</v>
      </c>
      <c r="J1104" s="18">
        <f t="shared" si="53"/>
        <v>7.9176631661381544E-2</v>
      </c>
      <c r="K1104" s="18"/>
      <c r="L1104" s="56" t="str">
        <f>+VLOOKUP(Tabla1[[#This Row],[Operador]],OPE_6[#All],9,FALSE)</f>
        <v>C-NCA SA</v>
      </c>
    </row>
    <row r="1105" spans="1:12" x14ac:dyDescent="0.2">
      <c r="A1105" s="15">
        <v>2009</v>
      </c>
      <c r="B1105" s="15" t="s">
        <v>13</v>
      </c>
      <c r="C1105" s="16" t="str">
        <f t="shared" si="51"/>
        <v>Abril-2009</v>
      </c>
      <c r="D1105" s="15" t="s">
        <v>36</v>
      </c>
      <c r="E1105" s="67">
        <v>324810</v>
      </c>
      <c r="F1105" s="67">
        <v>210167256</v>
      </c>
      <c r="G1105" s="17">
        <f>+Tabla1[[#This Row],[Toneladas Km (Ton.Km)]]/Tabla1[[#This Row],[Toneladas (Ton)]]</f>
        <v>647.04675348665376</v>
      </c>
      <c r="H1105" s="18">
        <v>17284130</v>
      </c>
      <c r="I1105" s="18">
        <f t="shared" si="52"/>
        <v>53.21304762784397</v>
      </c>
      <c r="J1105" s="18">
        <f t="shared" si="53"/>
        <v>8.2239880412198943E-2</v>
      </c>
      <c r="K1105" s="18"/>
      <c r="L1105" s="56" t="str">
        <f>+VLOOKUP(Tabla1[[#This Row],[Operador]],OPE_6[#All],9,FALSE)</f>
        <v>J-ALLC SA</v>
      </c>
    </row>
    <row r="1106" spans="1:12" x14ac:dyDescent="0.2">
      <c r="A1106" s="15">
        <v>2009</v>
      </c>
      <c r="B1106" s="15" t="s">
        <v>14</v>
      </c>
      <c r="C1106" s="16" t="str">
        <f t="shared" si="51"/>
        <v>Mayo-2009</v>
      </c>
      <c r="D1106" s="15" t="s">
        <v>81</v>
      </c>
      <c r="E1106" s="67">
        <v>362340</v>
      </c>
      <c r="F1106" s="67">
        <v>157913540</v>
      </c>
      <c r="G1106" s="17">
        <f>+Tabla1[[#This Row],[Toneladas Km (Ton.Km)]]/Tabla1[[#This Row],[Toneladas (Ton)]]</f>
        <v>435.81591875034496</v>
      </c>
      <c r="H1106" s="18">
        <v>20170698</v>
      </c>
      <c r="I1106" s="18">
        <f t="shared" ref="I1106:I1137" si="54">+H1106/E1106</f>
        <v>55.667875476072197</v>
      </c>
      <c r="J1106" s="18">
        <f t="shared" ref="J1106:J1137" si="55">+H1106/F1106</f>
        <v>0.12773254275725818</v>
      </c>
      <c r="K1106" s="18"/>
      <c r="L1106" s="56" t="str">
        <f>+VLOOKUP(Tabla1[[#This Row],[Operador]],OPE_6[#All],9,FALSE)</f>
        <v>B-FEP SA</v>
      </c>
    </row>
    <row r="1107" spans="1:12" x14ac:dyDescent="0.2">
      <c r="A1107" s="15">
        <v>2009</v>
      </c>
      <c r="B1107" s="15" t="s">
        <v>14</v>
      </c>
      <c r="C1107" s="16" t="str">
        <f t="shared" si="51"/>
        <v>Mayo-2009</v>
      </c>
      <c r="D1107" s="15" t="s">
        <v>6</v>
      </c>
      <c r="E1107" s="67">
        <v>449570</v>
      </c>
      <c r="F1107" s="67">
        <v>167890000</v>
      </c>
      <c r="G1107" s="17">
        <f>+Tabla1[[#This Row],[Toneladas Km (Ton.Km)]]/Tabla1[[#This Row],[Toneladas (Ton)]]</f>
        <v>373.4457370376137</v>
      </c>
      <c r="H1107" s="18">
        <v>16277000</v>
      </c>
      <c r="I1107" s="18">
        <f t="shared" si="54"/>
        <v>36.205707676223945</v>
      </c>
      <c r="J1107" s="18">
        <f t="shared" si="55"/>
        <v>9.6950384180117935E-2</v>
      </c>
      <c r="K1107" s="18"/>
      <c r="L1107" s="56" t="str">
        <f>+VLOOKUP(Tabla1[[#This Row],[Operador]],OPE_6[#All],9,FALSE)</f>
        <v>A-FSR SA</v>
      </c>
    </row>
    <row r="1108" spans="1:12" x14ac:dyDescent="0.2">
      <c r="A1108" s="15">
        <v>2009</v>
      </c>
      <c r="B1108" s="15" t="s">
        <v>14</v>
      </c>
      <c r="C1108" s="16" t="str">
        <f t="shared" si="51"/>
        <v>Mayo-2009</v>
      </c>
      <c r="D1108" s="15" t="s">
        <v>35</v>
      </c>
      <c r="E1108" s="67">
        <v>72635</v>
      </c>
      <c r="F1108" s="67">
        <v>39425314</v>
      </c>
      <c r="G1108" s="17">
        <f>+Tabla1[[#This Row],[Toneladas Km (Ton.Km)]]/Tabla1[[#This Row],[Toneladas (Ton)]]</f>
        <v>542.78672816135474</v>
      </c>
      <c r="H1108" s="18">
        <v>3030910</v>
      </c>
      <c r="I1108" s="18">
        <f t="shared" si="54"/>
        <v>41.727954842706687</v>
      </c>
      <c r="J1108" s="18">
        <f t="shared" si="55"/>
        <v>7.6877257084116052E-2</v>
      </c>
      <c r="K1108" s="18"/>
      <c r="L1108" s="56" t="str">
        <f>+VLOOKUP(Tabla1[[#This Row],[Operador]],OPE_6[#All],9,FALSE)</f>
        <v>I-ALLM SA</v>
      </c>
    </row>
    <row r="1109" spans="1:12" x14ac:dyDescent="0.2">
      <c r="A1109" s="15">
        <v>2009</v>
      </c>
      <c r="B1109" s="15" t="s">
        <v>14</v>
      </c>
      <c r="C1109" s="16" t="str">
        <f t="shared" si="51"/>
        <v>Mayo-2009</v>
      </c>
      <c r="D1109" s="15" t="s">
        <v>7</v>
      </c>
      <c r="E1109" s="67">
        <v>853893</v>
      </c>
      <c r="F1109" s="67">
        <v>420752029</v>
      </c>
      <c r="G1109" s="17">
        <f>+Tabla1[[#This Row],[Toneladas Km (Ton.Km)]]/Tabla1[[#This Row],[Toneladas (Ton)]]</f>
        <v>492.74561215515291</v>
      </c>
      <c r="H1109" s="18">
        <v>33783169</v>
      </c>
      <c r="I1109" s="18">
        <f t="shared" si="54"/>
        <v>39.563702946387899</v>
      </c>
      <c r="J1109" s="18">
        <f t="shared" si="55"/>
        <v>8.029234958246631E-2</v>
      </c>
      <c r="K1109" s="18"/>
      <c r="L1109" s="56" t="str">
        <f>+VLOOKUP(Tabla1[[#This Row],[Operador]],OPE_6[#All],9,FALSE)</f>
        <v>C-NCA SA</v>
      </c>
    </row>
    <row r="1110" spans="1:12" x14ac:dyDescent="0.2">
      <c r="A1110" s="15">
        <v>2009</v>
      </c>
      <c r="B1110" s="15" t="s">
        <v>14</v>
      </c>
      <c r="C1110" s="16" t="str">
        <f t="shared" si="51"/>
        <v>Mayo-2009</v>
      </c>
      <c r="D1110" s="15" t="s">
        <v>36</v>
      </c>
      <c r="E1110" s="67">
        <v>309108</v>
      </c>
      <c r="F1110" s="67">
        <v>209491225</v>
      </c>
      <c r="G1110" s="17">
        <f>+Tabla1[[#This Row],[Toneladas Km (Ton.Km)]]/Tabla1[[#This Row],[Toneladas (Ton)]]</f>
        <v>677.72825355539169</v>
      </c>
      <c r="H1110" s="18">
        <v>16622020</v>
      </c>
      <c r="I1110" s="18">
        <f t="shared" si="54"/>
        <v>53.774150135227814</v>
      </c>
      <c r="J1110" s="18">
        <f t="shared" si="55"/>
        <v>7.9344707636322231E-2</v>
      </c>
      <c r="K1110" s="18"/>
      <c r="L1110" s="56" t="str">
        <f>+VLOOKUP(Tabla1[[#This Row],[Operador]],OPE_6[#All],9,FALSE)</f>
        <v>J-ALLC SA</v>
      </c>
    </row>
    <row r="1111" spans="1:12" x14ac:dyDescent="0.2">
      <c r="A1111" s="15">
        <v>2009</v>
      </c>
      <c r="B1111" s="15" t="s">
        <v>15</v>
      </c>
      <c r="C1111" s="16" t="str">
        <f t="shared" si="51"/>
        <v>Junio-2009</v>
      </c>
      <c r="D1111" s="15" t="s">
        <v>81</v>
      </c>
      <c r="E1111" s="67">
        <v>197680</v>
      </c>
      <c r="F1111" s="67">
        <v>90390690</v>
      </c>
      <c r="G1111" s="17">
        <f>+Tabla1[[#This Row],[Toneladas Km (Ton.Km)]]/Tabla1[[#This Row],[Toneladas (Ton)]]</f>
        <v>457.25763860785105</v>
      </c>
      <c r="H1111" s="18">
        <v>10338020</v>
      </c>
      <c r="I1111" s="18">
        <f t="shared" si="54"/>
        <v>52.296742209631731</v>
      </c>
      <c r="J1111" s="18">
        <f t="shared" si="55"/>
        <v>0.11437040695230892</v>
      </c>
      <c r="K1111" s="18"/>
      <c r="L1111" s="56" t="str">
        <f>+VLOOKUP(Tabla1[[#This Row],[Operador]],OPE_6[#All],9,FALSE)</f>
        <v>B-FEP SA</v>
      </c>
    </row>
    <row r="1112" spans="1:12" x14ac:dyDescent="0.2">
      <c r="A1112" s="15">
        <v>2009</v>
      </c>
      <c r="B1112" s="15" t="s">
        <v>15</v>
      </c>
      <c r="C1112" s="16" t="str">
        <f t="shared" si="51"/>
        <v>Junio-2009</v>
      </c>
      <c r="D1112" s="15" t="s">
        <v>6</v>
      </c>
      <c r="E1112" s="67">
        <v>436200</v>
      </c>
      <c r="F1112" s="67">
        <v>161245000</v>
      </c>
      <c r="G1112" s="17">
        <f>+Tabla1[[#This Row],[Toneladas Km (Ton.Km)]]/Tabla1[[#This Row],[Toneladas (Ton)]]</f>
        <v>369.65841357175606</v>
      </c>
      <c r="H1112" s="18">
        <v>15760000</v>
      </c>
      <c r="I1112" s="18">
        <f t="shared" si="54"/>
        <v>36.130215497478218</v>
      </c>
      <c r="J1112" s="18">
        <f t="shared" si="55"/>
        <v>9.7739464789605879E-2</v>
      </c>
      <c r="K1112" s="18"/>
      <c r="L1112" s="56" t="str">
        <f>+VLOOKUP(Tabla1[[#This Row],[Operador]],OPE_6[#All],9,FALSE)</f>
        <v>A-FSR SA</v>
      </c>
    </row>
    <row r="1113" spans="1:12" x14ac:dyDescent="0.2">
      <c r="A1113" s="15">
        <v>2009</v>
      </c>
      <c r="B1113" s="15" t="s">
        <v>15</v>
      </c>
      <c r="C1113" s="16" t="str">
        <f t="shared" si="51"/>
        <v>Junio-2009</v>
      </c>
      <c r="D1113" s="15" t="s">
        <v>35</v>
      </c>
      <c r="E1113" s="67">
        <v>74429</v>
      </c>
      <c r="F1113" s="67">
        <v>39244106</v>
      </c>
      <c r="G1113" s="17">
        <f>+Tabla1[[#This Row],[Toneladas Km (Ton.Km)]]/Tabla1[[#This Row],[Toneladas (Ton)]]</f>
        <v>527.26902148356146</v>
      </c>
      <c r="H1113" s="18">
        <v>3074240</v>
      </c>
      <c r="I1113" s="18">
        <f t="shared" si="54"/>
        <v>41.304330301361027</v>
      </c>
      <c r="J1113" s="18">
        <f t="shared" si="55"/>
        <v>7.8336349412571657E-2</v>
      </c>
      <c r="K1113" s="18"/>
      <c r="L1113" s="56" t="str">
        <f>+VLOOKUP(Tabla1[[#This Row],[Operador]],OPE_6[#All],9,FALSE)</f>
        <v>I-ALLM SA</v>
      </c>
    </row>
    <row r="1114" spans="1:12" x14ac:dyDescent="0.2">
      <c r="A1114" s="15">
        <v>2009</v>
      </c>
      <c r="B1114" s="15" t="s">
        <v>15</v>
      </c>
      <c r="C1114" s="16" t="str">
        <f t="shared" si="51"/>
        <v>Junio-2009</v>
      </c>
      <c r="D1114" s="15" t="s">
        <v>7</v>
      </c>
      <c r="E1114" s="67">
        <v>642328</v>
      </c>
      <c r="F1114" s="67">
        <v>319098141</v>
      </c>
      <c r="G1114" s="17">
        <f>+Tabla1[[#This Row],[Toneladas Km (Ton.Km)]]/Tabla1[[#This Row],[Toneladas (Ton)]]</f>
        <v>496.78379426087605</v>
      </c>
      <c r="H1114" s="18">
        <v>27243425</v>
      </c>
      <c r="I1114" s="18">
        <f t="shared" si="54"/>
        <v>42.413572193645614</v>
      </c>
      <c r="J1114" s="18">
        <f t="shared" si="55"/>
        <v>8.5376320008081777E-2</v>
      </c>
      <c r="K1114" s="18"/>
      <c r="L1114" s="56" t="str">
        <f>+VLOOKUP(Tabla1[[#This Row],[Operador]],OPE_6[#All],9,FALSE)</f>
        <v>C-NCA SA</v>
      </c>
    </row>
    <row r="1115" spans="1:12" x14ac:dyDescent="0.2">
      <c r="A1115" s="15">
        <v>2009</v>
      </c>
      <c r="B1115" s="15" t="s">
        <v>15</v>
      </c>
      <c r="C1115" s="16" t="str">
        <f t="shared" si="51"/>
        <v>Junio-2009</v>
      </c>
      <c r="D1115" s="15" t="s">
        <v>36</v>
      </c>
      <c r="E1115" s="67">
        <v>267177</v>
      </c>
      <c r="F1115" s="67">
        <v>196804333</v>
      </c>
      <c r="G1115" s="17">
        <f>+Tabla1[[#This Row],[Toneladas Km (Ton.Km)]]/Tabla1[[#This Row],[Toneladas (Ton)]]</f>
        <v>736.60656793062276</v>
      </c>
      <c r="H1115" s="18">
        <v>15554960</v>
      </c>
      <c r="I1115" s="18">
        <f t="shared" si="54"/>
        <v>58.21968208341287</v>
      </c>
      <c r="J1115" s="18">
        <f t="shared" si="55"/>
        <v>7.9037690699624991E-2</v>
      </c>
      <c r="K1115" s="18"/>
      <c r="L1115" s="56" t="str">
        <f>+VLOOKUP(Tabla1[[#This Row],[Operador]],OPE_6[#All],9,FALSE)</f>
        <v>J-ALLC SA</v>
      </c>
    </row>
    <row r="1116" spans="1:12" x14ac:dyDescent="0.2">
      <c r="A1116" s="15">
        <v>2009</v>
      </c>
      <c r="B1116" s="15" t="s">
        <v>16</v>
      </c>
      <c r="C1116" s="16" t="str">
        <f t="shared" si="51"/>
        <v>Julio-2009</v>
      </c>
      <c r="D1116" s="15" t="s">
        <v>81</v>
      </c>
      <c r="E1116" s="67">
        <v>220420</v>
      </c>
      <c r="F1116" s="67">
        <v>87255220</v>
      </c>
      <c r="G1116" s="17">
        <f>+Tabla1[[#This Row],[Toneladas Km (Ton.Km)]]/Tabla1[[#This Row],[Toneladas (Ton)]]</f>
        <v>395.85890572543326</v>
      </c>
      <c r="H1116" s="18">
        <v>10192432</v>
      </c>
      <c r="I1116" s="18">
        <f t="shared" si="54"/>
        <v>46.240958170764905</v>
      </c>
      <c r="J1116" s="18">
        <f t="shared" si="55"/>
        <v>0.11681171625032863</v>
      </c>
      <c r="K1116" s="18"/>
      <c r="L1116" s="56" t="str">
        <f>+VLOOKUP(Tabla1[[#This Row],[Operador]],OPE_6[#All],9,FALSE)</f>
        <v>B-FEP SA</v>
      </c>
    </row>
    <row r="1117" spans="1:12" x14ac:dyDescent="0.2">
      <c r="A1117" s="15">
        <v>2009</v>
      </c>
      <c r="B1117" s="15" t="s">
        <v>16</v>
      </c>
      <c r="C1117" s="16" t="str">
        <f t="shared" si="51"/>
        <v>Julio-2009</v>
      </c>
      <c r="D1117" s="15" t="s">
        <v>6</v>
      </c>
      <c r="E1117" s="67">
        <v>413830</v>
      </c>
      <c r="F1117" s="67">
        <v>153417000</v>
      </c>
      <c r="G1117" s="17">
        <f>+Tabla1[[#This Row],[Toneladas Km (Ton.Km)]]/Tabla1[[#This Row],[Toneladas (Ton)]]</f>
        <v>370.72469371481043</v>
      </c>
      <c r="H1117" s="18">
        <v>15257000</v>
      </c>
      <c r="I1117" s="18">
        <f t="shared" si="54"/>
        <v>36.867795954860689</v>
      </c>
      <c r="J1117" s="18">
        <f t="shared" si="55"/>
        <v>9.9447909944790996E-2</v>
      </c>
      <c r="K1117" s="18"/>
      <c r="L1117" s="56" t="str">
        <f>+VLOOKUP(Tabla1[[#This Row],[Operador]],OPE_6[#All],9,FALSE)</f>
        <v>A-FSR SA</v>
      </c>
    </row>
    <row r="1118" spans="1:12" x14ac:dyDescent="0.2">
      <c r="A1118" s="15">
        <v>2009</v>
      </c>
      <c r="B1118" s="15" t="s">
        <v>16</v>
      </c>
      <c r="C1118" s="16" t="str">
        <f t="shared" si="51"/>
        <v>Julio-2009</v>
      </c>
      <c r="D1118" s="15" t="s">
        <v>35</v>
      </c>
      <c r="E1118" s="67">
        <v>73200</v>
      </c>
      <c r="F1118" s="67">
        <v>37918426</v>
      </c>
      <c r="G1118" s="17">
        <f>+Tabla1[[#This Row],[Toneladas Km (Ton.Km)]]/Tabla1[[#This Row],[Toneladas (Ton)]]</f>
        <v>518.01128415300548</v>
      </c>
      <c r="H1118" s="18">
        <v>3270650</v>
      </c>
      <c r="I1118" s="18">
        <f t="shared" si="54"/>
        <v>44.681010928961747</v>
      </c>
      <c r="J1118" s="18">
        <f t="shared" si="55"/>
        <v>8.6254898871593461E-2</v>
      </c>
      <c r="K1118" s="18"/>
      <c r="L1118" s="56" t="str">
        <f>+VLOOKUP(Tabla1[[#This Row],[Operador]],OPE_6[#All],9,FALSE)</f>
        <v>I-ALLM SA</v>
      </c>
    </row>
    <row r="1119" spans="1:12" x14ac:dyDescent="0.2">
      <c r="A1119" s="15">
        <v>2009</v>
      </c>
      <c r="B1119" s="15" t="s">
        <v>16</v>
      </c>
      <c r="C1119" s="16" t="str">
        <f t="shared" si="51"/>
        <v>Julio-2009</v>
      </c>
      <c r="D1119" s="15" t="s">
        <v>7</v>
      </c>
      <c r="E1119" s="67">
        <v>584855</v>
      </c>
      <c r="F1119" s="67">
        <v>308953201</v>
      </c>
      <c r="G1119" s="17">
        <f>+Tabla1[[#This Row],[Toneladas Km (Ton.Km)]]/Tabla1[[#This Row],[Toneladas (Ton)]]</f>
        <v>528.25606517854851</v>
      </c>
      <c r="H1119" s="18">
        <v>28584012</v>
      </c>
      <c r="I1119" s="18">
        <f t="shared" si="54"/>
        <v>48.873672961674259</v>
      </c>
      <c r="J1119" s="18">
        <f t="shared" si="55"/>
        <v>9.2518905476561164E-2</v>
      </c>
      <c r="K1119" s="18"/>
      <c r="L1119" s="56" t="str">
        <f>+VLOOKUP(Tabla1[[#This Row],[Operador]],OPE_6[#All],9,FALSE)</f>
        <v>C-NCA SA</v>
      </c>
    </row>
    <row r="1120" spans="1:12" x14ac:dyDescent="0.2">
      <c r="A1120" s="15">
        <v>2009</v>
      </c>
      <c r="B1120" s="15" t="s">
        <v>16</v>
      </c>
      <c r="C1120" s="16" t="str">
        <f t="shared" si="51"/>
        <v>Julio-2009</v>
      </c>
      <c r="D1120" s="15" t="s">
        <v>36</v>
      </c>
      <c r="E1120" s="67">
        <v>317479</v>
      </c>
      <c r="F1120" s="67">
        <v>231587615</v>
      </c>
      <c r="G1120" s="17">
        <f>+Tabla1[[#This Row],[Toneladas Km (Ton.Km)]]/Tabla1[[#This Row],[Toneladas (Ton)]]</f>
        <v>729.45805864324882</v>
      </c>
      <c r="H1120" s="18">
        <v>17400060</v>
      </c>
      <c r="I1120" s="18">
        <f t="shared" si="54"/>
        <v>54.806963610191538</v>
      </c>
      <c r="J1120" s="18">
        <f t="shared" si="55"/>
        <v>7.5133810588273467E-2</v>
      </c>
      <c r="K1120" s="18"/>
      <c r="L1120" s="56" t="str">
        <f>+VLOOKUP(Tabla1[[#This Row],[Operador]],OPE_6[#All],9,FALSE)</f>
        <v>J-ALLC SA</v>
      </c>
    </row>
    <row r="1121" spans="1:12" x14ac:dyDescent="0.2">
      <c r="A1121" s="15">
        <v>2009</v>
      </c>
      <c r="B1121" s="15" t="s">
        <v>28</v>
      </c>
      <c r="C1121" s="16" t="str">
        <f t="shared" si="51"/>
        <v>Agosto-2009</v>
      </c>
      <c r="D1121" s="15" t="s">
        <v>81</v>
      </c>
      <c r="E1121" s="67">
        <v>240050</v>
      </c>
      <c r="F1121" s="67">
        <v>96639800</v>
      </c>
      <c r="G1121" s="17">
        <f>+Tabla1[[#This Row],[Toneladas Km (Ton.Km)]]/Tabla1[[#This Row],[Toneladas (Ton)]]</f>
        <v>402.58196209123099</v>
      </c>
      <c r="H1121" s="18">
        <v>11203789</v>
      </c>
      <c r="I1121" s="18">
        <f t="shared" si="54"/>
        <v>46.672730681108099</v>
      </c>
      <c r="J1121" s="18">
        <f t="shared" si="55"/>
        <v>0.11593348703122316</v>
      </c>
      <c r="K1121" s="18"/>
      <c r="L1121" s="56" t="str">
        <f>+VLOOKUP(Tabla1[[#This Row],[Operador]],OPE_6[#All],9,FALSE)</f>
        <v>B-FEP SA</v>
      </c>
    </row>
    <row r="1122" spans="1:12" x14ac:dyDescent="0.2">
      <c r="A1122" s="15">
        <v>2009</v>
      </c>
      <c r="B1122" s="15" t="s">
        <v>28</v>
      </c>
      <c r="C1122" s="16" t="str">
        <f t="shared" si="51"/>
        <v>Agosto-2009</v>
      </c>
      <c r="D1122" s="15" t="s">
        <v>6</v>
      </c>
      <c r="E1122" s="67">
        <v>422310</v>
      </c>
      <c r="F1122" s="67">
        <v>157594000</v>
      </c>
      <c r="G1122" s="17">
        <f>+Tabla1[[#This Row],[Toneladas Km (Ton.Km)]]/Tabla1[[#This Row],[Toneladas (Ton)]]</f>
        <v>373.1713670052805</v>
      </c>
      <c r="H1122" s="18">
        <v>15795000</v>
      </c>
      <c r="I1122" s="18">
        <f t="shared" si="54"/>
        <v>37.401434964836255</v>
      </c>
      <c r="J1122" s="18">
        <f t="shared" si="55"/>
        <v>0.10022589692500984</v>
      </c>
      <c r="K1122" s="18"/>
      <c r="L1122" s="56" t="str">
        <f>+VLOOKUP(Tabla1[[#This Row],[Operador]],OPE_6[#All],9,FALSE)</f>
        <v>A-FSR SA</v>
      </c>
    </row>
    <row r="1123" spans="1:12" x14ac:dyDescent="0.2">
      <c r="A1123" s="15">
        <v>2009</v>
      </c>
      <c r="B1123" s="15" t="s">
        <v>28</v>
      </c>
      <c r="C1123" s="16" t="str">
        <f t="shared" si="51"/>
        <v>Agosto-2009</v>
      </c>
      <c r="D1123" s="15" t="s">
        <v>35</v>
      </c>
      <c r="E1123" s="67">
        <v>80709</v>
      </c>
      <c r="F1123" s="67">
        <v>42665221</v>
      </c>
      <c r="G1123" s="17">
        <f>+Tabla1[[#This Row],[Toneladas Km (Ton.Km)]]/Tabla1[[#This Row],[Toneladas (Ton)]]</f>
        <v>528.6302766729857</v>
      </c>
      <c r="H1123" s="18">
        <v>3551480</v>
      </c>
      <c r="I1123" s="18">
        <f t="shared" si="54"/>
        <v>44.003518814506435</v>
      </c>
      <c r="J1123" s="18">
        <f t="shared" si="55"/>
        <v>8.3240632926757832E-2</v>
      </c>
      <c r="K1123" s="18"/>
      <c r="L1123" s="56" t="str">
        <f>+VLOOKUP(Tabla1[[#This Row],[Operador]],OPE_6[#All],9,FALSE)</f>
        <v>I-ALLM SA</v>
      </c>
    </row>
    <row r="1124" spans="1:12" x14ac:dyDescent="0.2">
      <c r="A1124" s="15">
        <v>2009</v>
      </c>
      <c r="B1124" s="15" t="s">
        <v>28</v>
      </c>
      <c r="C1124" s="16" t="str">
        <f t="shared" si="51"/>
        <v>Agosto-2009</v>
      </c>
      <c r="D1124" s="15" t="s">
        <v>7</v>
      </c>
      <c r="E1124" s="67">
        <v>599377</v>
      </c>
      <c r="F1124" s="67">
        <v>320806907</v>
      </c>
      <c r="G1124" s="17">
        <f>+Tabla1[[#This Row],[Toneladas Km (Ton.Km)]]/Tabla1[[#This Row],[Toneladas (Ton)]]</f>
        <v>535.23392956353018</v>
      </c>
      <c r="H1124" s="18">
        <v>28815973</v>
      </c>
      <c r="I1124" s="18">
        <f t="shared" si="54"/>
        <v>48.076541141885656</v>
      </c>
      <c r="J1124" s="18">
        <f t="shared" si="55"/>
        <v>8.9823418296913413E-2</v>
      </c>
      <c r="K1124" s="18"/>
      <c r="L1124" s="56" t="str">
        <f>+VLOOKUP(Tabla1[[#This Row],[Operador]],OPE_6[#All],9,FALSE)</f>
        <v>C-NCA SA</v>
      </c>
    </row>
    <row r="1125" spans="1:12" x14ac:dyDescent="0.2">
      <c r="A1125" s="15">
        <v>2009</v>
      </c>
      <c r="B1125" s="15" t="s">
        <v>28</v>
      </c>
      <c r="C1125" s="16" t="str">
        <f t="shared" si="51"/>
        <v>Agosto-2009</v>
      </c>
      <c r="D1125" s="15" t="s">
        <v>36</v>
      </c>
      <c r="E1125" s="67">
        <v>296931</v>
      </c>
      <c r="F1125" s="67">
        <v>226086920</v>
      </c>
      <c r="G1125" s="17">
        <f>+Tabla1[[#This Row],[Toneladas Km (Ton.Km)]]/Tabla1[[#This Row],[Toneladas (Ton)]]</f>
        <v>761.41231464549003</v>
      </c>
      <c r="H1125" s="18">
        <v>16025270</v>
      </c>
      <c r="I1125" s="18">
        <f t="shared" si="54"/>
        <v>53.969676456819933</v>
      </c>
      <c r="J1125" s="18">
        <f t="shared" si="55"/>
        <v>7.0881013373086776E-2</v>
      </c>
      <c r="K1125" s="18"/>
      <c r="L1125" s="56" t="str">
        <f>+VLOOKUP(Tabla1[[#This Row],[Operador]],OPE_6[#All],9,FALSE)</f>
        <v>J-ALLC SA</v>
      </c>
    </row>
    <row r="1126" spans="1:12" x14ac:dyDescent="0.2">
      <c r="A1126" s="15">
        <v>2009</v>
      </c>
      <c r="B1126" s="15" t="s">
        <v>29</v>
      </c>
      <c r="C1126" s="16" t="str">
        <f t="shared" si="51"/>
        <v>Septiembre-2009</v>
      </c>
      <c r="D1126" s="15" t="s">
        <v>81</v>
      </c>
      <c r="E1126" s="67">
        <v>180410</v>
      </c>
      <c r="F1126" s="67">
        <v>91698170</v>
      </c>
      <c r="G1126" s="17">
        <f>+Tabla1[[#This Row],[Toneladas Km (Ton.Km)]]/Tabla1[[#This Row],[Toneladas (Ton)]]</f>
        <v>508.27653677734048</v>
      </c>
      <c r="H1126" s="18">
        <v>9375206</v>
      </c>
      <c r="I1126" s="18">
        <f t="shared" si="54"/>
        <v>51.966110526024053</v>
      </c>
      <c r="J1126" s="18">
        <f t="shared" si="55"/>
        <v>0.10223983750166443</v>
      </c>
      <c r="K1126" s="18"/>
      <c r="L1126" s="56" t="str">
        <f>+VLOOKUP(Tabla1[[#This Row],[Operador]],OPE_6[#All],9,FALSE)</f>
        <v>B-FEP SA</v>
      </c>
    </row>
    <row r="1127" spans="1:12" x14ac:dyDescent="0.2">
      <c r="A1127" s="15">
        <v>2009</v>
      </c>
      <c r="B1127" s="15" t="s">
        <v>29</v>
      </c>
      <c r="C1127" s="16" t="str">
        <f t="shared" si="51"/>
        <v>Septiembre-2009</v>
      </c>
      <c r="D1127" s="15" t="s">
        <v>6</v>
      </c>
      <c r="E1127" s="67">
        <v>457780</v>
      </c>
      <c r="F1127" s="67">
        <v>161897000</v>
      </c>
      <c r="G1127" s="17">
        <f>+Tabla1[[#This Row],[Toneladas Km (Ton.Km)]]/Tabla1[[#This Row],[Toneladas (Ton)]]</f>
        <v>353.65677836515357</v>
      </c>
      <c r="H1127" s="18">
        <v>17837150</v>
      </c>
      <c r="I1127" s="18">
        <f t="shared" si="54"/>
        <v>38.964458910393638</v>
      </c>
      <c r="J1127" s="18">
        <f t="shared" si="55"/>
        <v>0.1101759143158922</v>
      </c>
      <c r="K1127" s="18"/>
      <c r="L1127" s="56" t="str">
        <f>+VLOOKUP(Tabla1[[#This Row],[Operador]],OPE_6[#All],9,FALSE)</f>
        <v>A-FSR SA</v>
      </c>
    </row>
    <row r="1128" spans="1:12" x14ac:dyDescent="0.2">
      <c r="A1128" s="15">
        <v>2009</v>
      </c>
      <c r="B1128" s="15" t="s">
        <v>29</v>
      </c>
      <c r="C1128" s="16" t="str">
        <f t="shared" si="51"/>
        <v>Septiembre-2009</v>
      </c>
      <c r="D1128" s="15" t="s">
        <v>35</v>
      </c>
      <c r="E1128" s="67">
        <v>70840</v>
      </c>
      <c r="F1128" s="67">
        <v>38085405</v>
      </c>
      <c r="G1128" s="17">
        <f>+Tabla1[[#This Row],[Toneladas Km (Ton.Km)]]/Tabla1[[#This Row],[Toneladas (Ton)]]</f>
        <v>537.6257058159232</v>
      </c>
      <c r="H1128" s="18">
        <v>3354290</v>
      </c>
      <c r="I1128" s="18">
        <f t="shared" si="54"/>
        <v>47.350225861095424</v>
      </c>
      <c r="J1128" s="18">
        <f t="shared" si="55"/>
        <v>8.8072845752854664E-2</v>
      </c>
      <c r="K1128" s="18"/>
      <c r="L1128" s="56" t="str">
        <f>+VLOOKUP(Tabla1[[#This Row],[Operador]],OPE_6[#All],9,FALSE)</f>
        <v>I-ALLM SA</v>
      </c>
    </row>
    <row r="1129" spans="1:12" x14ac:dyDescent="0.2">
      <c r="A1129" s="15">
        <v>2009</v>
      </c>
      <c r="B1129" s="15" t="s">
        <v>29</v>
      </c>
      <c r="C1129" s="16" t="str">
        <f t="shared" si="51"/>
        <v>Septiembre-2009</v>
      </c>
      <c r="D1129" s="15" t="s">
        <v>7</v>
      </c>
      <c r="E1129" s="67">
        <v>586775</v>
      </c>
      <c r="F1129" s="67">
        <v>287706529</v>
      </c>
      <c r="G1129" s="17">
        <f>+Tabla1[[#This Row],[Toneladas Km (Ton.Km)]]/Tabla1[[#This Row],[Toneladas (Ton)]]</f>
        <v>490.31831451578546</v>
      </c>
      <c r="H1129" s="18">
        <v>25449214</v>
      </c>
      <c r="I1129" s="18">
        <f t="shared" si="54"/>
        <v>43.371333134506415</v>
      </c>
      <c r="J1129" s="18">
        <f t="shared" si="55"/>
        <v>8.8455462197731358E-2</v>
      </c>
      <c r="K1129" s="18"/>
      <c r="L1129" s="56" t="str">
        <f>+VLOOKUP(Tabla1[[#This Row],[Operador]],OPE_6[#All],9,FALSE)</f>
        <v>C-NCA SA</v>
      </c>
    </row>
    <row r="1130" spans="1:12" x14ac:dyDescent="0.2">
      <c r="A1130" s="15">
        <v>2009</v>
      </c>
      <c r="B1130" s="15" t="s">
        <v>29</v>
      </c>
      <c r="C1130" s="16" t="str">
        <f t="shared" ref="C1130:C1193" si="56" xml:space="preserve"> B1130 &amp; "-" &amp; A1130</f>
        <v>Septiembre-2009</v>
      </c>
      <c r="D1130" s="15" t="s">
        <v>36</v>
      </c>
      <c r="E1130" s="67">
        <v>343063</v>
      </c>
      <c r="F1130" s="67">
        <v>266100826</v>
      </c>
      <c r="G1130" s="17">
        <f>+Tabla1[[#This Row],[Toneladas Km (Ton.Km)]]/Tabla1[[#This Row],[Toneladas (Ton)]]</f>
        <v>775.66168896091972</v>
      </c>
      <c r="H1130" s="18">
        <v>20483520</v>
      </c>
      <c r="I1130" s="18">
        <f t="shared" si="54"/>
        <v>59.707750471487742</v>
      </c>
      <c r="J1130" s="18">
        <f t="shared" si="55"/>
        <v>7.6976536705677112E-2</v>
      </c>
      <c r="K1130" s="18"/>
      <c r="L1130" s="56" t="str">
        <f>+VLOOKUP(Tabla1[[#This Row],[Operador]],OPE_6[#All],9,FALSE)</f>
        <v>J-ALLC SA</v>
      </c>
    </row>
    <row r="1131" spans="1:12" x14ac:dyDescent="0.2">
      <c r="A1131" s="15">
        <v>2009</v>
      </c>
      <c r="B1131" s="15" t="s">
        <v>30</v>
      </c>
      <c r="C1131" s="16" t="str">
        <f t="shared" si="56"/>
        <v>Octubre-2009</v>
      </c>
      <c r="D1131" s="15" t="s">
        <v>81</v>
      </c>
      <c r="E1131" s="67">
        <v>225530</v>
      </c>
      <c r="F1131" s="67">
        <v>120490810</v>
      </c>
      <c r="G1131" s="17">
        <f>+Tabla1[[#This Row],[Toneladas Km (Ton.Km)]]/Tabla1[[#This Row],[Toneladas (Ton)]]</f>
        <v>534.25624085487516</v>
      </c>
      <c r="H1131" s="18">
        <v>12103531</v>
      </c>
      <c r="I1131" s="18">
        <f t="shared" si="54"/>
        <v>53.667055380658894</v>
      </c>
      <c r="J1131" s="18">
        <f t="shared" si="55"/>
        <v>0.10045190168445212</v>
      </c>
      <c r="K1131" s="18"/>
      <c r="L1131" s="56" t="str">
        <f>+VLOOKUP(Tabla1[[#This Row],[Operador]],OPE_6[#All],9,FALSE)</f>
        <v>B-FEP SA</v>
      </c>
    </row>
    <row r="1132" spans="1:12" x14ac:dyDescent="0.2">
      <c r="A1132" s="15">
        <v>2009</v>
      </c>
      <c r="B1132" s="15" t="s">
        <v>30</v>
      </c>
      <c r="C1132" s="16" t="str">
        <f t="shared" si="56"/>
        <v>Octubre-2009</v>
      </c>
      <c r="D1132" s="15" t="s">
        <v>6</v>
      </c>
      <c r="E1132" s="67">
        <v>434290</v>
      </c>
      <c r="F1132" s="67">
        <v>159002000</v>
      </c>
      <c r="G1132" s="17">
        <f>+Tabla1[[#This Row],[Toneladas Km (Ton.Km)]]/Tabla1[[#This Row],[Toneladas (Ton)]]</f>
        <v>366.11941329526354</v>
      </c>
      <c r="H1132" s="18">
        <v>16810000</v>
      </c>
      <c r="I1132" s="18">
        <f t="shared" si="54"/>
        <v>38.706854866563816</v>
      </c>
      <c r="J1132" s="18">
        <f t="shared" si="55"/>
        <v>0.1057219406045207</v>
      </c>
      <c r="K1132" s="18"/>
      <c r="L1132" s="56" t="str">
        <f>+VLOOKUP(Tabla1[[#This Row],[Operador]],OPE_6[#All],9,FALSE)</f>
        <v>A-FSR SA</v>
      </c>
    </row>
    <row r="1133" spans="1:12" x14ac:dyDescent="0.2">
      <c r="A1133" s="15">
        <v>2009</v>
      </c>
      <c r="B1133" s="15" t="s">
        <v>30</v>
      </c>
      <c r="C1133" s="16" t="str">
        <f t="shared" si="56"/>
        <v>Octubre-2009</v>
      </c>
      <c r="D1133" s="15" t="s">
        <v>35</v>
      </c>
      <c r="E1133" s="67">
        <v>59144</v>
      </c>
      <c r="F1133" s="67">
        <v>33603770</v>
      </c>
      <c r="G1133" s="17">
        <f>+Tabla1[[#This Row],[Toneladas Km (Ton.Km)]]/Tabla1[[#This Row],[Toneladas (Ton)]]</f>
        <v>568.16870688489109</v>
      </c>
      <c r="H1133" s="18">
        <v>2729470</v>
      </c>
      <c r="I1133" s="18">
        <f t="shared" si="54"/>
        <v>46.149567158122551</v>
      </c>
      <c r="J1133" s="18">
        <f t="shared" si="55"/>
        <v>8.1225112539456135E-2</v>
      </c>
      <c r="K1133" s="18"/>
      <c r="L1133" s="56" t="str">
        <f>+VLOOKUP(Tabla1[[#This Row],[Operador]],OPE_6[#All],9,FALSE)</f>
        <v>I-ALLM SA</v>
      </c>
    </row>
    <row r="1134" spans="1:12" x14ac:dyDescent="0.2">
      <c r="A1134" s="15">
        <v>2009</v>
      </c>
      <c r="B1134" s="15" t="s">
        <v>30</v>
      </c>
      <c r="C1134" s="16" t="str">
        <f t="shared" si="56"/>
        <v>Octubre-2009</v>
      </c>
      <c r="D1134" s="15" t="s">
        <v>7</v>
      </c>
      <c r="E1134" s="67">
        <v>567799</v>
      </c>
      <c r="F1134" s="67">
        <v>280048850</v>
      </c>
      <c r="G1134" s="17">
        <f>+Tabla1[[#This Row],[Toneladas Km (Ton.Km)]]/Tabla1[[#This Row],[Toneladas (Ton)]]</f>
        <v>493.21828675288265</v>
      </c>
      <c r="H1134" s="18">
        <v>23452097</v>
      </c>
      <c r="I1134" s="18">
        <f t="shared" si="54"/>
        <v>41.303519379216944</v>
      </c>
      <c r="J1134" s="18">
        <f t="shared" si="55"/>
        <v>8.3742879144120749E-2</v>
      </c>
      <c r="K1134" s="18"/>
      <c r="L1134" s="56" t="str">
        <f>+VLOOKUP(Tabla1[[#This Row],[Operador]],OPE_6[#All],9,FALSE)</f>
        <v>C-NCA SA</v>
      </c>
    </row>
    <row r="1135" spans="1:12" x14ac:dyDescent="0.2">
      <c r="A1135" s="15">
        <v>2009</v>
      </c>
      <c r="B1135" s="15" t="s">
        <v>30</v>
      </c>
      <c r="C1135" s="16" t="str">
        <f t="shared" si="56"/>
        <v>Octubre-2009</v>
      </c>
      <c r="D1135" s="15" t="s">
        <v>36</v>
      </c>
      <c r="E1135" s="67">
        <v>307862</v>
      </c>
      <c r="F1135" s="67">
        <v>228980319</v>
      </c>
      <c r="G1135" s="17">
        <f>+Tabla1[[#This Row],[Toneladas Km (Ton.Km)]]/Tabla1[[#This Row],[Toneladas (Ton)]]</f>
        <v>743.77584437182895</v>
      </c>
      <c r="H1135" s="18">
        <v>17210540</v>
      </c>
      <c r="I1135" s="18">
        <f t="shared" si="54"/>
        <v>55.903424261519774</v>
      </c>
      <c r="J1135" s="18">
        <f t="shared" si="55"/>
        <v>7.5161656142159541E-2</v>
      </c>
      <c r="K1135" s="18"/>
      <c r="L1135" s="56" t="str">
        <f>+VLOOKUP(Tabla1[[#This Row],[Operador]],OPE_6[#All],9,FALSE)</f>
        <v>J-ALLC SA</v>
      </c>
    </row>
    <row r="1136" spans="1:12" x14ac:dyDescent="0.2">
      <c r="A1136" s="15">
        <v>2009</v>
      </c>
      <c r="B1136" s="15" t="s">
        <v>31</v>
      </c>
      <c r="C1136" s="16" t="str">
        <f t="shared" si="56"/>
        <v>Noviembre-2009</v>
      </c>
      <c r="D1136" s="15" t="s">
        <v>81</v>
      </c>
      <c r="E1136" s="67">
        <v>233800</v>
      </c>
      <c r="F1136" s="67">
        <v>123514490</v>
      </c>
      <c r="G1136" s="17">
        <f>+Tabla1[[#This Row],[Toneladas Km (Ton.Km)]]/Tabla1[[#This Row],[Toneladas (Ton)]]</f>
        <v>528.29123182207013</v>
      </c>
      <c r="H1136" s="18">
        <v>12286923</v>
      </c>
      <c r="I1136" s="18">
        <f t="shared" si="54"/>
        <v>52.553135158254918</v>
      </c>
      <c r="J1136" s="18">
        <f t="shared" si="55"/>
        <v>9.9477583561248556E-2</v>
      </c>
      <c r="K1136" s="18"/>
      <c r="L1136" s="56" t="str">
        <f>+VLOOKUP(Tabla1[[#This Row],[Operador]],OPE_6[#All],9,FALSE)</f>
        <v>B-FEP SA</v>
      </c>
    </row>
    <row r="1137" spans="1:12" x14ac:dyDescent="0.2">
      <c r="A1137" s="15">
        <v>2009</v>
      </c>
      <c r="B1137" s="15" t="s">
        <v>31</v>
      </c>
      <c r="C1137" s="16" t="str">
        <f t="shared" si="56"/>
        <v>Noviembre-2009</v>
      </c>
      <c r="D1137" s="15" t="s">
        <v>6</v>
      </c>
      <c r="E1137" s="67">
        <v>449880</v>
      </c>
      <c r="F1137" s="67">
        <v>160884000</v>
      </c>
      <c r="G1137" s="17">
        <f>+Tabla1[[#This Row],[Toneladas Km (Ton.Km)]]/Tabla1[[#This Row],[Toneladas (Ton)]]</f>
        <v>357.61536409709254</v>
      </c>
      <c r="H1137" s="18">
        <v>16962000</v>
      </c>
      <c r="I1137" s="18">
        <f t="shared" si="54"/>
        <v>37.70338757001867</v>
      </c>
      <c r="J1137" s="18">
        <f t="shared" si="55"/>
        <v>0.10542999925412098</v>
      </c>
      <c r="K1137" s="18"/>
      <c r="L1137" s="56" t="str">
        <f>+VLOOKUP(Tabla1[[#This Row],[Operador]],OPE_6[#All],9,FALSE)</f>
        <v>A-FSR SA</v>
      </c>
    </row>
    <row r="1138" spans="1:12" x14ac:dyDescent="0.2">
      <c r="A1138" s="15">
        <v>2009</v>
      </c>
      <c r="B1138" s="15" t="s">
        <v>31</v>
      </c>
      <c r="C1138" s="16" t="str">
        <f t="shared" si="56"/>
        <v>Noviembre-2009</v>
      </c>
      <c r="D1138" s="15" t="s">
        <v>35</v>
      </c>
      <c r="E1138" s="67">
        <v>46814</v>
      </c>
      <c r="F1138" s="67">
        <v>25972671</v>
      </c>
      <c r="G1138" s="17">
        <f>+Tabla1[[#This Row],[Toneladas Km (Ton.Km)]]/Tabla1[[#This Row],[Toneladas (Ton)]]</f>
        <v>554.80563506643307</v>
      </c>
      <c r="H1138" s="18">
        <v>2239560</v>
      </c>
      <c r="I1138" s="18">
        <f t="shared" ref="I1138:I1145" si="57">+H1138/E1138</f>
        <v>47.839535181783226</v>
      </c>
      <c r="J1138" s="18">
        <f t="shared" ref="J1138:J1145" si="58">+H1138/F1138</f>
        <v>8.6227558189914316E-2</v>
      </c>
      <c r="K1138" s="18"/>
      <c r="L1138" s="56" t="str">
        <f>+VLOOKUP(Tabla1[[#This Row],[Operador]],OPE_6[#All],9,FALSE)</f>
        <v>I-ALLM SA</v>
      </c>
    </row>
    <row r="1139" spans="1:12" x14ac:dyDescent="0.2">
      <c r="A1139" s="15">
        <v>2009</v>
      </c>
      <c r="B1139" s="15" t="s">
        <v>31</v>
      </c>
      <c r="C1139" s="16" t="str">
        <f t="shared" si="56"/>
        <v>Noviembre-2009</v>
      </c>
      <c r="D1139" s="15" t="s">
        <v>7</v>
      </c>
      <c r="E1139" s="67">
        <v>507061</v>
      </c>
      <c r="F1139" s="67">
        <v>288461646</v>
      </c>
      <c r="G1139" s="17">
        <f>+Tabla1[[#This Row],[Toneladas Km (Ton.Km)]]/Tabla1[[#This Row],[Toneladas (Ton)]]</f>
        <v>568.88943539337481</v>
      </c>
      <c r="H1139" s="18">
        <v>24524482</v>
      </c>
      <c r="I1139" s="18">
        <f t="shared" si="57"/>
        <v>48.3659401926001</v>
      </c>
      <c r="J1139" s="18">
        <f t="shared" si="58"/>
        <v>8.5018172571891926E-2</v>
      </c>
      <c r="K1139" s="18"/>
      <c r="L1139" s="56" t="str">
        <f>+VLOOKUP(Tabla1[[#This Row],[Operador]],OPE_6[#All],9,FALSE)</f>
        <v>C-NCA SA</v>
      </c>
    </row>
    <row r="1140" spans="1:12" x14ac:dyDescent="0.2">
      <c r="A1140" s="15">
        <v>2009</v>
      </c>
      <c r="B1140" s="15" t="s">
        <v>31</v>
      </c>
      <c r="C1140" s="16" t="str">
        <f t="shared" si="56"/>
        <v>Noviembre-2009</v>
      </c>
      <c r="D1140" s="15" t="s">
        <v>36</v>
      </c>
      <c r="E1140" s="67">
        <v>286350</v>
      </c>
      <c r="F1140" s="67">
        <v>217396437</v>
      </c>
      <c r="G1140" s="17">
        <f>+Tabla1[[#This Row],[Toneladas Km (Ton.Km)]]/Tabla1[[#This Row],[Toneladas (Ton)]]</f>
        <v>759.19831325301209</v>
      </c>
      <c r="H1140" s="18">
        <v>15837890</v>
      </c>
      <c r="I1140" s="18">
        <f t="shared" si="57"/>
        <v>55.309551248472147</v>
      </c>
      <c r="J1140" s="18">
        <f t="shared" si="58"/>
        <v>7.2852573936158849E-2</v>
      </c>
      <c r="K1140" s="18"/>
      <c r="L1140" s="56" t="str">
        <f>+VLOOKUP(Tabla1[[#This Row],[Operador]],OPE_6[#All],9,FALSE)</f>
        <v>J-ALLC SA</v>
      </c>
    </row>
    <row r="1141" spans="1:12" x14ac:dyDescent="0.2">
      <c r="A1141" s="15">
        <v>2009</v>
      </c>
      <c r="B1141" s="15" t="s">
        <v>32</v>
      </c>
      <c r="C1141" s="16" t="str">
        <f t="shared" si="56"/>
        <v>Diciembre-2009</v>
      </c>
      <c r="D1141" s="15" t="s">
        <v>81</v>
      </c>
      <c r="E1141" s="67">
        <v>186660</v>
      </c>
      <c r="F1141" s="67">
        <v>97852440</v>
      </c>
      <c r="G1141" s="17">
        <f>+Tabla1[[#This Row],[Toneladas Km (Ton.Km)]]/Tabla1[[#This Row],[Toneladas (Ton)]]</f>
        <v>524.22822243651558</v>
      </c>
      <c r="H1141" s="18">
        <v>8961661</v>
      </c>
      <c r="I1141" s="18">
        <f t="shared" si="57"/>
        <v>48.010612879031392</v>
      </c>
      <c r="J1141" s="18">
        <f t="shared" si="58"/>
        <v>9.1583418870290811E-2</v>
      </c>
      <c r="K1141" s="18"/>
      <c r="L1141" s="56" t="str">
        <f>+VLOOKUP(Tabla1[[#This Row],[Operador]],OPE_6[#All],9,FALSE)</f>
        <v>B-FEP SA</v>
      </c>
    </row>
    <row r="1142" spans="1:12" x14ac:dyDescent="0.2">
      <c r="A1142" s="15">
        <v>2009</v>
      </c>
      <c r="B1142" s="15" t="s">
        <v>32</v>
      </c>
      <c r="C1142" s="16" t="str">
        <f t="shared" si="56"/>
        <v>Diciembre-2009</v>
      </c>
      <c r="D1142" s="15" t="s">
        <v>6</v>
      </c>
      <c r="E1142" s="67">
        <v>400200</v>
      </c>
      <c r="F1142" s="67">
        <v>150904000</v>
      </c>
      <c r="G1142" s="17">
        <f>+Tabla1[[#This Row],[Toneladas Km (Ton.Km)]]/Tabla1[[#This Row],[Toneladas (Ton)]]</f>
        <v>377.07146426786608</v>
      </c>
      <c r="H1142" s="18">
        <v>16578000</v>
      </c>
      <c r="I1142" s="18">
        <f t="shared" si="57"/>
        <v>41.424287856071963</v>
      </c>
      <c r="J1142" s="18">
        <f t="shared" si="58"/>
        <v>0.10985792291788157</v>
      </c>
      <c r="K1142" s="18"/>
      <c r="L1142" s="56" t="str">
        <f>+VLOOKUP(Tabla1[[#This Row],[Operador]],OPE_6[#All],9,FALSE)</f>
        <v>A-FSR SA</v>
      </c>
    </row>
    <row r="1143" spans="1:12" x14ac:dyDescent="0.2">
      <c r="A1143" s="15">
        <v>2009</v>
      </c>
      <c r="B1143" s="15" t="s">
        <v>32</v>
      </c>
      <c r="C1143" s="16" t="str">
        <f t="shared" si="56"/>
        <v>Diciembre-2009</v>
      </c>
      <c r="D1143" s="15" t="s">
        <v>35</v>
      </c>
      <c r="E1143" s="67">
        <v>43692</v>
      </c>
      <c r="F1143" s="67">
        <v>21647993</v>
      </c>
      <c r="G1143" s="17">
        <f>+Tabla1[[#This Row],[Toneladas Km (Ton.Km)]]/Tabla1[[#This Row],[Toneladas (Ton)]]</f>
        <v>495.46811773322349</v>
      </c>
      <c r="H1143" s="18">
        <v>2053520</v>
      </c>
      <c r="I1143" s="18">
        <f t="shared" si="57"/>
        <v>46.999908450059507</v>
      </c>
      <c r="J1143" s="18">
        <f t="shared" si="58"/>
        <v>9.4859601996360593E-2</v>
      </c>
      <c r="K1143" s="18"/>
      <c r="L1143" s="56" t="str">
        <f>+VLOOKUP(Tabla1[[#This Row],[Operador]],OPE_6[#All],9,FALSE)</f>
        <v>I-ALLM SA</v>
      </c>
    </row>
    <row r="1144" spans="1:12" x14ac:dyDescent="0.2">
      <c r="A1144" s="15">
        <v>2009</v>
      </c>
      <c r="B1144" s="15" t="s">
        <v>32</v>
      </c>
      <c r="C1144" s="16" t="str">
        <f t="shared" si="56"/>
        <v>Diciembre-2009</v>
      </c>
      <c r="D1144" s="15" t="s">
        <v>7</v>
      </c>
      <c r="E1144" s="67">
        <v>534289</v>
      </c>
      <c r="F1144" s="67">
        <v>264710727</v>
      </c>
      <c r="G1144" s="17">
        <f>+Tabla1[[#This Row],[Toneladas Km (Ton.Km)]]/Tabla1[[#This Row],[Toneladas (Ton)]]</f>
        <v>495.44483790607705</v>
      </c>
      <c r="H1144" s="18">
        <v>22786137</v>
      </c>
      <c r="I1144" s="18">
        <f t="shared" si="57"/>
        <v>42.647587728738564</v>
      </c>
      <c r="J1144" s="18">
        <f t="shared" si="58"/>
        <v>8.6079386575066905E-2</v>
      </c>
      <c r="K1144" s="18"/>
      <c r="L1144" s="56" t="str">
        <f>+VLOOKUP(Tabla1[[#This Row],[Operador]],OPE_6[#All],9,FALSE)</f>
        <v>C-NCA SA</v>
      </c>
    </row>
    <row r="1145" spans="1:12" x14ac:dyDescent="0.2">
      <c r="A1145" s="15">
        <v>2009</v>
      </c>
      <c r="B1145" s="15" t="s">
        <v>32</v>
      </c>
      <c r="C1145" s="16" t="str">
        <f t="shared" si="56"/>
        <v>Diciembre-2009</v>
      </c>
      <c r="D1145" s="15" t="s">
        <v>36</v>
      </c>
      <c r="E1145" s="67">
        <v>250811</v>
      </c>
      <c r="F1145" s="67">
        <v>192666354</v>
      </c>
      <c r="G1145" s="17">
        <f>+Tabla1[[#This Row],[Toneladas Km (Ton.Km)]]/Tabla1[[#This Row],[Toneladas (Ton)]]</f>
        <v>768.17346129157011</v>
      </c>
      <c r="H1145" s="18">
        <v>14933860</v>
      </c>
      <c r="I1145" s="18">
        <f t="shared" si="57"/>
        <v>59.542284828017912</v>
      </c>
      <c r="J1145" s="18">
        <f t="shared" si="58"/>
        <v>7.7511509871619824E-2</v>
      </c>
      <c r="K1145" s="18"/>
      <c r="L1145" s="56" t="str">
        <f>+VLOOKUP(Tabla1[[#This Row],[Operador]],OPE_6[#All],9,FALSE)</f>
        <v>J-ALLC SA</v>
      </c>
    </row>
    <row r="1146" spans="1:12" x14ac:dyDescent="0.2">
      <c r="A1146" s="15">
        <v>2009</v>
      </c>
      <c r="B1146" s="15" t="s">
        <v>4</v>
      </c>
      <c r="C1146" s="50" t="str">
        <f t="shared" si="56"/>
        <v>Enero-2009</v>
      </c>
      <c r="D1146" s="15" t="s">
        <v>48</v>
      </c>
      <c r="E1146" s="67">
        <v>29280</v>
      </c>
      <c r="F1146" s="67" t="s">
        <v>114</v>
      </c>
      <c r="G1146" s="17">
        <v>0</v>
      </c>
      <c r="I1146" s="18">
        <v>0</v>
      </c>
      <c r="J1146" s="18" t="s">
        <v>114</v>
      </c>
      <c r="K1146" s="18"/>
      <c r="L1146" s="56" t="str">
        <f>+VLOOKUP(Tabla1[[#This Row],[Operador]],OPE_6[#All],9,FALSE)</f>
        <v>G-TP SA</v>
      </c>
    </row>
    <row r="1147" spans="1:12" x14ac:dyDescent="0.2">
      <c r="A1147" s="15">
        <v>2009</v>
      </c>
      <c r="B1147" s="15" t="s">
        <v>11</v>
      </c>
      <c r="C1147" s="50" t="str">
        <f t="shared" si="56"/>
        <v>Febrero-2009</v>
      </c>
      <c r="D1147" s="15" t="s">
        <v>48</v>
      </c>
      <c r="E1147" s="67">
        <v>19840</v>
      </c>
      <c r="F1147" s="67" t="s">
        <v>114</v>
      </c>
      <c r="G1147" s="17">
        <v>0</v>
      </c>
      <c r="I1147" s="18">
        <v>0</v>
      </c>
      <c r="J1147" s="18" t="s">
        <v>114</v>
      </c>
      <c r="K1147" s="18"/>
      <c r="L1147" s="56" t="str">
        <f>+VLOOKUP(Tabla1[[#This Row],[Operador]],OPE_6[#All],9,FALSE)</f>
        <v>G-TP SA</v>
      </c>
    </row>
    <row r="1148" spans="1:12" x14ac:dyDescent="0.2">
      <c r="A1148" s="15">
        <v>2009</v>
      </c>
      <c r="B1148" s="15" t="s">
        <v>12</v>
      </c>
      <c r="C1148" s="50" t="str">
        <f t="shared" si="56"/>
        <v>Marzo-2009</v>
      </c>
      <c r="D1148" s="15" t="s">
        <v>48</v>
      </c>
      <c r="E1148" s="67">
        <v>12400</v>
      </c>
      <c r="F1148" s="67" t="s">
        <v>114</v>
      </c>
      <c r="G1148" s="17">
        <v>0</v>
      </c>
      <c r="I1148" s="18">
        <v>0</v>
      </c>
      <c r="J1148" s="18" t="s">
        <v>114</v>
      </c>
      <c r="K1148" s="18"/>
      <c r="L1148" s="56" t="str">
        <f>+VLOOKUP(Tabla1[[#This Row],[Operador]],OPE_6[#All],9,FALSE)</f>
        <v>G-TP SA</v>
      </c>
    </row>
    <row r="1149" spans="1:12" x14ac:dyDescent="0.2">
      <c r="A1149" s="15">
        <v>2009</v>
      </c>
      <c r="B1149" s="15" t="s">
        <v>13</v>
      </c>
      <c r="C1149" s="50" t="str">
        <f t="shared" si="56"/>
        <v>Abril-2009</v>
      </c>
      <c r="D1149" s="15" t="s">
        <v>48</v>
      </c>
      <c r="E1149" s="67">
        <v>13760</v>
      </c>
      <c r="F1149" s="67" t="s">
        <v>114</v>
      </c>
      <c r="G1149" s="17">
        <v>0</v>
      </c>
      <c r="I1149" s="18">
        <v>0</v>
      </c>
      <c r="J1149" s="18" t="s">
        <v>114</v>
      </c>
      <c r="K1149" s="18"/>
      <c r="L1149" s="56" t="str">
        <f>+VLOOKUP(Tabla1[[#This Row],[Operador]],OPE_6[#All],9,FALSE)</f>
        <v>G-TP SA</v>
      </c>
    </row>
    <row r="1150" spans="1:12" x14ac:dyDescent="0.2">
      <c r="A1150" s="15">
        <v>2009</v>
      </c>
      <c r="B1150" s="15" t="s">
        <v>14</v>
      </c>
      <c r="C1150" s="50" t="str">
        <f t="shared" si="56"/>
        <v>Mayo-2009</v>
      </c>
      <c r="D1150" s="15" t="s">
        <v>48</v>
      </c>
      <c r="E1150" s="67">
        <v>22000</v>
      </c>
      <c r="F1150" s="67" t="s">
        <v>114</v>
      </c>
      <c r="G1150" s="17">
        <v>0</v>
      </c>
      <c r="I1150" s="18">
        <v>0</v>
      </c>
      <c r="J1150" s="18" t="s">
        <v>114</v>
      </c>
      <c r="K1150" s="18"/>
      <c r="L1150" s="56" t="str">
        <f>+VLOOKUP(Tabla1[[#This Row],[Operador]],OPE_6[#All],9,FALSE)</f>
        <v>G-TP SA</v>
      </c>
    </row>
    <row r="1151" spans="1:12" x14ac:dyDescent="0.2">
      <c r="A1151" s="15">
        <v>2009</v>
      </c>
      <c r="B1151" s="15" t="s">
        <v>15</v>
      </c>
      <c r="C1151" s="50" t="str">
        <f t="shared" si="56"/>
        <v>Junio-2009</v>
      </c>
      <c r="D1151" s="15" t="s">
        <v>48</v>
      </c>
      <c r="E1151" s="67">
        <v>10560</v>
      </c>
      <c r="F1151" s="67" t="s">
        <v>114</v>
      </c>
      <c r="G1151" s="17">
        <v>0</v>
      </c>
      <c r="I1151" s="18">
        <v>0</v>
      </c>
      <c r="J1151" s="18" t="s">
        <v>114</v>
      </c>
      <c r="K1151" s="18"/>
      <c r="L1151" s="56" t="str">
        <f>+VLOOKUP(Tabla1[[#This Row],[Operador]],OPE_6[#All],9,FALSE)</f>
        <v>G-TP SA</v>
      </c>
    </row>
    <row r="1152" spans="1:12" x14ac:dyDescent="0.2">
      <c r="A1152" s="15">
        <v>2009</v>
      </c>
      <c r="B1152" s="15" t="s">
        <v>16</v>
      </c>
      <c r="C1152" s="50" t="str">
        <f t="shared" si="56"/>
        <v>Julio-2009</v>
      </c>
      <c r="D1152" s="15" t="s">
        <v>48</v>
      </c>
      <c r="E1152" s="67">
        <v>0</v>
      </c>
      <c r="F1152" s="67" t="s">
        <v>114</v>
      </c>
      <c r="G1152" s="17" t="s">
        <v>114</v>
      </c>
      <c r="I1152" s="18" t="s">
        <v>114</v>
      </c>
      <c r="J1152" s="18" t="s">
        <v>114</v>
      </c>
      <c r="K1152" s="18"/>
      <c r="L1152" s="56" t="str">
        <f>+VLOOKUP(Tabla1[[#This Row],[Operador]],OPE_6[#All],9,FALSE)</f>
        <v>G-TP SA</v>
      </c>
    </row>
    <row r="1153" spans="1:12" x14ac:dyDescent="0.2">
      <c r="A1153" s="15">
        <v>2009</v>
      </c>
      <c r="B1153" s="15" t="s">
        <v>28</v>
      </c>
      <c r="C1153" s="50" t="str">
        <f t="shared" si="56"/>
        <v>Agosto-2009</v>
      </c>
      <c r="D1153" s="15" t="s">
        <v>48</v>
      </c>
      <c r="E1153" s="67">
        <v>11840</v>
      </c>
      <c r="F1153" s="67" t="s">
        <v>114</v>
      </c>
      <c r="G1153" s="17">
        <v>0</v>
      </c>
      <c r="I1153" s="18">
        <v>0</v>
      </c>
      <c r="J1153" s="18" t="s">
        <v>114</v>
      </c>
      <c r="K1153" s="18"/>
      <c r="L1153" s="56" t="str">
        <f>+VLOOKUP(Tabla1[[#This Row],[Operador]],OPE_6[#All],9,FALSE)</f>
        <v>G-TP SA</v>
      </c>
    </row>
    <row r="1154" spans="1:12" x14ac:dyDescent="0.2">
      <c r="A1154" s="15">
        <v>2009</v>
      </c>
      <c r="B1154" s="15" t="s">
        <v>29</v>
      </c>
      <c r="C1154" s="50" t="str">
        <f t="shared" si="56"/>
        <v>Septiembre-2009</v>
      </c>
      <c r="D1154" s="15" t="s">
        <v>48</v>
      </c>
      <c r="E1154" s="67">
        <v>21840</v>
      </c>
      <c r="F1154" s="67" t="s">
        <v>114</v>
      </c>
      <c r="G1154" s="17">
        <v>0</v>
      </c>
      <c r="I1154" s="18">
        <v>0</v>
      </c>
      <c r="J1154" s="18" t="s">
        <v>114</v>
      </c>
      <c r="K1154" s="18"/>
      <c r="L1154" s="56" t="str">
        <f>+VLOOKUP(Tabla1[[#This Row],[Operador]],OPE_6[#All],9,FALSE)</f>
        <v>G-TP SA</v>
      </c>
    </row>
    <row r="1155" spans="1:12" x14ac:dyDescent="0.2">
      <c r="A1155" s="15">
        <v>2009</v>
      </c>
      <c r="B1155" s="15" t="s">
        <v>30</v>
      </c>
      <c r="C1155" s="50" t="str">
        <f t="shared" si="56"/>
        <v>Octubre-2009</v>
      </c>
      <c r="D1155" s="15" t="s">
        <v>48</v>
      </c>
      <c r="E1155" s="67">
        <v>31400</v>
      </c>
      <c r="F1155" s="67" t="s">
        <v>114</v>
      </c>
      <c r="G1155" s="17">
        <v>0</v>
      </c>
      <c r="I1155" s="18">
        <v>0</v>
      </c>
      <c r="J1155" s="18" t="s">
        <v>114</v>
      </c>
      <c r="K1155" s="18"/>
      <c r="L1155" s="56" t="str">
        <f>+VLOOKUP(Tabla1[[#This Row],[Operador]],OPE_6[#All],9,FALSE)</f>
        <v>G-TP SA</v>
      </c>
    </row>
    <row r="1156" spans="1:12" x14ac:dyDescent="0.2">
      <c r="A1156" s="15">
        <v>2009</v>
      </c>
      <c r="B1156" s="15" t="s">
        <v>31</v>
      </c>
      <c r="C1156" s="50" t="str">
        <f t="shared" si="56"/>
        <v>Noviembre-2009</v>
      </c>
      <c r="D1156" s="15" t="s">
        <v>48</v>
      </c>
      <c r="E1156" s="67">
        <v>28560</v>
      </c>
      <c r="F1156" s="67" t="s">
        <v>114</v>
      </c>
      <c r="G1156" s="17">
        <v>0</v>
      </c>
      <c r="I1156" s="18">
        <v>0</v>
      </c>
      <c r="J1156" s="18" t="s">
        <v>114</v>
      </c>
      <c r="K1156" s="18"/>
      <c r="L1156" s="56" t="str">
        <f>+VLOOKUP(Tabla1[[#This Row],[Operador]],OPE_6[#All],9,FALSE)</f>
        <v>G-TP SA</v>
      </c>
    </row>
    <row r="1157" spans="1:12" x14ac:dyDescent="0.2">
      <c r="A1157" s="15">
        <v>2009</v>
      </c>
      <c r="B1157" s="15" t="s">
        <v>32</v>
      </c>
      <c r="C1157" s="50" t="str">
        <f t="shared" si="56"/>
        <v>Diciembre-2009</v>
      </c>
      <c r="D1157" s="15" t="s">
        <v>48</v>
      </c>
      <c r="E1157" s="67">
        <v>25320</v>
      </c>
      <c r="F1157" s="67" t="s">
        <v>114</v>
      </c>
      <c r="G1157" s="17">
        <v>0</v>
      </c>
      <c r="I1157" s="18">
        <v>0</v>
      </c>
      <c r="J1157" s="18" t="s">
        <v>114</v>
      </c>
      <c r="K1157" s="18"/>
      <c r="L1157" s="56" t="str">
        <f>+VLOOKUP(Tabla1[[#This Row],[Operador]],OPE_6[#All],9,FALSE)</f>
        <v>G-TP SA</v>
      </c>
    </row>
    <row r="1158" spans="1:12" x14ac:dyDescent="0.2">
      <c r="A1158" s="15">
        <v>2009</v>
      </c>
      <c r="B1158" s="15" t="s">
        <v>4</v>
      </c>
      <c r="C1158" s="16" t="str">
        <f t="shared" si="56"/>
        <v>Enero-2009</v>
      </c>
      <c r="D1158" s="15" t="s">
        <v>163</v>
      </c>
      <c r="E1158" s="67">
        <v>100822</v>
      </c>
      <c r="F1158" s="67">
        <v>82384525</v>
      </c>
      <c r="G1158" s="17">
        <f>+Tabla1[[#This Row],[Toneladas Km (Ton.Km)]]/Tabla1[[#This Row],[Toneladas (Ton)]]</f>
        <v>817.12845410723855</v>
      </c>
      <c r="H1158" s="18">
        <v>6851019</v>
      </c>
      <c r="I1158" s="18">
        <f t="shared" ref="I1158:I1189" si="59">+H1158/E1158</f>
        <v>67.951627620955747</v>
      </c>
      <c r="J1158" s="18">
        <f t="shared" ref="J1158:J1189" si="60">+H1158/F1158</f>
        <v>8.3159052018567811E-2</v>
      </c>
      <c r="K1158" s="18"/>
      <c r="L1158" s="56" t="str">
        <f>+VLOOKUP(Tabla1[[#This Row],[Operador]],OPE_6[#All],9,FALSE)</f>
        <v>H-BC SA</v>
      </c>
    </row>
    <row r="1159" spans="1:12" x14ac:dyDescent="0.2">
      <c r="A1159" s="15">
        <v>2009</v>
      </c>
      <c r="B1159" s="15" t="s">
        <v>11</v>
      </c>
      <c r="C1159" s="16" t="str">
        <f t="shared" si="56"/>
        <v>Febrero-2009</v>
      </c>
      <c r="D1159" s="15" t="s">
        <v>163</v>
      </c>
      <c r="E1159" s="67">
        <v>70376</v>
      </c>
      <c r="F1159" s="67">
        <v>58584708</v>
      </c>
      <c r="G1159" s="17">
        <f>+Tabla1[[#This Row],[Toneladas Km (Ton.Km)]]/Tabla1[[#This Row],[Toneladas (Ton)]]</f>
        <v>832.45293850176199</v>
      </c>
      <c r="H1159" s="18">
        <v>4768737</v>
      </c>
      <c r="I1159" s="18">
        <f t="shared" si="59"/>
        <v>67.76084176423781</v>
      </c>
      <c r="J1159" s="18">
        <f t="shared" si="60"/>
        <v>8.1399006034134372E-2</v>
      </c>
      <c r="K1159" s="18"/>
      <c r="L1159" s="56" t="str">
        <f>+VLOOKUP(Tabla1[[#This Row],[Operador]],OPE_6[#All],9,FALSE)</f>
        <v>H-BC SA</v>
      </c>
    </row>
    <row r="1160" spans="1:12" x14ac:dyDescent="0.2">
      <c r="A1160" s="15">
        <v>2009</v>
      </c>
      <c r="B1160" s="15" t="s">
        <v>12</v>
      </c>
      <c r="C1160" s="16" t="str">
        <f t="shared" si="56"/>
        <v>Marzo-2009</v>
      </c>
      <c r="D1160" s="15" t="s">
        <v>163</v>
      </c>
      <c r="E1160" s="67">
        <v>68010</v>
      </c>
      <c r="F1160" s="67">
        <v>57872437</v>
      </c>
      <c r="G1160" s="17">
        <f>+Tabla1[[#This Row],[Toneladas Km (Ton.Km)]]/Tabla1[[#This Row],[Toneladas (Ton)]]</f>
        <v>850.94011174827233</v>
      </c>
      <c r="H1160" s="18">
        <v>4370835</v>
      </c>
      <c r="I1160" s="18">
        <f t="shared" si="59"/>
        <v>64.267534186149092</v>
      </c>
      <c r="J1160" s="18">
        <f t="shared" si="60"/>
        <v>7.5525331687690975E-2</v>
      </c>
      <c r="K1160" s="18"/>
      <c r="L1160" s="56" t="str">
        <f>+VLOOKUP(Tabla1[[#This Row],[Operador]],OPE_6[#All],9,FALSE)</f>
        <v>H-BC SA</v>
      </c>
    </row>
    <row r="1161" spans="1:12" x14ac:dyDescent="0.2">
      <c r="A1161" s="15">
        <v>2009</v>
      </c>
      <c r="B1161" s="15" t="s">
        <v>13</v>
      </c>
      <c r="C1161" s="16" t="str">
        <f t="shared" si="56"/>
        <v>Abril-2009</v>
      </c>
      <c r="D1161" s="15" t="s">
        <v>163</v>
      </c>
      <c r="E1161" s="67">
        <v>92781</v>
      </c>
      <c r="F1161" s="67">
        <v>65271370</v>
      </c>
      <c r="G1161" s="17">
        <f>+Tabla1[[#This Row],[Toneladas Km (Ton.Km)]]/Tabla1[[#This Row],[Toneladas (Ton)]]</f>
        <v>703.49931559263212</v>
      </c>
      <c r="H1161" s="18">
        <v>5286740</v>
      </c>
      <c r="I1161" s="18">
        <f t="shared" si="59"/>
        <v>56.980847371767929</v>
      </c>
      <c r="J1161" s="18">
        <f t="shared" si="60"/>
        <v>8.0996308182285745E-2</v>
      </c>
      <c r="K1161" s="18"/>
      <c r="L1161" s="56" t="str">
        <f>+VLOOKUP(Tabla1[[#This Row],[Operador]],OPE_6[#All],9,FALSE)</f>
        <v>H-BC SA</v>
      </c>
    </row>
    <row r="1162" spans="1:12" x14ac:dyDescent="0.2">
      <c r="A1162" s="15">
        <v>2009</v>
      </c>
      <c r="B1162" s="15" t="s">
        <v>14</v>
      </c>
      <c r="C1162" s="16" t="str">
        <f t="shared" si="56"/>
        <v>Mayo-2009</v>
      </c>
      <c r="D1162" s="15" t="s">
        <v>163</v>
      </c>
      <c r="E1162" s="67">
        <v>108020</v>
      </c>
      <c r="F1162" s="67">
        <v>85017467</v>
      </c>
      <c r="G1162" s="17">
        <f>+Tabla1[[#This Row],[Toneladas Km (Ton.Km)]]/Tabla1[[#This Row],[Toneladas (Ton)]]</f>
        <v>787.05301795963715</v>
      </c>
      <c r="H1162" s="18">
        <v>7101395</v>
      </c>
      <c r="I1162" s="18">
        <f t="shared" si="59"/>
        <v>65.741483058692836</v>
      </c>
      <c r="J1162" s="18">
        <f t="shared" si="60"/>
        <v>8.3528658881356702E-2</v>
      </c>
      <c r="K1162" s="18"/>
      <c r="L1162" s="56" t="str">
        <f>+VLOOKUP(Tabla1[[#This Row],[Operador]],OPE_6[#All],9,FALSE)</f>
        <v>H-BC SA</v>
      </c>
    </row>
    <row r="1163" spans="1:12" x14ac:dyDescent="0.2">
      <c r="A1163" s="15">
        <v>2009</v>
      </c>
      <c r="B1163" s="15" t="s">
        <v>15</v>
      </c>
      <c r="C1163" s="16" t="str">
        <f t="shared" si="56"/>
        <v>Junio-2009</v>
      </c>
      <c r="D1163" s="15" t="s">
        <v>163</v>
      </c>
      <c r="E1163" s="67">
        <v>107538</v>
      </c>
      <c r="F1163" s="67">
        <v>86650938</v>
      </c>
      <c r="G1163" s="17">
        <f>+Tabla1[[#This Row],[Toneladas Km (Ton.Km)]]/Tabla1[[#This Row],[Toneladas (Ton)]]</f>
        <v>805.77040673994304</v>
      </c>
      <c r="H1163" s="18">
        <v>7049165</v>
      </c>
      <c r="I1163" s="18">
        <f t="shared" si="59"/>
        <v>65.550456582789337</v>
      </c>
      <c r="J1163" s="18">
        <f t="shared" si="60"/>
        <v>8.1351283237118557E-2</v>
      </c>
      <c r="K1163" s="18"/>
      <c r="L1163" s="56" t="str">
        <f>+VLOOKUP(Tabla1[[#This Row],[Operador]],OPE_6[#All],9,FALSE)</f>
        <v>H-BC SA</v>
      </c>
    </row>
    <row r="1164" spans="1:12" x14ac:dyDescent="0.2">
      <c r="A1164" s="15">
        <v>2009</v>
      </c>
      <c r="B1164" s="15" t="s">
        <v>16</v>
      </c>
      <c r="C1164" s="16" t="str">
        <f t="shared" si="56"/>
        <v>Julio-2009</v>
      </c>
      <c r="D1164" s="15" t="s">
        <v>163</v>
      </c>
      <c r="E1164" s="67">
        <v>112713</v>
      </c>
      <c r="F1164" s="67">
        <v>99823882</v>
      </c>
      <c r="G1164" s="17">
        <f>+Tabla1[[#This Row],[Toneladas Km (Ton.Km)]]/Tabla1[[#This Row],[Toneladas (Ton)]]</f>
        <v>885.64657138040866</v>
      </c>
      <c r="H1164" s="18">
        <v>8136908</v>
      </c>
      <c r="I1164" s="18">
        <f t="shared" si="59"/>
        <v>72.191388748414113</v>
      </c>
      <c r="J1164" s="18">
        <f t="shared" si="60"/>
        <v>8.1512638428547585E-2</v>
      </c>
      <c r="K1164" s="18"/>
      <c r="L1164" s="56" t="str">
        <f>+VLOOKUP(Tabla1[[#This Row],[Operador]],OPE_6[#All],9,FALSE)</f>
        <v>H-BC SA</v>
      </c>
    </row>
    <row r="1165" spans="1:12" x14ac:dyDescent="0.2">
      <c r="A1165" s="15">
        <v>2009</v>
      </c>
      <c r="B1165" s="15" t="s">
        <v>28</v>
      </c>
      <c r="C1165" s="16" t="str">
        <f t="shared" si="56"/>
        <v>Agosto-2009</v>
      </c>
      <c r="D1165" s="15" t="s">
        <v>163</v>
      </c>
      <c r="E1165" s="67">
        <v>91064</v>
      </c>
      <c r="F1165" s="67">
        <v>82159024</v>
      </c>
      <c r="G1165" s="17">
        <f>+Tabla1[[#This Row],[Toneladas Km (Ton.Km)]]/Tabla1[[#This Row],[Toneladas (Ton)]]</f>
        <v>902.21189493103748</v>
      </c>
      <c r="H1165" s="18">
        <v>6366565</v>
      </c>
      <c r="I1165" s="18">
        <f t="shared" si="59"/>
        <v>69.913083106386722</v>
      </c>
      <c r="J1165" s="18">
        <f t="shared" si="60"/>
        <v>7.7490757436456406E-2</v>
      </c>
      <c r="K1165" s="18"/>
      <c r="L1165" s="56" t="str">
        <f>+VLOOKUP(Tabla1[[#This Row],[Operador]],OPE_6[#All],9,FALSE)</f>
        <v>H-BC SA</v>
      </c>
    </row>
    <row r="1166" spans="1:12" x14ac:dyDescent="0.2">
      <c r="A1166" s="15">
        <v>2009</v>
      </c>
      <c r="B1166" s="15" t="s">
        <v>29</v>
      </c>
      <c r="C1166" s="16" t="str">
        <f t="shared" si="56"/>
        <v>Septiembre-2009</v>
      </c>
      <c r="D1166" s="15" t="s">
        <v>163</v>
      </c>
      <c r="E1166" s="67">
        <v>100927</v>
      </c>
      <c r="F1166" s="67">
        <v>92368984</v>
      </c>
      <c r="G1166" s="17">
        <f>+Tabla1[[#This Row],[Toneladas Km (Ton.Km)]]/Tabla1[[#This Row],[Toneladas (Ton)]]</f>
        <v>915.2058814786925</v>
      </c>
      <c r="H1166" s="18">
        <v>6996452</v>
      </c>
      <c r="I1166" s="18">
        <f t="shared" si="59"/>
        <v>69.321905932010267</v>
      </c>
      <c r="J1166" s="18">
        <f t="shared" si="60"/>
        <v>7.5744602755401097E-2</v>
      </c>
      <c r="K1166" s="18"/>
      <c r="L1166" s="56" t="str">
        <f>+VLOOKUP(Tabla1[[#This Row],[Operador]],OPE_6[#All],9,FALSE)</f>
        <v>H-BC SA</v>
      </c>
    </row>
    <row r="1167" spans="1:12" x14ac:dyDescent="0.2">
      <c r="A1167" s="15">
        <v>2009</v>
      </c>
      <c r="B1167" s="15" t="s">
        <v>30</v>
      </c>
      <c r="C1167" s="16" t="str">
        <f t="shared" si="56"/>
        <v>Octubre-2009</v>
      </c>
      <c r="D1167" s="15" t="s">
        <v>163</v>
      </c>
      <c r="E1167" s="67">
        <v>94856</v>
      </c>
      <c r="F1167" s="67">
        <v>84180119</v>
      </c>
      <c r="G1167" s="17">
        <f>+Tabla1[[#This Row],[Toneladas Km (Ton.Km)]]/Tabla1[[#This Row],[Toneladas (Ton)]]</f>
        <v>887.45170574344274</v>
      </c>
      <c r="H1167" s="18">
        <v>6466205</v>
      </c>
      <c r="I1167" s="18">
        <f t="shared" si="59"/>
        <v>68.168645104157875</v>
      </c>
      <c r="J1167" s="18">
        <f t="shared" si="60"/>
        <v>7.6813920873644762E-2</v>
      </c>
      <c r="K1167" s="18"/>
      <c r="L1167" s="56" t="str">
        <f>+VLOOKUP(Tabla1[[#This Row],[Operador]],OPE_6[#All],9,FALSE)</f>
        <v>H-BC SA</v>
      </c>
    </row>
    <row r="1168" spans="1:12" x14ac:dyDescent="0.2">
      <c r="A1168" s="15">
        <v>2009</v>
      </c>
      <c r="B1168" s="15" t="s">
        <v>31</v>
      </c>
      <c r="C1168" s="16" t="str">
        <f t="shared" si="56"/>
        <v>Noviembre-2009</v>
      </c>
      <c r="D1168" s="15" t="s">
        <v>163</v>
      </c>
      <c r="E1168" s="67">
        <v>80457</v>
      </c>
      <c r="F1168" s="67">
        <v>76387784</v>
      </c>
      <c r="G1168" s="17">
        <f>+Tabla1[[#This Row],[Toneladas Km (Ton.Km)]]/Tabla1[[#This Row],[Toneladas (Ton)]]</f>
        <v>949.42371701654304</v>
      </c>
      <c r="H1168" s="18">
        <v>5825039</v>
      </c>
      <c r="I1168" s="18">
        <f t="shared" si="59"/>
        <v>72.399405893831485</v>
      </c>
      <c r="J1168" s="18">
        <f t="shared" si="60"/>
        <v>7.6256158969083332E-2</v>
      </c>
      <c r="K1168" s="18"/>
      <c r="L1168" s="56" t="str">
        <f>+VLOOKUP(Tabla1[[#This Row],[Operador]],OPE_6[#All],9,FALSE)</f>
        <v>H-BC SA</v>
      </c>
    </row>
    <row r="1169" spans="1:12" x14ac:dyDescent="0.2">
      <c r="A1169" s="15">
        <v>2009</v>
      </c>
      <c r="B1169" s="15" t="s">
        <v>32</v>
      </c>
      <c r="C1169" s="16" t="str">
        <f t="shared" si="56"/>
        <v>Diciembre-2009</v>
      </c>
      <c r="D1169" s="15" t="s">
        <v>163</v>
      </c>
      <c r="E1169" s="67">
        <v>75851</v>
      </c>
      <c r="F1169" s="67">
        <v>67240567</v>
      </c>
      <c r="G1169" s="17">
        <f>+Tabla1[[#This Row],[Toneladas Km (Ton.Km)]]/Tabla1[[#This Row],[Toneladas (Ton)]]</f>
        <v>886.48227445913699</v>
      </c>
      <c r="H1169" s="18">
        <v>5155851</v>
      </c>
      <c r="I1169" s="18">
        <f t="shared" si="59"/>
        <v>67.97340839277004</v>
      </c>
      <c r="J1169" s="18">
        <f t="shared" si="60"/>
        <v>7.6677684767292337E-2</v>
      </c>
      <c r="K1169" s="18"/>
      <c r="L1169" s="56" t="str">
        <f>+VLOOKUP(Tabla1[[#This Row],[Operador]],OPE_6[#All],9,FALSE)</f>
        <v>H-BC SA</v>
      </c>
    </row>
    <row r="1170" spans="1:12" x14ac:dyDescent="0.2">
      <c r="A1170" s="15">
        <v>2010</v>
      </c>
      <c r="B1170" s="15" t="s">
        <v>4</v>
      </c>
      <c r="C1170" s="16" t="str">
        <f t="shared" si="56"/>
        <v>Enero-2010</v>
      </c>
      <c r="D1170" s="15" t="s">
        <v>81</v>
      </c>
      <c r="E1170" s="67">
        <v>177680</v>
      </c>
      <c r="F1170" s="67">
        <v>94338740</v>
      </c>
      <c r="G1170" s="17">
        <f>+Tabla1[[#This Row],[Toneladas Km (Ton.Km)]]/Tabla1[[#This Row],[Toneladas (Ton)]]</f>
        <v>530.9474335884737</v>
      </c>
      <c r="H1170" s="18">
        <v>8990704</v>
      </c>
      <c r="I1170" s="18">
        <f t="shared" si="59"/>
        <v>50.600540297163441</v>
      </c>
      <c r="J1170" s="18">
        <f t="shared" si="60"/>
        <v>9.5302354048824478E-2</v>
      </c>
      <c r="K1170" s="18"/>
      <c r="L1170" s="56" t="str">
        <f>+VLOOKUP(Tabla1[[#This Row],[Operador]],OPE_6[#All],9,FALSE)</f>
        <v>B-FEP SA</v>
      </c>
    </row>
    <row r="1171" spans="1:12" x14ac:dyDescent="0.2">
      <c r="A1171" s="15">
        <v>2010</v>
      </c>
      <c r="B1171" s="15" t="s">
        <v>4</v>
      </c>
      <c r="C1171" s="16" t="str">
        <f t="shared" si="56"/>
        <v>Enero-2010</v>
      </c>
      <c r="D1171" s="15" t="s">
        <v>6</v>
      </c>
      <c r="E1171" s="67">
        <v>377660</v>
      </c>
      <c r="F1171" s="67">
        <v>147813000</v>
      </c>
      <c r="G1171" s="17">
        <f>+Tabla1[[#This Row],[Toneladas Km (Ton.Km)]]/Tabla1[[#This Row],[Toneladas (Ton)]]</f>
        <v>391.39172800932056</v>
      </c>
      <c r="H1171" s="18">
        <v>16245000</v>
      </c>
      <c r="I1171" s="18">
        <f t="shared" si="59"/>
        <v>43.014881109993112</v>
      </c>
      <c r="J1171" s="18">
        <f t="shared" si="60"/>
        <v>0.10990237665158004</v>
      </c>
      <c r="K1171" s="18"/>
      <c r="L1171" s="56" t="str">
        <f>+VLOOKUP(Tabla1[[#This Row],[Operador]],OPE_6[#All],9,FALSE)</f>
        <v>A-FSR SA</v>
      </c>
    </row>
    <row r="1172" spans="1:12" x14ac:dyDescent="0.2">
      <c r="A1172" s="15">
        <v>2010</v>
      </c>
      <c r="B1172" s="15" t="s">
        <v>4</v>
      </c>
      <c r="C1172" s="16" t="str">
        <f t="shared" si="56"/>
        <v>Enero-2010</v>
      </c>
      <c r="D1172" s="15" t="s">
        <v>35</v>
      </c>
      <c r="E1172" s="67">
        <v>78823</v>
      </c>
      <c r="F1172" s="67">
        <v>39786411</v>
      </c>
      <c r="G1172" s="17">
        <f>+Tabla1[[#This Row],[Toneladas Km (Ton.Km)]]/Tabla1[[#This Row],[Toneladas (Ton)]]</f>
        <v>504.75636552782817</v>
      </c>
      <c r="H1172" s="18">
        <v>4048070</v>
      </c>
      <c r="I1172" s="18">
        <f t="shared" si="59"/>
        <v>51.356456871725257</v>
      </c>
      <c r="J1172" s="18">
        <f t="shared" si="60"/>
        <v>0.10174504053657918</v>
      </c>
      <c r="K1172" s="18"/>
      <c r="L1172" s="56" t="str">
        <f>+VLOOKUP(Tabla1[[#This Row],[Operador]],OPE_6[#All],9,FALSE)</f>
        <v>I-ALLM SA</v>
      </c>
    </row>
    <row r="1173" spans="1:12" x14ac:dyDescent="0.2">
      <c r="A1173" s="15">
        <v>2010</v>
      </c>
      <c r="B1173" s="15" t="s">
        <v>4</v>
      </c>
      <c r="C1173" s="16" t="str">
        <f t="shared" si="56"/>
        <v>Enero-2010</v>
      </c>
      <c r="D1173" s="15" t="s">
        <v>7</v>
      </c>
      <c r="E1173" s="67">
        <v>467867</v>
      </c>
      <c r="F1173" s="67">
        <v>230759804</v>
      </c>
      <c r="G1173" s="17">
        <f>+Tabla1[[#This Row],[Toneladas Km (Ton.Km)]]/Tabla1[[#This Row],[Toneladas (Ton)]]</f>
        <v>493.2166705495365</v>
      </c>
      <c r="H1173" s="18">
        <v>19679025</v>
      </c>
      <c r="I1173" s="18">
        <f t="shared" si="59"/>
        <v>42.061151994049588</v>
      </c>
      <c r="J1173" s="18">
        <f t="shared" si="60"/>
        <v>8.527925860086101E-2</v>
      </c>
      <c r="K1173" s="18"/>
      <c r="L1173" s="56" t="str">
        <f>+VLOOKUP(Tabla1[[#This Row],[Operador]],OPE_6[#All],9,FALSE)</f>
        <v>C-NCA SA</v>
      </c>
    </row>
    <row r="1174" spans="1:12" x14ac:dyDescent="0.2">
      <c r="A1174" s="15">
        <v>2010</v>
      </c>
      <c r="B1174" s="15" t="s">
        <v>4</v>
      </c>
      <c r="C1174" s="16" t="str">
        <f t="shared" si="56"/>
        <v>Enero-2010</v>
      </c>
      <c r="D1174" s="15" t="s">
        <v>36</v>
      </c>
      <c r="E1174" s="67">
        <v>228781</v>
      </c>
      <c r="F1174" s="67">
        <v>172971425</v>
      </c>
      <c r="G1174" s="17">
        <f>+Tabla1[[#This Row],[Toneladas Km (Ton.Km)]]/Tabla1[[#This Row],[Toneladas (Ton)]]</f>
        <v>756.0567748195873</v>
      </c>
      <c r="H1174" s="18">
        <v>13094710</v>
      </c>
      <c r="I1174" s="18">
        <f t="shared" si="59"/>
        <v>57.236877188228043</v>
      </c>
      <c r="J1174" s="18">
        <f t="shared" si="60"/>
        <v>7.5704469683359546E-2</v>
      </c>
      <c r="K1174" s="18"/>
      <c r="L1174" s="56" t="str">
        <f>+VLOOKUP(Tabla1[[#This Row],[Operador]],OPE_6[#All],9,FALSE)</f>
        <v>J-ALLC SA</v>
      </c>
    </row>
    <row r="1175" spans="1:12" x14ac:dyDescent="0.2">
      <c r="A1175" s="15">
        <v>2010</v>
      </c>
      <c r="B1175" s="15" t="s">
        <v>11</v>
      </c>
      <c r="C1175" s="16" t="str">
        <f t="shared" si="56"/>
        <v>Febrero-2010</v>
      </c>
      <c r="D1175" s="15" t="s">
        <v>81</v>
      </c>
      <c r="E1175" s="67">
        <v>129000</v>
      </c>
      <c r="F1175" s="67">
        <v>69267120</v>
      </c>
      <c r="G1175" s="17">
        <f>+Tabla1[[#This Row],[Toneladas Km (Ton.Km)]]/Tabla1[[#This Row],[Toneladas (Ton)]]</f>
        <v>536.95441860465121</v>
      </c>
      <c r="H1175" s="18">
        <v>6558628</v>
      </c>
      <c r="I1175" s="18">
        <f t="shared" si="59"/>
        <v>50.842077519379842</v>
      </c>
      <c r="J1175" s="18">
        <f t="shared" si="60"/>
        <v>9.4686021304191653E-2</v>
      </c>
      <c r="K1175" s="18"/>
      <c r="L1175" s="56" t="str">
        <f>+VLOOKUP(Tabla1[[#This Row],[Operador]],OPE_6[#All],9,FALSE)</f>
        <v>B-FEP SA</v>
      </c>
    </row>
    <row r="1176" spans="1:12" x14ac:dyDescent="0.2">
      <c r="A1176" s="15">
        <v>2010</v>
      </c>
      <c r="B1176" s="15" t="s">
        <v>11</v>
      </c>
      <c r="C1176" s="16" t="str">
        <f t="shared" si="56"/>
        <v>Febrero-2010</v>
      </c>
      <c r="D1176" s="15" t="s">
        <v>6</v>
      </c>
      <c r="E1176" s="67">
        <v>377100</v>
      </c>
      <c r="F1176" s="67">
        <v>143331000</v>
      </c>
      <c r="G1176" s="17">
        <f>+Tabla1[[#This Row],[Toneladas Km (Ton.Km)]]/Tabla1[[#This Row],[Toneladas (Ton)]]</f>
        <v>380.08750994431188</v>
      </c>
      <c r="H1176" s="18">
        <v>14939000</v>
      </c>
      <c r="I1176" s="18">
        <f t="shared" si="59"/>
        <v>39.615486608326705</v>
      </c>
      <c r="J1176" s="18">
        <f t="shared" si="60"/>
        <v>0.104227278118481</v>
      </c>
      <c r="K1176" s="18"/>
      <c r="L1176" s="56" t="str">
        <f>+VLOOKUP(Tabla1[[#This Row],[Operador]],OPE_6[#All],9,FALSE)</f>
        <v>A-FSR SA</v>
      </c>
    </row>
    <row r="1177" spans="1:12" x14ac:dyDescent="0.2">
      <c r="A1177" s="15">
        <v>2010</v>
      </c>
      <c r="B1177" s="15" t="s">
        <v>11</v>
      </c>
      <c r="C1177" s="16" t="str">
        <f t="shared" si="56"/>
        <v>Febrero-2010</v>
      </c>
      <c r="D1177" s="15" t="s">
        <v>35</v>
      </c>
      <c r="E1177" s="67">
        <v>65001</v>
      </c>
      <c r="F1177" s="67">
        <v>36631846</v>
      </c>
      <c r="G1177" s="17">
        <f>+Tabla1[[#This Row],[Toneladas Km (Ton.Km)]]/Tabla1[[#This Row],[Toneladas (Ton)]]</f>
        <v>563.55819141243978</v>
      </c>
      <c r="H1177" s="18">
        <v>3320800</v>
      </c>
      <c r="I1177" s="18">
        <f t="shared" si="59"/>
        <v>51.088444793157031</v>
      </c>
      <c r="J1177" s="18">
        <f t="shared" si="60"/>
        <v>9.0653362104656146E-2</v>
      </c>
      <c r="K1177" s="18"/>
      <c r="L1177" s="56" t="str">
        <f>+VLOOKUP(Tabla1[[#This Row],[Operador]],OPE_6[#All],9,FALSE)</f>
        <v>I-ALLM SA</v>
      </c>
    </row>
    <row r="1178" spans="1:12" x14ac:dyDescent="0.2">
      <c r="A1178" s="15">
        <v>2010</v>
      </c>
      <c r="B1178" s="15" t="s">
        <v>11</v>
      </c>
      <c r="C1178" s="16" t="str">
        <f t="shared" si="56"/>
        <v>Febrero-2010</v>
      </c>
      <c r="D1178" s="15" t="s">
        <v>7</v>
      </c>
      <c r="E1178" s="67">
        <v>355315</v>
      </c>
      <c r="F1178" s="67">
        <v>189368315</v>
      </c>
      <c r="G1178" s="17">
        <f>+Tabla1[[#This Row],[Toneladas Km (Ton.Km)]]/Tabla1[[#This Row],[Toneladas (Ton)]]</f>
        <v>532.95896598792626</v>
      </c>
      <c r="H1178" s="18">
        <v>16733738.000000002</v>
      </c>
      <c r="I1178" s="18">
        <f t="shared" si="59"/>
        <v>47.095501175013723</v>
      </c>
      <c r="J1178" s="18">
        <f t="shared" si="60"/>
        <v>8.836609228951528E-2</v>
      </c>
      <c r="K1178" s="18"/>
      <c r="L1178" s="56" t="str">
        <f>+VLOOKUP(Tabla1[[#This Row],[Operador]],OPE_6[#All],9,FALSE)</f>
        <v>C-NCA SA</v>
      </c>
    </row>
    <row r="1179" spans="1:12" x14ac:dyDescent="0.2">
      <c r="A1179" s="15">
        <v>2010</v>
      </c>
      <c r="B1179" s="15" t="s">
        <v>11</v>
      </c>
      <c r="C1179" s="16" t="str">
        <f t="shared" si="56"/>
        <v>Febrero-2010</v>
      </c>
      <c r="D1179" s="15" t="s">
        <v>36</v>
      </c>
      <c r="E1179" s="67">
        <v>236837</v>
      </c>
      <c r="F1179" s="67">
        <v>190429641</v>
      </c>
      <c r="G1179" s="17">
        <f>+Tabla1[[#This Row],[Toneladas Km (Ton.Km)]]/Tabla1[[#This Row],[Toneladas (Ton)]]</f>
        <v>804.05359382191125</v>
      </c>
      <c r="H1179" s="18">
        <v>14164460</v>
      </c>
      <c r="I1179" s="18">
        <f t="shared" si="59"/>
        <v>59.806786946296398</v>
      </c>
      <c r="J1179" s="18">
        <f t="shared" si="60"/>
        <v>7.4381592726943183E-2</v>
      </c>
      <c r="K1179" s="18"/>
      <c r="L1179" s="56" t="str">
        <f>+VLOOKUP(Tabla1[[#This Row],[Operador]],OPE_6[#All],9,FALSE)</f>
        <v>J-ALLC SA</v>
      </c>
    </row>
    <row r="1180" spans="1:12" x14ac:dyDescent="0.2">
      <c r="A1180" s="15">
        <v>2010</v>
      </c>
      <c r="B1180" s="15" t="s">
        <v>12</v>
      </c>
      <c r="C1180" s="16" t="str">
        <f t="shared" si="56"/>
        <v>Marzo-2010</v>
      </c>
      <c r="D1180" s="15" t="s">
        <v>81</v>
      </c>
      <c r="E1180" s="67">
        <v>281020</v>
      </c>
      <c r="F1180" s="67">
        <v>144819200</v>
      </c>
      <c r="G1180" s="17">
        <f>+Tabla1[[#This Row],[Toneladas Km (Ton.Km)]]/Tabla1[[#This Row],[Toneladas (Ton)]]</f>
        <v>515.33413991886698</v>
      </c>
      <c r="H1180" s="18">
        <v>17091263</v>
      </c>
      <c r="I1180" s="18">
        <f t="shared" si="59"/>
        <v>60.818671268948826</v>
      </c>
      <c r="J1180" s="18">
        <f t="shared" si="60"/>
        <v>0.11801793546712039</v>
      </c>
      <c r="K1180" s="18"/>
      <c r="L1180" s="56" t="str">
        <f>+VLOOKUP(Tabla1[[#This Row],[Operador]],OPE_6[#All],9,FALSE)</f>
        <v>B-FEP SA</v>
      </c>
    </row>
    <row r="1181" spans="1:12" x14ac:dyDescent="0.2">
      <c r="A1181" s="15">
        <v>2010</v>
      </c>
      <c r="B1181" s="15" t="s">
        <v>12</v>
      </c>
      <c r="C1181" s="16" t="str">
        <f t="shared" si="56"/>
        <v>Marzo-2010</v>
      </c>
      <c r="D1181" s="15" t="s">
        <v>6</v>
      </c>
      <c r="E1181" s="67">
        <v>466400</v>
      </c>
      <c r="F1181" s="67">
        <v>178918000</v>
      </c>
      <c r="G1181" s="17">
        <f>+Tabla1[[#This Row],[Toneladas Km (Ton.Km)]]/Tabla1[[#This Row],[Toneladas (Ton)]]</f>
        <v>383.614922813036</v>
      </c>
      <c r="H1181" s="18">
        <v>19335000</v>
      </c>
      <c r="I1181" s="18">
        <f t="shared" si="59"/>
        <v>41.455831903945111</v>
      </c>
      <c r="J1181" s="18">
        <f t="shared" si="60"/>
        <v>0.10806626499290177</v>
      </c>
      <c r="K1181" s="18"/>
      <c r="L1181" s="56" t="str">
        <f>+VLOOKUP(Tabla1[[#This Row],[Operador]],OPE_6[#All],9,FALSE)</f>
        <v>A-FSR SA</v>
      </c>
    </row>
    <row r="1182" spans="1:12" x14ac:dyDescent="0.2">
      <c r="A1182" s="15">
        <v>2010</v>
      </c>
      <c r="B1182" s="15" t="s">
        <v>12</v>
      </c>
      <c r="C1182" s="16" t="str">
        <f t="shared" si="56"/>
        <v>Marzo-2010</v>
      </c>
      <c r="D1182" s="15" t="s">
        <v>35</v>
      </c>
      <c r="E1182" s="67">
        <v>78497</v>
      </c>
      <c r="F1182" s="67">
        <v>42263080</v>
      </c>
      <c r="G1182" s="17">
        <f>+Tabla1[[#This Row],[Toneladas Km (Ton.Km)]]/Tabla1[[#This Row],[Toneladas (Ton)]]</f>
        <v>538.40376065327337</v>
      </c>
      <c r="H1182" s="18">
        <v>4262560</v>
      </c>
      <c r="I1182" s="18">
        <f t="shared" si="59"/>
        <v>54.302202631947715</v>
      </c>
      <c r="J1182" s="18">
        <f t="shared" si="60"/>
        <v>0.10085776994956354</v>
      </c>
      <c r="K1182" s="18"/>
      <c r="L1182" s="56" t="str">
        <f>+VLOOKUP(Tabla1[[#This Row],[Operador]],OPE_6[#All],9,FALSE)</f>
        <v>I-ALLM SA</v>
      </c>
    </row>
    <row r="1183" spans="1:12" x14ac:dyDescent="0.2">
      <c r="A1183" s="15">
        <v>2010</v>
      </c>
      <c r="B1183" s="15" t="s">
        <v>12</v>
      </c>
      <c r="C1183" s="16" t="str">
        <f t="shared" si="56"/>
        <v>Marzo-2010</v>
      </c>
      <c r="D1183" s="15" t="s">
        <v>7</v>
      </c>
      <c r="E1183" s="67">
        <v>553874</v>
      </c>
      <c r="F1183" s="67">
        <v>255343407</v>
      </c>
      <c r="G1183" s="17">
        <f>+Tabla1[[#This Row],[Toneladas Km (Ton.Km)]]/Tabla1[[#This Row],[Toneladas (Ton)]]</f>
        <v>461.01352834760252</v>
      </c>
      <c r="H1183" s="18">
        <v>22279636.41</v>
      </c>
      <c r="I1183" s="18">
        <f t="shared" si="59"/>
        <v>40.225098867251397</v>
      </c>
      <c r="J1183" s="18">
        <f t="shared" si="60"/>
        <v>8.7253619240695732E-2</v>
      </c>
      <c r="K1183" s="18"/>
      <c r="L1183" s="56" t="str">
        <f>+VLOOKUP(Tabla1[[#This Row],[Operador]],OPE_6[#All],9,FALSE)</f>
        <v>C-NCA SA</v>
      </c>
    </row>
    <row r="1184" spans="1:12" x14ac:dyDescent="0.2">
      <c r="A1184" s="15">
        <v>2010</v>
      </c>
      <c r="B1184" s="15" t="s">
        <v>12</v>
      </c>
      <c r="C1184" s="16" t="str">
        <f t="shared" si="56"/>
        <v>Marzo-2010</v>
      </c>
      <c r="D1184" s="15" t="s">
        <v>36</v>
      </c>
      <c r="E1184" s="67">
        <v>360474</v>
      </c>
      <c r="F1184" s="67">
        <v>242712106</v>
      </c>
      <c r="G1184" s="17">
        <f>+Tabla1[[#This Row],[Toneladas Km (Ton.Km)]]/Tabla1[[#This Row],[Toneladas (Ton)]]</f>
        <v>673.31376465431629</v>
      </c>
      <c r="H1184" s="18">
        <v>19688090</v>
      </c>
      <c r="I1184" s="18">
        <f t="shared" si="59"/>
        <v>54.617226207715397</v>
      </c>
      <c r="J1184" s="18">
        <f t="shared" si="60"/>
        <v>8.1117049843405828E-2</v>
      </c>
      <c r="K1184" s="18"/>
      <c r="L1184" s="56" t="str">
        <f>+VLOOKUP(Tabla1[[#This Row],[Operador]],OPE_6[#All],9,FALSE)</f>
        <v>J-ALLC SA</v>
      </c>
    </row>
    <row r="1185" spans="1:12" x14ac:dyDescent="0.2">
      <c r="A1185" s="15">
        <v>2010</v>
      </c>
      <c r="B1185" s="15" t="s">
        <v>13</v>
      </c>
      <c r="C1185" s="16" t="str">
        <f t="shared" si="56"/>
        <v>Abril-2010</v>
      </c>
      <c r="D1185" s="15" t="s">
        <v>81</v>
      </c>
      <c r="E1185" s="67">
        <v>466520</v>
      </c>
      <c r="F1185" s="67">
        <v>197742270</v>
      </c>
      <c r="G1185" s="17">
        <f>+Tabla1[[#This Row],[Toneladas Km (Ton.Km)]]/Tabla1[[#This Row],[Toneladas (Ton)]]</f>
        <v>423.86665094744063</v>
      </c>
      <c r="H1185" s="18">
        <v>32779207.000000004</v>
      </c>
      <c r="I1185" s="18">
        <f t="shared" si="59"/>
        <v>70.263240589899695</v>
      </c>
      <c r="J1185" s="18">
        <f t="shared" si="60"/>
        <v>0.16576732430552155</v>
      </c>
      <c r="K1185" s="18"/>
      <c r="L1185" s="56" t="str">
        <f>+VLOOKUP(Tabla1[[#This Row],[Operador]],OPE_6[#All],9,FALSE)</f>
        <v>B-FEP SA</v>
      </c>
    </row>
    <row r="1186" spans="1:12" x14ac:dyDescent="0.2">
      <c r="A1186" s="15">
        <v>2010</v>
      </c>
      <c r="B1186" s="15" t="s">
        <v>13</v>
      </c>
      <c r="C1186" s="16" t="str">
        <f t="shared" si="56"/>
        <v>Abril-2010</v>
      </c>
      <c r="D1186" s="15" t="s">
        <v>6</v>
      </c>
      <c r="E1186" s="67">
        <v>460000</v>
      </c>
      <c r="F1186" s="67">
        <v>163829000</v>
      </c>
      <c r="G1186" s="17">
        <f>+Tabla1[[#This Row],[Toneladas Km (Ton.Km)]]/Tabla1[[#This Row],[Toneladas (Ton)]]</f>
        <v>356.15</v>
      </c>
      <c r="H1186" s="18">
        <v>18727000</v>
      </c>
      <c r="I1186" s="18">
        <f t="shared" si="59"/>
        <v>40.710869565217394</v>
      </c>
      <c r="J1186" s="18">
        <f t="shared" si="60"/>
        <v>0.11430821161088696</v>
      </c>
      <c r="K1186" s="18"/>
      <c r="L1186" s="56" t="str">
        <f>+VLOOKUP(Tabla1[[#This Row],[Operador]],OPE_6[#All],9,FALSE)</f>
        <v>A-FSR SA</v>
      </c>
    </row>
    <row r="1187" spans="1:12" x14ac:dyDescent="0.2">
      <c r="A1187" s="15">
        <v>2010</v>
      </c>
      <c r="B1187" s="15" t="s">
        <v>13</v>
      </c>
      <c r="C1187" s="16" t="str">
        <f t="shared" si="56"/>
        <v>Abril-2010</v>
      </c>
      <c r="D1187" s="15" t="s">
        <v>35</v>
      </c>
      <c r="E1187" s="67">
        <v>64144</v>
      </c>
      <c r="F1187" s="67">
        <v>37475085</v>
      </c>
      <c r="G1187" s="17">
        <f>+Tabla1[[#This Row],[Toneladas Km (Ton.Km)]]/Tabla1[[#This Row],[Toneladas (Ton)]]</f>
        <v>584.23367735096031</v>
      </c>
      <c r="H1187" s="18">
        <v>3521410</v>
      </c>
      <c r="I1187" s="18">
        <f t="shared" si="59"/>
        <v>54.89850960339237</v>
      </c>
      <c r="J1187" s="18">
        <f t="shared" si="60"/>
        <v>9.3966698140911492E-2</v>
      </c>
      <c r="K1187" s="18"/>
      <c r="L1187" s="56" t="str">
        <f>+VLOOKUP(Tabla1[[#This Row],[Operador]],OPE_6[#All],9,FALSE)</f>
        <v>I-ALLM SA</v>
      </c>
    </row>
    <row r="1188" spans="1:12" x14ac:dyDescent="0.2">
      <c r="A1188" s="15">
        <v>2010</v>
      </c>
      <c r="B1188" s="15" t="s">
        <v>13</v>
      </c>
      <c r="C1188" s="16" t="str">
        <f t="shared" si="56"/>
        <v>Abril-2010</v>
      </c>
      <c r="D1188" s="15" t="s">
        <v>7</v>
      </c>
      <c r="E1188" s="67">
        <v>742657</v>
      </c>
      <c r="F1188" s="67">
        <v>321651010</v>
      </c>
      <c r="G1188" s="17">
        <f>+Tabla1[[#This Row],[Toneladas Km (Ton.Km)]]/Tabla1[[#This Row],[Toneladas (Ton)]]</f>
        <v>433.10843363760119</v>
      </c>
      <c r="H1188" s="18">
        <v>34018824.210000001</v>
      </c>
      <c r="I1188" s="18">
        <f t="shared" si="59"/>
        <v>45.806912491230811</v>
      </c>
      <c r="J1188" s="18">
        <f t="shared" si="60"/>
        <v>0.10576315059604507</v>
      </c>
      <c r="K1188" s="18"/>
      <c r="L1188" s="56" t="str">
        <f>+VLOOKUP(Tabla1[[#This Row],[Operador]],OPE_6[#All],9,FALSE)</f>
        <v>C-NCA SA</v>
      </c>
    </row>
    <row r="1189" spans="1:12" x14ac:dyDescent="0.2">
      <c r="A1189" s="15">
        <v>2010</v>
      </c>
      <c r="B1189" s="15" t="s">
        <v>13</v>
      </c>
      <c r="C1189" s="16" t="str">
        <f t="shared" si="56"/>
        <v>Abril-2010</v>
      </c>
      <c r="D1189" s="15" t="s">
        <v>36</v>
      </c>
      <c r="E1189" s="67">
        <v>398835</v>
      </c>
      <c r="F1189" s="67">
        <v>269116336</v>
      </c>
      <c r="G1189" s="17">
        <f>+Tabla1[[#This Row],[Toneladas Km (Ton.Km)]]/Tabla1[[#This Row],[Toneladas (Ton)]]</f>
        <v>674.75606704526933</v>
      </c>
      <c r="H1189" s="18">
        <v>25083320</v>
      </c>
      <c r="I1189" s="18">
        <f t="shared" si="59"/>
        <v>62.891471410483035</v>
      </c>
      <c r="J1189" s="18">
        <f t="shared" si="60"/>
        <v>9.3206233307219222E-2</v>
      </c>
      <c r="K1189" s="18"/>
      <c r="L1189" s="56" t="str">
        <f>+VLOOKUP(Tabla1[[#This Row],[Operador]],OPE_6[#All],9,FALSE)</f>
        <v>J-ALLC SA</v>
      </c>
    </row>
    <row r="1190" spans="1:12" x14ac:dyDescent="0.2">
      <c r="A1190" s="15">
        <v>2010</v>
      </c>
      <c r="B1190" s="15" t="s">
        <v>14</v>
      </c>
      <c r="C1190" s="16" t="str">
        <f t="shared" si="56"/>
        <v>Mayo-2010</v>
      </c>
      <c r="D1190" s="15" t="s">
        <v>81</v>
      </c>
      <c r="E1190" s="67">
        <v>437920</v>
      </c>
      <c r="F1190" s="67">
        <v>192024970</v>
      </c>
      <c r="G1190" s="17">
        <f>+Tabla1[[#This Row],[Toneladas Km (Ton.Km)]]/Tabla1[[#This Row],[Toneladas (Ton)]]</f>
        <v>438.49326360979177</v>
      </c>
      <c r="H1190" s="18">
        <v>32791299</v>
      </c>
      <c r="I1190" s="18">
        <f t="shared" ref="I1190:I1221" si="61">+H1190/E1190</f>
        <v>74.879656101571058</v>
      </c>
      <c r="J1190" s="18">
        <f t="shared" ref="J1190:J1221" si="62">+H1190/F1190</f>
        <v>0.17076580717601467</v>
      </c>
      <c r="K1190" s="18"/>
      <c r="L1190" s="56" t="str">
        <f>+VLOOKUP(Tabla1[[#This Row],[Operador]],OPE_6[#All],9,FALSE)</f>
        <v>B-FEP SA</v>
      </c>
    </row>
    <row r="1191" spans="1:12" x14ac:dyDescent="0.2">
      <c r="A1191" s="15">
        <v>2010</v>
      </c>
      <c r="B1191" s="15" t="s">
        <v>14</v>
      </c>
      <c r="C1191" s="16" t="str">
        <f t="shared" si="56"/>
        <v>Mayo-2010</v>
      </c>
      <c r="D1191" s="15" t="s">
        <v>6</v>
      </c>
      <c r="E1191" s="67">
        <v>431000</v>
      </c>
      <c r="F1191" s="67">
        <v>161742000</v>
      </c>
      <c r="G1191" s="17">
        <f>+Tabla1[[#This Row],[Toneladas Km (Ton.Km)]]/Tabla1[[#This Row],[Toneladas (Ton)]]</f>
        <v>375.27146171693738</v>
      </c>
      <c r="H1191" s="18">
        <v>17703000</v>
      </c>
      <c r="I1191" s="18">
        <f t="shared" si="61"/>
        <v>41.074245939675173</v>
      </c>
      <c r="J1191" s="18">
        <f t="shared" si="62"/>
        <v>0.10945209036613866</v>
      </c>
      <c r="K1191" s="18"/>
      <c r="L1191" s="56" t="str">
        <f>+VLOOKUP(Tabla1[[#This Row],[Operador]],OPE_6[#All],9,FALSE)</f>
        <v>A-FSR SA</v>
      </c>
    </row>
    <row r="1192" spans="1:12" x14ac:dyDescent="0.2">
      <c r="A1192" s="15">
        <v>2010</v>
      </c>
      <c r="B1192" s="15" t="s">
        <v>14</v>
      </c>
      <c r="C1192" s="16" t="str">
        <f t="shared" si="56"/>
        <v>Mayo-2010</v>
      </c>
      <c r="D1192" s="15" t="s">
        <v>35</v>
      </c>
      <c r="E1192" s="67">
        <v>79531</v>
      </c>
      <c r="F1192" s="67">
        <v>44585475</v>
      </c>
      <c r="G1192" s="17">
        <f>+Tabla1[[#This Row],[Toneladas Km (Ton.Km)]]/Tabla1[[#This Row],[Toneladas (Ton)]]</f>
        <v>560.60498421998966</v>
      </c>
      <c r="H1192" s="18">
        <v>4266120</v>
      </c>
      <c r="I1192" s="18">
        <f t="shared" si="61"/>
        <v>53.640970187725543</v>
      </c>
      <c r="J1192" s="18">
        <f t="shared" si="62"/>
        <v>9.5684076484550185E-2</v>
      </c>
      <c r="K1192" s="18"/>
      <c r="L1192" s="56" t="str">
        <f>+VLOOKUP(Tabla1[[#This Row],[Operador]],OPE_6[#All],9,FALSE)</f>
        <v>I-ALLM SA</v>
      </c>
    </row>
    <row r="1193" spans="1:12" x14ac:dyDescent="0.2">
      <c r="A1193" s="15">
        <v>2010</v>
      </c>
      <c r="B1193" s="15" t="s">
        <v>14</v>
      </c>
      <c r="C1193" s="16" t="str">
        <f t="shared" si="56"/>
        <v>Mayo-2010</v>
      </c>
      <c r="D1193" s="15" t="s">
        <v>7</v>
      </c>
      <c r="E1193" s="67">
        <v>868666</v>
      </c>
      <c r="F1193" s="67">
        <v>393471276</v>
      </c>
      <c r="G1193" s="17">
        <f>+Tabla1[[#This Row],[Toneladas Km (Ton.Km)]]/Tabla1[[#This Row],[Toneladas (Ton)]]</f>
        <v>452.96037372246639</v>
      </c>
      <c r="H1193" s="18">
        <v>42570299.760000005</v>
      </c>
      <c r="I1193" s="18">
        <f t="shared" si="61"/>
        <v>49.00652236878156</v>
      </c>
      <c r="J1193" s="18">
        <f t="shared" si="62"/>
        <v>0.10819163267206322</v>
      </c>
      <c r="K1193" s="18"/>
      <c r="L1193" s="56" t="str">
        <f>+VLOOKUP(Tabla1[[#This Row],[Operador]],OPE_6[#All],9,FALSE)</f>
        <v>C-NCA SA</v>
      </c>
    </row>
    <row r="1194" spans="1:12" x14ac:dyDescent="0.2">
      <c r="A1194" s="15">
        <v>2010</v>
      </c>
      <c r="B1194" s="15" t="s">
        <v>14</v>
      </c>
      <c r="C1194" s="16" t="str">
        <f t="shared" ref="C1194:C1257" si="63" xml:space="preserve"> B1194 &amp; "-" &amp; A1194</f>
        <v>Mayo-2010</v>
      </c>
      <c r="D1194" s="15" t="s">
        <v>36</v>
      </c>
      <c r="E1194" s="67">
        <v>382299</v>
      </c>
      <c r="F1194" s="67">
        <v>260597787</v>
      </c>
      <c r="G1194" s="17">
        <f>+Tabla1[[#This Row],[Toneladas Km (Ton.Km)]]/Tabla1[[#This Row],[Toneladas (Ton)]]</f>
        <v>681.65960936335171</v>
      </c>
      <c r="H1194" s="18">
        <v>25349900</v>
      </c>
      <c r="I1194" s="18">
        <f t="shared" si="61"/>
        <v>66.309093144371289</v>
      </c>
      <c r="J1194" s="18">
        <f t="shared" si="62"/>
        <v>9.7275960367230588E-2</v>
      </c>
      <c r="K1194" s="18"/>
      <c r="L1194" s="56" t="str">
        <f>+VLOOKUP(Tabla1[[#This Row],[Operador]],OPE_6[#All],9,FALSE)</f>
        <v>J-ALLC SA</v>
      </c>
    </row>
    <row r="1195" spans="1:12" x14ac:dyDescent="0.2">
      <c r="A1195" s="15">
        <v>2010</v>
      </c>
      <c r="B1195" s="15" t="s">
        <v>15</v>
      </c>
      <c r="C1195" s="16" t="str">
        <f t="shared" si="63"/>
        <v>Junio-2010</v>
      </c>
      <c r="D1195" s="15" t="s">
        <v>81</v>
      </c>
      <c r="E1195" s="67">
        <v>421820</v>
      </c>
      <c r="F1195" s="67">
        <v>187389570</v>
      </c>
      <c r="G1195" s="17">
        <f>+Tabla1[[#This Row],[Toneladas Km (Ton.Km)]]/Tabla1[[#This Row],[Toneladas (Ton)]]</f>
        <v>444.24060025603336</v>
      </c>
      <c r="H1195" s="18">
        <v>27532209</v>
      </c>
      <c r="I1195" s="18">
        <f t="shared" si="61"/>
        <v>65.270041723958087</v>
      </c>
      <c r="J1195" s="18">
        <f t="shared" si="62"/>
        <v>0.14692498093677253</v>
      </c>
      <c r="K1195" s="18"/>
      <c r="L1195" s="56" t="str">
        <f>+VLOOKUP(Tabla1[[#This Row],[Operador]],OPE_6[#All],9,FALSE)</f>
        <v>B-FEP SA</v>
      </c>
    </row>
    <row r="1196" spans="1:12" x14ac:dyDescent="0.2">
      <c r="A1196" s="15">
        <v>2010</v>
      </c>
      <c r="B1196" s="15" t="s">
        <v>15</v>
      </c>
      <c r="C1196" s="16" t="str">
        <f t="shared" si="63"/>
        <v>Junio-2010</v>
      </c>
      <c r="D1196" s="15" t="s">
        <v>6</v>
      </c>
      <c r="E1196" s="67">
        <v>463300</v>
      </c>
      <c r="F1196" s="67">
        <v>170835000</v>
      </c>
      <c r="G1196" s="17">
        <f>+Tabla1[[#This Row],[Toneladas Km (Ton.Km)]]/Tabla1[[#This Row],[Toneladas (Ton)]]</f>
        <v>368.73516080293547</v>
      </c>
      <c r="H1196" s="18">
        <v>20011000</v>
      </c>
      <c r="I1196" s="18">
        <f t="shared" si="61"/>
        <v>43.192315993956399</v>
      </c>
      <c r="J1196" s="18">
        <f t="shared" si="62"/>
        <v>0.11713641818128603</v>
      </c>
      <c r="K1196" s="18"/>
      <c r="L1196" s="56" t="str">
        <f>+VLOOKUP(Tabla1[[#This Row],[Operador]],OPE_6[#All],9,FALSE)</f>
        <v>A-FSR SA</v>
      </c>
    </row>
    <row r="1197" spans="1:12" x14ac:dyDescent="0.2">
      <c r="A1197" s="15">
        <v>2010</v>
      </c>
      <c r="B1197" s="15" t="s">
        <v>15</v>
      </c>
      <c r="C1197" s="16" t="str">
        <f t="shared" si="63"/>
        <v>Junio-2010</v>
      </c>
      <c r="D1197" s="15" t="s">
        <v>35</v>
      </c>
      <c r="E1197" s="67">
        <v>83779</v>
      </c>
      <c r="F1197" s="67">
        <v>44008059</v>
      </c>
      <c r="G1197" s="17">
        <f>+Tabla1[[#This Row],[Toneladas Km (Ton.Km)]]/Tabla1[[#This Row],[Toneladas (Ton)]]</f>
        <v>525.28747060719274</v>
      </c>
      <c r="H1197" s="18">
        <v>4818550</v>
      </c>
      <c r="I1197" s="18">
        <f t="shared" si="61"/>
        <v>57.515009727974792</v>
      </c>
      <c r="J1197" s="18">
        <f t="shared" si="62"/>
        <v>0.10949244546322755</v>
      </c>
      <c r="K1197" s="18"/>
      <c r="L1197" s="56" t="str">
        <f>+VLOOKUP(Tabla1[[#This Row],[Operador]],OPE_6[#All],9,FALSE)</f>
        <v>I-ALLM SA</v>
      </c>
    </row>
    <row r="1198" spans="1:12" x14ac:dyDescent="0.2">
      <c r="A1198" s="15">
        <v>2010</v>
      </c>
      <c r="B1198" s="15" t="s">
        <v>15</v>
      </c>
      <c r="C1198" s="16" t="str">
        <f t="shared" si="63"/>
        <v>Junio-2010</v>
      </c>
      <c r="D1198" s="15" t="s">
        <v>7</v>
      </c>
      <c r="E1198" s="67">
        <v>841029</v>
      </c>
      <c r="F1198" s="67">
        <v>406768026</v>
      </c>
      <c r="G1198" s="17">
        <f>+Tabla1[[#This Row],[Toneladas Km (Ton.Km)]]/Tabla1[[#This Row],[Toneladas (Ton)]]</f>
        <v>483.65517241379308</v>
      </c>
      <c r="H1198" s="18">
        <v>44267275</v>
      </c>
      <c r="I1198" s="18">
        <f t="shared" si="61"/>
        <v>52.634659446939402</v>
      </c>
      <c r="J1198" s="18">
        <f t="shared" si="62"/>
        <v>0.10882683045495813</v>
      </c>
      <c r="K1198" s="18"/>
      <c r="L1198" s="56" t="str">
        <f>+VLOOKUP(Tabla1[[#This Row],[Operador]],OPE_6[#All],9,FALSE)</f>
        <v>C-NCA SA</v>
      </c>
    </row>
    <row r="1199" spans="1:12" x14ac:dyDescent="0.2">
      <c r="A1199" s="15">
        <v>2010</v>
      </c>
      <c r="B1199" s="15" t="s">
        <v>15</v>
      </c>
      <c r="C1199" s="16" t="str">
        <f t="shared" si="63"/>
        <v>Junio-2010</v>
      </c>
      <c r="D1199" s="15" t="s">
        <v>36</v>
      </c>
      <c r="E1199" s="67">
        <v>382065</v>
      </c>
      <c r="F1199" s="67">
        <v>261462652</v>
      </c>
      <c r="G1199" s="17">
        <f>+Tabla1[[#This Row],[Toneladas Km (Ton.Km)]]/Tabla1[[#This Row],[Toneladas (Ton)]]</f>
        <v>684.34075877141322</v>
      </c>
      <c r="H1199" s="18">
        <v>25711340</v>
      </c>
      <c r="I1199" s="18">
        <f t="shared" si="61"/>
        <v>67.295721932131968</v>
      </c>
      <c r="J1199" s="18">
        <f t="shared" si="62"/>
        <v>9.833656854364041E-2</v>
      </c>
      <c r="K1199" s="18"/>
      <c r="L1199" s="56" t="str">
        <f>+VLOOKUP(Tabla1[[#This Row],[Operador]],OPE_6[#All],9,FALSE)</f>
        <v>J-ALLC SA</v>
      </c>
    </row>
    <row r="1200" spans="1:12" x14ac:dyDescent="0.2">
      <c r="A1200" s="15">
        <v>2010</v>
      </c>
      <c r="B1200" s="15" t="s">
        <v>16</v>
      </c>
      <c r="C1200" s="16" t="str">
        <f t="shared" si="63"/>
        <v>Julio-2010</v>
      </c>
      <c r="D1200" s="15" t="s">
        <v>81</v>
      </c>
      <c r="E1200" s="67">
        <v>402030</v>
      </c>
      <c r="F1200" s="67">
        <v>178220730</v>
      </c>
      <c r="G1200" s="17">
        <f>+Tabla1[[#This Row],[Toneladas Km (Ton.Km)]]/Tabla1[[#This Row],[Toneladas (Ton)]]</f>
        <v>443.30206700992466</v>
      </c>
      <c r="H1200" s="18">
        <v>25471778</v>
      </c>
      <c r="I1200" s="18">
        <f t="shared" si="61"/>
        <v>63.35790363903191</v>
      </c>
      <c r="J1200" s="18">
        <f t="shared" si="62"/>
        <v>0.14292264429620505</v>
      </c>
      <c r="K1200" s="18"/>
      <c r="L1200" s="56" t="str">
        <f>+VLOOKUP(Tabla1[[#This Row],[Operador]],OPE_6[#All],9,FALSE)</f>
        <v>B-FEP SA</v>
      </c>
    </row>
    <row r="1201" spans="1:12" x14ac:dyDescent="0.2">
      <c r="A1201" s="15">
        <v>2010</v>
      </c>
      <c r="B1201" s="15" t="s">
        <v>16</v>
      </c>
      <c r="C1201" s="16" t="str">
        <f t="shared" si="63"/>
        <v>Julio-2010</v>
      </c>
      <c r="D1201" s="15" t="s">
        <v>6</v>
      </c>
      <c r="E1201" s="67">
        <v>454740</v>
      </c>
      <c r="F1201" s="67">
        <v>167785000</v>
      </c>
      <c r="G1201" s="17">
        <f>+Tabla1[[#This Row],[Toneladas Km (Ton.Km)]]/Tabla1[[#This Row],[Toneladas (Ton)]]</f>
        <v>368.9690812332322</v>
      </c>
      <c r="H1201" s="18">
        <v>20957000</v>
      </c>
      <c r="I1201" s="18">
        <f t="shared" si="61"/>
        <v>46.085675330958352</v>
      </c>
      <c r="J1201" s="18">
        <f t="shared" si="62"/>
        <v>0.12490389486545281</v>
      </c>
      <c r="K1201" s="18"/>
      <c r="L1201" s="56" t="str">
        <f>+VLOOKUP(Tabla1[[#This Row],[Operador]],OPE_6[#All],9,FALSE)</f>
        <v>A-FSR SA</v>
      </c>
    </row>
    <row r="1202" spans="1:12" x14ac:dyDescent="0.2">
      <c r="A1202" s="15">
        <v>2010</v>
      </c>
      <c r="B1202" s="15" t="s">
        <v>16</v>
      </c>
      <c r="C1202" s="16" t="str">
        <f t="shared" si="63"/>
        <v>Julio-2010</v>
      </c>
      <c r="D1202" s="15" t="s">
        <v>35</v>
      </c>
      <c r="E1202" s="67">
        <v>80368</v>
      </c>
      <c r="F1202" s="67">
        <v>43313812</v>
      </c>
      <c r="G1202" s="17">
        <f>+Tabla1[[#This Row],[Toneladas Km (Ton.Km)]]/Tabla1[[#This Row],[Toneladas (Ton)]]</f>
        <v>538.94350985466849</v>
      </c>
      <c r="H1202" s="18">
        <v>4813660</v>
      </c>
      <c r="I1202" s="18">
        <f t="shared" si="61"/>
        <v>59.895231933107702</v>
      </c>
      <c r="J1202" s="18">
        <f t="shared" si="62"/>
        <v>0.11113452678789851</v>
      </c>
      <c r="K1202" s="18"/>
      <c r="L1202" s="56" t="str">
        <f>+VLOOKUP(Tabla1[[#This Row],[Operador]],OPE_6[#All],9,FALSE)</f>
        <v>I-ALLM SA</v>
      </c>
    </row>
    <row r="1203" spans="1:12" x14ac:dyDescent="0.2">
      <c r="A1203" s="15">
        <v>2010</v>
      </c>
      <c r="B1203" s="15" t="s">
        <v>16</v>
      </c>
      <c r="C1203" s="16" t="str">
        <f t="shared" si="63"/>
        <v>Julio-2010</v>
      </c>
      <c r="D1203" s="15" t="s">
        <v>7</v>
      </c>
      <c r="E1203" s="67">
        <v>894343</v>
      </c>
      <c r="F1203" s="67">
        <v>423650116</v>
      </c>
      <c r="G1203" s="17">
        <f>+Tabla1[[#This Row],[Toneladas Km (Ton.Km)]]/Tabla1[[#This Row],[Toneladas (Ton)]]</f>
        <v>473.69981763149036</v>
      </c>
      <c r="H1203" s="18">
        <v>48128275</v>
      </c>
      <c r="I1203" s="18">
        <f t="shared" si="61"/>
        <v>53.814112706198856</v>
      </c>
      <c r="J1203" s="18">
        <f t="shared" si="62"/>
        <v>0.11360382821186339</v>
      </c>
      <c r="K1203" s="18"/>
      <c r="L1203" s="56" t="str">
        <f>+VLOOKUP(Tabla1[[#This Row],[Operador]],OPE_6[#All],9,FALSE)</f>
        <v>C-NCA SA</v>
      </c>
    </row>
    <row r="1204" spans="1:12" x14ac:dyDescent="0.2">
      <c r="A1204" s="15">
        <v>2010</v>
      </c>
      <c r="B1204" s="15" t="s">
        <v>16</v>
      </c>
      <c r="C1204" s="16" t="str">
        <f t="shared" si="63"/>
        <v>Julio-2010</v>
      </c>
      <c r="D1204" s="15" t="s">
        <v>36</v>
      </c>
      <c r="E1204" s="67">
        <v>387813</v>
      </c>
      <c r="F1204" s="67">
        <v>264418627</v>
      </c>
      <c r="G1204" s="17">
        <f>+Tabla1[[#This Row],[Toneladas Km (Ton.Km)]]/Tabla1[[#This Row],[Toneladas (Ton)]]</f>
        <v>681.81991578415375</v>
      </c>
      <c r="H1204" s="18">
        <v>25126850</v>
      </c>
      <c r="I1204" s="18">
        <f t="shared" si="61"/>
        <v>64.791149342595531</v>
      </c>
      <c r="J1204" s="18">
        <f t="shared" si="62"/>
        <v>9.5026777368449167E-2</v>
      </c>
      <c r="K1204" s="18"/>
      <c r="L1204" s="56" t="str">
        <f>+VLOOKUP(Tabla1[[#This Row],[Operador]],OPE_6[#All],9,FALSE)</f>
        <v>J-ALLC SA</v>
      </c>
    </row>
    <row r="1205" spans="1:12" x14ac:dyDescent="0.2">
      <c r="A1205" s="15">
        <v>2010</v>
      </c>
      <c r="B1205" s="15" t="s">
        <v>28</v>
      </c>
      <c r="C1205" s="16" t="str">
        <f t="shared" si="63"/>
        <v>Agosto-2010</v>
      </c>
      <c r="D1205" s="15" t="s">
        <v>81</v>
      </c>
      <c r="E1205" s="67">
        <v>401470</v>
      </c>
      <c r="F1205" s="67">
        <v>176166890</v>
      </c>
      <c r="G1205" s="17">
        <f>+Tabla1[[#This Row],[Toneladas Km (Ton.Km)]]/Tabla1[[#This Row],[Toneladas (Ton)]]</f>
        <v>438.80461802874436</v>
      </c>
      <c r="H1205" s="18">
        <v>25174651</v>
      </c>
      <c r="I1205" s="18">
        <f t="shared" si="61"/>
        <v>62.706182280120558</v>
      </c>
      <c r="J1205" s="18">
        <f t="shared" si="62"/>
        <v>0.14290228430552415</v>
      </c>
      <c r="K1205" s="18"/>
      <c r="L1205" s="56" t="str">
        <f>+VLOOKUP(Tabla1[[#This Row],[Operador]],OPE_6[#All],9,FALSE)</f>
        <v>B-FEP SA</v>
      </c>
    </row>
    <row r="1206" spans="1:12" x14ac:dyDescent="0.2">
      <c r="A1206" s="15">
        <v>2010</v>
      </c>
      <c r="B1206" s="15" t="s">
        <v>28</v>
      </c>
      <c r="C1206" s="16" t="str">
        <f t="shared" si="63"/>
        <v>Agosto-2010</v>
      </c>
      <c r="D1206" s="15" t="s">
        <v>6</v>
      </c>
      <c r="E1206" s="67">
        <v>461060</v>
      </c>
      <c r="F1206" s="67">
        <v>175178000</v>
      </c>
      <c r="G1206" s="17">
        <f>+Tabla1[[#This Row],[Toneladas Km (Ton.Km)]]/Tabla1[[#This Row],[Toneladas (Ton)]]</f>
        <v>379.94621090530518</v>
      </c>
      <c r="H1206" s="18">
        <v>21786000</v>
      </c>
      <c r="I1206" s="18">
        <f t="shared" si="61"/>
        <v>47.251984557324427</v>
      </c>
      <c r="J1206" s="18">
        <f t="shared" si="62"/>
        <v>0.12436493166950188</v>
      </c>
      <c r="K1206" s="18"/>
      <c r="L1206" s="56" t="str">
        <f>+VLOOKUP(Tabla1[[#This Row],[Operador]],OPE_6[#All],9,FALSE)</f>
        <v>A-FSR SA</v>
      </c>
    </row>
    <row r="1207" spans="1:12" x14ac:dyDescent="0.2">
      <c r="A1207" s="15">
        <v>2010</v>
      </c>
      <c r="B1207" s="15" t="s">
        <v>28</v>
      </c>
      <c r="C1207" s="16" t="str">
        <f t="shared" si="63"/>
        <v>Agosto-2010</v>
      </c>
      <c r="D1207" s="15" t="s">
        <v>35</v>
      </c>
      <c r="E1207" s="67">
        <v>76945</v>
      </c>
      <c r="F1207" s="67">
        <v>42537583</v>
      </c>
      <c r="G1207" s="17">
        <f>+Tabla1[[#This Row],[Toneladas Km (Ton.Km)]]/Tabla1[[#This Row],[Toneladas (Ton)]]</f>
        <v>552.83102215868473</v>
      </c>
      <c r="H1207" s="18">
        <v>4889810</v>
      </c>
      <c r="I1207" s="18">
        <f t="shared" si="61"/>
        <v>63.549418415751511</v>
      </c>
      <c r="J1207" s="18">
        <f t="shared" si="62"/>
        <v>0.11495269959273427</v>
      </c>
      <c r="K1207" s="18"/>
      <c r="L1207" s="56" t="str">
        <f>+VLOOKUP(Tabla1[[#This Row],[Operador]],OPE_6[#All],9,FALSE)</f>
        <v>I-ALLM SA</v>
      </c>
    </row>
    <row r="1208" spans="1:12" x14ac:dyDescent="0.2">
      <c r="A1208" s="15">
        <v>2010</v>
      </c>
      <c r="B1208" s="15" t="s">
        <v>28</v>
      </c>
      <c r="C1208" s="16" t="str">
        <f t="shared" si="63"/>
        <v>Agosto-2010</v>
      </c>
      <c r="D1208" s="15" t="s">
        <v>7</v>
      </c>
      <c r="E1208" s="67">
        <v>819331</v>
      </c>
      <c r="F1208" s="67">
        <v>402716784</v>
      </c>
      <c r="G1208" s="17">
        <f>+Tabla1[[#This Row],[Toneladas Km (Ton.Km)]]/Tabla1[[#This Row],[Toneladas (Ton)]]</f>
        <v>491.5190368727657</v>
      </c>
      <c r="H1208" s="18">
        <v>44846317</v>
      </c>
      <c r="I1208" s="18">
        <f t="shared" si="61"/>
        <v>54.735286471523722</v>
      </c>
      <c r="J1208" s="18">
        <f t="shared" si="62"/>
        <v>0.11135944361335583</v>
      </c>
      <c r="K1208" s="18"/>
      <c r="L1208" s="56" t="str">
        <f>+VLOOKUP(Tabla1[[#This Row],[Operador]],OPE_6[#All],9,FALSE)</f>
        <v>C-NCA SA</v>
      </c>
    </row>
    <row r="1209" spans="1:12" x14ac:dyDescent="0.2">
      <c r="A1209" s="15">
        <v>2010</v>
      </c>
      <c r="B1209" s="15" t="s">
        <v>28</v>
      </c>
      <c r="C1209" s="16" t="str">
        <f t="shared" si="63"/>
        <v>Agosto-2010</v>
      </c>
      <c r="D1209" s="15" t="s">
        <v>36</v>
      </c>
      <c r="E1209" s="67">
        <v>380185</v>
      </c>
      <c r="F1209" s="67">
        <v>257464266</v>
      </c>
      <c r="G1209" s="17">
        <f>+Tabla1[[#This Row],[Toneladas Km (Ton.Km)]]/Tabla1[[#This Row],[Toneladas (Ton)]]</f>
        <v>677.20784881044756</v>
      </c>
      <c r="H1209" s="18">
        <v>23165480</v>
      </c>
      <c r="I1209" s="18">
        <f t="shared" si="61"/>
        <v>60.932125149598221</v>
      </c>
      <c r="J1209" s="18">
        <f t="shared" si="62"/>
        <v>8.9975515281798368E-2</v>
      </c>
      <c r="K1209" s="18"/>
      <c r="L1209" s="56" t="str">
        <f>+VLOOKUP(Tabla1[[#This Row],[Operador]],OPE_6[#All],9,FALSE)</f>
        <v>J-ALLC SA</v>
      </c>
    </row>
    <row r="1210" spans="1:12" x14ac:dyDescent="0.2">
      <c r="A1210" s="15">
        <v>2010</v>
      </c>
      <c r="B1210" s="15" t="s">
        <v>29</v>
      </c>
      <c r="C1210" s="16" t="str">
        <f t="shared" si="63"/>
        <v>Septiembre-2010</v>
      </c>
      <c r="D1210" s="15" t="s">
        <v>81</v>
      </c>
      <c r="E1210" s="67">
        <v>345950</v>
      </c>
      <c r="F1210" s="67">
        <v>166537550</v>
      </c>
      <c r="G1210" s="17">
        <f>+Tabla1[[#This Row],[Toneladas Km (Ton.Km)]]/Tabla1[[#This Row],[Toneladas (Ton)]]</f>
        <v>481.39196415667004</v>
      </c>
      <c r="H1210" s="18">
        <v>23075041</v>
      </c>
      <c r="I1210" s="18">
        <f t="shared" si="61"/>
        <v>66.70050874403816</v>
      </c>
      <c r="J1210" s="18">
        <f t="shared" si="62"/>
        <v>0.13855758656230982</v>
      </c>
      <c r="K1210" s="18"/>
      <c r="L1210" s="56" t="str">
        <f>+VLOOKUP(Tabla1[[#This Row],[Operador]],OPE_6[#All],9,FALSE)</f>
        <v>B-FEP SA</v>
      </c>
    </row>
    <row r="1211" spans="1:12" x14ac:dyDescent="0.2">
      <c r="A1211" s="15">
        <v>2010</v>
      </c>
      <c r="B1211" s="15" t="s">
        <v>29</v>
      </c>
      <c r="C1211" s="16" t="str">
        <f t="shared" si="63"/>
        <v>Septiembre-2010</v>
      </c>
      <c r="D1211" s="15" t="s">
        <v>6</v>
      </c>
      <c r="E1211" s="67">
        <v>444750</v>
      </c>
      <c r="F1211" s="67">
        <v>166772000</v>
      </c>
      <c r="G1211" s="17">
        <f>+Tabla1[[#This Row],[Toneladas Km (Ton.Km)]]/Tabla1[[#This Row],[Toneladas (Ton)]]</f>
        <v>374.97920179876337</v>
      </c>
      <c r="H1211" s="18">
        <v>20585000</v>
      </c>
      <c r="I1211" s="18">
        <f t="shared" si="61"/>
        <v>46.284429454749862</v>
      </c>
      <c r="J1211" s="18">
        <f t="shared" si="62"/>
        <v>0.12343199098169956</v>
      </c>
      <c r="K1211" s="18"/>
      <c r="L1211" s="56" t="str">
        <f>+VLOOKUP(Tabla1[[#This Row],[Operador]],OPE_6[#All],9,FALSE)</f>
        <v>A-FSR SA</v>
      </c>
    </row>
    <row r="1212" spans="1:12" x14ac:dyDescent="0.2">
      <c r="A1212" s="15">
        <v>2010</v>
      </c>
      <c r="B1212" s="15" t="s">
        <v>29</v>
      </c>
      <c r="C1212" s="16" t="str">
        <f t="shared" si="63"/>
        <v>Septiembre-2010</v>
      </c>
      <c r="D1212" s="15" t="s">
        <v>35</v>
      </c>
      <c r="E1212" s="67">
        <v>65176</v>
      </c>
      <c r="F1212" s="67">
        <v>39876127</v>
      </c>
      <c r="G1212" s="17">
        <f>+Tabla1[[#This Row],[Toneladas Km (Ton.Km)]]/Tabla1[[#This Row],[Toneladas (Ton)]]</f>
        <v>611.82225052166439</v>
      </c>
      <c r="H1212" s="18">
        <v>4138180.0000000005</v>
      </c>
      <c r="I1212" s="18">
        <f t="shared" si="61"/>
        <v>63.49238983674973</v>
      </c>
      <c r="J1212" s="18">
        <f t="shared" si="62"/>
        <v>0.10377587572634625</v>
      </c>
      <c r="K1212" s="18"/>
      <c r="L1212" s="56" t="str">
        <f>+VLOOKUP(Tabla1[[#This Row],[Operador]],OPE_6[#All],9,FALSE)</f>
        <v>I-ALLM SA</v>
      </c>
    </row>
    <row r="1213" spans="1:12" x14ac:dyDescent="0.2">
      <c r="A1213" s="15">
        <v>2010</v>
      </c>
      <c r="B1213" s="15" t="s">
        <v>29</v>
      </c>
      <c r="C1213" s="16" t="str">
        <f t="shared" si="63"/>
        <v>Septiembre-2010</v>
      </c>
      <c r="D1213" s="15" t="s">
        <v>7</v>
      </c>
      <c r="E1213" s="67">
        <v>755665</v>
      </c>
      <c r="F1213" s="67">
        <v>374343324</v>
      </c>
      <c r="G1213" s="17">
        <f>+Tabla1[[#This Row],[Toneladas Km (Ton.Km)]]/Tabla1[[#This Row],[Toneladas (Ton)]]</f>
        <v>495.38264177909525</v>
      </c>
      <c r="H1213" s="18">
        <v>40369518</v>
      </c>
      <c r="I1213" s="18">
        <f t="shared" si="61"/>
        <v>53.422506004644916</v>
      </c>
      <c r="J1213" s="18">
        <f t="shared" si="62"/>
        <v>0.10784089206837304</v>
      </c>
      <c r="K1213" s="18"/>
      <c r="L1213" s="56" t="str">
        <f>+VLOOKUP(Tabla1[[#This Row],[Operador]],OPE_6[#All],9,FALSE)</f>
        <v>C-NCA SA</v>
      </c>
    </row>
    <row r="1214" spans="1:12" x14ac:dyDescent="0.2">
      <c r="A1214" s="15">
        <v>2010</v>
      </c>
      <c r="B1214" s="15" t="s">
        <v>29</v>
      </c>
      <c r="C1214" s="16" t="str">
        <f t="shared" si="63"/>
        <v>Septiembre-2010</v>
      </c>
      <c r="D1214" s="15" t="s">
        <v>36</v>
      </c>
      <c r="E1214" s="67">
        <v>368420</v>
      </c>
      <c r="F1214" s="67">
        <v>260289339</v>
      </c>
      <c r="G1214" s="17">
        <f>+Tabla1[[#This Row],[Toneladas Km (Ton.Km)]]/Tabla1[[#This Row],[Toneladas (Ton)]]</f>
        <v>706.50165300472293</v>
      </c>
      <c r="H1214" s="18">
        <v>22985150</v>
      </c>
      <c r="I1214" s="18">
        <f t="shared" si="61"/>
        <v>62.388442538407254</v>
      </c>
      <c r="J1214" s="18">
        <f t="shared" si="62"/>
        <v>8.8306152254664566E-2</v>
      </c>
      <c r="K1214" s="18"/>
      <c r="L1214" s="56" t="str">
        <f>+VLOOKUP(Tabla1[[#This Row],[Operador]],OPE_6[#All],9,FALSE)</f>
        <v>J-ALLC SA</v>
      </c>
    </row>
    <row r="1215" spans="1:12" x14ac:dyDescent="0.2">
      <c r="A1215" s="15">
        <v>2010</v>
      </c>
      <c r="B1215" s="15" t="s">
        <v>30</v>
      </c>
      <c r="C1215" s="16" t="str">
        <f t="shared" si="63"/>
        <v>Octubre-2010</v>
      </c>
      <c r="D1215" s="15" t="s">
        <v>81</v>
      </c>
      <c r="E1215" s="67">
        <v>181610</v>
      </c>
      <c r="F1215" s="67">
        <v>88066140</v>
      </c>
      <c r="G1215" s="17">
        <f>+Tabla1[[#This Row],[Toneladas Km (Ton.Km)]]/Tabla1[[#This Row],[Toneladas (Ton)]]</f>
        <v>484.91900225758491</v>
      </c>
      <c r="H1215" s="18">
        <v>12136764</v>
      </c>
      <c r="I1215" s="18">
        <f t="shared" si="61"/>
        <v>66.828720885413802</v>
      </c>
      <c r="J1215" s="18">
        <f t="shared" si="62"/>
        <v>0.13781419283279589</v>
      </c>
      <c r="K1215" s="18"/>
      <c r="L1215" s="56" t="str">
        <f>+VLOOKUP(Tabla1[[#This Row],[Operador]],OPE_6[#All],9,FALSE)</f>
        <v>B-FEP SA</v>
      </c>
    </row>
    <row r="1216" spans="1:12" x14ac:dyDescent="0.2">
      <c r="A1216" s="15">
        <v>2010</v>
      </c>
      <c r="B1216" s="15" t="s">
        <v>30</v>
      </c>
      <c r="C1216" s="16" t="str">
        <f t="shared" si="63"/>
        <v>Octubre-2010</v>
      </c>
      <c r="D1216" s="15" t="s">
        <v>6</v>
      </c>
      <c r="E1216" s="67">
        <v>448160</v>
      </c>
      <c r="F1216" s="67">
        <v>168309000</v>
      </c>
      <c r="G1216" s="17">
        <f>+Tabla1[[#This Row],[Toneladas Km (Ton.Km)]]/Tabla1[[#This Row],[Toneladas (Ton)]]</f>
        <v>375.55560514102109</v>
      </c>
      <c r="H1216" s="18">
        <v>21377000</v>
      </c>
      <c r="I1216" s="18">
        <f t="shared" si="61"/>
        <v>47.699482327740093</v>
      </c>
      <c r="J1216" s="18">
        <f t="shared" si="62"/>
        <v>0.12701043913278554</v>
      </c>
      <c r="K1216" s="18"/>
      <c r="L1216" s="56" t="str">
        <f>+VLOOKUP(Tabla1[[#This Row],[Operador]],OPE_6[#All],9,FALSE)</f>
        <v>A-FSR SA</v>
      </c>
    </row>
    <row r="1217" spans="1:12" x14ac:dyDescent="0.2">
      <c r="A1217" s="15">
        <v>2010</v>
      </c>
      <c r="B1217" s="15" t="s">
        <v>30</v>
      </c>
      <c r="C1217" s="16" t="str">
        <f t="shared" si="63"/>
        <v>Octubre-2010</v>
      </c>
      <c r="D1217" s="15" t="s">
        <v>35</v>
      </c>
      <c r="E1217" s="67">
        <v>68960</v>
      </c>
      <c r="F1217" s="67">
        <v>39925595</v>
      </c>
      <c r="G1217" s="17">
        <f>+Tabla1[[#This Row],[Toneladas Km (Ton.Km)]]/Tabla1[[#This Row],[Toneladas (Ton)]]</f>
        <v>578.9674448955916</v>
      </c>
      <c r="H1217" s="18">
        <v>4329470</v>
      </c>
      <c r="I1217" s="18">
        <f t="shared" si="61"/>
        <v>62.782337587006964</v>
      </c>
      <c r="J1217" s="18">
        <f t="shared" si="62"/>
        <v>0.10843845908871239</v>
      </c>
      <c r="K1217" s="18"/>
      <c r="L1217" s="56" t="str">
        <f>+VLOOKUP(Tabla1[[#This Row],[Operador]],OPE_6[#All],9,FALSE)</f>
        <v>I-ALLM SA</v>
      </c>
    </row>
    <row r="1218" spans="1:12" x14ac:dyDescent="0.2">
      <c r="A1218" s="15">
        <v>2010</v>
      </c>
      <c r="B1218" s="15" t="s">
        <v>30</v>
      </c>
      <c r="C1218" s="16" t="str">
        <f t="shared" si="63"/>
        <v>Octubre-2010</v>
      </c>
      <c r="D1218" s="15" t="s">
        <v>7</v>
      </c>
      <c r="E1218" s="67">
        <v>754418</v>
      </c>
      <c r="F1218" s="67">
        <v>364777231</v>
      </c>
      <c r="G1218" s="17">
        <f>+Tabla1[[#This Row],[Toneladas Km (Ton.Km)]]/Tabla1[[#This Row],[Toneladas (Ton)]]</f>
        <v>483.52137806892199</v>
      </c>
      <c r="H1218" s="18">
        <v>38506371</v>
      </c>
      <c r="I1218" s="18">
        <f t="shared" si="61"/>
        <v>51.04116153114056</v>
      </c>
      <c r="J1218" s="18">
        <f t="shared" si="62"/>
        <v>0.10556133367874597</v>
      </c>
      <c r="K1218" s="18"/>
      <c r="L1218" s="56" t="str">
        <f>+VLOOKUP(Tabla1[[#This Row],[Operador]],OPE_6[#All],9,FALSE)</f>
        <v>C-NCA SA</v>
      </c>
    </row>
    <row r="1219" spans="1:12" x14ac:dyDescent="0.2">
      <c r="A1219" s="15">
        <v>2010</v>
      </c>
      <c r="B1219" s="15" t="s">
        <v>30</v>
      </c>
      <c r="C1219" s="16" t="str">
        <f t="shared" si="63"/>
        <v>Octubre-2010</v>
      </c>
      <c r="D1219" s="15" t="s">
        <v>36</v>
      </c>
      <c r="E1219" s="67">
        <v>341266</v>
      </c>
      <c r="F1219" s="67">
        <v>247715411</v>
      </c>
      <c r="G1219" s="17">
        <f>+Tabla1[[#This Row],[Toneladas Km (Ton.Km)]]/Tabla1[[#This Row],[Toneladas (Ton)]]</f>
        <v>725.87193274454535</v>
      </c>
      <c r="H1219" s="18">
        <v>21543730</v>
      </c>
      <c r="I1219" s="18">
        <f t="shared" si="61"/>
        <v>63.128849636354047</v>
      </c>
      <c r="J1219" s="18">
        <f t="shared" si="62"/>
        <v>8.696967989609658E-2</v>
      </c>
      <c r="K1219" s="18"/>
      <c r="L1219" s="56" t="str">
        <f>+VLOOKUP(Tabla1[[#This Row],[Operador]],OPE_6[#All],9,FALSE)</f>
        <v>J-ALLC SA</v>
      </c>
    </row>
    <row r="1220" spans="1:12" x14ac:dyDescent="0.2">
      <c r="A1220" s="15">
        <v>2010</v>
      </c>
      <c r="B1220" s="15" t="s">
        <v>31</v>
      </c>
      <c r="C1220" s="16" t="str">
        <f t="shared" si="63"/>
        <v>Noviembre-2010</v>
      </c>
      <c r="D1220" s="15" t="s">
        <v>81</v>
      </c>
      <c r="E1220" s="67">
        <v>273580</v>
      </c>
      <c r="F1220" s="67">
        <v>137764310</v>
      </c>
      <c r="G1220" s="17">
        <f>+Tabla1[[#This Row],[Toneladas Km (Ton.Km)]]/Tabla1[[#This Row],[Toneladas (Ton)]]</f>
        <v>503.56133489290153</v>
      </c>
      <c r="H1220" s="18">
        <v>18087530</v>
      </c>
      <c r="I1220" s="18">
        <f t="shared" si="61"/>
        <v>66.114226186124711</v>
      </c>
      <c r="J1220" s="18">
        <f t="shared" si="62"/>
        <v>0.13129329359686845</v>
      </c>
      <c r="K1220" s="18"/>
      <c r="L1220" s="56" t="str">
        <f>+VLOOKUP(Tabla1[[#This Row],[Operador]],OPE_6[#All],9,FALSE)</f>
        <v>B-FEP SA</v>
      </c>
    </row>
    <row r="1221" spans="1:12" x14ac:dyDescent="0.2">
      <c r="A1221" s="15">
        <v>2010</v>
      </c>
      <c r="B1221" s="15" t="s">
        <v>31</v>
      </c>
      <c r="C1221" s="16" t="str">
        <f t="shared" si="63"/>
        <v>Noviembre-2010</v>
      </c>
      <c r="D1221" s="15" t="s">
        <v>6</v>
      </c>
      <c r="E1221" s="67">
        <v>445120</v>
      </c>
      <c r="F1221" s="67">
        <v>166137000</v>
      </c>
      <c r="G1221" s="17">
        <f>+Tabla1[[#This Row],[Toneladas Km (Ton.Km)]]/Tabla1[[#This Row],[Toneladas (Ton)]]</f>
        <v>373.24092379583033</v>
      </c>
      <c r="H1221" s="18">
        <v>20993000</v>
      </c>
      <c r="I1221" s="18">
        <f t="shared" si="61"/>
        <v>47.162562904385332</v>
      </c>
      <c r="J1221" s="18">
        <f t="shared" si="62"/>
        <v>0.12635957071573461</v>
      </c>
      <c r="K1221" s="18"/>
      <c r="L1221" s="56" t="str">
        <f>+VLOOKUP(Tabla1[[#This Row],[Operador]],OPE_6[#All],9,FALSE)</f>
        <v>A-FSR SA</v>
      </c>
    </row>
    <row r="1222" spans="1:12" x14ac:dyDescent="0.2">
      <c r="A1222" s="15">
        <v>2010</v>
      </c>
      <c r="B1222" s="15" t="s">
        <v>31</v>
      </c>
      <c r="C1222" s="16" t="str">
        <f t="shared" si="63"/>
        <v>Noviembre-2010</v>
      </c>
      <c r="D1222" s="15" t="s">
        <v>35</v>
      </c>
      <c r="E1222" s="67">
        <v>73198</v>
      </c>
      <c r="F1222" s="67">
        <v>40897583</v>
      </c>
      <c r="G1222" s="17">
        <f>+Tabla1[[#This Row],[Toneladas Km (Ton.Km)]]/Tabla1[[#This Row],[Toneladas (Ton)]]</f>
        <v>558.72541599497254</v>
      </c>
      <c r="H1222" s="18">
        <v>4905910</v>
      </c>
      <c r="I1222" s="18">
        <f t="shared" ref="I1222:I1229" si="64">+H1222/E1222</f>
        <v>67.022459630044537</v>
      </c>
      <c r="J1222" s="18">
        <f t="shared" ref="J1222:J1229" si="65">+H1222/F1222</f>
        <v>0.11995598859717456</v>
      </c>
      <c r="K1222" s="18"/>
      <c r="L1222" s="56" t="str">
        <f>+VLOOKUP(Tabla1[[#This Row],[Operador]],OPE_6[#All],9,FALSE)</f>
        <v>I-ALLM SA</v>
      </c>
    </row>
    <row r="1223" spans="1:12" x14ac:dyDescent="0.2">
      <c r="A1223" s="15">
        <v>2010</v>
      </c>
      <c r="B1223" s="15" t="s">
        <v>31</v>
      </c>
      <c r="C1223" s="16" t="str">
        <f t="shared" si="63"/>
        <v>Noviembre-2010</v>
      </c>
      <c r="D1223" s="15" t="s">
        <v>7</v>
      </c>
      <c r="E1223" s="67">
        <v>664027</v>
      </c>
      <c r="F1223" s="67">
        <v>372429890</v>
      </c>
      <c r="G1223" s="17">
        <f>+Tabla1[[#This Row],[Toneladas Km (Ton.Km)]]/Tabla1[[#This Row],[Toneladas (Ton)]]</f>
        <v>560.86558227300998</v>
      </c>
      <c r="H1223" s="18">
        <v>39954824</v>
      </c>
      <c r="I1223" s="18">
        <f t="shared" si="64"/>
        <v>60.170481019597098</v>
      </c>
      <c r="J1223" s="18">
        <f t="shared" si="65"/>
        <v>0.10728146443885049</v>
      </c>
      <c r="K1223" s="18"/>
      <c r="L1223" s="56" t="str">
        <f>+VLOOKUP(Tabla1[[#This Row],[Operador]],OPE_6[#All],9,FALSE)</f>
        <v>C-NCA SA</v>
      </c>
    </row>
    <row r="1224" spans="1:12" x14ac:dyDescent="0.2">
      <c r="A1224" s="15">
        <v>2010</v>
      </c>
      <c r="B1224" s="15" t="s">
        <v>31</v>
      </c>
      <c r="C1224" s="16" t="str">
        <f t="shared" si="63"/>
        <v>Noviembre-2010</v>
      </c>
      <c r="D1224" s="15" t="s">
        <v>36</v>
      </c>
      <c r="E1224" s="67">
        <v>363046</v>
      </c>
      <c r="F1224" s="67">
        <v>263070385</v>
      </c>
      <c r="G1224" s="17">
        <f>+Tabla1[[#This Row],[Toneladas Km (Ton.Km)]]/Tabla1[[#This Row],[Toneladas (Ton)]]</f>
        <v>724.6199792863714</v>
      </c>
      <c r="H1224" s="18">
        <v>25322940</v>
      </c>
      <c r="I1224" s="18">
        <f t="shared" si="64"/>
        <v>69.751326278212673</v>
      </c>
      <c r="J1224" s="18">
        <f t="shared" si="65"/>
        <v>9.6259181739518113E-2</v>
      </c>
      <c r="K1224" s="18"/>
      <c r="L1224" s="56" t="str">
        <f>+VLOOKUP(Tabla1[[#This Row],[Operador]],OPE_6[#All],9,FALSE)</f>
        <v>J-ALLC SA</v>
      </c>
    </row>
    <row r="1225" spans="1:12" x14ac:dyDescent="0.2">
      <c r="A1225" s="15">
        <v>2010</v>
      </c>
      <c r="B1225" s="15" t="s">
        <v>32</v>
      </c>
      <c r="C1225" s="16" t="str">
        <f t="shared" si="63"/>
        <v>Diciembre-2010</v>
      </c>
      <c r="D1225" s="15" t="s">
        <v>81</v>
      </c>
      <c r="E1225" s="67">
        <v>287730</v>
      </c>
      <c r="F1225" s="67">
        <v>146964300</v>
      </c>
      <c r="G1225" s="17">
        <f>+Tabla1[[#This Row],[Toneladas Km (Ton.Km)]]/Tabla1[[#This Row],[Toneladas (Ton)]]</f>
        <v>510.77155666770932</v>
      </c>
      <c r="H1225" s="18">
        <v>19815623</v>
      </c>
      <c r="I1225" s="18">
        <f t="shared" si="64"/>
        <v>68.868811038126026</v>
      </c>
      <c r="J1225" s="18">
        <f t="shared" si="65"/>
        <v>0.13483290159582972</v>
      </c>
      <c r="K1225" s="18"/>
      <c r="L1225" s="56" t="str">
        <f>+VLOOKUP(Tabla1[[#This Row],[Operador]],OPE_6[#All],9,FALSE)</f>
        <v>B-FEP SA</v>
      </c>
    </row>
    <row r="1226" spans="1:12" x14ac:dyDescent="0.2">
      <c r="A1226" s="15">
        <v>2010</v>
      </c>
      <c r="B1226" s="15" t="s">
        <v>32</v>
      </c>
      <c r="C1226" s="16" t="str">
        <f t="shared" si="63"/>
        <v>Diciembre-2010</v>
      </c>
      <c r="D1226" s="15" t="s">
        <v>6</v>
      </c>
      <c r="E1226" s="67">
        <v>405350</v>
      </c>
      <c r="F1226" s="67">
        <v>142936000</v>
      </c>
      <c r="G1226" s="17">
        <f>+Tabla1[[#This Row],[Toneladas Km (Ton.Km)]]/Tabla1[[#This Row],[Toneladas (Ton)]]</f>
        <v>352.62365856667077</v>
      </c>
      <c r="H1226" s="18">
        <v>20249000</v>
      </c>
      <c r="I1226" s="18">
        <f t="shared" si="64"/>
        <v>49.954360429258664</v>
      </c>
      <c r="J1226" s="18">
        <f t="shared" si="65"/>
        <v>0.14166480102983153</v>
      </c>
      <c r="K1226" s="18"/>
      <c r="L1226" s="56" t="str">
        <f>+VLOOKUP(Tabla1[[#This Row],[Operador]],OPE_6[#All],9,FALSE)</f>
        <v>A-FSR SA</v>
      </c>
    </row>
    <row r="1227" spans="1:12" x14ac:dyDescent="0.2">
      <c r="A1227" s="15">
        <v>2010</v>
      </c>
      <c r="B1227" s="15" t="s">
        <v>32</v>
      </c>
      <c r="C1227" s="16" t="str">
        <f t="shared" si="63"/>
        <v>Diciembre-2010</v>
      </c>
      <c r="D1227" s="15" t="s">
        <v>35</v>
      </c>
      <c r="E1227" s="67">
        <v>63917</v>
      </c>
      <c r="F1227" s="67">
        <v>39586831</v>
      </c>
      <c r="G1227" s="17">
        <f>+Tabla1[[#This Row],[Toneladas Km (Ton.Km)]]/Tabla1[[#This Row],[Toneladas (Ton)]]</f>
        <v>619.34745059999682</v>
      </c>
      <c r="H1227" s="18">
        <v>6604690</v>
      </c>
      <c r="I1227" s="18">
        <f t="shared" si="64"/>
        <v>103.33229031400097</v>
      </c>
      <c r="J1227" s="18">
        <f t="shared" si="65"/>
        <v>0.16684058393055004</v>
      </c>
      <c r="K1227" s="18"/>
      <c r="L1227" s="56" t="str">
        <f>+VLOOKUP(Tabla1[[#This Row],[Operador]],OPE_6[#All],9,FALSE)</f>
        <v>I-ALLM SA</v>
      </c>
    </row>
    <row r="1228" spans="1:12" x14ac:dyDescent="0.2">
      <c r="A1228" s="15">
        <v>2010</v>
      </c>
      <c r="B1228" s="15" t="s">
        <v>32</v>
      </c>
      <c r="C1228" s="16" t="str">
        <f t="shared" si="63"/>
        <v>Diciembre-2010</v>
      </c>
      <c r="D1228" s="15" t="s">
        <v>7</v>
      </c>
      <c r="E1228" s="67">
        <v>607291</v>
      </c>
      <c r="F1228" s="67">
        <v>324495945</v>
      </c>
      <c r="G1228" s="17">
        <f>+Tabla1[[#This Row],[Toneladas Km (Ton.Km)]]/Tabla1[[#This Row],[Toneladas (Ton)]]</f>
        <v>534.33353202994942</v>
      </c>
      <c r="H1228" s="18">
        <v>34211501</v>
      </c>
      <c r="I1228" s="18">
        <f t="shared" si="64"/>
        <v>56.334608943653045</v>
      </c>
      <c r="J1228" s="18">
        <f t="shared" si="65"/>
        <v>0.105429671856146</v>
      </c>
      <c r="K1228" s="18"/>
      <c r="L1228" s="56" t="str">
        <f>+VLOOKUP(Tabla1[[#This Row],[Operador]],OPE_6[#All],9,FALSE)</f>
        <v>C-NCA SA</v>
      </c>
    </row>
    <row r="1229" spans="1:12" x14ac:dyDescent="0.2">
      <c r="A1229" s="15">
        <v>2010</v>
      </c>
      <c r="B1229" s="15" t="s">
        <v>32</v>
      </c>
      <c r="C1229" s="16" t="str">
        <f t="shared" si="63"/>
        <v>Diciembre-2010</v>
      </c>
      <c r="D1229" s="15" t="s">
        <v>36</v>
      </c>
      <c r="E1229" s="67">
        <v>319628</v>
      </c>
      <c r="F1229" s="67">
        <v>242571047</v>
      </c>
      <c r="G1229" s="17">
        <f>+Tabla1[[#This Row],[Toneladas Km (Ton.Km)]]/Tabla1[[#This Row],[Toneladas (Ton)]]</f>
        <v>758.91676261153589</v>
      </c>
      <c r="H1229" s="18">
        <v>23419150</v>
      </c>
      <c r="I1229" s="18">
        <f t="shared" si="64"/>
        <v>73.270020148422546</v>
      </c>
      <c r="J1229" s="18">
        <f t="shared" si="65"/>
        <v>9.6545528782748746E-2</v>
      </c>
      <c r="K1229" s="18"/>
      <c r="L1229" s="56" t="str">
        <f>+VLOOKUP(Tabla1[[#This Row],[Operador]],OPE_6[#All],9,FALSE)</f>
        <v>J-ALLC SA</v>
      </c>
    </row>
    <row r="1230" spans="1:12" x14ac:dyDescent="0.2">
      <c r="A1230" s="15">
        <v>2010</v>
      </c>
      <c r="B1230" s="15" t="s">
        <v>4</v>
      </c>
      <c r="C1230" s="50" t="str">
        <f t="shared" si="63"/>
        <v>Enero-2010</v>
      </c>
      <c r="D1230" s="15" t="s">
        <v>48</v>
      </c>
      <c r="E1230" s="67">
        <v>25000</v>
      </c>
      <c r="F1230" s="67" t="s">
        <v>114</v>
      </c>
      <c r="G1230" s="17">
        <v>0</v>
      </c>
      <c r="I1230" s="18">
        <v>0</v>
      </c>
      <c r="J1230" s="18" t="s">
        <v>114</v>
      </c>
      <c r="K1230" s="18"/>
      <c r="L1230" s="56" t="str">
        <f>+VLOOKUP(Tabla1[[#This Row],[Operador]],OPE_6[#All],9,FALSE)</f>
        <v>G-TP SA</v>
      </c>
    </row>
    <row r="1231" spans="1:12" x14ac:dyDescent="0.2">
      <c r="A1231" s="15">
        <v>2010</v>
      </c>
      <c r="B1231" s="15" t="s">
        <v>11</v>
      </c>
      <c r="C1231" s="50" t="str">
        <f t="shared" si="63"/>
        <v>Febrero-2010</v>
      </c>
      <c r="D1231" s="15" t="s">
        <v>48</v>
      </c>
      <c r="E1231" s="67">
        <v>34800</v>
      </c>
      <c r="F1231" s="67" t="s">
        <v>114</v>
      </c>
      <c r="G1231" s="17">
        <v>0</v>
      </c>
      <c r="I1231" s="18">
        <v>0</v>
      </c>
      <c r="J1231" s="18" t="s">
        <v>114</v>
      </c>
      <c r="K1231" s="18"/>
      <c r="L1231" s="56" t="str">
        <f>+VLOOKUP(Tabla1[[#This Row],[Operador]],OPE_6[#All],9,FALSE)</f>
        <v>G-TP SA</v>
      </c>
    </row>
    <row r="1232" spans="1:12" x14ac:dyDescent="0.2">
      <c r="A1232" s="15">
        <v>2010</v>
      </c>
      <c r="B1232" s="15" t="s">
        <v>12</v>
      </c>
      <c r="C1232" s="50" t="str">
        <f t="shared" si="63"/>
        <v>Marzo-2010</v>
      </c>
      <c r="D1232" s="15" t="s">
        <v>48</v>
      </c>
      <c r="E1232" s="67">
        <v>23600</v>
      </c>
      <c r="F1232" s="67" t="s">
        <v>114</v>
      </c>
      <c r="G1232" s="17">
        <v>0</v>
      </c>
      <c r="I1232" s="18">
        <v>0</v>
      </c>
      <c r="J1232" s="18" t="s">
        <v>114</v>
      </c>
      <c r="K1232" s="18"/>
      <c r="L1232" s="56" t="str">
        <f>+VLOOKUP(Tabla1[[#This Row],[Operador]],OPE_6[#All],9,FALSE)</f>
        <v>G-TP SA</v>
      </c>
    </row>
    <row r="1233" spans="1:12" x14ac:dyDescent="0.2">
      <c r="A1233" s="15">
        <v>2010</v>
      </c>
      <c r="B1233" s="15" t="s">
        <v>13</v>
      </c>
      <c r="C1233" s="50" t="str">
        <f t="shared" si="63"/>
        <v>Abril-2010</v>
      </c>
      <c r="D1233" s="15" t="s">
        <v>48</v>
      </c>
      <c r="E1233" s="67">
        <v>25920</v>
      </c>
      <c r="F1233" s="67" t="s">
        <v>114</v>
      </c>
      <c r="G1233" s="17">
        <v>0</v>
      </c>
      <c r="I1233" s="18">
        <v>0</v>
      </c>
      <c r="J1233" s="18" t="s">
        <v>114</v>
      </c>
      <c r="K1233" s="18"/>
      <c r="L1233" s="56" t="str">
        <f>+VLOOKUP(Tabla1[[#This Row],[Operador]],OPE_6[#All],9,FALSE)</f>
        <v>G-TP SA</v>
      </c>
    </row>
    <row r="1234" spans="1:12" x14ac:dyDescent="0.2">
      <c r="A1234" s="15">
        <v>2010</v>
      </c>
      <c r="B1234" s="15" t="s">
        <v>14</v>
      </c>
      <c r="C1234" s="50" t="str">
        <f t="shared" si="63"/>
        <v>Mayo-2010</v>
      </c>
      <c r="D1234" s="15" t="s">
        <v>48</v>
      </c>
      <c r="E1234" s="67">
        <v>25800</v>
      </c>
      <c r="F1234" s="67" t="s">
        <v>114</v>
      </c>
      <c r="G1234" s="17">
        <v>0</v>
      </c>
      <c r="I1234" s="18">
        <v>0</v>
      </c>
      <c r="J1234" s="18" t="s">
        <v>114</v>
      </c>
      <c r="K1234" s="18"/>
      <c r="L1234" s="56" t="str">
        <f>+VLOOKUP(Tabla1[[#This Row],[Operador]],OPE_6[#All],9,FALSE)</f>
        <v>G-TP SA</v>
      </c>
    </row>
    <row r="1235" spans="1:12" x14ac:dyDescent="0.2">
      <c r="A1235" s="15">
        <v>2010</v>
      </c>
      <c r="B1235" s="15" t="s">
        <v>15</v>
      </c>
      <c r="C1235" s="50" t="str">
        <f t="shared" si="63"/>
        <v>Junio-2010</v>
      </c>
      <c r="D1235" s="15" t="s">
        <v>48</v>
      </c>
      <c r="E1235" s="67">
        <v>29160</v>
      </c>
      <c r="F1235" s="67" t="s">
        <v>114</v>
      </c>
      <c r="G1235" s="17">
        <v>0</v>
      </c>
      <c r="I1235" s="18">
        <v>0</v>
      </c>
      <c r="J1235" s="18" t="s">
        <v>114</v>
      </c>
      <c r="K1235" s="18"/>
      <c r="L1235" s="56" t="str">
        <f>+VLOOKUP(Tabla1[[#This Row],[Operador]],OPE_6[#All],9,FALSE)</f>
        <v>G-TP SA</v>
      </c>
    </row>
    <row r="1236" spans="1:12" x14ac:dyDescent="0.2">
      <c r="A1236" s="15">
        <v>2010</v>
      </c>
      <c r="B1236" s="15" t="s">
        <v>16</v>
      </c>
      <c r="C1236" s="50" t="str">
        <f t="shared" si="63"/>
        <v>Julio-2010</v>
      </c>
      <c r="D1236" s="15" t="s">
        <v>48</v>
      </c>
      <c r="E1236" s="67">
        <v>30240</v>
      </c>
      <c r="F1236" s="67" t="s">
        <v>114</v>
      </c>
      <c r="G1236" s="17">
        <v>0</v>
      </c>
      <c r="I1236" s="18">
        <v>0</v>
      </c>
      <c r="J1236" s="18" t="s">
        <v>114</v>
      </c>
      <c r="K1236" s="18"/>
      <c r="L1236" s="56" t="str">
        <f>+VLOOKUP(Tabla1[[#This Row],[Operador]],OPE_6[#All],9,FALSE)</f>
        <v>G-TP SA</v>
      </c>
    </row>
    <row r="1237" spans="1:12" x14ac:dyDescent="0.2">
      <c r="A1237" s="15">
        <v>2010</v>
      </c>
      <c r="B1237" s="15" t="s">
        <v>28</v>
      </c>
      <c r="C1237" s="50" t="str">
        <f t="shared" si="63"/>
        <v>Agosto-2010</v>
      </c>
      <c r="D1237" s="15" t="s">
        <v>48</v>
      </c>
      <c r="E1237" s="67">
        <v>29080</v>
      </c>
      <c r="F1237" s="67" t="s">
        <v>114</v>
      </c>
      <c r="G1237" s="17">
        <v>0</v>
      </c>
      <c r="I1237" s="18">
        <v>0</v>
      </c>
      <c r="J1237" s="18" t="s">
        <v>114</v>
      </c>
      <c r="K1237" s="18"/>
      <c r="L1237" s="56" t="str">
        <f>+VLOOKUP(Tabla1[[#This Row],[Operador]],OPE_6[#All],9,FALSE)</f>
        <v>G-TP SA</v>
      </c>
    </row>
    <row r="1238" spans="1:12" x14ac:dyDescent="0.2">
      <c r="A1238" s="15">
        <v>2010</v>
      </c>
      <c r="B1238" s="15" t="s">
        <v>29</v>
      </c>
      <c r="C1238" s="50" t="str">
        <f t="shared" si="63"/>
        <v>Septiembre-2010</v>
      </c>
      <c r="D1238" s="15" t="s">
        <v>48</v>
      </c>
      <c r="E1238" s="67">
        <v>29120</v>
      </c>
      <c r="F1238" s="67" t="s">
        <v>114</v>
      </c>
      <c r="G1238" s="17">
        <v>0</v>
      </c>
      <c r="I1238" s="18">
        <v>0</v>
      </c>
      <c r="J1238" s="18" t="s">
        <v>114</v>
      </c>
      <c r="K1238" s="18"/>
      <c r="L1238" s="56" t="str">
        <f>+VLOOKUP(Tabla1[[#This Row],[Operador]],OPE_6[#All],9,FALSE)</f>
        <v>G-TP SA</v>
      </c>
    </row>
    <row r="1239" spans="1:12" x14ac:dyDescent="0.2">
      <c r="A1239" s="15">
        <v>2010</v>
      </c>
      <c r="B1239" s="15" t="s">
        <v>30</v>
      </c>
      <c r="C1239" s="50" t="str">
        <f t="shared" si="63"/>
        <v>Octubre-2010</v>
      </c>
      <c r="D1239" s="15" t="s">
        <v>48</v>
      </c>
      <c r="E1239" s="67">
        <v>28080</v>
      </c>
      <c r="F1239" s="67" t="s">
        <v>114</v>
      </c>
      <c r="G1239" s="17">
        <v>0</v>
      </c>
      <c r="I1239" s="18">
        <v>0</v>
      </c>
      <c r="J1239" s="18" t="s">
        <v>114</v>
      </c>
      <c r="K1239" s="18"/>
      <c r="L1239" s="56" t="str">
        <f>+VLOOKUP(Tabla1[[#This Row],[Operador]],OPE_6[#All],9,FALSE)</f>
        <v>G-TP SA</v>
      </c>
    </row>
    <row r="1240" spans="1:12" x14ac:dyDescent="0.2">
      <c r="A1240" s="15">
        <v>2010</v>
      </c>
      <c r="B1240" s="15" t="s">
        <v>31</v>
      </c>
      <c r="C1240" s="50" t="str">
        <f t="shared" si="63"/>
        <v>Noviembre-2010</v>
      </c>
      <c r="D1240" s="15" t="s">
        <v>48</v>
      </c>
      <c r="E1240" s="67">
        <v>25920</v>
      </c>
      <c r="F1240" s="67" t="s">
        <v>114</v>
      </c>
      <c r="G1240" s="17">
        <v>0</v>
      </c>
      <c r="I1240" s="18">
        <v>0</v>
      </c>
      <c r="J1240" s="18" t="s">
        <v>114</v>
      </c>
      <c r="K1240" s="18"/>
      <c r="L1240" s="56" t="str">
        <f>+VLOOKUP(Tabla1[[#This Row],[Operador]],OPE_6[#All],9,FALSE)</f>
        <v>G-TP SA</v>
      </c>
    </row>
    <row r="1241" spans="1:12" x14ac:dyDescent="0.2">
      <c r="A1241" s="15">
        <v>2010</v>
      </c>
      <c r="B1241" s="15" t="s">
        <v>32</v>
      </c>
      <c r="C1241" s="50" t="str">
        <f t="shared" si="63"/>
        <v>Diciembre-2010</v>
      </c>
      <c r="D1241" s="15" t="s">
        <v>48</v>
      </c>
      <c r="E1241" s="67">
        <v>30200</v>
      </c>
      <c r="F1241" s="67" t="s">
        <v>114</v>
      </c>
      <c r="G1241" s="17">
        <v>0</v>
      </c>
      <c r="I1241" s="18">
        <v>0</v>
      </c>
      <c r="J1241" s="18" t="s">
        <v>114</v>
      </c>
      <c r="K1241" s="18"/>
      <c r="L1241" s="56" t="str">
        <f>+VLOOKUP(Tabla1[[#This Row],[Operador]],OPE_6[#All],9,FALSE)</f>
        <v>G-TP SA</v>
      </c>
    </row>
    <row r="1242" spans="1:12" x14ac:dyDescent="0.2">
      <c r="A1242" s="15">
        <v>2010</v>
      </c>
      <c r="B1242" s="15" t="s">
        <v>4</v>
      </c>
      <c r="C1242" s="16" t="str">
        <f t="shared" si="63"/>
        <v>Enero-2010</v>
      </c>
      <c r="D1242" s="15" t="s">
        <v>163</v>
      </c>
      <c r="E1242" s="67">
        <v>79105</v>
      </c>
      <c r="F1242" s="67">
        <v>69116598</v>
      </c>
      <c r="G1242" s="17">
        <f>+Tabla1[[#This Row],[Toneladas Km (Ton.Km)]]/Tabla1[[#This Row],[Toneladas (Ton)]]</f>
        <v>873.73235572972635</v>
      </c>
      <c r="H1242" s="18">
        <v>4902511</v>
      </c>
      <c r="I1242" s="18">
        <f t="shared" ref="I1242:I1273" si="66">+H1242/E1242</f>
        <v>61.974729789520261</v>
      </c>
      <c r="J1242" s="18">
        <f t="shared" ref="J1242:J1273" si="67">+H1242/F1242</f>
        <v>7.0931022964990265E-2</v>
      </c>
      <c r="K1242" s="18"/>
      <c r="L1242" s="56" t="str">
        <f>+VLOOKUP(Tabla1[[#This Row],[Operador]],OPE_6[#All],9,FALSE)</f>
        <v>H-BC SA</v>
      </c>
    </row>
    <row r="1243" spans="1:12" x14ac:dyDescent="0.2">
      <c r="A1243" s="15">
        <v>2010</v>
      </c>
      <c r="B1243" s="15" t="s">
        <v>11</v>
      </c>
      <c r="C1243" s="16" t="str">
        <f t="shared" si="63"/>
        <v>Febrero-2010</v>
      </c>
      <c r="D1243" s="15" t="s">
        <v>163</v>
      </c>
      <c r="E1243" s="67">
        <v>45606</v>
      </c>
      <c r="F1243" s="67">
        <v>41027462</v>
      </c>
      <c r="G1243" s="17">
        <f>+Tabla1[[#This Row],[Toneladas Km (Ton.Km)]]/Tabla1[[#This Row],[Toneladas (Ton)]]</f>
        <v>899.60667456036481</v>
      </c>
      <c r="H1243" s="18">
        <v>2935710</v>
      </c>
      <c r="I1243" s="18">
        <f t="shared" si="66"/>
        <v>64.371135376924087</v>
      </c>
      <c r="J1243" s="18">
        <f t="shared" si="67"/>
        <v>7.1554755202746886E-2</v>
      </c>
      <c r="K1243" s="18"/>
      <c r="L1243" s="56" t="str">
        <f>+VLOOKUP(Tabla1[[#This Row],[Operador]],OPE_6[#All],9,FALSE)</f>
        <v>H-BC SA</v>
      </c>
    </row>
    <row r="1244" spans="1:12" x14ac:dyDescent="0.2">
      <c r="A1244" s="15">
        <v>2010</v>
      </c>
      <c r="B1244" s="15" t="s">
        <v>12</v>
      </c>
      <c r="C1244" s="16" t="str">
        <f t="shared" si="63"/>
        <v>Marzo-2010</v>
      </c>
      <c r="D1244" s="15" t="s">
        <v>163</v>
      </c>
      <c r="E1244" s="67">
        <v>47800</v>
      </c>
      <c r="F1244" s="67">
        <v>39520266</v>
      </c>
      <c r="G1244" s="17">
        <f>+Tabla1[[#This Row],[Toneladas Km (Ton.Km)]]/Tabla1[[#This Row],[Toneladas (Ton)]]</f>
        <v>826.78380753138072</v>
      </c>
      <c r="H1244" s="18">
        <v>2967521</v>
      </c>
      <c r="I1244" s="18">
        <f t="shared" si="66"/>
        <v>62.082029288702927</v>
      </c>
      <c r="J1244" s="18">
        <f t="shared" si="67"/>
        <v>7.5088588725592084E-2</v>
      </c>
      <c r="K1244" s="18"/>
      <c r="L1244" s="56" t="str">
        <f>+VLOOKUP(Tabla1[[#This Row],[Operador]],OPE_6[#All],9,FALSE)</f>
        <v>H-BC SA</v>
      </c>
    </row>
    <row r="1245" spans="1:12" x14ac:dyDescent="0.2">
      <c r="A1245" s="15">
        <v>2010</v>
      </c>
      <c r="B1245" s="15" t="s">
        <v>13</v>
      </c>
      <c r="C1245" s="16" t="str">
        <f t="shared" si="63"/>
        <v>Abril-2010</v>
      </c>
      <c r="D1245" s="15" t="s">
        <v>163</v>
      </c>
      <c r="E1245" s="67">
        <v>98086</v>
      </c>
      <c r="F1245" s="67">
        <v>59262647</v>
      </c>
      <c r="G1245" s="17">
        <f>+Tabla1[[#This Row],[Toneladas Km (Ton.Km)]]/Tabla1[[#This Row],[Toneladas (Ton)]]</f>
        <v>604.19067960769121</v>
      </c>
      <c r="H1245" s="18">
        <v>5915962</v>
      </c>
      <c r="I1245" s="18">
        <f t="shared" si="66"/>
        <v>60.314030544624103</v>
      </c>
      <c r="J1245" s="18">
        <f t="shared" si="67"/>
        <v>9.9826151876071273E-2</v>
      </c>
      <c r="K1245" s="18"/>
      <c r="L1245" s="56" t="str">
        <f>+VLOOKUP(Tabla1[[#This Row],[Operador]],OPE_6[#All],9,FALSE)</f>
        <v>H-BC SA</v>
      </c>
    </row>
    <row r="1246" spans="1:12" x14ac:dyDescent="0.2">
      <c r="A1246" s="15">
        <v>2010</v>
      </c>
      <c r="B1246" s="15" t="s">
        <v>14</v>
      </c>
      <c r="C1246" s="16" t="str">
        <f t="shared" si="63"/>
        <v>Mayo-2010</v>
      </c>
      <c r="D1246" s="15" t="s">
        <v>163</v>
      </c>
      <c r="E1246" s="67">
        <v>113913</v>
      </c>
      <c r="F1246" s="67">
        <v>81908918</v>
      </c>
      <c r="G1246" s="17">
        <f>+Tabla1[[#This Row],[Toneladas Km (Ton.Km)]]/Tabla1[[#This Row],[Toneladas (Ton)]]</f>
        <v>719.04802788092672</v>
      </c>
      <c r="H1246" s="18">
        <v>7858739</v>
      </c>
      <c r="I1246" s="18">
        <f t="shared" si="66"/>
        <v>68.988956484334537</v>
      </c>
      <c r="J1246" s="18">
        <f t="shared" si="67"/>
        <v>9.5944851816990182E-2</v>
      </c>
      <c r="K1246" s="18"/>
      <c r="L1246" s="56" t="str">
        <f>+VLOOKUP(Tabla1[[#This Row],[Operador]],OPE_6[#All],9,FALSE)</f>
        <v>H-BC SA</v>
      </c>
    </row>
    <row r="1247" spans="1:12" x14ac:dyDescent="0.2">
      <c r="A1247" s="15">
        <v>2010</v>
      </c>
      <c r="B1247" s="15" t="s">
        <v>15</v>
      </c>
      <c r="C1247" s="16" t="str">
        <f t="shared" si="63"/>
        <v>Junio-2010</v>
      </c>
      <c r="D1247" s="15" t="s">
        <v>163</v>
      </c>
      <c r="E1247" s="67">
        <v>120394</v>
      </c>
      <c r="F1247" s="67">
        <v>88514927</v>
      </c>
      <c r="G1247" s="17">
        <f>+Tabla1[[#This Row],[Toneladas Km (Ton.Km)]]/Tabla1[[#This Row],[Toneladas (Ton)]]</f>
        <v>735.21045068691126</v>
      </c>
      <c r="H1247" s="18">
        <v>8441926</v>
      </c>
      <c r="I1247" s="18">
        <f t="shared" si="66"/>
        <v>70.119158762064558</v>
      </c>
      <c r="J1247" s="18">
        <f t="shared" si="67"/>
        <v>9.5372908119779623E-2</v>
      </c>
      <c r="K1247" s="18"/>
      <c r="L1247" s="56" t="str">
        <f>+VLOOKUP(Tabla1[[#This Row],[Operador]],OPE_6[#All],9,FALSE)</f>
        <v>H-BC SA</v>
      </c>
    </row>
    <row r="1248" spans="1:12" x14ac:dyDescent="0.2">
      <c r="A1248" s="15">
        <v>2010</v>
      </c>
      <c r="B1248" s="15" t="s">
        <v>16</v>
      </c>
      <c r="C1248" s="16" t="str">
        <f t="shared" si="63"/>
        <v>Julio-2010</v>
      </c>
      <c r="D1248" s="15" t="s">
        <v>163</v>
      </c>
      <c r="E1248" s="67">
        <v>120212</v>
      </c>
      <c r="F1248" s="67">
        <v>95228381</v>
      </c>
      <c r="G1248" s="17">
        <f>+Tabla1[[#This Row],[Toneladas Km (Ton.Km)]]/Tabla1[[#This Row],[Toneladas (Ton)]]</f>
        <v>792.17034073137461</v>
      </c>
      <c r="H1248" s="18">
        <v>8807821</v>
      </c>
      <c r="I1248" s="18">
        <f t="shared" si="66"/>
        <v>73.269066316174758</v>
      </c>
      <c r="J1248" s="18">
        <f t="shared" si="67"/>
        <v>9.2491554592322639E-2</v>
      </c>
      <c r="K1248" s="18"/>
      <c r="L1248" s="56" t="str">
        <f>+VLOOKUP(Tabla1[[#This Row],[Operador]],OPE_6[#All],9,FALSE)</f>
        <v>H-BC SA</v>
      </c>
    </row>
    <row r="1249" spans="1:12" x14ac:dyDescent="0.2">
      <c r="A1249" s="15">
        <v>2010</v>
      </c>
      <c r="B1249" s="15" t="s">
        <v>28</v>
      </c>
      <c r="C1249" s="16" t="str">
        <f t="shared" si="63"/>
        <v>Agosto-2010</v>
      </c>
      <c r="D1249" s="15" t="s">
        <v>163</v>
      </c>
      <c r="E1249" s="67">
        <v>113674</v>
      </c>
      <c r="F1249" s="67">
        <v>90821555</v>
      </c>
      <c r="G1249" s="17">
        <f>+Tabla1[[#This Row],[Toneladas Km (Ton.Km)]]/Tabla1[[#This Row],[Toneladas (Ton)]]</f>
        <v>798.96506676988577</v>
      </c>
      <c r="H1249" s="18">
        <v>8650187</v>
      </c>
      <c r="I1249" s="18">
        <f t="shared" si="66"/>
        <v>76.096442458257826</v>
      </c>
      <c r="J1249" s="18">
        <f t="shared" si="67"/>
        <v>9.5243766746781644E-2</v>
      </c>
      <c r="K1249" s="18"/>
      <c r="L1249" s="56" t="str">
        <f>+VLOOKUP(Tabla1[[#This Row],[Operador]],OPE_6[#All],9,FALSE)</f>
        <v>H-BC SA</v>
      </c>
    </row>
    <row r="1250" spans="1:12" x14ac:dyDescent="0.2">
      <c r="A1250" s="15">
        <v>2010</v>
      </c>
      <c r="B1250" s="15" t="s">
        <v>29</v>
      </c>
      <c r="C1250" s="16" t="str">
        <f t="shared" si="63"/>
        <v>Septiembre-2010</v>
      </c>
      <c r="D1250" s="15" t="s">
        <v>163</v>
      </c>
      <c r="E1250" s="67">
        <v>110166</v>
      </c>
      <c r="F1250" s="67">
        <v>86376170</v>
      </c>
      <c r="G1250" s="17">
        <f>+Tabla1[[#This Row],[Toneladas Km (Ton.Km)]]/Tabla1[[#This Row],[Toneladas (Ton)]]</f>
        <v>784.05469927200772</v>
      </c>
      <c r="H1250" s="18">
        <v>8208495.9999999991</v>
      </c>
      <c r="I1250" s="18">
        <f t="shared" si="66"/>
        <v>74.51024817094202</v>
      </c>
      <c r="J1250" s="18">
        <f t="shared" si="67"/>
        <v>9.5031951520888211E-2</v>
      </c>
      <c r="K1250" s="18"/>
      <c r="L1250" s="56" t="str">
        <f>+VLOOKUP(Tabla1[[#This Row],[Operador]],OPE_6[#All],9,FALSE)</f>
        <v>H-BC SA</v>
      </c>
    </row>
    <row r="1251" spans="1:12" x14ac:dyDescent="0.2">
      <c r="A1251" s="15">
        <v>2010</v>
      </c>
      <c r="B1251" s="15" t="s">
        <v>30</v>
      </c>
      <c r="C1251" s="16" t="str">
        <f t="shared" si="63"/>
        <v>Octubre-2010</v>
      </c>
      <c r="D1251" s="15" t="s">
        <v>163</v>
      </c>
      <c r="E1251" s="67">
        <v>104162</v>
      </c>
      <c r="F1251" s="67">
        <v>83670623</v>
      </c>
      <c r="G1251" s="17">
        <f>+Tabla1[[#This Row],[Toneladas Km (Ton.Km)]]/Tabla1[[#This Row],[Toneladas (Ton)]]</f>
        <v>803.2739674737428</v>
      </c>
      <c r="H1251" s="18">
        <v>7885101</v>
      </c>
      <c r="I1251" s="18">
        <f t="shared" si="66"/>
        <v>75.700360976171737</v>
      </c>
      <c r="J1251" s="18">
        <f t="shared" si="67"/>
        <v>9.4239778757234785E-2</v>
      </c>
      <c r="K1251" s="18"/>
      <c r="L1251" s="56" t="str">
        <f>+VLOOKUP(Tabla1[[#This Row],[Operador]],OPE_6[#All],9,FALSE)</f>
        <v>H-BC SA</v>
      </c>
    </row>
    <row r="1252" spans="1:12" x14ac:dyDescent="0.2">
      <c r="A1252" s="15">
        <v>2010</v>
      </c>
      <c r="B1252" s="15" t="s">
        <v>31</v>
      </c>
      <c r="C1252" s="16" t="str">
        <f t="shared" si="63"/>
        <v>Noviembre-2010</v>
      </c>
      <c r="D1252" s="15" t="s">
        <v>163</v>
      </c>
      <c r="E1252" s="67">
        <v>110030</v>
      </c>
      <c r="F1252" s="67">
        <v>84348168</v>
      </c>
      <c r="G1252" s="17">
        <f>+Tabla1[[#This Row],[Toneladas Km (Ton.Km)]]/Tabla1[[#This Row],[Toneladas (Ton)]]</f>
        <v>766.59245660274473</v>
      </c>
      <c r="H1252" s="18">
        <v>7958229</v>
      </c>
      <c r="I1252" s="18">
        <f t="shared" si="66"/>
        <v>72.327810597109874</v>
      </c>
      <c r="J1252" s="18">
        <f t="shared" si="67"/>
        <v>9.4349755171920277E-2</v>
      </c>
      <c r="K1252" s="18"/>
      <c r="L1252" s="56" t="str">
        <f>+VLOOKUP(Tabla1[[#This Row],[Operador]],OPE_6[#All],9,FALSE)</f>
        <v>H-BC SA</v>
      </c>
    </row>
    <row r="1253" spans="1:12" x14ac:dyDescent="0.2">
      <c r="A1253" s="15">
        <v>2010</v>
      </c>
      <c r="B1253" s="15" t="s">
        <v>32</v>
      </c>
      <c r="C1253" s="16" t="str">
        <f t="shared" si="63"/>
        <v>Diciembre-2010</v>
      </c>
      <c r="D1253" s="15" t="s">
        <v>163</v>
      </c>
      <c r="E1253" s="67">
        <v>94376</v>
      </c>
      <c r="F1253" s="67">
        <v>75781215</v>
      </c>
      <c r="G1253" s="17">
        <f>+Tabla1[[#This Row],[Toneladas Km (Ton.Km)]]/Tabla1[[#This Row],[Toneladas (Ton)]]</f>
        <v>802.97125328473339</v>
      </c>
      <c r="H1253" s="18">
        <v>7497182</v>
      </c>
      <c r="I1253" s="18">
        <f t="shared" si="66"/>
        <v>79.439497329829621</v>
      </c>
      <c r="J1253" s="18">
        <f t="shared" si="67"/>
        <v>9.8931931877840704E-2</v>
      </c>
      <c r="K1253" s="18"/>
      <c r="L1253" s="56" t="str">
        <f>+VLOOKUP(Tabla1[[#This Row],[Operador]],OPE_6[#All],9,FALSE)</f>
        <v>H-BC SA</v>
      </c>
    </row>
    <row r="1254" spans="1:12" x14ac:dyDescent="0.2">
      <c r="A1254" s="15">
        <v>2011</v>
      </c>
      <c r="B1254" s="15" t="s">
        <v>4</v>
      </c>
      <c r="C1254" s="16" t="str">
        <f t="shared" si="63"/>
        <v>Enero-2011</v>
      </c>
      <c r="D1254" s="15" t="s">
        <v>81</v>
      </c>
      <c r="E1254" s="67">
        <v>253130</v>
      </c>
      <c r="F1254" s="67">
        <v>123082010</v>
      </c>
      <c r="G1254" s="17">
        <f>+Tabla1[[#This Row],[Toneladas Km (Ton.Km)]]/Tabla1[[#This Row],[Toneladas (Ton)]]</f>
        <v>486.24031130249278</v>
      </c>
      <c r="H1254" s="18">
        <v>16967683</v>
      </c>
      <c r="I1254" s="18">
        <f t="shared" si="66"/>
        <v>67.031497649429141</v>
      </c>
      <c r="J1254" s="18">
        <f t="shared" si="67"/>
        <v>0.13785672658416936</v>
      </c>
      <c r="K1254" s="18"/>
      <c r="L1254" s="56" t="str">
        <f>+VLOOKUP(Tabla1[[#This Row],[Operador]],OPE_6[#All],9,FALSE)</f>
        <v>B-FEP SA</v>
      </c>
    </row>
    <row r="1255" spans="1:12" x14ac:dyDescent="0.2">
      <c r="A1255" s="15">
        <v>2011</v>
      </c>
      <c r="B1255" s="15" t="s">
        <v>4</v>
      </c>
      <c r="C1255" s="16" t="str">
        <f t="shared" si="63"/>
        <v>Enero-2011</v>
      </c>
      <c r="D1255" s="15" t="s">
        <v>6</v>
      </c>
      <c r="E1255" s="67">
        <v>454610</v>
      </c>
      <c r="F1255" s="67">
        <v>154937000</v>
      </c>
      <c r="G1255" s="17">
        <f>+Tabla1[[#This Row],[Toneladas Km (Ton.Km)]]/Tabla1[[#This Row],[Toneladas (Ton)]]</f>
        <v>340.81300455335344</v>
      </c>
      <c r="H1255" s="18">
        <v>22444000</v>
      </c>
      <c r="I1255" s="18">
        <f t="shared" si="66"/>
        <v>49.369789489892433</v>
      </c>
      <c r="J1255" s="18">
        <f t="shared" si="67"/>
        <v>0.14485887812465711</v>
      </c>
      <c r="K1255" s="18"/>
      <c r="L1255" s="56" t="str">
        <f>+VLOOKUP(Tabla1[[#This Row],[Operador]],OPE_6[#All],9,FALSE)</f>
        <v>A-FSR SA</v>
      </c>
    </row>
    <row r="1256" spans="1:12" x14ac:dyDescent="0.2">
      <c r="A1256" s="15">
        <v>2011</v>
      </c>
      <c r="B1256" s="15" t="s">
        <v>4</v>
      </c>
      <c r="C1256" s="16" t="str">
        <f t="shared" si="63"/>
        <v>Enero-2011</v>
      </c>
      <c r="D1256" s="15" t="s">
        <v>35</v>
      </c>
      <c r="E1256" s="67">
        <v>50052</v>
      </c>
      <c r="F1256" s="67">
        <v>30462884</v>
      </c>
      <c r="G1256" s="17">
        <f>+Tabla1[[#This Row],[Toneladas Km (Ton.Km)]]/Tabla1[[#This Row],[Toneladas (Ton)]]</f>
        <v>608.62471030128665</v>
      </c>
      <c r="H1256" s="18">
        <v>3266300</v>
      </c>
      <c r="I1256" s="18">
        <f t="shared" si="66"/>
        <v>65.258131543195077</v>
      </c>
      <c r="J1256" s="18">
        <f t="shared" si="67"/>
        <v>0.10722228400961642</v>
      </c>
      <c r="K1256" s="18"/>
      <c r="L1256" s="56" t="str">
        <f>+VLOOKUP(Tabla1[[#This Row],[Operador]],OPE_6[#All],9,FALSE)</f>
        <v>I-ALLM SA</v>
      </c>
    </row>
    <row r="1257" spans="1:12" x14ac:dyDescent="0.2">
      <c r="A1257" s="15">
        <v>2011</v>
      </c>
      <c r="B1257" s="15" t="s">
        <v>4</v>
      </c>
      <c r="C1257" s="16" t="str">
        <f t="shared" si="63"/>
        <v>Enero-2011</v>
      </c>
      <c r="D1257" s="15" t="s">
        <v>7</v>
      </c>
      <c r="E1257" s="67">
        <v>571343</v>
      </c>
      <c r="F1257" s="67">
        <v>263205371</v>
      </c>
      <c r="G1257" s="17">
        <f>+Tabla1[[#This Row],[Toneladas Km (Ton.Km)]]/Tabla1[[#This Row],[Toneladas (Ton)]]</f>
        <v>460.67838583827927</v>
      </c>
      <c r="H1257" s="18">
        <v>29743382</v>
      </c>
      <c r="I1257" s="18">
        <f t="shared" si="66"/>
        <v>52.058714292465297</v>
      </c>
      <c r="J1257" s="18">
        <f t="shared" si="67"/>
        <v>0.11300446448716277</v>
      </c>
      <c r="K1257" s="18"/>
      <c r="L1257" s="56" t="str">
        <f>+VLOOKUP(Tabla1[[#This Row],[Operador]],OPE_6[#All],9,FALSE)</f>
        <v>C-NCA SA</v>
      </c>
    </row>
    <row r="1258" spans="1:12" x14ac:dyDescent="0.2">
      <c r="A1258" s="15">
        <v>2011</v>
      </c>
      <c r="B1258" s="15" t="s">
        <v>4</v>
      </c>
      <c r="C1258" s="16" t="str">
        <f t="shared" ref="C1258:C1321" si="68" xml:space="preserve"> B1258 &amp; "-" &amp; A1258</f>
        <v>Enero-2011</v>
      </c>
      <c r="D1258" s="15" t="s">
        <v>36</v>
      </c>
      <c r="E1258" s="67">
        <v>279403</v>
      </c>
      <c r="F1258" s="67">
        <v>214635574</v>
      </c>
      <c r="G1258" s="17">
        <f>+Tabla1[[#This Row],[Toneladas Km (Ton.Km)]]/Tabla1[[#This Row],[Toneladas (Ton)]]</f>
        <v>768.19351975461962</v>
      </c>
      <c r="H1258" s="18">
        <v>21342070</v>
      </c>
      <c r="I1258" s="18">
        <f t="shared" si="66"/>
        <v>76.384541325612105</v>
      </c>
      <c r="J1258" s="18">
        <f t="shared" si="67"/>
        <v>9.9433982924004946E-2</v>
      </c>
      <c r="K1258" s="18"/>
      <c r="L1258" s="56" t="str">
        <f>+VLOOKUP(Tabla1[[#This Row],[Operador]],OPE_6[#All],9,FALSE)</f>
        <v>J-ALLC SA</v>
      </c>
    </row>
    <row r="1259" spans="1:12" x14ac:dyDescent="0.2">
      <c r="A1259" s="15">
        <v>2011</v>
      </c>
      <c r="B1259" s="15" t="s">
        <v>11</v>
      </c>
      <c r="C1259" s="16" t="str">
        <f t="shared" si="68"/>
        <v>Febrero-2011</v>
      </c>
      <c r="D1259" s="15" t="s">
        <v>81</v>
      </c>
      <c r="E1259" s="67">
        <v>242380</v>
      </c>
      <c r="F1259" s="67">
        <v>121411560</v>
      </c>
      <c r="G1259" s="17">
        <f>+Tabla1[[#This Row],[Toneladas Km (Ton.Km)]]/Tabla1[[#This Row],[Toneladas (Ton)]]</f>
        <v>500.91410182358283</v>
      </c>
      <c r="H1259" s="18">
        <v>16209738</v>
      </c>
      <c r="I1259" s="18">
        <f t="shared" si="66"/>
        <v>66.877374370822679</v>
      </c>
      <c r="J1259" s="18">
        <f t="shared" si="67"/>
        <v>0.13351066405867779</v>
      </c>
      <c r="K1259" s="18"/>
      <c r="L1259" s="56" t="str">
        <f>+VLOOKUP(Tabla1[[#This Row],[Operador]],OPE_6[#All],9,FALSE)</f>
        <v>B-FEP SA</v>
      </c>
    </row>
    <row r="1260" spans="1:12" x14ac:dyDescent="0.2">
      <c r="A1260" s="15">
        <v>2011</v>
      </c>
      <c r="B1260" s="15" t="s">
        <v>11</v>
      </c>
      <c r="C1260" s="16" t="str">
        <f t="shared" si="68"/>
        <v>Febrero-2011</v>
      </c>
      <c r="D1260" s="15" t="s">
        <v>6</v>
      </c>
      <c r="E1260" s="67">
        <v>404880</v>
      </c>
      <c r="F1260" s="67">
        <v>142289000</v>
      </c>
      <c r="G1260" s="17">
        <f>+Tabla1[[#This Row],[Toneladas Km (Ton.Km)]]/Tabla1[[#This Row],[Toneladas (Ton)]]</f>
        <v>351.43499308437066</v>
      </c>
      <c r="H1260" s="18">
        <v>20547000</v>
      </c>
      <c r="I1260" s="18">
        <f t="shared" si="66"/>
        <v>50.748369887374039</v>
      </c>
      <c r="J1260" s="18">
        <f t="shared" si="67"/>
        <v>0.14440329189185391</v>
      </c>
      <c r="K1260" s="18"/>
      <c r="L1260" s="56" t="str">
        <f>+VLOOKUP(Tabla1[[#This Row],[Operador]],OPE_6[#All],9,FALSE)</f>
        <v>A-FSR SA</v>
      </c>
    </row>
    <row r="1261" spans="1:12" x14ac:dyDescent="0.2">
      <c r="A1261" s="15">
        <v>2011</v>
      </c>
      <c r="B1261" s="15" t="s">
        <v>11</v>
      </c>
      <c r="C1261" s="16" t="str">
        <f t="shared" si="68"/>
        <v>Febrero-2011</v>
      </c>
      <c r="D1261" s="15" t="s">
        <v>35</v>
      </c>
      <c r="E1261" s="67">
        <v>38663</v>
      </c>
      <c r="F1261" s="67">
        <v>23854583</v>
      </c>
      <c r="G1261" s="17">
        <f>+Tabla1[[#This Row],[Toneladas Km (Ton.Km)]]/Tabla1[[#This Row],[Toneladas (Ton)]]</f>
        <v>616.98737811344176</v>
      </c>
      <c r="H1261" s="18">
        <v>2452520</v>
      </c>
      <c r="I1261" s="18">
        <f t="shared" si="66"/>
        <v>63.433256601919147</v>
      </c>
      <c r="J1261" s="18">
        <f t="shared" si="67"/>
        <v>0.10281127110878442</v>
      </c>
      <c r="K1261" s="18"/>
      <c r="L1261" s="56" t="str">
        <f>+VLOOKUP(Tabla1[[#This Row],[Operador]],OPE_6[#All],9,FALSE)</f>
        <v>I-ALLM SA</v>
      </c>
    </row>
    <row r="1262" spans="1:12" x14ac:dyDescent="0.2">
      <c r="A1262" s="15">
        <v>2011</v>
      </c>
      <c r="B1262" s="15" t="s">
        <v>11</v>
      </c>
      <c r="C1262" s="16" t="str">
        <f t="shared" si="68"/>
        <v>Febrero-2011</v>
      </c>
      <c r="D1262" s="15" t="s">
        <v>7</v>
      </c>
      <c r="E1262" s="67">
        <v>555056</v>
      </c>
      <c r="F1262" s="67">
        <v>254198353</v>
      </c>
      <c r="G1262" s="17">
        <f>+Tabla1[[#This Row],[Toneladas Km (Ton.Km)]]/Tabla1[[#This Row],[Toneladas (Ton)]]</f>
        <v>457.96884098181084</v>
      </c>
      <c r="H1262" s="18">
        <v>27299760</v>
      </c>
      <c r="I1262" s="18">
        <f t="shared" si="66"/>
        <v>49.183794067625612</v>
      </c>
      <c r="J1262" s="18">
        <f t="shared" si="67"/>
        <v>0.10739550306999826</v>
      </c>
      <c r="K1262" s="18"/>
      <c r="L1262" s="56" t="str">
        <f>+VLOOKUP(Tabla1[[#This Row],[Operador]],OPE_6[#All],9,FALSE)</f>
        <v>C-NCA SA</v>
      </c>
    </row>
    <row r="1263" spans="1:12" x14ac:dyDescent="0.2">
      <c r="A1263" s="15">
        <v>2011</v>
      </c>
      <c r="B1263" s="15" t="s">
        <v>11</v>
      </c>
      <c r="C1263" s="16" t="str">
        <f t="shared" si="68"/>
        <v>Febrero-2011</v>
      </c>
      <c r="D1263" s="15" t="s">
        <v>36</v>
      </c>
      <c r="E1263" s="67">
        <v>292279</v>
      </c>
      <c r="F1263" s="67">
        <v>220539390</v>
      </c>
      <c r="G1263" s="17">
        <f>+Tabla1[[#This Row],[Toneladas Km (Ton.Km)]]/Tabla1[[#This Row],[Toneladas (Ton)]]</f>
        <v>754.55092565664995</v>
      </c>
      <c r="H1263" s="18">
        <v>21675770</v>
      </c>
      <c r="I1263" s="18">
        <f t="shared" si="66"/>
        <v>74.161229510159814</v>
      </c>
      <c r="J1263" s="18">
        <f t="shared" si="67"/>
        <v>9.828525416706739E-2</v>
      </c>
      <c r="K1263" s="18"/>
      <c r="L1263" s="56" t="str">
        <f>+VLOOKUP(Tabla1[[#This Row],[Operador]],OPE_6[#All],9,FALSE)</f>
        <v>J-ALLC SA</v>
      </c>
    </row>
    <row r="1264" spans="1:12" x14ac:dyDescent="0.2">
      <c r="A1264" s="15">
        <v>2011</v>
      </c>
      <c r="B1264" s="15" t="s">
        <v>12</v>
      </c>
      <c r="C1264" s="16" t="str">
        <f t="shared" si="68"/>
        <v>Marzo-2011</v>
      </c>
      <c r="D1264" s="15" t="s">
        <v>81</v>
      </c>
      <c r="E1264" s="67">
        <v>287430</v>
      </c>
      <c r="F1264" s="67">
        <v>123854320</v>
      </c>
      <c r="G1264" s="17">
        <f>+Tabla1[[#This Row],[Toneladas Km (Ton.Km)]]/Tabla1[[#This Row],[Toneladas (Ton)]]</f>
        <v>430.90255018613226</v>
      </c>
      <c r="H1264" s="18">
        <v>23212842</v>
      </c>
      <c r="I1264" s="18">
        <f t="shared" si="66"/>
        <v>80.759983300281803</v>
      </c>
      <c r="J1264" s="18">
        <f t="shared" si="67"/>
        <v>0.18742052760049063</v>
      </c>
      <c r="K1264" s="18"/>
      <c r="L1264" s="56" t="str">
        <f>+VLOOKUP(Tabla1[[#This Row],[Operador]],OPE_6[#All],9,FALSE)</f>
        <v>B-FEP SA</v>
      </c>
    </row>
    <row r="1265" spans="1:12" x14ac:dyDescent="0.2">
      <c r="A1265" s="15">
        <v>2011</v>
      </c>
      <c r="B1265" s="15" t="s">
        <v>12</v>
      </c>
      <c r="C1265" s="16" t="str">
        <f t="shared" si="68"/>
        <v>Marzo-2011</v>
      </c>
      <c r="D1265" s="15" t="s">
        <v>6</v>
      </c>
      <c r="E1265" s="67">
        <v>446800</v>
      </c>
      <c r="F1265" s="67">
        <v>153448000</v>
      </c>
      <c r="G1265" s="17">
        <f>+Tabla1[[#This Row],[Toneladas Km (Ton.Km)]]/Tabla1[[#This Row],[Toneladas (Ton)]]</f>
        <v>343.43777976723368</v>
      </c>
      <c r="H1265" s="18">
        <v>23764000</v>
      </c>
      <c r="I1265" s="18">
        <f t="shared" si="66"/>
        <v>53.18710832587287</v>
      </c>
      <c r="J1265" s="18">
        <f t="shared" si="67"/>
        <v>0.1548667952661488</v>
      </c>
      <c r="K1265" s="18"/>
      <c r="L1265" s="56" t="str">
        <f>+VLOOKUP(Tabla1[[#This Row],[Operador]],OPE_6[#All],9,FALSE)</f>
        <v>A-FSR SA</v>
      </c>
    </row>
    <row r="1266" spans="1:12" x14ac:dyDescent="0.2">
      <c r="A1266" s="15">
        <v>2011</v>
      </c>
      <c r="B1266" s="15" t="s">
        <v>12</v>
      </c>
      <c r="C1266" s="16" t="str">
        <f t="shared" si="68"/>
        <v>Marzo-2011</v>
      </c>
      <c r="D1266" s="15" t="s">
        <v>35</v>
      </c>
      <c r="E1266" s="67">
        <v>43104</v>
      </c>
      <c r="F1266" s="67">
        <v>27064224</v>
      </c>
      <c r="G1266" s="17">
        <f>+Tabla1[[#This Row],[Toneladas Km (Ton.Km)]]/Tabla1[[#This Row],[Toneladas (Ton)]]</f>
        <v>627.88195991091311</v>
      </c>
      <c r="H1266" s="18">
        <v>2903620</v>
      </c>
      <c r="I1266" s="18">
        <f t="shared" si="66"/>
        <v>67.363121752041579</v>
      </c>
      <c r="J1266" s="18">
        <f t="shared" si="67"/>
        <v>0.1072862831759004</v>
      </c>
      <c r="K1266" s="18"/>
      <c r="L1266" s="56" t="str">
        <f>+VLOOKUP(Tabla1[[#This Row],[Operador]],OPE_6[#All],9,FALSE)</f>
        <v>I-ALLM SA</v>
      </c>
    </row>
    <row r="1267" spans="1:12" x14ac:dyDescent="0.2">
      <c r="A1267" s="15">
        <v>2011</v>
      </c>
      <c r="B1267" s="15" t="s">
        <v>12</v>
      </c>
      <c r="C1267" s="16" t="str">
        <f t="shared" si="68"/>
        <v>Marzo-2011</v>
      </c>
      <c r="D1267" s="15" t="s">
        <v>7</v>
      </c>
      <c r="E1267" s="67">
        <v>685096</v>
      </c>
      <c r="F1267" s="67">
        <v>277585184</v>
      </c>
      <c r="G1267" s="17">
        <f>+Tabla1[[#This Row],[Toneladas Km (Ton.Km)]]/Tabla1[[#This Row],[Toneladas (Ton)]]</f>
        <v>405.17706131695411</v>
      </c>
      <c r="H1267" s="18">
        <v>31868281</v>
      </c>
      <c r="I1267" s="18">
        <f t="shared" si="66"/>
        <v>46.516518852832306</v>
      </c>
      <c r="J1267" s="18">
        <f t="shared" si="67"/>
        <v>0.11480541050778849</v>
      </c>
      <c r="K1267" s="18"/>
      <c r="L1267" s="56" t="str">
        <f>+VLOOKUP(Tabla1[[#This Row],[Operador]],OPE_6[#All],9,FALSE)</f>
        <v>C-NCA SA</v>
      </c>
    </row>
    <row r="1268" spans="1:12" x14ac:dyDescent="0.2">
      <c r="A1268" s="15">
        <v>2011</v>
      </c>
      <c r="B1268" s="15" t="s">
        <v>12</v>
      </c>
      <c r="C1268" s="16" t="str">
        <f t="shared" si="68"/>
        <v>Marzo-2011</v>
      </c>
      <c r="D1268" s="15" t="s">
        <v>36</v>
      </c>
      <c r="E1268" s="67">
        <v>334319</v>
      </c>
      <c r="F1268" s="67">
        <v>228021426</v>
      </c>
      <c r="G1268" s="17">
        <f>+Tabla1[[#This Row],[Toneladas Km (Ton.Km)]]/Tabla1[[#This Row],[Toneladas (Ton)]]</f>
        <v>682.04746364998698</v>
      </c>
      <c r="H1268" s="18">
        <v>25616680</v>
      </c>
      <c r="I1268" s="18">
        <f t="shared" si="66"/>
        <v>76.623464415722708</v>
      </c>
      <c r="J1268" s="18">
        <f t="shared" si="67"/>
        <v>0.112343302335106</v>
      </c>
      <c r="K1268" s="18"/>
      <c r="L1268" s="56" t="str">
        <f>+VLOOKUP(Tabla1[[#This Row],[Operador]],OPE_6[#All],9,FALSE)</f>
        <v>J-ALLC SA</v>
      </c>
    </row>
    <row r="1269" spans="1:12" x14ac:dyDescent="0.2">
      <c r="A1269" s="15">
        <v>2011</v>
      </c>
      <c r="B1269" s="15" t="s">
        <v>13</v>
      </c>
      <c r="C1269" s="16" t="str">
        <f t="shared" si="68"/>
        <v>Abril-2011</v>
      </c>
      <c r="D1269" s="15" t="s">
        <v>81</v>
      </c>
      <c r="E1269" s="67">
        <v>399640</v>
      </c>
      <c r="F1269" s="67">
        <v>160531270</v>
      </c>
      <c r="G1269" s="17">
        <f>+Tabla1[[#This Row],[Toneladas Km (Ton.Km)]]/Tabla1[[#This Row],[Toneladas (Ton)]]</f>
        <v>401.68969572615356</v>
      </c>
      <c r="H1269" s="18">
        <v>39310255</v>
      </c>
      <c r="I1269" s="18">
        <f t="shared" si="66"/>
        <v>98.36416524872385</v>
      </c>
      <c r="J1269" s="18">
        <f t="shared" si="67"/>
        <v>0.24487599830238682</v>
      </c>
      <c r="K1269" s="18"/>
      <c r="L1269" s="56" t="str">
        <f>+VLOOKUP(Tabla1[[#This Row],[Operador]],OPE_6[#All],9,FALSE)</f>
        <v>B-FEP SA</v>
      </c>
    </row>
    <row r="1270" spans="1:12" x14ac:dyDescent="0.2">
      <c r="A1270" s="15">
        <v>2011</v>
      </c>
      <c r="B1270" s="15" t="s">
        <v>13</v>
      </c>
      <c r="C1270" s="16" t="str">
        <f t="shared" si="68"/>
        <v>Abril-2011</v>
      </c>
      <c r="D1270" s="15" t="s">
        <v>6</v>
      </c>
      <c r="E1270" s="67">
        <v>474020</v>
      </c>
      <c r="F1270" s="67">
        <v>164210000</v>
      </c>
      <c r="G1270" s="17">
        <f>+Tabla1[[#This Row],[Toneladas Km (Ton.Km)]]/Tabla1[[#This Row],[Toneladas (Ton)]]</f>
        <v>346.41998227922875</v>
      </c>
      <c r="H1270" s="18">
        <v>25583000</v>
      </c>
      <c r="I1270" s="18">
        <f t="shared" si="66"/>
        <v>53.970296611957302</v>
      </c>
      <c r="J1270" s="18">
        <f t="shared" si="67"/>
        <v>0.15579440959746665</v>
      </c>
      <c r="K1270" s="18"/>
      <c r="L1270" s="56" t="str">
        <f>+VLOOKUP(Tabla1[[#This Row],[Operador]],OPE_6[#All],9,FALSE)</f>
        <v>A-FSR SA</v>
      </c>
    </row>
    <row r="1271" spans="1:12" x14ac:dyDescent="0.2">
      <c r="A1271" s="15">
        <v>2011</v>
      </c>
      <c r="B1271" s="15" t="s">
        <v>13</v>
      </c>
      <c r="C1271" s="16" t="str">
        <f t="shared" si="68"/>
        <v>Abril-2011</v>
      </c>
      <c r="D1271" s="15" t="s">
        <v>35</v>
      </c>
      <c r="E1271" s="67">
        <v>42610</v>
      </c>
      <c r="F1271" s="67">
        <v>25675773</v>
      </c>
      <c r="G1271" s="17">
        <f>+Tabla1[[#This Row],[Toneladas Km (Ton.Km)]]/Tabla1[[#This Row],[Toneladas (Ton)]]</f>
        <v>602.57622623797226</v>
      </c>
      <c r="H1271" s="18">
        <v>3191440</v>
      </c>
      <c r="I1271" s="18">
        <f t="shared" si="66"/>
        <v>74.898850035202997</v>
      </c>
      <c r="J1271" s="18">
        <f t="shared" si="67"/>
        <v>0.12429771831991193</v>
      </c>
      <c r="K1271" s="18"/>
      <c r="L1271" s="56" t="str">
        <f>+VLOOKUP(Tabla1[[#This Row],[Operador]],OPE_6[#All],9,FALSE)</f>
        <v>I-ALLM SA</v>
      </c>
    </row>
    <row r="1272" spans="1:12" x14ac:dyDescent="0.2">
      <c r="A1272" s="15">
        <v>2011</v>
      </c>
      <c r="B1272" s="15" t="s">
        <v>13</v>
      </c>
      <c r="C1272" s="16" t="str">
        <f t="shared" si="68"/>
        <v>Abril-2011</v>
      </c>
      <c r="D1272" s="15" t="s">
        <v>7</v>
      </c>
      <c r="E1272" s="67">
        <v>739354</v>
      </c>
      <c r="F1272" s="67">
        <v>313903611</v>
      </c>
      <c r="G1272" s="17">
        <f>+Tabla1[[#This Row],[Toneladas Km (Ton.Km)]]/Tabla1[[#This Row],[Toneladas (Ton)]]</f>
        <v>424.56470242941811</v>
      </c>
      <c r="H1272" s="18">
        <v>41597697</v>
      </c>
      <c r="I1272" s="18">
        <f t="shared" si="66"/>
        <v>56.262219451034284</v>
      </c>
      <c r="J1272" s="18">
        <f t="shared" si="67"/>
        <v>0.13251742108822062</v>
      </c>
      <c r="K1272" s="18"/>
      <c r="L1272" s="56" t="str">
        <f>+VLOOKUP(Tabla1[[#This Row],[Operador]],OPE_6[#All],9,FALSE)</f>
        <v>C-NCA SA</v>
      </c>
    </row>
    <row r="1273" spans="1:12" x14ac:dyDescent="0.2">
      <c r="A1273" s="15">
        <v>2011</v>
      </c>
      <c r="B1273" s="15" t="s">
        <v>13</v>
      </c>
      <c r="C1273" s="16" t="str">
        <f t="shared" si="68"/>
        <v>Abril-2011</v>
      </c>
      <c r="D1273" s="15" t="s">
        <v>36</v>
      </c>
      <c r="E1273" s="67">
        <v>355555</v>
      </c>
      <c r="F1273" s="67">
        <v>240512406</v>
      </c>
      <c r="G1273" s="17">
        <f>+Tabla1[[#This Row],[Toneladas Km (Ton.Km)]]/Tabla1[[#This Row],[Toneladas (Ton)]]</f>
        <v>676.44219881593563</v>
      </c>
      <c r="H1273" s="18">
        <v>30784450</v>
      </c>
      <c r="I1273" s="18">
        <f t="shared" si="66"/>
        <v>86.581400908438923</v>
      </c>
      <c r="J1273" s="18">
        <f t="shared" si="67"/>
        <v>0.12799526856839144</v>
      </c>
      <c r="K1273" s="18"/>
      <c r="L1273" s="56" t="str">
        <f>+VLOOKUP(Tabla1[[#This Row],[Operador]],OPE_6[#All],9,FALSE)</f>
        <v>J-ALLC SA</v>
      </c>
    </row>
    <row r="1274" spans="1:12" x14ac:dyDescent="0.2">
      <c r="A1274" s="15">
        <v>2011</v>
      </c>
      <c r="B1274" s="15" t="s">
        <v>14</v>
      </c>
      <c r="C1274" s="16" t="str">
        <f t="shared" si="68"/>
        <v>Mayo-2011</v>
      </c>
      <c r="D1274" s="15" t="s">
        <v>81</v>
      </c>
      <c r="E1274" s="67">
        <v>419060</v>
      </c>
      <c r="F1274" s="67">
        <v>172668170</v>
      </c>
      <c r="G1274" s="17">
        <f>+Tabla1[[#This Row],[Toneladas Km (Ton.Km)]]/Tabla1[[#This Row],[Toneladas (Ton)]]</f>
        <v>412.03686822889324</v>
      </c>
      <c r="H1274" s="18">
        <v>39733139</v>
      </c>
      <c r="I1274" s="18">
        <f t="shared" ref="I1274:I1305" si="69">+H1274/E1274</f>
        <v>94.814916718369687</v>
      </c>
      <c r="J1274" s="18">
        <f t="shared" ref="J1274:J1305" si="70">+H1274/F1274</f>
        <v>0.23011270114231244</v>
      </c>
      <c r="K1274" s="18"/>
      <c r="L1274" s="56" t="str">
        <f>+VLOOKUP(Tabla1[[#This Row],[Operador]],OPE_6[#All],9,FALSE)</f>
        <v>B-FEP SA</v>
      </c>
    </row>
    <row r="1275" spans="1:12" x14ac:dyDescent="0.2">
      <c r="A1275" s="15">
        <v>2011</v>
      </c>
      <c r="B1275" s="15" t="s">
        <v>14</v>
      </c>
      <c r="C1275" s="16" t="str">
        <f t="shared" si="68"/>
        <v>Mayo-2011</v>
      </c>
      <c r="D1275" s="15" t="s">
        <v>6</v>
      </c>
      <c r="E1275" s="67">
        <v>477000</v>
      </c>
      <c r="F1275" s="67">
        <v>165086000</v>
      </c>
      <c r="G1275" s="17">
        <f>+Tabla1[[#This Row],[Toneladas Km (Ton.Km)]]/Tabla1[[#This Row],[Toneladas (Ton)]]</f>
        <v>346.09224318658283</v>
      </c>
      <c r="H1275" s="18">
        <v>25682000</v>
      </c>
      <c r="I1275" s="18">
        <f t="shared" si="69"/>
        <v>53.840670859538783</v>
      </c>
      <c r="J1275" s="18">
        <f t="shared" si="70"/>
        <v>0.1555674012332966</v>
      </c>
      <c r="K1275" s="18"/>
      <c r="L1275" s="56" t="str">
        <f>+VLOOKUP(Tabla1[[#This Row],[Operador]],OPE_6[#All],9,FALSE)</f>
        <v>A-FSR SA</v>
      </c>
    </row>
    <row r="1276" spans="1:12" x14ac:dyDescent="0.2">
      <c r="A1276" s="15">
        <v>2011</v>
      </c>
      <c r="B1276" s="15" t="s">
        <v>14</v>
      </c>
      <c r="C1276" s="16" t="str">
        <f t="shared" si="68"/>
        <v>Mayo-2011</v>
      </c>
      <c r="D1276" s="15" t="s">
        <v>35</v>
      </c>
      <c r="E1276" s="67">
        <v>43469</v>
      </c>
      <c r="F1276" s="67">
        <v>25655826</v>
      </c>
      <c r="G1276" s="17">
        <f>+Tabla1[[#This Row],[Toneladas Km (Ton.Km)]]/Tabla1[[#This Row],[Toneladas (Ton)]]</f>
        <v>590.20971266879849</v>
      </c>
      <c r="H1276" s="18">
        <v>3126650</v>
      </c>
      <c r="I1276" s="18">
        <f t="shared" si="69"/>
        <v>71.928270721663708</v>
      </c>
      <c r="J1276" s="18">
        <f t="shared" si="70"/>
        <v>0.1218690055038571</v>
      </c>
      <c r="K1276" s="18"/>
      <c r="L1276" s="56" t="str">
        <f>+VLOOKUP(Tabla1[[#This Row],[Operador]],OPE_6[#All],9,FALSE)</f>
        <v>I-ALLM SA</v>
      </c>
    </row>
    <row r="1277" spans="1:12" x14ac:dyDescent="0.2">
      <c r="A1277" s="15">
        <v>2011</v>
      </c>
      <c r="B1277" s="15" t="s">
        <v>14</v>
      </c>
      <c r="C1277" s="16" t="str">
        <f t="shared" si="68"/>
        <v>Mayo-2011</v>
      </c>
      <c r="D1277" s="15" t="s">
        <v>7</v>
      </c>
      <c r="E1277" s="67">
        <v>795461</v>
      </c>
      <c r="F1277" s="67">
        <v>370122096</v>
      </c>
      <c r="G1277" s="17">
        <f>+Tabla1[[#This Row],[Toneladas Km (Ton.Km)]]/Tabla1[[#This Row],[Toneladas (Ton)]]</f>
        <v>465.29257374025877</v>
      </c>
      <c r="H1277" s="18">
        <v>50130666</v>
      </c>
      <c r="I1277" s="18">
        <f t="shared" si="69"/>
        <v>63.02089731614749</v>
      </c>
      <c r="J1277" s="18">
        <f t="shared" si="70"/>
        <v>0.13544359156552491</v>
      </c>
      <c r="K1277" s="18"/>
      <c r="L1277" s="56" t="str">
        <f>+VLOOKUP(Tabla1[[#This Row],[Operador]],OPE_6[#All],9,FALSE)</f>
        <v>C-NCA SA</v>
      </c>
    </row>
    <row r="1278" spans="1:12" x14ac:dyDescent="0.2">
      <c r="A1278" s="15">
        <v>2011</v>
      </c>
      <c r="B1278" s="15" t="s">
        <v>14</v>
      </c>
      <c r="C1278" s="16" t="str">
        <f t="shared" si="68"/>
        <v>Mayo-2011</v>
      </c>
      <c r="D1278" s="15" t="s">
        <v>36</v>
      </c>
      <c r="E1278" s="67">
        <v>407736</v>
      </c>
      <c r="F1278" s="67">
        <v>278573122</v>
      </c>
      <c r="G1278" s="17">
        <f>+Tabla1[[#This Row],[Toneladas Km (Ton.Km)]]/Tabla1[[#This Row],[Toneladas (Ton)]]</f>
        <v>683.21934290815625</v>
      </c>
      <c r="H1278" s="18">
        <v>34672850</v>
      </c>
      <c r="I1278" s="18">
        <f t="shared" si="69"/>
        <v>85.037499754743266</v>
      </c>
      <c r="J1278" s="18">
        <f t="shared" si="70"/>
        <v>0.12446588440072119</v>
      </c>
      <c r="K1278" s="18"/>
      <c r="L1278" s="56" t="str">
        <f>+VLOOKUP(Tabla1[[#This Row],[Operador]],OPE_6[#All],9,FALSE)</f>
        <v>J-ALLC SA</v>
      </c>
    </row>
    <row r="1279" spans="1:12" x14ac:dyDescent="0.2">
      <c r="A1279" s="15">
        <v>2011</v>
      </c>
      <c r="B1279" s="15" t="s">
        <v>15</v>
      </c>
      <c r="C1279" s="16" t="str">
        <f t="shared" si="68"/>
        <v>Junio-2011</v>
      </c>
      <c r="D1279" s="15" t="s">
        <v>81</v>
      </c>
      <c r="E1279" s="67">
        <v>379890</v>
      </c>
      <c r="F1279" s="67">
        <v>168466450</v>
      </c>
      <c r="G1279" s="17">
        <f>+Tabla1[[#This Row],[Toneladas Km (Ton.Km)]]/Tabla1[[#This Row],[Toneladas (Ton)]]</f>
        <v>443.46113348600909</v>
      </c>
      <c r="H1279" s="18">
        <v>34217040</v>
      </c>
      <c r="I1279" s="18">
        <f t="shared" si="69"/>
        <v>90.070915264945114</v>
      </c>
      <c r="J1279" s="18">
        <f t="shared" si="70"/>
        <v>0.20310892762327454</v>
      </c>
      <c r="K1279" s="18"/>
      <c r="L1279" s="56" t="str">
        <f>+VLOOKUP(Tabla1[[#This Row],[Operador]],OPE_6[#All],9,FALSE)</f>
        <v>B-FEP SA</v>
      </c>
    </row>
    <row r="1280" spans="1:12" x14ac:dyDescent="0.2">
      <c r="A1280" s="15">
        <v>2011</v>
      </c>
      <c r="B1280" s="15" t="s">
        <v>15</v>
      </c>
      <c r="C1280" s="16" t="str">
        <f t="shared" si="68"/>
        <v>Junio-2011</v>
      </c>
      <c r="D1280" s="15" t="s">
        <v>6</v>
      </c>
      <c r="E1280" s="67">
        <v>453320</v>
      </c>
      <c r="F1280" s="67">
        <v>169172000</v>
      </c>
      <c r="G1280" s="17">
        <f>+Tabla1[[#This Row],[Toneladas Km (Ton.Km)]]/Tabla1[[#This Row],[Toneladas (Ton)]]</f>
        <v>373.18450542663021</v>
      </c>
      <c r="H1280" s="18">
        <v>24940000</v>
      </c>
      <c r="I1280" s="18">
        <f t="shared" si="69"/>
        <v>55.01632400952969</v>
      </c>
      <c r="J1280" s="18">
        <f t="shared" si="70"/>
        <v>0.14742392358073439</v>
      </c>
      <c r="K1280" s="18"/>
      <c r="L1280" s="56" t="str">
        <f>+VLOOKUP(Tabla1[[#This Row],[Operador]],OPE_6[#All],9,FALSE)</f>
        <v>A-FSR SA</v>
      </c>
    </row>
    <row r="1281" spans="1:12" x14ac:dyDescent="0.2">
      <c r="A1281" s="15">
        <v>2011</v>
      </c>
      <c r="B1281" s="15" t="s">
        <v>15</v>
      </c>
      <c r="C1281" s="16" t="str">
        <f t="shared" si="68"/>
        <v>Junio-2011</v>
      </c>
      <c r="D1281" s="15" t="s">
        <v>35</v>
      </c>
      <c r="E1281" s="67">
        <v>47967</v>
      </c>
      <c r="F1281" s="67">
        <v>28582378</v>
      </c>
      <c r="G1281" s="17">
        <f>+Tabla1[[#This Row],[Toneladas Km (Ton.Km)]]/Tabla1[[#This Row],[Toneladas (Ton)]]</f>
        <v>595.87587299601807</v>
      </c>
      <c r="H1281" s="18">
        <v>3451430</v>
      </c>
      <c r="I1281" s="18">
        <f t="shared" si="69"/>
        <v>71.954260220568301</v>
      </c>
      <c r="J1281" s="18">
        <f t="shared" si="70"/>
        <v>0.12075377353136957</v>
      </c>
      <c r="K1281" s="18"/>
      <c r="L1281" s="56" t="str">
        <f>+VLOOKUP(Tabla1[[#This Row],[Operador]],OPE_6[#All],9,FALSE)</f>
        <v>I-ALLM SA</v>
      </c>
    </row>
    <row r="1282" spans="1:12" x14ac:dyDescent="0.2">
      <c r="A1282" s="15">
        <v>2011</v>
      </c>
      <c r="B1282" s="15" t="s">
        <v>15</v>
      </c>
      <c r="C1282" s="16" t="str">
        <f t="shared" si="68"/>
        <v>Junio-2011</v>
      </c>
      <c r="D1282" s="15" t="s">
        <v>7</v>
      </c>
      <c r="E1282" s="67">
        <v>830063</v>
      </c>
      <c r="F1282" s="67">
        <v>415840319</v>
      </c>
      <c r="G1282" s="17">
        <f>+Tabla1[[#This Row],[Toneladas Km (Ton.Km)]]/Tabla1[[#This Row],[Toneladas (Ton)]]</f>
        <v>500.97440676189638</v>
      </c>
      <c r="H1282" s="18">
        <v>54494882</v>
      </c>
      <c r="I1282" s="18">
        <f t="shared" si="69"/>
        <v>65.651501151117444</v>
      </c>
      <c r="J1282" s="18">
        <f t="shared" si="70"/>
        <v>0.13104761493798295</v>
      </c>
      <c r="K1282" s="18"/>
      <c r="L1282" s="56" t="str">
        <f>+VLOOKUP(Tabla1[[#This Row],[Operador]],OPE_6[#All],9,FALSE)</f>
        <v>C-NCA SA</v>
      </c>
    </row>
    <row r="1283" spans="1:12" x14ac:dyDescent="0.2">
      <c r="A1283" s="15">
        <v>2011</v>
      </c>
      <c r="B1283" s="15" t="s">
        <v>15</v>
      </c>
      <c r="C1283" s="16" t="str">
        <f t="shared" si="68"/>
        <v>Junio-2011</v>
      </c>
      <c r="D1283" s="15" t="s">
        <v>36</v>
      </c>
      <c r="E1283" s="67">
        <v>408053</v>
      </c>
      <c r="F1283" s="67">
        <v>293767873</v>
      </c>
      <c r="G1283" s="17">
        <f>+Tabla1[[#This Row],[Toneladas Km (Ton.Km)]]/Tabla1[[#This Row],[Toneladas (Ton)]]</f>
        <v>719.9257767986021</v>
      </c>
      <c r="H1283" s="18">
        <v>35752880</v>
      </c>
      <c r="I1283" s="18">
        <f t="shared" si="69"/>
        <v>87.618226063771132</v>
      </c>
      <c r="J1283" s="18">
        <f t="shared" si="70"/>
        <v>0.12170452689358581</v>
      </c>
      <c r="K1283" s="18"/>
      <c r="L1283" s="56" t="str">
        <f>+VLOOKUP(Tabla1[[#This Row],[Operador]],OPE_6[#All],9,FALSE)</f>
        <v>J-ALLC SA</v>
      </c>
    </row>
    <row r="1284" spans="1:12" x14ac:dyDescent="0.2">
      <c r="A1284" s="15">
        <v>2011</v>
      </c>
      <c r="B1284" s="15" t="s">
        <v>16</v>
      </c>
      <c r="C1284" s="16" t="str">
        <f t="shared" si="68"/>
        <v>Julio-2011</v>
      </c>
      <c r="D1284" s="15" t="s">
        <v>81</v>
      </c>
      <c r="E1284" s="67">
        <v>357370</v>
      </c>
      <c r="F1284" s="67">
        <v>165095170</v>
      </c>
      <c r="G1284" s="17">
        <f>+Tabla1[[#This Row],[Toneladas Km (Ton.Km)]]/Tabla1[[#This Row],[Toneladas (Ton)]]</f>
        <v>461.97266138735762</v>
      </c>
      <c r="H1284" s="18">
        <v>31153978</v>
      </c>
      <c r="I1284" s="18">
        <f t="shared" si="69"/>
        <v>87.175694658197386</v>
      </c>
      <c r="J1284" s="18">
        <f t="shared" si="70"/>
        <v>0.18870314619137554</v>
      </c>
      <c r="K1284" s="18"/>
      <c r="L1284" s="56" t="str">
        <f>+VLOOKUP(Tabla1[[#This Row],[Operador]],OPE_6[#All],9,FALSE)</f>
        <v>B-FEP SA</v>
      </c>
    </row>
    <row r="1285" spans="1:12" x14ac:dyDescent="0.2">
      <c r="A1285" s="15">
        <v>2011</v>
      </c>
      <c r="B1285" s="15" t="s">
        <v>16</v>
      </c>
      <c r="C1285" s="16" t="str">
        <f t="shared" si="68"/>
        <v>Julio-2011</v>
      </c>
      <c r="D1285" s="15" t="s">
        <v>6</v>
      </c>
      <c r="E1285" s="67">
        <v>429650</v>
      </c>
      <c r="F1285" s="67">
        <v>141799800</v>
      </c>
      <c r="G1285" s="17">
        <f>+Tabla1[[#This Row],[Toneladas Km (Ton.Km)]]/Tabla1[[#This Row],[Toneladas (Ton)]]</f>
        <v>330.03561038054232</v>
      </c>
      <c r="H1285" s="18">
        <v>25455000</v>
      </c>
      <c r="I1285" s="18">
        <f t="shared" si="69"/>
        <v>59.245897823810076</v>
      </c>
      <c r="J1285" s="18">
        <f t="shared" si="70"/>
        <v>0.1795136523464772</v>
      </c>
      <c r="K1285" s="18"/>
      <c r="L1285" s="56" t="str">
        <f>+VLOOKUP(Tabla1[[#This Row],[Operador]],OPE_6[#All],9,FALSE)</f>
        <v>A-FSR SA</v>
      </c>
    </row>
    <row r="1286" spans="1:12" x14ac:dyDescent="0.2">
      <c r="A1286" s="15">
        <v>2011</v>
      </c>
      <c r="B1286" s="15" t="s">
        <v>16</v>
      </c>
      <c r="C1286" s="16" t="str">
        <f t="shared" si="68"/>
        <v>Julio-2011</v>
      </c>
      <c r="D1286" s="15" t="s">
        <v>35</v>
      </c>
      <c r="E1286" s="67">
        <v>53118</v>
      </c>
      <c r="F1286" s="67">
        <v>32731996</v>
      </c>
      <c r="G1286" s="17">
        <f>+Tabla1[[#This Row],[Toneladas Km (Ton.Km)]]/Tabla1[[#This Row],[Toneladas (Ton)]]</f>
        <v>616.21288452125452</v>
      </c>
      <c r="H1286" s="18">
        <v>4497440</v>
      </c>
      <c r="I1286" s="18">
        <f t="shared" si="69"/>
        <v>84.668850483828464</v>
      </c>
      <c r="J1286" s="18">
        <f t="shared" si="70"/>
        <v>0.13740194762335911</v>
      </c>
      <c r="K1286" s="18"/>
      <c r="L1286" s="56" t="str">
        <f>+VLOOKUP(Tabla1[[#This Row],[Operador]],OPE_6[#All],9,FALSE)</f>
        <v>I-ALLM SA</v>
      </c>
    </row>
    <row r="1287" spans="1:12" x14ac:dyDescent="0.2">
      <c r="A1287" s="15">
        <v>2011</v>
      </c>
      <c r="B1287" s="15" t="s">
        <v>16</v>
      </c>
      <c r="C1287" s="16" t="str">
        <f t="shared" si="68"/>
        <v>Julio-2011</v>
      </c>
      <c r="D1287" s="15" t="s">
        <v>7</v>
      </c>
      <c r="E1287" s="67">
        <v>822023</v>
      </c>
      <c r="F1287" s="67">
        <v>429324334</v>
      </c>
      <c r="G1287" s="17">
        <f>+Tabla1[[#This Row],[Toneladas Km (Ton.Km)]]/Tabla1[[#This Row],[Toneladas (Ton)]]</f>
        <v>522.27776351756586</v>
      </c>
      <c r="H1287" s="18">
        <v>58722800</v>
      </c>
      <c r="I1287" s="18">
        <f t="shared" si="69"/>
        <v>71.436930596832454</v>
      </c>
      <c r="J1287" s="18">
        <f t="shared" si="70"/>
        <v>0.1367795751358459</v>
      </c>
      <c r="K1287" s="18"/>
      <c r="L1287" s="56" t="str">
        <f>+VLOOKUP(Tabla1[[#This Row],[Operador]],OPE_6[#All],9,FALSE)</f>
        <v>C-NCA SA</v>
      </c>
    </row>
    <row r="1288" spans="1:12" x14ac:dyDescent="0.2">
      <c r="A1288" s="15">
        <v>2011</v>
      </c>
      <c r="B1288" s="15" t="s">
        <v>16</v>
      </c>
      <c r="C1288" s="16" t="str">
        <f t="shared" si="68"/>
        <v>Julio-2011</v>
      </c>
      <c r="D1288" s="15" t="s">
        <v>36</v>
      </c>
      <c r="E1288" s="67">
        <v>380458</v>
      </c>
      <c r="F1288" s="67">
        <v>258352269</v>
      </c>
      <c r="G1288" s="17">
        <f>+Tabla1[[#This Row],[Toneladas Km (Ton.Km)]]/Tabla1[[#This Row],[Toneladas (Ton)]]</f>
        <v>679.05595098539129</v>
      </c>
      <c r="H1288" s="18">
        <v>33028379.999999996</v>
      </c>
      <c r="I1288" s="18">
        <f t="shared" si="69"/>
        <v>86.812157978015961</v>
      </c>
      <c r="J1288" s="18">
        <f t="shared" si="70"/>
        <v>0.12784242278127619</v>
      </c>
      <c r="K1288" s="18"/>
      <c r="L1288" s="56" t="str">
        <f>+VLOOKUP(Tabla1[[#This Row],[Operador]],OPE_6[#All],9,FALSE)</f>
        <v>J-ALLC SA</v>
      </c>
    </row>
    <row r="1289" spans="1:12" x14ac:dyDescent="0.2">
      <c r="A1289" s="15">
        <v>2011</v>
      </c>
      <c r="B1289" s="15" t="s">
        <v>28</v>
      </c>
      <c r="C1289" s="16" t="str">
        <f t="shared" si="68"/>
        <v>Agosto-2011</v>
      </c>
      <c r="D1289" s="15" t="s">
        <v>81</v>
      </c>
      <c r="E1289" s="67">
        <v>370250</v>
      </c>
      <c r="F1289" s="67">
        <v>166776192</v>
      </c>
      <c r="G1289" s="17">
        <f>+Tabla1[[#This Row],[Toneladas Km (Ton.Km)]]/Tabla1[[#This Row],[Toneladas (Ton)]]</f>
        <v>450.4421120864281</v>
      </c>
      <c r="H1289" s="18">
        <v>32577762</v>
      </c>
      <c r="I1289" s="18">
        <f t="shared" si="69"/>
        <v>87.98855367994598</v>
      </c>
      <c r="J1289" s="18">
        <f t="shared" si="70"/>
        <v>0.19533820510783698</v>
      </c>
      <c r="K1289" s="18"/>
      <c r="L1289" s="56" t="str">
        <f>+VLOOKUP(Tabla1[[#This Row],[Operador]],OPE_6[#All],9,FALSE)</f>
        <v>B-FEP SA</v>
      </c>
    </row>
    <row r="1290" spans="1:12" x14ac:dyDescent="0.2">
      <c r="A1290" s="15">
        <v>2011</v>
      </c>
      <c r="B1290" s="15" t="s">
        <v>28</v>
      </c>
      <c r="C1290" s="16" t="str">
        <f t="shared" si="68"/>
        <v>Agosto-2011</v>
      </c>
      <c r="D1290" s="15" t="s">
        <v>6</v>
      </c>
      <c r="E1290" s="67">
        <v>469070</v>
      </c>
      <c r="F1290" s="67">
        <v>167013000</v>
      </c>
      <c r="G1290" s="17">
        <f>+Tabla1[[#This Row],[Toneladas Km (Ton.Km)]]/Tabla1[[#This Row],[Toneladas (Ton)]]</f>
        <v>356.05133562154901</v>
      </c>
      <c r="H1290" s="18">
        <v>28342000</v>
      </c>
      <c r="I1290" s="18">
        <f t="shared" si="69"/>
        <v>60.421685462724113</v>
      </c>
      <c r="J1290" s="18">
        <f t="shared" si="70"/>
        <v>0.1696993647201116</v>
      </c>
      <c r="K1290" s="18"/>
      <c r="L1290" s="56" t="str">
        <f>+VLOOKUP(Tabla1[[#This Row],[Operador]],OPE_6[#All],9,FALSE)</f>
        <v>A-FSR SA</v>
      </c>
    </row>
    <row r="1291" spans="1:12" x14ac:dyDescent="0.2">
      <c r="A1291" s="15">
        <v>2011</v>
      </c>
      <c r="B1291" s="15" t="s">
        <v>28</v>
      </c>
      <c r="C1291" s="16" t="str">
        <f t="shared" si="68"/>
        <v>Agosto-2011</v>
      </c>
      <c r="D1291" s="15" t="s">
        <v>35</v>
      </c>
      <c r="E1291" s="67">
        <v>55157</v>
      </c>
      <c r="F1291" s="67">
        <v>31818877</v>
      </c>
      <c r="G1291" s="17">
        <f>+Tabla1[[#This Row],[Toneladas Km (Ton.Km)]]/Tabla1[[#This Row],[Toneladas (Ton)]]</f>
        <v>576.87831100313645</v>
      </c>
      <c r="H1291" s="18">
        <v>3984770</v>
      </c>
      <c r="I1291" s="18">
        <f t="shared" si="69"/>
        <v>72.244139456460644</v>
      </c>
      <c r="J1291" s="18">
        <f t="shared" si="70"/>
        <v>0.12523289241163352</v>
      </c>
      <c r="K1291" s="18"/>
      <c r="L1291" s="56" t="str">
        <f>+VLOOKUP(Tabla1[[#This Row],[Operador]],OPE_6[#All],9,FALSE)</f>
        <v>I-ALLM SA</v>
      </c>
    </row>
    <row r="1292" spans="1:12" x14ac:dyDescent="0.2">
      <c r="A1292" s="15">
        <v>2011</v>
      </c>
      <c r="B1292" s="15" t="s">
        <v>28</v>
      </c>
      <c r="C1292" s="16" t="str">
        <f t="shared" si="68"/>
        <v>Agosto-2011</v>
      </c>
      <c r="D1292" s="15" t="s">
        <v>7</v>
      </c>
      <c r="E1292" s="67">
        <v>762505</v>
      </c>
      <c r="F1292" s="67">
        <v>436835647</v>
      </c>
      <c r="G1292" s="17">
        <f>+Tabla1[[#This Row],[Toneladas Km (Ton.Km)]]/Tabla1[[#This Row],[Toneladas (Ton)]]</f>
        <v>572.8954524888361</v>
      </c>
      <c r="H1292" s="18">
        <v>59056367</v>
      </c>
      <c r="I1292" s="18">
        <f t="shared" si="69"/>
        <v>77.450465242850868</v>
      </c>
      <c r="J1292" s="18">
        <f t="shared" si="70"/>
        <v>0.13519127251993701</v>
      </c>
      <c r="K1292" s="18"/>
      <c r="L1292" s="56" t="str">
        <f>+VLOOKUP(Tabla1[[#This Row],[Operador]],OPE_6[#All],9,FALSE)</f>
        <v>C-NCA SA</v>
      </c>
    </row>
    <row r="1293" spans="1:12" x14ac:dyDescent="0.2">
      <c r="A1293" s="15">
        <v>2011</v>
      </c>
      <c r="B1293" s="15" t="s">
        <v>28</v>
      </c>
      <c r="C1293" s="16" t="str">
        <f t="shared" si="68"/>
        <v>Agosto-2011</v>
      </c>
      <c r="D1293" s="15" t="s">
        <v>36</v>
      </c>
      <c r="E1293" s="67">
        <v>396750</v>
      </c>
      <c r="F1293" s="67">
        <v>275979277</v>
      </c>
      <c r="G1293" s="17">
        <f>+Tabla1[[#This Row],[Toneladas Km (Ton.Km)]]/Tabla1[[#This Row],[Toneladas (Ton)]]</f>
        <v>695.59994202898554</v>
      </c>
      <c r="H1293" s="18">
        <v>36541990</v>
      </c>
      <c r="I1293" s="18">
        <f t="shared" si="69"/>
        <v>92.103314429741644</v>
      </c>
      <c r="J1293" s="18">
        <f t="shared" si="70"/>
        <v>0.13240845616100372</v>
      </c>
      <c r="K1293" s="18"/>
      <c r="L1293" s="56" t="str">
        <f>+VLOOKUP(Tabla1[[#This Row],[Operador]],OPE_6[#All],9,FALSE)</f>
        <v>J-ALLC SA</v>
      </c>
    </row>
    <row r="1294" spans="1:12" x14ac:dyDescent="0.2">
      <c r="A1294" s="15">
        <v>2011</v>
      </c>
      <c r="B1294" s="15" t="s">
        <v>29</v>
      </c>
      <c r="C1294" s="16" t="str">
        <f t="shared" si="68"/>
        <v>Septiembre-2011</v>
      </c>
      <c r="D1294" s="15" t="s">
        <v>81</v>
      </c>
      <c r="E1294" s="67">
        <v>371770</v>
      </c>
      <c r="F1294" s="67">
        <v>163445860</v>
      </c>
      <c r="G1294" s="17">
        <f>+Tabla1[[#This Row],[Toneladas Km (Ton.Km)]]/Tabla1[[#This Row],[Toneladas (Ton)]]</f>
        <v>439.6424133200635</v>
      </c>
      <c r="H1294" s="18">
        <v>31130414</v>
      </c>
      <c r="I1294" s="18">
        <f t="shared" si="69"/>
        <v>83.735680662775366</v>
      </c>
      <c r="J1294" s="18">
        <f t="shared" si="70"/>
        <v>0.19046315397649105</v>
      </c>
      <c r="K1294" s="18"/>
      <c r="L1294" s="56" t="str">
        <f>+VLOOKUP(Tabla1[[#This Row],[Operador]],OPE_6[#All],9,FALSE)</f>
        <v>B-FEP SA</v>
      </c>
    </row>
    <row r="1295" spans="1:12" x14ac:dyDescent="0.2">
      <c r="A1295" s="15">
        <v>2011</v>
      </c>
      <c r="B1295" s="15" t="s">
        <v>29</v>
      </c>
      <c r="C1295" s="16" t="str">
        <f t="shared" si="68"/>
        <v>Septiembre-2011</v>
      </c>
      <c r="D1295" s="15" t="s">
        <v>6</v>
      </c>
      <c r="E1295" s="67">
        <v>493600</v>
      </c>
      <c r="F1295" s="67">
        <v>176863000</v>
      </c>
      <c r="G1295" s="17">
        <f>+Tabla1[[#This Row],[Toneladas Km (Ton.Km)]]/Tabla1[[#This Row],[Toneladas (Ton)]]</f>
        <v>358.31239870340357</v>
      </c>
      <c r="H1295" s="18">
        <v>29799000</v>
      </c>
      <c r="I1295" s="18">
        <f t="shared" si="69"/>
        <v>60.370745542949756</v>
      </c>
      <c r="J1295" s="18">
        <f t="shared" si="70"/>
        <v>0.16848634253631342</v>
      </c>
      <c r="K1295" s="18"/>
      <c r="L1295" s="56" t="str">
        <f>+VLOOKUP(Tabla1[[#This Row],[Operador]],OPE_6[#All],9,FALSE)</f>
        <v>A-FSR SA</v>
      </c>
    </row>
    <row r="1296" spans="1:12" x14ac:dyDescent="0.2">
      <c r="A1296" s="15">
        <v>2011</v>
      </c>
      <c r="B1296" s="15" t="s">
        <v>29</v>
      </c>
      <c r="C1296" s="16" t="str">
        <f t="shared" si="68"/>
        <v>Septiembre-2011</v>
      </c>
      <c r="D1296" s="15" t="s">
        <v>35</v>
      </c>
      <c r="E1296" s="67">
        <v>56450</v>
      </c>
      <c r="F1296" s="67">
        <v>33901490</v>
      </c>
      <c r="G1296" s="17">
        <f>+Tabla1[[#This Row],[Toneladas Km (Ton.Km)]]/Tabla1[[#This Row],[Toneladas (Ton)]]</f>
        <v>600.5578387953941</v>
      </c>
      <c r="H1296" s="18">
        <v>4953760</v>
      </c>
      <c r="I1296" s="18">
        <f t="shared" si="69"/>
        <v>87.754827280779452</v>
      </c>
      <c r="J1296" s="18">
        <f t="shared" si="70"/>
        <v>0.1461221910895362</v>
      </c>
      <c r="K1296" s="18"/>
      <c r="L1296" s="56" t="str">
        <f>+VLOOKUP(Tabla1[[#This Row],[Operador]],OPE_6[#All],9,FALSE)</f>
        <v>I-ALLM SA</v>
      </c>
    </row>
    <row r="1297" spans="1:12" x14ac:dyDescent="0.2">
      <c r="A1297" s="15">
        <v>2011</v>
      </c>
      <c r="B1297" s="15" t="s">
        <v>29</v>
      </c>
      <c r="C1297" s="16" t="str">
        <f t="shared" si="68"/>
        <v>Septiembre-2011</v>
      </c>
      <c r="D1297" s="15" t="s">
        <v>7</v>
      </c>
      <c r="E1297" s="67">
        <v>785377</v>
      </c>
      <c r="F1297" s="67">
        <v>404946637</v>
      </c>
      <c r="G1297" s="17">
        <f>+Tabla1[[#This Row],[Toneladas Km (Ton.Km)]]/Tabla1[[#This Row],[Toneladas (Ton)]]</f>
        <v>515.60796534657879</v>
      </c>
      <c r="H1297" s="18">
        <v>55766008</v>
      </c>
      <c r="I1297" s="18">
        <f t="shared" si="69"/>
        <v>71.005399954416802</v>
      </c>
      <c r="J1297" s="18">
        <f t="shared" si="70"/>
        <v>0.1377119919136407</v>
      </c>
      <c r="K1297" s="18"/>
      <c r="L1297" s="56" t="str">
        <f>+VLOOKUP(Tabla1[[#This Row],[Operador]],OPE_6[#All],9,FALSE)</f>
        <v>C-NCA SA</v>
      </c>
    </row>
    <row r="1298" spans="1:12" x14ac:dyDescent="0.2">
      <c r="A1298" s="15">
        <v>2011</v>
      </c>
      <c r="B1298" s="15" t="s">
        <v>29</v>
      </c>
      <c r="C1298" s="16" t="str">
        <f t="shared" si="68"/>
        <v>Septiembre-2011</v>
      </c>
      <c r="D1298" s="15" t="s">
        <v>36</v>
      </c>
      <c r="E1298" s="67">
        <v>389927</v>
      </c>
      <c r="F1298" s="67">
        <v>275628522</v>
      </c>
      <c r="G1298" s="17">
        <f>+Tabla1[[#This Row],[Toneladas Km (Ton.Km)]]/Tabla1[[#This Row],[Toneladas (Ton)]]</f>
        <v>706.87211195941802</v>
      </c>
      <c r="H1298" s="18">
        <v>34566270</v>
      </c>
      <c r="I1298" s="18">
        <f t="shared" si="69"/>
        <v>88.648054635867737</v>
      </c>
      <c r="J1298" s="18">
        <f t="shared" si="70"/>
        <v>0.12540890089741874</v>
      </c>
      <c r="K1298" s="18"/>
      <c r="L1298" s="56" t="str">
        <f>+VLOOKUP(Tabla1[[#This Row],[Operador]],OPE_6[#All],9,FALSE)</f>
        <v>J-ALLC SA</v>
      </c>
    </row>
    <row r="1299" spans="1:12" x14ac:dyDescent="0.2">
      <c r="A1299" s="15">
        <v>2011</v>
      </c>
      <c r="B1299" s="15" t="s">
        <v>30</v>
      </c>
      <c r="C1299" s="16" t="str">
        <f t="shared" si="68"/>
        <v>Octubre-2011</v>
      </c>
      <c r="D1299" s="15" t="s">
        <v>81</v>
      </c>
      <c r="E1299" s="67">
        <v>351610</v>
      </c>
      <c r="F1299" s="67">
        <v>153026780</v>
      </c>
      <c r="G1299" s="17">
        <f>+Tabla1[[#This Row],[Toneladas Km (Ton.Km)]]/Tabla1[[#This Row],[Toneladas (Ton)]]</f>
        <v>435.21737151958138</v>
      </c>
      <c r="H1299" s="18">
        <v>27930765</v>
      </c>
      <c r="I1299" s="18">
        <f t="shared" si="69"/>
        <v>79.436776542191637</v>
      </c>
      <c r="J1299" s="18">
        <f t="shared" si="70"/>
        <v>0.18252207228042047</v>
      </c>
      <c r="K1299" s="18"/>
      <c r="L1299" s="56" t="str">
        <f>+VLOOKUP(Tabla1[[#This Row],[Operador]],OPE_6[#All],9,FALSE)</f>
        <v>B-FEP SA</v>
      </c>
    </row>
    <row r="1300" spans="1:12" x14ac:dyDescent="0.2">
      <c r="A1300" s="15">
        <v>2011</v>
      </c>
      <c r="B1300" s="15" t="s">
        <v>30</v>
      </c>
      <c r="C1300" s="16" t="str">
        <f t="shared" si="68"/>
        <v>Octubre-2011</v>
      </c>
      <c r="D1300" s="15" t="s">
        <v>6</v>
      </c>
      <c r="E1300" s="67">
        <v>518720</v>
      </c>
      <c r="F1300" s="67">
        <v>190602000</v>
      </c>
      <c r="G1300" s="17">
        <f>+Tabla1[[#This Row],[Toneladas Km (Ton.Km)]]/Tabla1[[#This Row],[Toneladas (Ton)]]</f>
        <v>367.44679210363972</v>
      </c>
      <c r="H1300" s="18">
        <v>31808000</v>
      </c>
      <c r="I1300" s="18">
        <f t="shared" si="69"/>
        <v>61.320172732880941</v>
      </c>
      <c r="J1300" s="18">
        <f t="shared" si="70"/>
        <v>0.1668817745878847</v>
      </c>
      <c r="K1300" s="18"/>
      <c r="L1300" s="56" t="str">
        <f>+VLOOKUP(Tabla1[[#This Row],[Operador]],OPE_6[#All],9,FALSE)</f>
        <v>A-FSR SA</v>
      </c>
    </row>
    <row r="1301" spans="1:12" x14ac:dyDescent="0.2">
      <c r="A1301" s="15">
        <v>2011</v>
      </c>
      <c r="B1301" s="15" t="s">
        <v>30</v>
      </c>
      <c r="C1301" s="16" t="str">
        <f t="shared" si="68"/>
        <v>Octubre-2011</v>
      </c>
      <c r="D1301" s="15" t="s">
        <v>35</v>
      </c>
      <c r="E1301" s="67">
        <v>54373</v>
      </c>
      <c r="F1301" s="67">
        <v>33398262</v>
      </c>
      <c r="G1301" s="17">
        <f>+Tabla1[[#This Row],[Toneladas Km (Ton.Km)]]/Tabla1[[#This Row],[Toneladas (Ton)]]</f>
        <v>614.24350320931342</v>
      </c>
      <c r="H1301" s="18">
        <v>4958680</v>
      </c>
      <c r="I1301" s="18">
        <f t="shared" si="69"/>
        <v>91.197469332205316</v>
      </c>
      <c r="J1301" s="18">
        <f t="shared" si="70"/>
        <v>0.14847119889052909</v>
      </c>
      <c r="K1301" s="18"/>
      <c r="L1301" s="56" t="str">
        <f>+VLOOKUP(Tabla1[[#This Row],[Operador]],OPE_6[#All],9,FALSE)</f>
        <v>I-ALLM SA</v>
      </c>
    </row>
    <row r="1302" spans="1:12" x14ac:dyDescent="0.2">
      <c r="A1302" s="15">
        <v>2011</v>
      </c>
      <c r="B1302" s="15" t="s">
        <v>30</v>
      </c>
      <c r="C1302" s="16" t="str">
        <f t="shared" si="68"/>
        <v>Octubre-2011</v>
      </c>
      <c r="D1302" s="15" t="s">
        <v>7</v>
      </c>
      <c r="E1302" s="67">
        <v>712629</v>
      </c>
      <c r="F1302" s="67">
        <v>356662139</v>
      </c>
      <c r="G1302" s="17">
        <f>+Tabla1[[#This Row],[Toneladas Km (Ton.Km)]]/Tabla1[[#This Row],[Toneladas (Ton)]]</f>
        <v>500.48782606377233</v>
      </c>
      <c r="H1302" s="18">
        <v>48655300</v>
      </c>
      <c r="I1302" s="18">
        <f t="shared" si="69"/>
        <v>68.275778841444847</v>
      </c>
      <c r="J1302" s="18">
        <f t="shared" si="70"/>
        <v>0.13641846072145045</v>
      </c>
      <c r="K1302" s="18"/>
      <c r="L1302" s="56" t="str">
        <f>+VLOOKUP(Tabla1[[#This Row],[Operador]],OPE_6[#All],9,FALSE)</f>
        <v>C-NCA SA</v>
      </c>
    </row>
    <row r="1303" spans="1:12" x14ac:dyDescent="0.2">
      <c r="A1303" s="15">
        <v>2011</v>
      </c>
      <c r="B1303" s="15" t="s">
        <v>30</v>
      </c>
      <c r="C1303" s="16" t="str">
        <f t="shared" si="68"/>
        <v>Octubre-2011</v>
      </c>
      <c r="D1303" s="15" t="s">
        <v>36</v>
      </c>
      <c r="E1303" s="67">
        <v>361361</v>
      </c>
      <c r="F1303" s="67">
        <v>264130816</v>
      </c>
      <c r="G1303" s="17">
        <f>+Tabla1[[#This Row],[Toneladas Km (Ton.Km)]]/Tabla1[[#This Row],[Toneladas (Ton)]]</f>
        <v>730.93337687243502</v>
      </c>
      <c r="H1303" s="18">
        <v>33634000</v>
      </c>
      <c r="I1303" s="18">
        <f t="shared" si="69"/>
        <v>93.075899170081996</v>
      </c>
      <c r="J1303" s="18">
        <f t="shared" si="70"/>
        <v>0.12733841703650361</v>
      </c>
      <c r="K1303" s="18"/>
      <c r="L1303" s="56" t="str">
        <f>+VLOOKUP(Tabla1[[#This Row],[Operador]],OPE_6[#All],9,FALSE)</f>
        <v>J-ALLC SA</v>
      </c>
    </row>
    <row r="1304" spans="1:12" x14ac:dyDescent="0.2">
      <c r="A1304" s="15">
        <v>2011</v>
      </c>
      <c r="B1304" s="15" t="s">
        <v>31</v>
      </c>
      <c r="C1304" s="16" t="str">
        <f t="shared" si="68"/>
        <v>Noviembre-2011</v>
      </c>
      <c r="D1304" s="15" t="s">
        <v>81</v>
      </c>
      <c r="E1304" s="67">
        <v>290950</v>
      </c>
      <c r="F1304" s="67">
        <v>125767960</v>
      </c>
      <c r="G1304" s="17">
        <f>+Tabla1[[#This Row],[Toneladas Km (Ton.Km)]]/Tabla1[[#This Row],[Toneladas (Ton)]]</f>
        <v>432.26657501288884</v>
      </c>
      <c r="H1304" s="18">
        <v>23540178</v>
      </c>
      <c r="I1304" s="18">
        <f t="shared" si="69"/>
        <v>80.907984189723322</v>
      </c>
      <c r="J1304" s="18">
        <f t="shared" si="70"/>
        <v>0.18717150218545328</v>
      </c>
      <c r="K1304" s="18"/>
      <c r="L1304" s="56" t="str">
        <f>+VLOOKUP(Tabla1[[#This Row],[Operador]],OPE_6[#All],9,FALSE)</f>
        <v>B-FEP SA</v>
      </c>
    </row>
    <row r="1305" spans="1:12" x14ac:dyDescent="0.2">
      <c r="A1305" s="15">
        <v>2011</v>
      </c>
      <c r="B1305" s="15" t="s">
        <v>31</v>
      </c>
      <c r="C1305" s="16" t="str">
        <f t="shared" si="68"/>
        <v>Noviembre-2011</v>
      </c>
      <c r="D1305" s="15" t="s">
        <v>6</v>
      </c>
      <c r="E1305" s="67">
        <v>478800</v>
      </c>
      <c r="F1305" s="67">
        <v>174050000</v>
      </c>
      <c r="G1305" s="17">
        <f>+Tabla1[[#This Row],[Toneladas Km (Ton.Km)]]/Tabla1[[#This Row],[Toneladas (Ton)]]</f>
        <v>363.51294903926481</v>
      </c>
      <c r="H1305" s="18">
        <v>29726000</v>
      </c>
      <c r="I1305" s="18">
        <f t="shared" si="69"/>
        <v>62.084377610693402</v>
      </c>
      <c r="J1305" s="18">
        <f t="shared" si="70"/>
        <v>0.17079000287273771</v>
      </c>
      <c r="K1305" s="18"/>
      <c r="L1305" s="56" t="str">
        <f>+VLOOKUP(Tabla1[[#This Row],[Operador]],OPE_6[#All],9,FALSE)</f>
        <v>A-FSR SA</v>
      </c>
    </row>
    <row r="1306" spans="1:12" x14ac:dyDescent="0.2">
      <c r="A1306" s="15">
        <v>2011</v>
      </c>
      <c r="B1306" s="15" t="s">
        <v>31</v>
      </c>
      <c r="C1306" s="16" t="str">
        <f t="shared" si="68"/>
        <v>Noviembre-2011</v>
      </c>
      <c r="D1306" s="15" t="s">
        <v>35</v>
      </c>
      <c r="E1306" s="67">
        <v>52513</v>
      </c>
      <c r="F1306" s="67">
        <v>32796577</v>
      </c>
      <c r="G1306" s="17">
        <f>+Tabla1[[#This Row],[Toneladas Km (Ton.Km)]]/Tabla1[[#This Row],[Toneladas (Ton)]]</f>
        <v>624.54205625273744</v>
      </c>
      <c r="H1306" s="18">
        <v>5395070</v>
      </c>
      <c r="I1306" s="18">
        <f t="shared" ref="I1306:I1313" si="71">+H1306/E1306</f>
        <v>102.73779825947861</v>
      </c>
      <c r="J1306" s="18">
        <f t="shared" ref="J1306:J1313" si="72">+H1306/F1306</f>
        <v>0.16450100874856544</v>
      </c>
      <c r="K1306" s="18"/>
      <c r="L1306" s="56" t="str">
        <f>+VLOOKUP(Tabla1[[#This Row],[Operador]],OPE_6[#All],9,FALSE)</f>
        <v>I-ALLM SA</v>
      </c>
    </row>
    <row r="1307" spans="1:12" x14ac:dyDescent="0.2">
      <c r="A1307" s="15">
        <v>2011</v>
      </c>
      <c r="B1307" s="15" t="s">
        <v>31</v>
      </c>
      <c r="C1307" s="16" t="str">
        <f t="shared" si="68"/>
        <v>Noviembre-2011</v>
      </c>
      <c r="D1307" s="15" t="s">
        <v>7</v>
      </c>
      <c r="E1307" s="67">
        <v>653803</v>
      </c>
      <c r="F1307" s="67">
        <v>322963829</v>
      </c>
      <c r="G1307" s="17">
        <f>+Tabla1[[#This Row],[Toneladas Km (Ton.Km)]]/Tabla1[[#This Row],[Toneladas (Ton)]]</f>
        <v>493.97728214768057</v>
      </c>
      <c r="H1307" s="18">
        <v>45617533</v>
      </c>
      <c r="I1307" s="18">
        <f t="shared" si="71"/>
        <v>69.772596638436966</v>
      </c>
      <c r="J1307" s="18">
        <f t="shared" si="72"/>
        <v>0.14124656975131417</v>
      </c>
      <c r="K1307" s="18"/>
      <c r="L1307" s="56" t="str">
        <f>+VLOOKUP(Tabla1[[#This Row],[Operador]],OPE_6[#All],9,FALSE)</f>
        <v>C-NCA SA</v>
      </c>
    </row>
    <row r="1308" spans="1:12" x14ac:dyDescent="0.2">
      <c r="A1308" s="15">
        <v>2011</v>
      </c>
      <c r="B1308" s="15" t="s">
        <v>31</v>
      </c>
      <c r="C1308" s="16" t="str">
        <f t="shared" si="68"/>
        <v>Noviembre-2011</v>
      </c>
      <c r="D1308" s="15" t="s">
        <v>36</v>
      </c>
      <c r="E1308" s="67">
        <v>343274</v>
      </c>
      <c r="F1308" s="67">
        <v>270410915</v>
      </c>
      <c r="G1308" s="17">
        <f>+Tabla1[[#This Row],[Toneladas Km (Ton.Km)]]/Tabla1[[#This Row],[Toneladas (Ton)]]</f>
        <v>787.74074063284718</v>
      </c>
      <c r="H1308" s="18">
        <v>32925460</v>
      </c>
      <c r="I1308" s="18">
        <f t="shared" si="71"/>
        <v>95.915973828486869</v>
      </c>
      <c r="J1308" s="18">
        <f t="shared" si="72"/>
        <v>0.12176083942469557</v>
      </c>
      <c r="K1308" s="18"/>
      <c r="L1308" s="56" t="str">
        <f>+VLOOKUP(Tabla1[[#This Row],[Operador]],OPE_6[#All],9,FALSE)</f>
        <v>J-ALLC SA</v>
      </c>
    </row>
    <row r="1309" spans="1:12" x14ac:dyDescent="0.2">
      <c r="A1309" s="15">
        <v>2011</v>
      </c>
      <c r="B1309" s="15" t="s">
        <v>32</v>
      </c>
      <c r="C1309" s="16" t="str">
        <f t="shared" si="68"/>
        <v>Diciembre-2011</v>
      </c>
      <c r="D1309" s="15" t="s">
        <v>81</v>
      </c>
      <c r="E1309" s="67">
        <v>266650</v>
      </c>
      <c r="F1309" s="67">
        <v>114133820</v>
      </c>
      <c r="G1309" s="17">
        <f>+Tabla1[[#This Row],[Toneladas Km (Ton.Km)]]/Tabla1[[#This Row],[Toneladas (Ton)]]</f>
        <v>428.02857678604914</v>
      </c>
      <c r="H1309" s="18">
        <v>22224933</v>
      </c>
      <c r="I1309" s="18">
        <f t="shared" si="71"/>
        <v>83.34870804425276</v>
      </c>
      <c r="J1309" s="18">
        <f t="shared" si="72"/>
        <v>0.19472697049831506</v>
      </c>
      <c r="K1309" s="18"/>
      <c r="L1309" s="56" t="str">
        <f>+VLOOKUP(Tabla1[[#This Row],[Operador]],OPE_6[#All],9,FALSE)</f>
        <v>B-FEP SA</v>
      </c>
    </row>
    <row r="1310" spans="1:12" x14ac:dyDescent="0.2">
      <c r="A1310" s="15">
        <v>2011</v>
      </c>
      <c r="B1310" s="15" t="s">
        <v>32</v>
      </c>
      <c r="C1310" s="16" t="str">
        <f t="shared" si="68"/>
        <v>Diciembre-2011</v>
      </c>
      <c r="D1310" s="15" t="s">
        <v>6</v>
      </c>
      <c r="E1310" s="67">
        <v>479500</v>
      </c>
      <c r="F1310" s="67">
        <v>168657000</v>
      </c>
      <c r="G1310" s="17">
        <f>+Tabla1[[#This Row],[Toneladas Km (Ton.Km)]]/Tabla1[[#This Row],[Toneladas (Ton)]]</f>
        <v>351.73514077163713</v>
      </c>
      <c r="H1310" s="18">
        <v>28957000</v>
      </c>
      <c r="I1310" s="18">
        <f t="shared" si="71"/>
        <v>60.389989572471322</v>
      </c>
      <c r="J1310" s="18">
        <f t="shared" si="72"/>
        <v>0.17169165821756582</v>
      </c>
      <c r="K1310" s="18"/>
      <c r="L1310" s="56" t="str">
        <f>+VLOOKUP(Tabla1[[#This Row],[Operador]],OPE_6[#All],9,FALSE)</f>
        <v>A-FSR SA</v>
      </c>
    </row>
    <row r="1311" spans="1:12" x14ac:dyDescent="0.2">
      <c r="A1311" s="15">
        <v>2011</v>
      </c>
      <c r="B1311" s="15" t="s">
        <v>32</v>
      </c>
      <c r="C1311" s="16" t="str">
        <f t="shared" si="68"/>
        <v>Diciembre-2011</v>
      </c>
      <c r="D1311" s="15" t="s">
        <v>35</v>
      </c>
      <c r="E1311" s="67">
        <v>49486</v>
      </c>
      <c r="F1311" s="67">
        <v>31716312</v>
      </c>
      <c r="G1311" s="17">
        <f>+Tabla1[[#This Row],[Toneladas Km (Ton.Km)]]/Tabla1[[#This Row],[Toneladas (Ton)]]</f>
        <v>640.91484460251388</v>
      </c>
      <c r="H1311" s="18">
        <v>7532510</v>
      </c>
      <c r="I1311" s="18">
        <f t="shared" si="71"/>
        <v>152.21496989047407</v>
      </c>
      <c r="J1311" s="18">
        <f t="shared" si="72"/>
        <v>0.23749640248210449</v>
      </c>
      <c r="K1311" s="18"/>
      <c r="L1311" s="56" t="str">
        <f>+VLOOKUP(Tabla1[[#This Row],[Operador]],OPE_6[#All],9,FALSE)</f>
        <v>I-ALLM SA</v>
      </c>
    </row>
    <row r="1312" spans="1:12" x14ac:dyDescent="0.2">
      <c r="A1312" s="15">
        <v>2011</v>
      </c>
      <c r="B1312" s="15" t="s">
        <v>32</v>
      </c>
      <c r="C1312" s="16" t="str">
        <f t="shared" si="68"/>
        <v>Diciembre-2011</v>
      </c>
      <c r="D1312" s="15" t="s">
        <v>7</v>
      </c>
      <c r="E1312" s="67">
        <v>703320</v>
      </c>
      <c r="F1312" s="67">
        <v>342863922</v>
      </c>
      <c r="G1312" s="17">
        <f>+Tabla1[[#This Row],[Toneladas Km (Ton.Km)]]/Tabla1[[#This Row],[Toneladas (Ton)]]</f>
        <v>487.49349087186488</v>
      </c>
      <c r="H1312" s="18">
        <v>46630365</v>
      </c>
      <c r="I1312" s="18">
        <f t="shared" si="71"/>
        <v>66.300354035147592</v>
      </c>
      <c r="J1312" s="18">
        <f t="shared" si="72"/>
        <v>0.13600254213973553</v>
      </c>
      <c r="K1312" s="18"/>
      <c r="L1312" s="56" t="str">
        <f>+VLOOKUP(Tabla1[[#This Row],[Operador]],OPE_6[#All],9,FALSE)</f>
        <v>C-NCA SA</v>
      </c>
    </row>
    <row r="1313" spans="1:12" x14ac:dyDescent="0.2">
      <c r="A1313" s="15">
        <v>2011</v>
      </c>
      <c r="B1313" s="15" t="s">
        <v>32</v>
      </c>
      <c r="C1313" s="16" t="str">
        <f t="shared" si="68"/>
        <v>Diciembre-2011</v>
      </c>
      <c r="D1313" s="15" t="s">
        <v>36</v>
      </c>
      <c r="E1313" s="67">
        <v>320165</v>
      </c>
      <c r="F1313" s="67">
        <v>239678321</v>
      </c>
      <c r="G1313" s="17">
        <f>+Tabla1[[#This Row],[Toneladas Km (Ton.Km)]]/Tabla1[[#This Row],[Toneladas (Ton)]]</f>
        <v>748.60875173738543</v>
      </c>
      <c r="H1313" s="18">
        <v>30387000</v>
      </c>
      <c r="I1313" s="18">
        <f t="shared" si="71"/>
        <v>94.910436806021892</v>
      </c>
      <c r="J1313" s="18">
        <f t="shared" si="72"/>
        <v>0.1267824301890032</v>
      </c>
      <c r="K1313" s="18"/>
      <c r="L1313" s="56" t="str">
        <f>+VLOOKUP(Tabla1[[#This Row],[Operador]],OPE_6[#All],9,FALSE)</f>
        <v>J-ALLC SA</v>
      </c>
    </row>
    <row r="1314" spans="1:12" x14ac:dyDescent="0.2">
      <c r="A1314" s="15">
        <v>2011</v>
      </c>
      <c r="B1314" s="15" t="s">
        <v>4</v>
      </c>
      <c r="C1314" s="50" t="str">
        <f t="shared" si="68"/>
        <v>Enero-2011</v>
      </c>
      <c r="D1314" s="15" t="s">
        <v>48</v>
      </c>
      <c r="E1314" s="67">
        <v>36520</v>
      </c>
      <c r="F1314" s="67" t="s">
        <v>114</v>
      </c>
      <c r="G1314" s="17">
        <v>0</v>
      </c>
      <c r="I1314" s="18">
        <v>0</v>
      </c>
      <c r="J1314" s="18" t="s">
        <v>114</v>
      </c>
      <c r="K1314" s="18"/>
      <c r="L1314" s="56" t="str">
        <f>+VLOOKUP(Tabla1[[#This Row],[Operador]],OPE_6[#All],9,FALSE)</f>
        <v>G-TP SA</v>
      </c>
    </row>
    <row r="1315" spans="1:12" x14ac:dyDescent="0.2">
      <c r="A1315" s="15">
        <v>2011</v>
      </c>
      <c r="B1315" s="15" t="s">
        <v>11</v>
      </c>
      <c r="C1315" s="50" t="str">
        <f t="shared" si="68"/>
        <v>Febrero-2011</v>
      </c>
      <c r="D1315" s="15" t="s">
        <v>48</v>
      </c>
      <c r="E1315" s="67">
        <v>32800</v>
      </c>
      <c r="F1315" s="67" t="s">
        <v>114</v>
      </c>
      <c r="G1315" s="17">
        <v>0</v>
      </c>
      <c r="I1315" s="18">
        <v>0</v>
      </c>
      <c r="J1315" s="18" t="s">
        <v>114</v>
      </c>
      <c r="K1315" s="18"/>
      <c r="L1315" s="56" t="str">
        <f>+VLOOKUP(Tabla1[[#This Row],[Operador]],OPE_6[#All],9,FALSE)</f>
        <v>G-TP SA</v>
      </c>
    </row>
    <row r="1316" spans="1:12" x14ac:dyDescent="0.2">
      <c r="A1316" s="15">
        <v>2011</v>
      </c>
      <c r="B1316" s="15" t="s">
        <v>12</v>
      </c>
      <c r="C1316" s="50" t="str">
        <f t="shared" si="68"/>
        <v>Marzo-2011</v>
      </c>
      <c r="D1316" s="15" t="s">
        <v>48</v>
      </c>
      <c r="E1316" s="67">
        <v>30880</v>
      </c>
      <c r="F1316" s="67" t="s">
        <v>114</v>
      </c>
      <c r="G1316" s="17">
        <v>0</v>
      </c>
      <c r="I1316" s="18">
        <v>0</v>
      </c>
      <c r="J1316" s="18" t="s">
        <v>114</v>
      </c>
      <c r="K1316" s="18"/>
      <c r="L1316" s="56" t="str">
        <f>+VLOOKUP(Tabla1[[#This Row],[Operador]],OPE_6[#All],9,FALSE)</f>
        <v>G-TP SA</v>
      </c>
    </row>
    <row r="1317" spans="1:12" x14ac:dyDescent="0.2">
      <c r="A1317" s="15">
        <v>2011</v>
      </c>
      <c r="B1317" s="15" t="s">
        <v>13</v>
      </c>
      <c r="C1317" s="50" t="str">
        <f t="shared" si="68"/>
        <v>Abril-2011</v>
      </c>
      <c r="D1317" s="15" t="s">
        <v>48</v>
      </c>
      <c r="E1317" s="67">
        <v>33680</v>
      </c>
      <c r="F1317" s="67" t="s">
        <v>114</v>
      </c>
      <c r="G1317" s="17">
        <v>0</v>
      </c>
      <c r="I1317" s="18">
        <v>0</v>
      </c>
      <c r="J1317" s="18" t="s">
        <v>114</v>
      </c>
      <c r="K1317" s="18"/>
      <c r="L1317" s="56" t="str">
        <f>+VLOOKUP(Tabla1[[#This Row],[Operador]],OPE_6[#All],9,FALSE)</f>
        <v>G-TP SA</v>
      </c>
    </row>
    <row r="1318" spans="1:12" x14ac:dyDescent="0.2">
      <c r="A1318" s="15">
        <v>2011</v>
      </c>
      <c r="B1318" s="15" t="s">
        <v>14</v>
      </c>
      <c r="C1318" s="50" t="str">
        <f t="shared" si="68"/>
        <v>Mayo-2011</v>
      </c>
      <c r="D1318" s="15" t="s">
        <v>48</v>
      </c>
      <c r="E1318" s="67">
        <v>34760</v>
      </c>
      <c r="F1318" s="67" t="s">
        <v>114</v>
      </c>
      <c r="G1318" s="17">
        <v>0</v>
      </c>
      <c r="I1318" s="18">
        <v>0</v>
      </c>
      <c r="J1318" s="18" t="s">
        <v>114</v>
      </c>
      <c r="K1318" s="18"/>
      <c r="L1318" s="56" t="str">
        <f>+VLOOKUP(Tabla1[[#This Row],[Operador]],OPE_6[#All],9,FALSE)</f>
        <v>G-TP SA</v>
      </c>
    </row>
    <row r="1319" spans="1:12" x14ac:dyDescent="0.2">
      <c r="A1319" s="15">
        <v>2011</v>
      </c>
      <c r="B1319" s="15" t="s">
        <v>15</v>
      </c>
      <c r="C1319" s="50" t="str">
        <f t="shared" si="68"/>
        <v>Junio-2011</v>
      </c>
      <c r="D1319" s="15" t="s">
        <v>48</v>
      </c>
      <c r="E1319" s="67">
        <v>30080</v>
      </c>
      <c r="F1319" s="67" t="s">
        <v>114</v>
      </c>
      <c r="G1319" s="17">
        <v>0</v>
      </c>
      <c r="I1319" s="18">
        <v>0</v>
      </c>
      <c r="J1319" s="18" t="s">
        <v>114</v>
      </c>
      <c r="K1319" s="18"/>
      <c r="L1319" s="56" t="str">
        <f>+VLOOKUP(Tabla1[[#This Row],[Operador]],OPE_6[#All],9,FALSE)</f>
        <v>G-TP SA</v>
      </c>
    </row>
    <row r="1320" spans="1:12" x14ac:dyDescent="0.2">
      <c r="A1320" s="15">
        <v>2011</v>
      </c>
      <c r="B1320" s="15" t="s">
        <v>16</v>
      </c>
      <c r="C1320" s="50" t="str">
        <f t="shared" si="68"/>
        <v>Julio-2011</v>
      </c>
      <c r="D1320" s="15" t="s">
        <v>48</v>
      </c>
      <c r="E1320" s="67">
        <v>19200</v>
      </c>
      <c r="F1320" s="67" t="s">
        <v>114</v>
      </c>
      <c r="G1320" s="17">
        <v>0</v>
      </c>
      <c r="I1320" s="18">
        <v>0</v>
      </c>
      <c r="J1320" s="18" t="s">
        <v>114</v>
      </c>
      <c r="K1320" s="18"/>
      <c r="L1320" s="56" t="str">
        <f>+VLOOKUP(Tabla1[[#This Row],[Operador]],OPE_6[#All],9,FALSE)</f>
        <v>G-TP SA</v>
      </c>
    </row>
    <row r="1321" spans="1:12" x14ac:dyDescent="0.2">
      <c r="A1321" s="15">
        <v>2011</v>
      </c>
      <c r="B1321" s="15" t="s">
        <v>28</v>
      </c>
      <c r="C1321" s="50" t="str">
        <f t="shared" si="68"/>
        <v>Agosto-2011</v>
      </c>
      <c r="D1321" s="15" t="s">
        <v>48</v>
      </c>
      <c r="E1321" s="67">
        <v>30640</v>
      </c>
      <c r="F1321" s="67" t="s">
        <v>114</v>
      </c>
      <c r="G1321" s="17">
        <v>0</v>
      </c>
      <c r="I1321" s="18">
        <v>0</v>
      </c>
      <c r="J1321" s="18" t="s">
        <v>114</v>
      </c>
      <c r="K1321" s="18"/>
      <c r="L1321" s="56" t="str">
        <f>+VLOOKUP(Tabla1[[#This Row],[Operador]],OPE_6[#All],9,FALSE)</f>
        <v>G-TP SA</v>
      </c>
    </row>
    <row r="1322" spans="1:12" x14ac:dyDescent="0.2">
      <c r="A1322" s="15">
        <v>2011</v>
      </c>
      <c r="B1322" s="15" t="s">
        <v>29</v>
      </c>
      <c r="C1322" s="50" t="str">
        <f t="shared" ref="C1322:C1385" si="73" xml:space="preserve"> B1322 &amp; "-" &amp; A1322</f>
        <v>Septiembre-2011</v>
      </c>
      <c r="D1322" s="15" t="s">
        <v>48</v>
      </c>
      <c r="E1322" s="67">
        <v>36360</v>
      </c>
      <c r="F1322" s="67" t="s">
        <v>114</v>
      </c>
      <c r="G1322" s="17">
        <v>0</v>
      </c>
      <c r="I1322" s="18">
        <v>0</v>
      </c>
      <c r="J1322" s="18" t="s">
        <v>114</v>
      </c>
      <c r="K1322" s="18"/>
      <c r="L1322" s="56" t="str">
        <f>+VLOOKUP(Tabla1[[#This Row],[Operador]],OPE_6[#All],9,FALSE)</f>
        <v>G-TP SA</v>
      </c>
    </row>
    <row r="1323" spans="1:12" x14ac:dyDescent="0.2">
      <c r="A1323" s="15">
        <v>2011</v>
      </c>
      <c r="B1323" s="15" t="s">
        <v>30</v>
      </c>
      <c r="C1323" s="50" t="str">
        <f t="shared" si="73"/>
        <v>Octubre-2011</v>
      </c>
      <c r="D1323" s="15" t="s">
        <v>48</v>
      </c>
      <c r="E1323" s="67">
        <v>27160</v>
      </c>
      <c r="F1323" s="67" t="s">
        <v>114</v>
      </c>
      <c r="G1323" s="17">
        <v>0</v>
      </c>
      <c r="I1323" s="18">
        <v>0</v>
      </c>
      <c r="J1323" s="18" t="s">
        <v>114</v>
      </c>
      <c r="K1323" s="18"/>
      <c r="L1323" s="56" t="str">
        <f>+VLOOKUP(Tabla1[[#This Row],[Operador]],OPE_6[#All],9,FALSE)</f>
        <v>G-TP SA</v>
      </c>
    </row>
    <row r="1324" spans="1:12" x14ac:dyDescent="0.2">
      <c r="A1324" s="15">
        <v>2011</v>
      </c>
      <c r="B1324" s="15" t="s">
        <v>31</v>
      </c>
      <c r="C1324" s="50" t="str">
        <f t="shared" si="73"/>
        <v>Noviembre-2011</v>
      </c>
      <c r="D1324" s="15" t="s">
        <v>48</v>
      </c>
      <c r="E1324" s="67">
        <v>30160</v>
      </c>
      <c r="F1324" s="67" t="s">
        <v>114</v>
      </c>
      <c r="G1324" s="17">
        <v>0</v>
      </c>
      <c r="I1324" s="18">
        <v>0</v>
      </c>
      <c r="J1324" s="18" t="s">
        <v>114</v>
      </c>
      <c r="K1324" s="18"/>
      <c r="L1324" s="56" t="str">
        <f>+VLOOKUP(Tabla1[[#This Row],[Operador]],OPE_6[#All],9,FALSE)</f>
        <v>G-TP SA</v>
      </c>
    </row>
    <row r="1325" spans="1:12" x14ac:dyDescent="0.2">
      <c r="A1325" s="15">
        <v>2011</v>
      </c>
      <c r="B1325" s="15" t="s">
        <v>32</v>
      </c>
      <c r="C1325" s="50" t="str">
        <f t="shared" si="73"/>
        <v>Diciembre-2011</v>
      </c>
      <c r="D1325" s="15" t="s">
        <v>48</v>
      </c>
      <c r="E1325" s="67">
        <v>11360</v>
      </c>
      <c r="F1325" s="67" t="s">
        <v>114</v>
      </c>
      <c r="G1325" s="17">
        <v>0</v>
      </c>
      <c r="I1325" s="18">
        <v>0</v>
      </c>
      <c r="J1325" s="18" t="s">
        <v>114</v>
      </c>
      <c r="K1325" s="18"/>
      <c r="L1325" s="56" t="str">
        <f>+VLOOKUP(Tabla1[[#This Row],[Operador]],OPE_6[#All],9,FALSE)</f>
        <v>G-TP SA</v>
      </c>
    </row>
    <row r="1326" spans="1:12" x14ac:dyDescent="0.2">
      <c r="A1326" s="15">
        <v>2011</v>
      </c>
      <c r="B1326" s="15" t="s">
        <v>4</v>
      </c>
      <c r="C1326" s="16" t="str">
        <f t="shared" si="73"/>
        <v>Enero-2011</v>
      </c>
      <c r="D1326" s="15" t="s">
        <v>163</v>
      </c>
      <c r="E1326" s="67">
        <v>84176</v>
      </c>
      <c r="F1326" s="67">
        <v>63098024</v>
      </c>
      <c r="G1326" s="17">
        <f>+Tabla1[[#This Row],[Toneladas Km (Ton.Km)]]/Tabla1[[#This Row],[Toneladas (Ton)]]</f>
        <v>749.59636951149969</v>
      </c>
      <c r="H1326" s="18">
        <v>6291671</v>
      </c>
      <c r="I1326" s="18">
        <f t="shared" ref="I1326:I1357" si="74">+H1326/E1326</f>
        <v>74.744238262687702</v>
      </c>
      <c r="J1326" s="18">
        <f t="shared" ref="J1326:J1357" si="75">+H1326/F1326</f>
        <v>9.9712647102863317E-2</v>
      </c>
      <c r="K1326" s="18"/>
      <c r="L1326" s="56" t="str">
        <f>+VLOOKUP(Tabla1[[#This Row],[Operador]],OPE_6[#All],9,FALSE)</f>
        <v>H-BC SA</v>
      </c>
    </row>
    <row r="1327" spans="1:12" x14ac:dyDescent="0.2">
      <c r="A1327" s="15">
        <v>2011</v>
      </c>
      <c r="B1327" s="15" t="s">
        <v>11</v>
      </c>
      <c r="C1327" s="16" t="str">
        <f t="shared" si="73"/>
        <v>Febrero-2011</v>
      </c>
      <c r="D1327" s="15" t="s">
        <v>163</v>
      </c>
      <c r="E1327" s="67">
        <v>78404</v>
      </c>
      <c r="F1327" s="67">
        <v>63893084</v>
      </c>
      <c r="G1327" s="17">
        <f>+Tabla1[[#This Row],[Toneladas Km (Ton.Km)]]/Tabla1[[#This Row],[Toneladas (Ton)]]</f>
        <v>814.92122850874955</v>
      </c>
      <c r="H1327" s="18">
        <v>6320211</v>
      </c>
      <c r="I1327" s="18">
        <f t="shared" si="74"/>
        <v>80.610823427376161</v>
      </c>
      <c r="J1327" s="18">
        <f t="shared" si="75"/>
        <v>9.8918546489319567E-2</v>
      </c>
      <c r="K1327" s="18"/>
      <c r="L1327" s="56" t="str">
        <f>+VLOOKUP(Tabla1[[#This Row],[Operador]],OPE_6[#All],9,FALSE)</f>
        <v>H-BC SA</v>
      </c>
    </row>
    <row r="1328" spans="1:12" x14ac:dyDescent="0.2">
      <c r="A1328" s="15">
        <v>2011</v>
      </c>
      <c r="B1328" s="15" t="s">
        <v>12</v>
      </c>
      <c r="C1328" s="16" t="str">
        <f t="shared" si="73"/>
        <v>Marzo-2011</v>
      </c>
      <c r="D1328" s="15" t="s">
        <v>163</v>
      </c>
      <c r="E1328" s="67">
        <v>78202</v>
      </c>
      <c r="F1328" s="67">
        <v>60432493</v>
      </c>
      <c r="G1328" s="17">
        <f>+Tabla1[[#This Row],[Toneladas Km (Ton.Km)]]/Tabla1[[#This Row],[Toneladas (Ton)]]</f>
        <v>772.77426408531755</v>
      </c>
      <c r="H1328" s="18">
        <v>5859449</v>
      </c>
      <c r="I1328" s="18">
        <f t="shared" si="74"/>
        <v>74.927099051175162</v>
      </c>
      <c r="J1328" s="18">
        <f t="shared" si="75"/>
        <v>9.6958584846069479E-2</v>
      </c>
      <c r="K1328" s="18"/>
      <c r="L1328" s="56" t="str">
        <f>+VLOOKUP(Tabla1[[#This Row],[Operador]],OPE_6[#All],9,FALSE)</f>
        <v>H-BC SA</v>
      </c>
    </row>
    <row r="1329" spans="1:12" x14ac:dyDescent="0.2">
      <c r="A1329" s="15">
        <v>2011</v>
      </c>
      <c r="B1329" s="15" t="s">
        <v>13</v>
      </c>
      <c r="C1329" s="16" t="str">
        <f t="shared" si="73"/>
        <v>Abril-2011</v>
      </c>
      <c r="D1329" s="15" t="s">
        <v>163</v>
      </c>
      <c r="E1329" s="67">
        <v>108168</v>
      </c>
      <c r="F1329" s="67">
        <v>62807346</v>
      </c>
      <c r="G1329" s="17">
        <f>+Tabla1[[#This Row],[Toneladas Km (Ton.Km)]]/Tabla1[[#This Row],[Toneladas (Ton)]]</f>
        <v>580.64627246505438</v>
      </c>
      <c r="H1329" s="18">
        <v>7657105</v>
      </c>
      <c r="I1329" s="18">
        <f t="shared" si="74"/>
        <v>70.78900414170549</v>
      </c>
      <c r="J1329" s="18">
        <f t="shared" si="75"/>
        <v>0.12191416271593454</v>
      </c>
      <c r="K1329" s="18"/>
      <c r="L1329" s="56" t="str">
        <f>+VLOOKUP(Tabla1[[#This Row],[Operador]],OPE_6[#All],9,FALSE)</f>
        <v>H-BC SA</v>
      </c>
    </row>
    <row r="1330" spans="1:12" x14ac:dyDescent="0.2">
      <c r="A1330" s="15">
        <v>2011</v>
      </c>
      <c r="B1330" s="15" t="s">
        <v>14</v>
      </c>
      <c r="C1330" s="16" t="str">
        <f t="shared" si="73"/>
        <v>Mayo-2011</v>
      </c>
      <c r="D1330" s="15" t="s">
        <v>163</v>
      </c>
      <c r="E1330" s="67">
        <v>114475</v>
      </c>
      <c r="F1330" s="67">
        <v>80454874</v>
      </c>
      <c r="G1330" s="17">
        <f>+Tabla1[[#This Row],[Toneladas Km (Ton.Km)]]/Tabla1[[#This Row],[Toneladas (Ton)]]</f>
        <v>702.81610832059403</v>
      </c>
      <c r="H1330" s="18">
        <v>9814714</v>
      </c>
      <c r="I1330" s="18">
        <f t="shared" si="74"/>
        <v>85.736746014413626</v>
      </c>
      <c r="J1330" s="18">
        <f t="shared" si="75"/>
        <v>0.12199029731871806</v>
      </c>
      <c r="K1330" s="18"/>
      <c r="L1330" s="56" t="str">
        <f>+VLOOKUP(Tabla1[[#This Row],[Operador]],OPE_6[#All],9,FALSE)</f>
        <v>H-BC SA</v>
      </c>
    </row>
    <row r="1331" spans="1:12" x14ac:dyDescent="0.2">
      <c r="A1331" s="15">
        <v>2011</v>
      </c>
      <c r="B1331" s="15" t="s">
        <v>15</v>
      </c>
      <c r="C1331" s="16" t="str">
        <f t="shared" si="73"/>
        <v>Junio-2011</v>
      </c>
      <c r="D1331" s="15" t="s">
        <v>163</v>
      </c>
      <c r="E1331" s="67">
        <v>115136</v>
      </c>
      <c r="F1331" s="67">
        <v>87563836</v>
      </c>
      <c r="G1331" s="17">
        <f>+Tabla1[[#This Row],[Toneladas Km (Ton.Km)]]/Tabla1[[#This Row],[Toneladas (Ton)]]</f>
        <v>760.52525708727069</v>
      </c>
      <c r="H1331" s="18">
        <v>10527413</v>
      </c>
      <c r="I1331" s="18">
        <f t="shared" si="74"/>
        <v>91.434590397443017</v>
      </c>
      <c r="J1331" s="18">
        <f t="shared" si="75"/>
        <v>0.12022558034118103</v>
      </c>
      <c r="K1331" s="18"/>
      <c r="L1331" s="56" t="str">
        <f>+VLOOKUP(Tabla1[[#This Row],[Operador]],OPE_6[#All],9,FALSE)</f>
        <v>H-BC SA</v>
      </c>
    </row>
    <row r="1332" spans="1:12" x14ac:dyDescent="0.2">
      <c r="A1332" s="15">
        <v>2011</v>
      </c>
      <c r="B1332" s="15" t="s">
        <v>16</v>
      </c>
      <c r="C1332" s="16" t="str">
        <f t="shared" si="73"/>
        <v>Julio-2011</v>
      </c>
      <c r="D1332" s="15" t="s">
        <v>163</v>
      </c>
      <c r="E1332" s="67">
        <v>98718</v>
      </c>
      <c r="F1332" s="67">
        <v>76446487</v>
      </c>
      <c r="G1332" s="17">
        <f>+Tabla1[[#This Row],[Toneladas Km (Ton.Km)]]/Tabla1[[#This Row],[Toneladas (Ton)]]</f>
        <v>774.39258291294391</v>
      </c>
      <c r="H1332" s="18">
        <v>9032652</v>
      </c>
      <c r="I1332" s="18">
        <f t="shared" si="74"/>
        <v>91.499544156080958</v>
      </c>
      <c r="J1332" s="18">
        <f t="shared" si="75"/>
        <v>0.1181565347796819</v>
      </c>
      <c r="K1332" s="18"/>
      <c r="L1332" s="56" t="str">
        <f>+VLOOKUP(Tabla1[[#This Row],[Operador]],OPE_6[#All],9,FALSE)</f>
        <v>H-BC SA</v>
      </c>
    </row>
    <row r="1333" spans="1:12" x14ac:dyDescent="0.2">
      <c r="A1333" s="15">
        <v>2011</v>
      </c>
      <c r="B1333" s="15" t="s">
        <v>28</v>
      </c>
      <c r="C1333" s="16" t="str">
        <f t="shared" si="73"/>
        <v>Agosto-2011</v>
      </c>
      <c r="D1333" s="15" t="s">
        <v>163</v>
      </c>
      <c r="E1333" s="67">
        <v>99103</v>
      </c>
      <c r="F1333" s="67">
        <v>75629707</v>
      </c>
      <c r="G1333" s="17">
        <f>+Tabla1[[#This Row],[Toneladas Km (Ton.Km)]]/Tabla1[[#This Row],[Toneladas (Ton)]]</f>
        <v>763.1424578468866</v>
      </c>
      <c r="H1333" s="18">
        <v>9082312</v>
      </c>
      <c r="I1333" s="18">
        <f t="shared" si="74"/>
        <v>91.645177239841374</v>
      </c>
      <c r="J1333" s="18">
        <f t="shared" si="75"/>
        <v>0.12008921309188729</v>
      </c>
      <c r="K1333" s="18"/>
      <c r="L1333" s="56" t="str">
        <f>+VLOOKUP(Tabla1[[#This Row],[Operador]],OPE_6[#All],9,FALSE)</f>
        <v>H-BC SA</v>
      </c>
    </row>
    <row r="1334" spans="1:12" x14ac:dyDescent="0.2">
      <c r="A1334" s="15">
        <v>2011</v>
      </c>
      <c r="B1334" s="15" t="s">
        <v>29</v>
      </c>
      <c r="C1334" s="16" t="str">
        <f t="shared" si="73"/>
        <v>Septiembre-2011</v>
      </c>
      <c r="D1334" s="15" t="s">
        <v>163</v>
      </c>
      <c r="E1334" s="67">
        <v>104590</v>
      </c>
      <c r="F1334" s="67">
        <v>82773056</v>
      </c>
      <c r="G1334" s="17">
        <f>+Tabla1[[#This Row],[Toneladas Km (Ton.Km)]]/Tabla1[[#This Row],[Toneladas (Ton)]]</f>
        <v>791.40506740606179</v>
      </c>
      <c r="H1334" s="18">
        <v>9765696</v>
      </c>
      <c r="I1334" s="18">
        <f t="shared" si="74"/>
        <v>93.371220958026584</v>
      </c>
      <c r="J1334" s="18">
        <f t="shared" si="75"/>
        <v>0.11798158086612145</v>
      </c>
      <c r="K1334" s="18"/>
      <c r="L1334" s="56" t="str">
        <f>+VLOOKUP(Tabla1[[#This Row],[Operador]],OPE_6[#All],9,FALSE)</f>
        <v>H-BC SA</v>
      </c>
    </row>
    <row r="1335" spans="1:12" x14ac:dyDescent="0.2">
      <c r="A1335" s="15">
        <v>2011</v>
      </c>
      <c r="B1335" s="15" t="s">
        <v>30</v>
      </c>
      <c r="C1335" s="16" t="str">
        <f t="shared" si="73"/>
        <v>Octubre-2011</v>
      </c>
      <c r="D1335" s="15" t="s">
        <v>163</v>
      </c>
      <c r="E1335" s="67">
        <v>104587</v>
      </c>
      <c r="F1335" s="67">
        <v>80187659</v>
      </c>
      <c r="G1335" s="17">
        <f>+Tabla1[[#This Row],[Toneladas Km (Ton.Km)]]/Tabla1[[#This Row],[Toneladas (Ton)]]</f>
        <v>766.70770745886205</v>
      </c>
      <c r="H1335" s="18">
        <v>9589247</v>
      </c>
      <c r="I1335" s="18">
        <f t="shared" si="74"/>
        <v>91.686796638205507</v>
      </c>
      <c r="J1335" s="18">
        <f t="shared" si="75"/>
        <v>0.11958507231143885</v>
      </c>
      <c r="K1335" s="18"/>
      <c r="L1335" s="56" t="str">
        <f>+VLOOKUP(Tabla1[[#This Row],[Operador]],OPE_6[#All],9,FALSE)</f>
        <v>H-BC SA</v>
      </c>
    </row>
    <row r="1336" spans="1:12" x14ac:dyDescent="0.2">
      <c r="A1336" s="15">
        <v>2011</v>
      </c>
      <c r="B1336" s="15" t="s">
        <v>31</v>
      </c>
      <c r="C1336" s="16" t="str">
        <f t="shared" si="73"/>
        <v>Noviembre-2011</v>
      </c>
      <c r="D1336" s="15" t="s">
        <v>163</v>
      </c>
      <c r="E1336" s="67">
        <v>86277</v>
      </c>
      <c r="F1336" s="67">
        <v>69740370</v>
      </c>
      <c r="G1336" s="17">
        <f>+Tabla1[[#This Row],[Toneladas Km (Ton.Km)]]/Tabla1[[#This Row],[Toneladas (Ton)]]</f>
        <v>808.33095726555166</v>
      </c>
      <c r="H1336" s="18">
        <v>8119397</v>
      </c>
      <c r="I1336" s="18">
        <f t="shared" si="74"/>
        <v>94.108476187164598</v>
      </c>
      <c r="J1336" s="18">
        <f t="shared" si="75"/>
        <v>0.1164231993607146</v>
      </c>
      <c r="K1336" s="18"/>
      <c r="L1336" s="56" t="str">
        <f>+VLOOKUP(Tabla1[[#This Row],[Operador]],OPE_6[#All],9,FALSE)</f>
        <v>H-BC SA</v>
      </c>
    </row>
    <row r="1337" spans="1:12" x14ac:dyDescent="0.2">
      <c r="A1337" s="15">
        <v>2011</v>
      </c>
      <c r="B1337" s="15" t="s">
        <v>32</v>
      </c>
      <c r="C1337" s="16" t="str">
        <f t="shared" si="73"/>
        <v>Diciembre-2011</v>
      </c>
      <c r="D1337" s="15" t="s">
        <v>163</v>
      </c>
      <c r="E1337" s="67">
        <v>80049</v>
      </c>
      <c r="F1337" s="67">
        <v>62546401</v>
      </c>
      <c r="G1337" s="17">
        <f>+Tabla1[[#This Row],[Toneladas Km (Ton.Km)]]/Tabla1[[#This Row],[Toneladas (Ton)]]</f>
        <v>781.35143474621793</v>
      </c>
      <c r="H1337" s="18">
        <v>7424127</v>
      </c>
      <c r="I1337" s="18">
        <f t="shared" si="74"/>
        <v>92.744781321440612</v>
      </c>
      <c r="J1337" s="18">
        <f t="shared" si="75"/>
        <v>0.11869790877336012</v>
      </c>
      <c r="K1337" s="18"/>
      <c r="L1337" s="56" t="str">
        <f>+VLOOKUP(Tabla1[[#This Row],[Operador]],OPE_6[#All],9,FALSE)</f>
        <v>H-BC SA</v>
      </c>
    </row>
    <row r="1338" spans="1:12" x14ac:dyDescent="0.2">
      <c r="A1338" s="15">
        <v>2012</v>
      </c>
      <c r="B1338" s="15" t="s">
        <v>4</v>
      </c>
      <c r="C1338" s="16" t="str">
        <f t="shared" si="73"/>
        <v>Enero-2012</v>
      </c>
      <c r="D1338" s="15" t="s">
        <v>81</v>
      </c>
      <c r="E1338" s="67">
        <v>264050</v>
      </c>
      <c r="F1338" s="67">
        <v>116079080</v>
      </c>
      <c r="G1338" s="17">
        <f>+Tabla1[[#This Row],[Toneladas Km (Ton.Km)]]/Tabla1[[#This Row],[Toneladas (Ton)]]</f>
        <v>439.6102253361106</v>
      </c>
      <c r="H1338" s="18">
        <v>20828592</v>
      </c>
      <c r="I1338" s="18">
        <f t="shared" si="74"/>
        <v>78.881242188979357</v>
      </c>
      <c r="J1338" s="18">
        <f t="shared" si="75"/>
        <v>0.17943450275450151</v>
      </c>
      <c r="K1338" s="18"/>
      <c r="L1338" s="56" t="str">
        <f>+VLOOKUP(Tabla1[[#This Row],[Operador]],OPE_6[#All],9,FALSE)</f>
        <v>B-FEP SA</v>
      </c>
    </row>
    <row r="1339" spans="1:12" x14ac:dyDescent="0.2">
      <c r="A1339" s="15">
        <v>2012</v>
      </c>
      <c r="B1339" s="15" t="s">
        <v>4</v>
      </c>
      <c r="C1339" s="16" t="str">
        <f t="shared" si="73"/>
        <v>Enero-2012</v>
      </c>
      <c r="D1339" s="15" t="s">
        <v>6</v>
      </c>
      <c r="E1339" s="67">
        <v>459000</v>
      </c>
      <c r="F1339" s="67">
        <v>168657000</v>
      </c>
      <c r="G1339" s="17">
        <f>+Tabla1[[#This Row],[Toneladas Km (Ton.Km)]]/Tabla1[[#This Row],[Toneladas (Ton)]]</f>
        <v>367.44444444444446</v>
      </c>
      <c r="H1339" s="18">
        <v>28573000</v>
      </c>
      <c r="I1339" s="18">
        <f t="shared" si="74"/>
        <v>62.250544662309366</v>
      </c>
      <c r="J1339" s="18">
        <f t="shared" si="75"/>
        <v>0.16941484788653896</v>
      </c>
      <c r="K1339" s="18"/>
      <c r="L1339" s="56" t="str">
        <f>+VLOOKUP(Tabla1[[#This Row],[Operador]],OPE_6[#All],9,FALSE)</f>
        <v>A-FSR SA</v>
      </c>
    </row>
    <row r="1340" spans="1:12" x14ac:dyDescent="0.2">
      <c r="A1340" s="15">
        <v>2012</v>
      </c>
      <c r="B1340" s="15" t="s">
        <v>4</v>
      </c>
      <c r="C1340" s="16" t="str">
        <f t="shared" si="73"/>
        <v>Enero-2012</v>
      </c>
      <c r="D1340" s="15" t="s">
        <v>35</v>
      </c>
      <c r="E1340" s="67">
        <v>48688</v>
      </c>
      <c r="F1340" s="67">
        <v>28792773</v>
      </c>
      <c r="G1340" s="17">
        <f>+Tabla1[[#This Row],[Toneladas Km (Ton.Km)]]/Tabla1[[#This Row],[Toneladas (Ton)]]</f>
        <v>591.37308987840947</v>
      </c>
      <c r="H1340" s="18">
        <v>4589620</v>
      </c>
      <c r="I1340" s="18">
        <f t="shared" si="74"/>
        <v>94.265938218862971</v>
      </c>
      <c r="J1340" s="18">
        <f t="shared" si="75"/>
        <v>0.15940180544610968</v>
      </c>
      <c r="K1340" s="18"/>
      <c r="L1340" s="56" t="str">
        <f>+VLOOKUP(Tabla1[[#This Row],[Operador]],OPE_6[#All],9,FALSE)</f>
        <v>I-ALLM SA</v>
      </c>
    </row>
    <row r="1341" spans="1:12" x14ac:dyDescent="0.2">
      <c r="A1341" s="15">
        <v>2012</v>
      </c>
      <c r="B1341" s="15" t="s">
        <v>4</v>
      </c>
      <c r="C1341" s="16" t="str">
        <f t="shared" si="73"/>
        <v>Enero-2012</v>
      </c>
      <c r="D1341" s="15" t="s">
        <v>7</v>
      </c>
      <c r="E1341" s="67">
        <v>564529</v>
      </c>
      <c r="F1341" s="67">
        <v>280263362</v>
      </c>
      <c r="G1341" s="17">
        <f>+Tabla1[[#This Row],[Toneladas Km (Ton.Km)]]/Tabla1[[#This Row],[Toneladas (Ton)]]</f>
        <v>496.45520779269089</v>
      </c>
      <c r="H1341" s="18">
        <v>39978275</v>
      </c>
      <c r="I1341" s="18">
        <f t="shared" si="74"/>
        <v>70.817043942826672</v>
      </c>
      <c r="J1341" s="18">
        <f t="shared" si="75"/>
        <v>0.14264538437956795</v>
      </c>
      <c r="K1341" s="18"/>
      <c r="L1341" s="56" t="str">
        <f>+VLOOKUP(Tabla1[[#This Row],[Operador]],OPE_6[#All],9,FALSE)</f>
        <v>C-NCA SA</v>
      </c>
    </row>
    <row r="1342" spans="1:12" x14ac:dyDescent="0.2">
      <c r="A1342" s="15">
        <v>2012</v>
      </c>
      <c r="B1342" s="15" t="s">
        <v>4</v>
      </c>
      <c r="C1342" s="16" t="str">
        <f t="shared" si="73"/>
        <v>Enero-2012</v>
      </c>
      <c r="D1342" s="15" t="s">
        <v>36</v>
      </c>
      <c r="E1342" s="67">
        <v>295858</v>
      </c>
      <c r="F1342" s="67">
        <v>206451661</v>
      </c>
      <c r="G1342" s="17">
        <f>+Tabla1[[#This Row],[Toneladas Km (Ton.Km)]]/Tabla1[[#This Row],[Toneladas (Ton)]]</f>
        <v>697.80658626773652</v>
      </c>
      <c r="H1342" s="18">
        <v>30274900</v>
      </c>
      <c r="I1342" s="18">
        <f t="shared" si="74"/>
        <v>102.32915790683369</v>
      </c>
      <c r="J1342" s="18">
        <f t="shared" si="75"/>
        <v>0.14664401271152766</v>
      </c>
      <c r="K1342" s="18"/>
      <c r="L1342" s="56" t="str">
        <f>+VLOOKUP(Tabla1[[#This Row],[Operador]],OPE_6[#All],9,FALSE)</f>
        <v>J-ALLC SA</v>
      </c>
    </row>
    <row r="1343" spans="1:12" x14ac:dyDescent="0.2">
      <c r="A1343" s="15">
        <v>2012</v>
      </c>
      <c r="B1343" s="15" t="s">
        <v>11</v>
      </c>
      <c r="C1343" s="16" t="str">
        <f t="shared" si="73"/>
        <v>Febrero-2012</v>
      </c>
      <c r="D1343" s="15" t="s">
        <v>81</v>
      </c>
      <c r="E1343" s="67">
        <v>291130</v>
      </c>
      <c r="F1343" s="67">
        <v>119270390</v>
      </c>
      <c r="G1343" s="17">
        <f>+Tabla1[[#This Row],[Toneladas Km (Ton.Km)]]/Tabla1[[#This Row],[Toneladas (Ton)]]</f>
        <v>409.68086421873392</v>
      </c>
      <c r="H1343" s="18">
        <v>21165420</v>
      </c>
      <c r="I1343" s="18">
        <f t="shared" si="74"/>
        <v>72.700923985848249</v>
      </c>
      <c r="J1343" s="18">
        <f t="shared" si="75"/>
        <v>0.17745745612133909</v>
      </c>
      <c r="K1343" s="18"/>
      <c r="L1343" s="56" t="str">
        <f>+VLOOKUP(Tabla1[[#This Row],[Operador]],OPE_6[#All],9,FALSE)</f>
        <v>B-FEP SA</v>
      </c>
    </row>
    <row r="1344" spans="1:12" x14ac:dyDescent="0.2">
      <c r="A1344" s="15">
        <v>2012</v>
      </c>
      <c r="B1344" s="15" t="s">
        <v>11</v>
      </c>
      <c r="C1344" s="16" t="str">
        <f t="shared" si="73"/>
        <v>Febrero-2012</v>
      </c>
      <c r="D1344" s="15" t="s">
        <v>6</v>
      </c>
      <c r="E1344" s="67">
        <v>404560</v>
      </c>
      <c r="F1344" s="67">
        <v>138139000</v>
      </c>
      <c r="G1344" s="17">
        <f>+Tabla1[[#This Row],[Toneladas Km (Ton.Km)]]/Tabla1[[#This Row],[Toneladas (Ton)]]</f>
        <v>341.45491398062092</v>
      </c>
      <c r="H1344" s="18">
        <v>26348000</v>
      </c>
      <c r="I1344" s="18">
        <f t="shared" si="74"/>
        <v>65.127545975875023</v>
      </c>
      <c r="J1344" s="18">
        <f t="shared" si="75"/>
        <v>0.19073541867249655</v>
      </c>
      <c r="K1344" s="18"/>
      <c r="L1344" s="56" t="str">
        <f>+VLOOKUP(Tabla1[[#This Row],[Operador]],OPE_6[#All],9,FALSE)</f>
        <v>A-FSR SA</v>
      </c>
    </row>
    <row r="1345" spans="1:12" x14ac:dyDescent="0.2">
      <c r="A1345" s="15">
        <v>2012</v>
      </c>
      <c r="B1345" s="15" t="s">
        <v>11</v>
      </c>
      <c r="C1345" s="16" t="str">
        <f t="shared" si="73"/>
        <v>Febrero-2012</v>
      </c>
      <c r="D1345" s="15" t="s">
        <v>35</v>
      </c>
      <c r="E1345" s="67">
        <v>41832</v>
      </c>
      <c r="F1345" s="67">
        <v>23925152</v>
      </c>
      <c r="G1345" s="17">
        <f>+Tabla1[[#This Row],[Toneladas Km (Ton.Km)]]/Tabla1[[#This Row],[Toneladas (Ton)]]</f>
        <v>571.93421304264677</v>
      </c>
      <c r="H1345" s="18">
        <v>3851650</v>
      </c>
      <c r="I1345" s="18">
        <f t="shared" si="74"/>
        <v>92.074249378466249</v>
      </c>
      <c r="J1345" s="18">
        <f t="shared" si="75"/>
        <v>0.1609874829635356</v>
      </c>
      <c r="K1345" s="18"/>
      <c r="L1345" s="56" t="str">
        <f>+VLOOKUP(Tabla1[[#This Row],[Operador]],OPE_6[#All],9,FALSE)</f>
        <v>I-ALLM SA</v>
      </c>
    </row>
    <row r="1346" spans="1:12" x14ac:dyDescent="0.2">
      <c r="A1346" s="15">
        <v>2012</v>
      </c>
      <c r="B1346" s="15" t="s">
        <v>11</v>
      </c>
      <c r="C1346" s="16" t="str">
        <f t="shared" si="73"/>
        <v>Febrero-2012</v>
      </c>
      <c r="D1346" s="15" t="s">
        <v>7</v>
      </c>
      <c r="E1346" s="67">
        <v>581485</v>
      </c>
      <c r="F1346" s="67">
        <v>270329305</v>
      </c>
      <c r="G1346" s="17">
        <f>+Tabla1[[#This Row],[Toneladas Km (Ton.Km)]]/Tabla1[[#This Row],[Toneladas (Ton)]]</f>
        <v>464.89471783450989</v>
      </c>
      <c r="H1346" s="18">
        <v>37740032</v>
      </c>
      <c r="I1346" s="18">
        <f t="shared" si="74"/>
        <v>64.90284702098937</v>
      </c>
      <c r="J1346" s="18">
        <f t="shared" si="75"/>
        <v>0.13960762411607577</v>
      </c>
      <c r="K1346" s="18"/>
      <c r="L1346" s="56" t="str">
        <f>+VLOOKUP(Tabla1[[#This Row],[Operador]],OPE_6[#All],9,FALSE)</f>
        <v>C-NCA SA</v>
      </c>
    </row>
    <row r="1347" spans="1:12" x14ac:dyDescent="0.2">
      <c r="A1347" s="15">
        <v>2012</v>
      </c>
      <c r="B1347" s="15" t="s">
        <v>11</v>
      </c>
      <c r="C1347" s="16" t="str">
        <f t="shared" si="73"/>
        <v>Febrero-2012</v>
      </c>
      <c r="D1347" s="15" t="s">
        <v>36</v>
      </c>
      <c r="E1347" s="67">
        <v>293888</v>
      </c>
      <c r="F1347" s="67">
        <v>212892918</v>
      </c>
      <c r="G1347" s="17">
        <f>+Tabla1[[#This Row],[Toneladas Km (Ton.Km)]]/Tabla1[[#This Row],[Toneladas (Ton)]]</f>
        <v>724.40153391768297</v>
      </c>
      <c r="H1347" s="18">
        <v>31252180</v>
      </c>
      <c r="I1347" s="18">
        <f t="shared" si="74"/>
        <v>106.34044261759581</v>
      </c>
      <c r="J1347" s="18">
        <f t="shared" si="75"/>
        <v>0.14679764969917883</v>
      </c>
      <c r="K1347" s="18"/>
      <c r="L1347" s="56" t="str">
        <f>+VLOOKUP(Tabla1[[#This Row],[Operador]],OPE_6[#All],9,FALSE)</f>
        <v>J-ALLC SA</v>
      </c>
    </row>
    <row r="1348" spans="1:12" x14ac:dyDescent="0.2">
      <c r="A1348" s="15">
        <v>2012</v>
      </c>
      <c r="B1348" s="15" t="s">
        <v>12</v>
      </c>
      <c r="C1348" s="16" t="str">
        <f t="shared" si="73"/>
        <v>Marzo-2012</v>
      </c>
      <c r="D1348" s="15" t="s">
        <v>81</v>
      </c>
      <c r="E1348" s="67">
        <v>360280</v>
      </c>
      <c r="F1348" s="67">
        <v>154399810</v>
      </c>
      <c r="G1348" s="17">
        <f>+Tabla1[[#This Row],[Toneladas Km (Ton.Km)]]/Tabla1[[#This Row],[Toneladas (Ton)]]</f>
        <v>428.55504052403688</v>
      </c>
      <c r="H1348" s="18">
        <v>36514981</v>
      </c>
      <c r="I1348" s="18">
        <f t="shared" si="74"/>
        <v>101.35167369823471</v>
      </c>
      <c r="J1348" s="18">
        <f t="shared" si="75"/>
        <v>0.23649628195785993</v>
      </c>
      <c r="K1348" s="18"/>
      <c r="L1348" s="56" t="str">
        <f>+VLOOKUP(Tabla1[[#This Row],[Operador]],OPE_6[#All],9,FALSE)</f>
        <v>B-FEP SA</v>
      </c>
    </row>
    <row r="1349" spans="1:12" x14ac:dyDescent="0.2">
      <c r="A1349" s="15">
        <v>2012</v>
      </c>
      <c r="B1349" s="15" t="s">
        <v>12</v>
      </c>
      <c r="C1349" s="16" t="str">
        <f t="shared" si="73"/>
        <v>Marzo-2012</v>
      </c>
      <c r="D1349" s="15" t="s">
        <v>6</v>
      </c>
      <c r="E1349" s="67">
        <v>473120</v>
      </c>
      <c r="F1349" s="67">
        <v>169790000</v>
      </c>
      <c r="G1349" s="17">
        <f>+Tabla1[[#This Row],[Toneladas Km (Ton.Km)]]/Tabla1[[#This Row],[Toneladas (Ton)]]</f>
        <v>358.87301318904292</v>
      </c>
      <c r="H1349" s="18">
        <v>29897000</v>
      </c>
      <c r="I1349" s="18">
        <f t="shared" si="74"/>
        <v>63.191156577612446</v>
      </c>
      <c r="J1349" s="18">
        <f t="shared" si="75"/>
        <v>0.17608221921196773</v>
      </c>
      <c r="K1349" s="18"/>
      <c r="L1349" s="56" t="str">
        <f>+VLOOKUP(Tabla1[[#This Row],[Operador]],OPE_6[#All],9,FALSE)</f>
        <v>A-FSR SA</v>
      </c>
    </row>
    <row r="1350" spans="1:12" x14ac:dyDescent="0.2">
      <c r="A1350" s="15">
        <v>2012</v>
      </c>
      <c r="B1350" s="15" t="s">
        <v>12</v>
      </c>
      <c r="C1350" s="16" t="str">
        <f t="shared" si="73"/>
        <v>Marzo-2012</v>
      </c>
      <c r="D1350" s="15" t="s">
        <v>35</v>
      </c>
      <c r="E1350" s="67">
        <v>47618</v>
      </c>
      <c r="F1350" s="67">
        <v>26380737</v>
      </c>
      <c r="G1350" s="17">
        <f>+Tabla1[[#This Row],[Toneladas Km (Ton.Km)]]/Tabla1[[#This Row],[Toneladas (Ton)]]</f>
        <v>554.00766516863371</v>
      </c>
      <c r="H1350" s="18">
        <v>4333710</v>
      </c>
      <c r="I1350" s="18">
        <f t="shared" si="74"/>
        <v>91.009912218068791</v>
      </c>
      <c r="J1350" s="18">
        <f t="shared" si="75"/>
        <v>0.1642755469644385</v>
      </c>
      <c r="K1350" s="18"/>
      <c r="L1350" s="56" t="str">
        <f>+VLOOKUP(Tabla1[[#This Row],[Operador]],OPE_6[#All],9,FALSE)</f>
        <v>I-ALLM SA</v>
      </c>
    </row>
    <row r="1351" spans="1:12" x14ac:dyDescent="0.2">
      <c r="A1351" s="15">
        <v>2012</v>
      </c>
      <c r="B1351" s="15" t="s">
        <v>12</v>
      </c>
      <c r="C1351" s="16" t="str">
        <f t="shared" si="73"/>
        <v>Marzo-2012</v>
      </c>
      <c r="D1351" s="15" t="s">
        <v>7</v>
      </c>
      <c r="E1351" s="67">
        <v>625011</v>
      </c>
      <c r="F1351" s="67">
        <v>241098205</v>
      </c>
      <c r="G1351" s="17">
        <f>+Tabla1[[#This Row],[Toneladas Km (Ton.Km)]]/Tabla1[[#This Row],[Toneladas (Ton)]]</f>
        <v>385.75033879403725</v>
      </c>
      <c r="H1351" s="18">
        <v>36933769</v>
      </c>
      <c r="I1351" s="18">
        <f t="shared" si="74"/>
        <v>59.092990363369601</v>
      </c>
      <c r="J1351" s="18">
        <f t="shared" si="75"/>
        <v>0.15318973030097841</v>
      </c>
      <c r="K1351" s="18"/>
      <c r="L1351" s="56" t="str">
        <f>+VLOOKUP(Tabla1[[#This Row],[Operador]],OPE_6[#All],9,FALSE)</f>
        <v>C-NCA SA</v>
      </c>
    </row>
    <row r="1352" spans="1:12" x14ac:dyDescent="0.2">
      <c r="A1352" s="15">
        <v>2012</v>
      </c>
      <c r="B1352" s="15" t="s">
        <v>12</v>
      </c>
      <c r="C1352" s="16" t="str">
        <f t="shared" si="73"/>
        <v>Marzo-2012</v>
      </c>
      <c r="D1352" s="15" t="s">
        <v>36</v>
      </c>
      <c r="E1352" s="67">
        <v>309032</v>
      </c>
      <c r="F1352" s="67">
        <v>219364223</v>
      </c>
      <c r="G1352" s="17">
        <f>+Tabla1[[#This Row],[Toneladas Km (Ton.Km)]]/Tabla1[[#This Row],[Toneladas (Ton)]]</f>
        <v>709.84306803178958</v>
      </c>
      <c r="H1352" s="18">
        <v>33176500</v>
      </c>
      <c r="I1352" s="18">
        <f t="shared" si="74"/>
        <v>107.35619612208444</v>
      </c>
      <c r="J1352" s="18">
        <f t="shared" si="75"/>
        <v>0.15123933860445421</v>
      </c>
      <c r="K1352" s="18"/>
      <c r="L1352" s="56" t="str">
        <f>+VLOOKUP(Tabla1[[#This Row],[Operador]],OPE_6[#All],9,FALSE)</f>
        <v>J-ALLC SA</v>
      </c>
    </row>
    <row r="1353" spans="1:12" x14ac:dyDescent="0.2">
      <c r="A1353" s="15">
        <v>2012</v>
      </c>
      <c r="B1353" s="15" t="s">
        <v>13</v>
      </c>
      <c r="C1353" s="16" t="str">
        <f t="shared" si="73"/>
        <v>Abril-2012</v>
      </c>
      <c r="D1353" s="15" t="s">
        <v>81</v>
      </c>
      <c r="E1353" s="67">
        <v>414170</v>
      </c>
      <c r="F1353" s="67">
        <v>171729620</v>
      </c>
      <c r="G1353" s="17">
        <f>+Tabla1[[#This Row],[Toneladas Km (Ton.Km)]]/Tabla1[[#This Row],[Toneladas (Ton)]]</f>
        <v>414.63558442185575</v>
      </c>
      <c r="H1353" s="18">
        <v>50197259</v>
      </c>
      <c r="I1353" s="18">
        <f t="shared" si="74"/>
        <v>121.19964990221406</v>
      </c>
      <c r="J1353" s="18">
        <f t="shared" si="75"/>
        <v>0.29230402419803875</v>
      </c>
      <c r="K1353" s="18"/>
      <c r="L1353" s="56" t="str">
        <f>+VLOOKUP(Tabla1[[#This Row],[Operador]],OPE_6[#All],9,FALSE)</f>
        <v>B-FEP SA</v>
      </c>
    </row>
    <row r="1354" spans="1:12" x14ac:dyDescent="0.2">
      <c r="A1354" s="15">
        <v>2012</v>
      </c>
      <c r="B1354" s="15" t="s">
        <v>13</v>
      </c>
      <c r="C1354" s="16" t="str">
        <f t="shared" si="73"/>
        <v>Abril-2012</v>
      </c>
      <c r="D1354" s="15" t="s">
        <v>6</v>
      </c>
      <c r="E1354" s="67">
        <v>381800</v>
      </c>
      <c r="F1354" s="67">
        <v>142562000</v>
      </c>
      <c r="G1354" s="17">
        <f>+Tabla1[[#This Row],[Toneladas Km (Ton.Km)]]/Tabla1[[#This Row],[Toneladas (Ton)]]</f>
        <v>373.39444735463593</v>
      </c>
      <c r="H1354" s="18">
        <v>24582400</v>
      </c>
      <c r="I1354" s="18">
        <f t="shared" si="74"/>
        <v>64.385542168674704</v>
      </c>
      <c r="J1354" s="18">
        <f t="shared" si="75"/>
        <v>0.17243304667442938</v>
      </c>
      <c r="K1354" s="18"/>
      <c r="L1354" s="56" t="str">
        <f>+VLOOKUP(Tabla1[[#This Row],[Operador]],OPE_6[#All],9,FALSE)</f>
        <v>A-FSR SA</v>
      </c>
    </row>
    <row r="1355" spans="1:12" x14ac:dyDescent="0.2">
      <c r="A1355" s="15">
        <v>2012</v>
      </c>
      <c r="B1355" s="15" t="s">
        <v>13</v>
      </c>
      <c r="C1355" s="16" t="str">
        <f t="shared" si="73"/>
        <v>Abril-2012</v>
      </c>
      <c r="D1355" s="15" t="s">
        <v>35</v>
      </c>
      <c r="E1355" s="67">
        <v>35290</v>
      </c>
      <c r="F1355" s="67">
        <v>22096553</v>
      </c>
      <c r="G1355" s="17">
        <f>+Tabla1[[#This Row],[Toneladas Km (Ton.Km)]]/Tabla1[[#This Row],[Toneladas (Ton)]]</f>
        <v>626.1420515726835</v>
      </c>
      <c r="H1355" s="18">
        <v>3118260</v>
      </c>
      <c r="I1355" s="18">
        <f t="shared" si="74"/>
        <v>88.361008784358177</v>
      </c>
      <c r="J1355" s="18">
        <f t="shared" si="75"/>
        <v>0.14111974840600702</v>
      </c>
      <c r="K1355" s="18"/>
      <c r="L1355" s="56" t="str">
        <f>+VLOOKUP(Tabla1[[#This Row],[Operador]],OPE_6[#All],9,FALSE)</f>
        <v>I-ALLM SA</v>
      </c>
    </row>
    <row r="1356" spans="1:12" x14ac:dyDescent="0.2">
      <c r="A1356" s="15">
        <v>2012</v>
      </c>
      <c r="B1356" s="15" t="s">
        <v>13</v>
      </c>
      <c r="C1356" s="16" t="str">
        <f t="shared" si="73"/>
        <v>Abril-2012</v>
      </c>
      <c r="D1356" s="15" t="s">
        <v>7</v>
      </c>
      <c r="E1356" s="67">
        <v>695879</v>
      </c>
      <c r="F1356" s="67">
        <v>262137401</v>
      </c>
      <c r="G1356" s="17">
        <f>+Tabla1[[#This Row],[Toneladas Km (Ton.Km)]]/Tabla1[[#This Row],[Toneladas (Ton)]]</f>
        <v>376.6996862960371</v>
      </c>
      <c r="H1356" s="18">
        <v>47181290</v>
      </c>
      <c r="I1356" s="18">
        <f t="shared" si="74"/>
        <v>67.800997012411642</v>
      </c>
      <c r="J1356" s="18">
        <f t="shared" si="75"/>
        <v>0.17998686879481193</v>
      </c>
      <c r="K1356" s="18"/>
      <c r="L1356" s="56" t="str">
        <f>+VLOOKUP(Tabla1[[#This Row],[Operador]],OPE_6[#All],9,FALSE)</f>
        <v>C-NCA SA</v>
      </c>
    </row>
    <row r="1357" spans="1:12" x14ac:dyDescent="0.2">
      <c r="A1357" s="15">
        <v>2012</v>
      </c>
      <c r="B1357" s="15" t="s">
        <v>13</v>
      </c>
      <c r="C1357" s="16" t="str">
        <f t="shared" si="73"/>
        <v>Abril-2012</v>
      </c>
      <c r="D1357" s="15" t="s">
        <v>36</v>
      </c>
      <c r="E1357" s="67">
        <v>349121</v>
      </c>
      <c r="F1357" s="67">
        <v>233354451</v>
      </c>
      <c r="G1357" s="17">
        <f>+Tabla1[[#This Row],[Toneladas Km (Ton.Km)]]/Tabla1[[#This Row],[Toneladas (Ton)]]</f>
        <v>668.40565591872155</v>
      </c>
      <c r="H1357" s="18">
        <v>40306745</v>
      </c>
      <c r="I1357" s="18">
        <f t="shared" si="74"/>
        <v>115.45207821929932</v>
      </c>
      <c r="J1357" s="18">
        <f t="shared" si="75"/>
        <v>0.17272756027267722</v>
      </c>
      <c r="K1357" s="18"/>
      <c r="L1357" s="56" t="str">
        <f>+VLOOKUP(Tabla1[[#This Row],[Operador]],OPE_6[#All],9,FALSE)</f>
        <v>J-ALLC SA</v>
      </c>
    </row>
    <row r="1358" spans="1:12" x14ac:dyDescent="0.2">
      <c r="A1358" s="15">
        <v>2012</v>
      </c>
      <c r="B1358" s="15" t="s">
        <v>14</v>
      </c>
      <c r="C1358" s="16" t="str">
        <f t="shared" si="73"/>
        <v>Mayo-2012</v>
      </c>
      <c r="D1358" s="15" t="s">
        <v>81</v>
      </c>
      <c r="E1358" s="67">
        <v>430630</v>
      </c>
      <c r="F1358" s="67">
        <v>173193780</v>
      </c>
      <c r="G1358" s="17">
        <f>+Tabla1[[#This Row],[Toneladas Km (Ton.Km)]]/Tabla1[[#This Row],[Toneladas (Ton)]]</f>
        <v>402.186981863781</v>
      </c>
      <c r="H1358" s="18">
        <v>53793229</v>
      </c>
      <c r="I1358" s="18">
        <f t="shared" ref="I1358:I1389" si="76">+H1358/E1358</f>
        <v>124.91751387502032</v>
      </c>
      <c r="J1358" s="18">
        <f t="shared" ref="J1358:J1389" si="77">+H1358/F1358</f>
        <v>0.31059561723290524</v>
      </c>
      <c r="K1358" s="18"/>
      <c r="L1358" s="56" t="str">
        <f>+VLOOKUP(Tabla1[[#This Row],[Operador]],OPE_6[#All],9,FALSE)</f>
        <v>B-FEP SA</v>
      </c>
    </row>
    <row r="1359" spans="1:12" x14ac:dyDescent="0.2">
      <c r="A1359" s="15">
        <v>2012</v>
      </c>
      <c r="B1359" s="15" t="s">
        <v>14</v>
      </c>
      <c r="C1359" s="16" t="str">
        <f t="shared" si="73"/>
        <v>Mayo-2012</v>
      </c>
      <c r="D1359" s="15" t="s">
        <v>6</v>
      </c>
      <c r="E1359" s="67">
        <v>471400</v>
      </c>
      <c r="F1359" s="67">
        <v>175826000</v>
      </c>
      <c r="G1359" s="17">
        <f>+Tabla1[[#This Row],[Toneladas Km (Ton.Km)]]/Tabla1[[#This Row],[Toneladas (Ton)]]</f>
        <v>372.98684768773865</v>
      </c>
      <c r="H1359" s="18">
        <v>30916000</v>
      </c>
      <c r="I1359" s="18">
        <f t="shared" si="76"/>
        <v>65.583368689011451</v>
      </c>
      <c r="J1359" s="18">
        <f t="shared" si="77"/>
        <v>0.17583292573339551</v>
      </c>
      <c r="K1359" s="18"/>
      <c r="L1359" s="56" t="str">
        <f>+VLOOKUP(Tabla1[[#This Row],[Operador]],OPE_6[#All],9,FALSE)</f>
        <v>A-FSR SA</v>
      </c>
    </row>
    <row r="1360" spans="1:12" x14ac:dyDescent="0.2">
      <c r="A1360" s="15">
        <v>2012</v>
      </c>
      <c r="B1360" s="15" t="s">
        <v>14</v>
      </c>
      <c r="C1360" s="16" t="str">
        <f t="shared" si="73"/>
        <v>Mayo-2012</v>
      </c>
      <c r="D1360" s="15" t="s">
        <v>35</v>
      </c>
      <c r="E1360" s="67">
        <v>54536</v>
      </c>
      <c r="F1360" s="67">
        <v>34285993</v>
      </c>
      <c r="G1360" s="17">
        <f>+Tabla1[[#This Row],[Toneladas Km (Ton.Km)]]/Tabla1[[#This Row],[Toneladas (Ton)]]</f>
        <v>628.68551048848462</v>
      </c>
      <c r="H1360" s="18">
        <v>5542421</v>
      </c>
      <c r="I1360" s="18">
        <f t="shared" si="76"/>
        <v>101.6286673023324</v>
      </c>
      <c r="J1360" s="18">
        <f t="shared" si="77"/>
        <v>0.16165263173214789</v>
      </c>
      <c r="K1360" s="18"/>
      <c r="L1360" s="56" t="str">
        <f>+VLOOKUP(Tabla1[[#This Row],[Operador]],OPE_6[#All],9,FALSE)</f>
        <v>I-ALLM SA</v>
      </c>
    </row>
    <row r="1361" spans="1:12" x14ac:dyDescent="0.2">
      <c r="A1361" s="15">
        <v>2012</v>
      </c>
      <c r="B1361" s="15" t="s">
        <v>14</v>
      </c>
      <c r="C1361" s="16" t="str">
        <f t="shared" si="73"/>
        <v>Mayo-2012</v>
      </c>
      <c r="D1361" s="15" t="s">
        <v>7</v>
      </c>
      <c r="E1361" s="67">
        <v>793194</v>
      </c>
      <c r="F1361" s="67">
        <v>342149931</v>
      </c>
      <c r="G1361" s="17">
        <f>+Tabla1[[#This Row],[Toneladas Km (Ton.Km)]]/Tabla1[[#This Row],[Toneladas (Ton)]]</f>
        <v>431.35718500139939</v>
      </c>
      <c r="H1361" s="18">
        <v>59232634</v>
      </c>
      <c r="I1361" s="18">
        <f t="shared" si="76"/>
        <v>74.676099415779746</v>
      </c>
      <c r="J1361" s="18">
        <f t="shared" si="77"/>
        <v>0.17311894182436646</v>
      </c>
      <c r="K1361" s="18"/>
      <c r="L1361" s="56" t="str">
        <f>+VLOOKUP(Tabla1[[#This Row],[Operador]],OPE_6[#All],9,FALSE)</f>
        <v>C-NCA SA</v>
      </c>
    </row>
    <row r="1362" spans="1:12" x14ac:dyDescent="0.2">
      <c r="A1362" s="15">
        <v>2012</v>
      </c>
      <c r="B1362" s="15" t="s">
        <v>14</v>
      </c>
      <c r="C1362" s="16" t="str">
        <f t="shared" si="73"/>
        <v>Mayo-2012</v>
      </c>
      <c r="D1362" s="15" t="s">
        <v>36</v>
      </c>
      <c r="E1362" s="67">
        <v>344788</v>
      </c>
      <c r="F1362" s="67">
        <v>227350925</v>
      </c>
      <c r="G1362" s="17">
        <f>+Tabla1[[#This Row],[Toneladas Km (Ton.Km)]]/Tabla1[[#This Row],[Toneladas (Ton)]]</f>
        <v>659.39338086012276</v>
      </c>
      <c r="H1362" s="18">
        <v>41050091</v>
      </c>
      <c r="I1362" s="18">
        <f t="shared" si="76"/>
        <v>119.05893186537814</v>
      </c>
      <c r="J1362" s="18">
        <f t="shared" si="77"/>
        <v>0.18055827571407507</v>
      </c>
      <c r="K1362" s="18"/>
      <c r="L1362" s="56" t="str">
        <f>+VLOOKUP(Tabla1[[#This Row],[Operador]],OPE_6[#All],9,FALSE)</f>
        <v>J-ALLC SA</v>
      </c>
    </row>
    <row r="1363" spans="1:12" x14ac:dyDescent="0.2">
      <c r="A1363" s="15">
        <v>2012</v>
      </c>
      <c r="B1363" s="15" t="s">
        <v>15</v>
      </c>
      <c r="C1363" s="16" t="str">
        <f t="shared" si="73"/>
        <v>Junio-2012</v>
      </c>
      <c r="D1363" s="15" t="s">
        <v>81</v>
      </c>
      <c r="E1363" s="67">
        <v>424980</v>
      </c>
      <c r="F1363" s="67">
        <v>172948800</v>
      </c>
      <c r="G1363" s="17">
        <f>+Tabla1[[#This Row],[Toneladas Km (Ton.Km)]]/Tabla1[[#This Row],[Toneladas (Ton)]]</f>
        <v>406.95750388253566</v>
      </c>
      <c r="H1363" s="18">
        <v>50971958</v>
      </c>
      <c r="I1363" s="18">
        <f t="shared" si="76"/>
        <v>119.93966304296673</v>
      </c>
      <c r="J1363" s="18">
        <f t="shared" si="77"/>
        <v>0.29472281970155328</v>
      </c>
      <c r="K1363" s="18"/>
      <c r="L1363" s="56" t="str">
        <f>+VLOOKUP(Tabla1[[#This Row],[Operador]],OPE_6[#All],9,FALSE)</f>
        <v>B-FEP SA</v>
      </c>
    </row>
    <row r="1364" spans="1:12" x14ac:dyDescent="0.2">
      <c r="A1364" s="15">
        <v>2012</v>
      </c>
      <c r="B1364" s="15" t="s">
        <v>15</v>
      </c>
      <c r="C1364" s="16" t="str">
        <f t="shared" si="73"/>
        <v>Junio-2012</v>
      </c>
      <c r="D1364" s="15" t="s">
        <v>6</v>
      </c>
      <c r="E1364" s="67">
        <v>428300</v>
      </c>
      <c r="F1364" s="67">
        <v>154829000</v>
      </c>
      <c r="G1364" s="17">
        <f>+Tabla1[[#This Row],[Toneladas Km (Ton.Km)]]/Tabla1[[#This Row],[Toneladas (Ton)]]</f>
        <v>361.49661452253093</v>
      </c>
      <c r="H1364" s="18">
        <v>29678000</v>
      </c>
      <c r="I1364" s="18">
        <f t="shared" si="76"/>
        <v>69.292551949568065</v>
      </c>
      <c r="J1364" s="18">
        <f t="shared" si="77"/>
        <v>0.19168243675280472</v>
      </c>
      <c r="K1364" s="18"/>
      <c r="L1364" s="56" t="str">
        <f>+VLOOKUP(Tabla1[[#This Row],[Operador]],OPE_6[#All],9,FALSE)</f>
        <v>A-FSR SA</v>
      </c>
    </row>
    <row r="1365" spans="1:12" x14ac:dyDescent="0.2">
      <c r="A1365" s="15">
        <v>2012</v>
      </c>
      <c r="B1365" s="15" t="s">
        <v>15</v>
      </c>
      <c r="C1365" s="16" t="str">
        <f t="shared" si="73"/>
        <v>Junio-2012</v>
      </c>
      <c r="D1365" s="15" t="s">
        <v>35</v>
      </c>
      <c r="E1365" s="67">
        <v>51026</v>
      </c>
      <c r="F1365" s="67">
        <v>33632947</v>
      </c>
      <c r="G1365" s="17">
        <f>+Tabla1[[#This Row],[Toneladas Km (Ton.Km)]]/Tabla1[[#This Row],[Toneladas (Ton)]]</f>
        <v>659.13352016618978</v>
      </c>
      <c r="H1365" s="18">
        <v>4860923</v>
      </c>
      <c r="I1365" s="18">
        <f t="shared" si="76"/>
        <v>95.263649903970531</v>
      </c>
      <c r="J1365" s="18">
        <f t="shared" si="77"/>
        <v>0.14452860761800029</v>
      </c>
      <c r="K1365" s="18"/>
      <c r="L1365" s="56" t="str">
        <f>+VLOOKUP(Tabla1[[#This Row],[Operador]],OPE_6[#All],9,FALSE)</f>
        <v>I-ALLM SA</v>
      </c>
    </row>
    <row r="1366" spans="1:12" x14ac:dyDescent="0.2">
      <c r="A1366" s="15">
        <v>2012</v>
      </c>
      <c r="B1366" s="15" t="s">
        <v>15</v>
      </c>
      <c r="C1366" s="16" t="str">
        <f t="shared" si="73"/>
        <v>Junio-2012</v>
      </c>
      <c r="D1366" s="15" t="s">
        <v>7</v>
      </c>
      <c r="E1366" s="67">
        <v>830953</v>
      </c>
      <c r="F1366" s="67">
        <v>386737720</v>
      </c>
      <c r="G1366" s="17">
        <f>+Tabla1[[#This Row],[Toneladas Km (Ton.Km)]]/Tabla1[[#This Row],[Toneladas (Ton)]]</f>
        <v>465.41467447617373</v>
      </c>
      <c r="H1366" s="18">
        <v>65830020.000000007</v>
      </c>
      <c r="I1366" s="18">
        <f t="shared" si="76"/>
        <v>79.222314619479093</v>
      </c>
      <c r="J1366" s="18">
        <f t="shared" si="77"/>
        <v>0.17021877255727733</v>
      </c>
      <c r="K1366" s="18"/>
      <c r="L1366" s="56" t="str">
        <f>+VLOOKUP(Tabla1[[#This Row],[Operador]],OPE_6[#All],9,FALSE)</f>
        <v>C-NCA SA</v>
      </c>
    </row>
    <row r="1367" spans="1:12" x14ac:dyDescent="0.2">
      <c r="A1367" s="15">
        <v>2012</v>
      </c>
      <c r="B1367" s="15" t="s">
        <v>15</v>
      </c>
      <c r="C1367" s="16" t="str">
        <f t="shared" si="73"/>
        <v>Junio-2012</v>
      </c>
      <c r="D1367" s="15" t="s">
        <v>36</v>
      </c>
      <c r="E1367" s="67">
        <v>388483</v>
      </c>
      <c r="F1367" s="67">
        <v>256619850</v>
      </c>
      <c r="G1367" s="17">
        <f>+Tabla1[[#This Row],[Toneladas Km (Ton.Km)]]/Tabla1[[#This Row],[Toneladas (Ton)]]</f>
        <v>660.56905964997179</v>
      </c>
      <c r="H1367" s="18">
        <v>43160726</v>
      </c>
      <c r="I1367" s="18">
        <f t="shared" si="76"/>
        <v>111.10068136829668</v>
      </c>
      <c r="J1367" s="18">
        <f t="shared" si="77"/>
        <v>0.16818935090173265</v>
      </c>
      <c r="K1367" s="18"/>
      <c r="L1367" s="56" t="str">
        <f>+VLOOKUP(Tabla1[[#This Row],[Operador]],OPE_6[#All],9,FALSE)</f>
        <v>J-ALLC SA</v>
      </c>
    </row>
    <row r="1368" spans="1:12" x14ac:dyDescent="0.2">
      <c r="A1368" s="15">
        <v>2012</v>
      </c>
      <c r="B1368" s="15" t="s">
        <v>16</v>
      </c>
      <c r="C1368" s="16" t="str">
        <f t="shared" si="73"/>
        <v>Julio-2012</v>
      </c>
      <c r="D1368" s="15" t="s">
        <v>81</v>
      </c>
      <c r="E1368" s="67">
        <v>444000</v>
      </c>
      <c r="F1368" s="67">
        <v>182382880</v>
      </c>
      <c r="G1368" s="17">
        <f>+Tabla1[[#This Row],[Toneladas Km (Ton.Km)]]/Tabla1[[#This Row],[Toneladas (Ton)]]</f>
        <v>410.77225225225226</v>
      </c>
      <c r="H1368" s="18">
        <v>50854456</v>
      </c>
      <c r="I1368" s="18">
        <f t="shared" si="76"/>
        <v>114.53706306306306</v>
      </c>
      <c r="J1368" s="18">
        <f t="shared" si="77"/>
        <v>0.27883349577548067</v>
      </c>
      <c r="K1368" s="18"/>
      <c r="L1368" s="56" t="str">
        <f>+VLOOKUP(Tabla1[[#This Row],[Operador]],OPE_6[#All],9,FALSE)</f>
        <v>B-FEP SA</v>
      </c>
    </row>
    <row r="1369" spans="1:12" x14ac:dyDescent="0.2">
      <c r="A1369" s="15">
        <v>2012</v>
      </c>
      <c r="B1369" s="15" t="s">
        <v>16</v>
      </c>
      <c r="C1369" s="16" t="str">
        <f t="shared" si="73"/>
        <v>Julio-2012</v>
      </c>
      <c r="D1369" s="15" t="s">
        <v>6</v>
      </c>
      <c r="E1369" s="67">
        <v>444270</v>
      </c>
      <c r="F1369" s="67">
        <v>158280417</v>
      </c>
      <c r="G1369" s="17">
        <f>+Tabla1[[#This Row],[Toneladas Km (Ton.Km)]]/Tabla1[[#This Row],[Toneladas (Ton)]]</f>
        <v>356.27077452900261</v>
      </c>
      <c r="H1369" s="18">
        <v>30508675</v>
      </c>
      <c r="I1369" s="18">
        <f t="shared" si="76"/>
        <v>68.671472302878882</v>
      </c>
      <c r="J1369" s="18">
        <f t="shared" si="77"/>
        <v>0.19275078735735199</v>
      </c>
      <c r="K1369" s="18"/>
      <c r="L1369" s="56" t="str">
        <f>+VLOOKUP(Tabla1[[#This Row],[Operador]],OPE_6[#All],9,FALSE)</f>
        <v>A-FSR SA</v>
      </c>
    </row>
    <row r="1370" spans="1:12" x14ac:dyDescent="0.2">
      <c r="A1370" s="15">
        <v>2012</v>
      </c>
      <c r="B1370" s="15" t="s">
        <v>16</v>
      </c>
      <c r="C1370" s="16" t="str">
        <f t="shared" si="73"/>
        <v>Julio-2012</v>
      </c>
      <c r="D1370" s="15" t="s">
        <v>35</v>
      </c>
      <c r="E1370" s="67">
        <v>50089</v>
      </c>
      <c r="F1370" s="67">
        <v>33443336</v>
      </c>
      <c r="G1370" s="17">
        <f>+Tabla1[[#This Row],[Toneladas Km (Ton.Km)]]/Tabla1[[#This Row],[Toneladas (Ton)]]</f>
        <v>667.67825271017591</v>
      </c>
      <c r="H1370" s="18">
        <v>5380913</v>
      </c>
      <c r="I1370" s="18">
        <f t="shared" si="76"/>
        <v>107.42703986903312</v>
      </c>
      <c r="J1370" s="18">
        <f t="shared" si="77"/>
        <v>0.16089641894576545</v>
      </c>
      <c r="K1370" s="18"/>
      <c r="L1370" s="56" t="str">
        <f>+VLOOKUP(Tabla1[[#This Row],[Operador]],OPE_6[#All],9,FALSE)</f>
        <v>I-ALLM SA</v>
      </c>
    </row>
    <row r="1371" spans="1:12" x14ac:dyDescent="0.2">
      <c r="A1371" s="15">
        <v>2012</v>
      </c>
      <c r="B1371" s="15" t="s">
        <v>16</v>
      </c>
      <c r="C1371" s="16" t="str">
        <f t="shared" si="73"/>
        <v>Julio-2012</v>
      </c>
      <c r="D1371" s="15" t="s">
        <v>7</v>
      </c>
      <c r="E1371" s="67">
        <v>706698</v>
      </c>
      <c r="F1371" s="67">
        <v>373952767</v>
      </c>
      <c r="G1371" s="17">
        <f>+Tabla1[[#This Row],[Toneladas Km (Ton.Km)]]/Tabla1[[#This Row],[Toneladas (Ton)]]</f>
        <v>529.15498133573328</v>
      </c>
      <c r="H1371" s="18">
        <v>64594199</v>
      </c>
      <c r="I1371" s="18">
        <f t="shared" si="76"/>
        <v>91.40283261025219</v>
      </c>
      <c r="J1371" s="18">
        <f t="shared" si="77"/>
        <v>0.17273357680490167</v>
      </c>
      <c r="K1371" s="18"/>
      <c r="L1371" s="56" t="str">
        <f>+VLOOKUP(Tabla1[[#This Row],[Operador]],OPE_6[#All],9,FALSE)</f>
        <v>C-NCA SA</v>
      </c>
    </row>
    <row r="1372" spans="1:12" x14ac:dyDescent="0.2">
      <c r="A1372" s="15">
        <v>2012</v>
      </c>
      <c r="B1372" s="15" t="s">
        <v>16</v>
      </c>
      <c r="C1372" s="16" t="str">
        <f t="shared" si="73"/>
        <v>Julio-2012</v>
      </c>
      <c r="D1372" s="15" t="s">
        <v>36</v>
      </c>
      <c r="E1372" s="67">
        <v>322505</v>
      </c>
      <c r="F1372" s="67">
        <v>221527907</v>
      </c>
      <c r="G1372" s="17">
        <f>+Tabla1[[#This Row],[Toneladas Km (Ton.Km)]]/Tabla1[[#This Row],[Toneladas (Ton)]]</f>
        <v>686.89758918466384</v>
      </c>
      <c r="H1372" s="18">
        <v>39953343</v>
      </c>
      <c r="I1372" s="18">
        <f t="shared" si="76"/>
        <v>123.88441419512876</v>
      </c>
      <c r="J1372" s="18">
        <f t="shared" si="77"/>
        <v>0.1803535434476885</v>
      </c>
      <c r="K1372" s="18"/>
      <c r="L1372" s="56" t="str">
        <f>+VLOOKUP(Tabla1[[#This Row],[Operador]],OPE_6[#All],9,FALSE)</f>
        <v>J-ALLC SA</v>
      </c>
    </row>
    <row r="1373" spans="1:12" x14ac:dyDescent="0.2">
      <c r="A1373" s="15">
        <v>2012</v>
      </c>
      <c r="B1373" s="15" t="s">
        <v>28</v>
      </c>
      <c r="C1373" s="16" t="str">
        <f t="shared" si="73"/>
        <v>Agosto-2012</v>
      </c>
      <c r="D1373" s="15" t="s">
        <v>81</v>
      </c>
      <c r="E1373" s="67">
        <v>380940</v>
      </c>
      <c r="F1373" s="67">
        <v>162321240</v>
      </c>
      <c r="G1373" s="17">
        <f>+Tabla1[[#This Row],[Toneladas Km (Ton.Km)]]/Tabla1[[#This Row],[Toneladas (Ton)]]</f>
        <v>426.10710348086315</v>
      </c>
      <c r="H1373" s="18">
        <v>43102032</v>
      </c>
      <c r="I1373" s="18">
        <f t="shared" si="76"/>
        <v>113.146511261616</v>
      </c>
      <c r="J1373" s="18">
        <f t="shared" si="77"/>
        <v>0.26553537910380676</v>
      </c>
      <c r="K1373" s="18"/>
      <c r="L1373" s="56" t="str">
        <f>+VLOOKUP(Tabla1[[#This Row],[Operador]],OPE_6[#All],9,FALSE)</f>
        <v>B-FEP SA</v>
      </c>
    </row>
    <row r="1374" spans="1:12" x14ac:dyDescent="0.2">
      <c r="A1374" s="15">
        <v>2012</v>
      </c>
      <c r="B1374" s="15" t="s">
        <v>28</v>
      </c>
      <c r="C1374" s="16" t="str">
        <f t="shared" si="73"/>
        <v>Agosto-2012</v>
      </c>
      <c r="D1374" s="15" t="s">
        <v>6</v>
      </c>
      <c r="E1374" s="67">
        <v>416911</v>
      </c>
      <c r="F1374" s="67">
        <v>153330509</v>
      </c>
      <c r="G1374" s="17">
        <f>+Tabla1[[#This Row],[Toneladas Km (Ton.Km)]]/Tabla1[[#This Row],[Toneladas (Ton)]]</f>
        <v>367.77755684066864</v>
      </c>
      <c r="H1374" s="18">
        <v>32800064</v>
      </c>
      <c r="I1374" s="18">
        <f t="shared" si="76"/>
        <v>78.674019155167414</v>
      </c>
      <c r="J1374" s="18">
        <f t="shared" si="77"/>
        <v>0.21391740113508656</v>
      </c>
      <c r="K1374" s="18"/>
      <c r="L1374" s="56" t="str">
        <f>+VLOOKUP(Tabla1[[#This Row],[Operador]],OPE_6[#All],9,FALSE)</f>
        <v>A-FSR SA</v>
      </c>
    </row>
    <row r="1375" spans="1:12" x14ac:dyDescent="0.2">
      <c r="A1375" s="15">
        <v>2012</v>
      </c>
      <c r="B1375" s="15" t="s">
        <v>28</v>
      </c>
      <c r="C1375" s="16" t="str">
        <f t="shared" si="73"/>
        <v>Agosto-2012</v>
      </c>
      <c r="D1375" s="15" t="s">
        <v>35</v>
      </c>
      <c r="E1375" s="67">
        <v>46277</v>
      </c>
      <c r="F1375" s="67">
        <v>29361588</v>
      </c>
      <c r="G1375" s="17">
        <f>+Tabla1[[#This Row],[Toneladas Km (Ton.Km)]]/Tabla1[[#This Row],[Toneladas (Ton)]]</f>
        <v>634.47474987574822</v>
      </c>
      <c r="H1375" s="18">
        <v>5103884</v>
      </c>
      <c r="I1375" s="18">
        <f t="shared" si="76"/>
        <v>110.289863214988</v>
      </c>
      <c r="J1375" s="18">
        <f t="shared" si="77"/>
        <v>0.17382860899757874</v>
      </c>
      <c r="K1375" s="18"/>
      <c r="L1375" s="56" t="str">
        <f>+VLOOKUP(Tabla1[[#This Row],[Operador]],OPE_6[#All],9,FALSE)</f>
        <v>I-ALLM SA</v>
      </c>
    </row>
    <row r="1376" spans="1:12" x14ac:dyDescent="0.2">
      <c r="A1376" s="15">
        <v>2012</v>
      </c>
      <c r="B1376" s="15" t="s">
        <v>28</v>
      </c>
      <c r="C1376" s="16" t="str">
        <f t="shared" si="73"/>
        <v>Agosto-2012</v>
      </c>
      <c r="D1376" s="15" t="s">
        <v>7</v>
      </c>
      <c r="E1376" s="67">
        <v>559083</v>
      </c>
      <c r="F1376" s="67">
        <v>292900765</v>
      </c>
      <c r="G1376" s="17">
        <f>+Tabla1[[#This Row],[Toneladas Km (Ton.Km)]]/Tabla1[[#This Row],[Toneladas (Ton)]]</f>
        <v>523.89495835144339</v>
      </c>
      <c r="H1376" s="18">
        <v>58012076</v>
      </c>
      <c r="I1376" s="18">
        <f t="shared" si="76"/>
        <v>103.76290461344738</v>
      </c>
      <c r="J1376" s="18">
        <f t="shared" si="77"/>
        <v>0.19806051377161818</v>
      </c>
      <c r="K1376" s="18"/>
      <c r="L1376" s="56" t="str">
        <f>+VLOOKUP(Tabla1[[#This Row],[Operador]],OPE_6[#All],9,FALSE)</f>
        <v>C-NCA SA</v>
      </c>
    </row>
    <row r="1377" spans="1:12" x14ac:dyDescent="0.2">
      <c r="A1377" s="15">
        <v>2012</v>
      </c>
      <c r="B1377" s="15" t="s">
        <v>28</v>
      </c>
      <c r="C1377" s="16" t="str">
        <f t="shared" si="73"/>
        <v>Agosto-2012</v>
      </c>
      <c r="D1377" s="15" t="s">
        <v>36</v>
      </c>
      <c r="E1377" s="67">
        <v>289442</v>
      </c>
      <c r="F1377" s="67">
        <v>198821345</v>
      </c>
      <c r="G1377" s="17">
        <f>+Tabla1[[#This Row],[Toneladas Km (Ton.Km)]]/Tabla1[[#This Row],[Toneladas (Ton)]]</f>
        <v>686.91255933831303</v>
      </c>
      <c r="H1377" s="18">
        <v>34475910</v>
      </c>
      <c r="I1377" s="18">
        <f t="shared" si="76"/>
        <v>119.11163549173928</v>
      </c>
      <c r="J1377" s="18">
        <f t="shared" si="77"/>
        <v>0.17340145244465577</v>
      </c>
      <c r="K1377" s="18"/>
      <c r="L1377" s="56" t="str">
        <f>+VLOOKUP(Tabla1[[#This Row],[Operador]],OPE_6[#All],9,FALSE)</f>
        <v>J-ALLC SA</v>
      </c>
    </row>
    <row r="1378" spans="1:12" x14ac:dyDescent="0.2">
      <c r="A1378" s="15">
        <v>2012</v>
      </c>
      <c r="B1378" s="15" t="s">
        <v>29</v>
      </c>
      <c r="C1378" s="16" t="str">
        <f t="shared" si="73"/>
        <v>Septiembre-2012</v>
      </c>
      <c r="D1378" s="15" t="s">
        <v>81</v>
      </c>
      <c r="E1378" s="67">
        <v>312070</v>
      </c>
      <c r="F1378" s="67">
        <v>137378610</v>
      </c>
      <c r="G1378" s="17">
        <f>+Tabla1[[#This Row],[Toneladas Km (Ton.Km)]]/Tabla1[[#This Row],[Toneladas (Ton)]]</f>
        <v>440.21729099240554</v>
      </c>
      <c r="H1378" s="18">
        <v>33400425.000000004</v>
      </c>
      <c r="I1378" s="18">
        <f t="shared" si="76"/>
        <v>107.02863139680201</v>
      </c>
      <c r="J1378" s="18">
        <f t="shared" si="77"/>
        <v>0.24312682301851798</v>
      </c>
      <c r="K1378" s="18"/>
      <c r="L1378" s="56" t="str">
        <f>+VLOOKUP(Tabla1[[#This Row],[Operador]],OPE_6[#All],9,FALSE)</f>
        <v>B-FEP SA</v>
      </c>
    </row>
    <row r="1379" spans="1:12" x14ac:dyDescent="0.2">
      <c r="A1379" s="15">
        <v>2012</v>
      </c>
      <c r="B1379" s="15" t="s">
        <v>29</v>
      </c>
      <c r="C1379" s="16" t="str">
        <f t="shared" si="73"/>
        <v>Septiembre-2012</v>
      </c>
      <c r="D1379" s="15" t="s">
        <v>6</v>
      </c>
      <c r="E1379" s="67">
        <v>423014.21</v>
      </c>
      <c r="F1379" s="67">
        <v>156719030.91</v>
      </c>
      <c r="G1379" s="17">
        <f>+Tabla1[[#This Row],[Toneladas Km (Ton.Km)]]/Tabla1[[#This Row],[Toneladas (Ton)]]</f>
        <v>370.48171717446559</v>
      </c>
      <c r="H1379" s="18">
        <v>31591701.140000001</v>
      </c>
      <c r="I1379" s="18">
        <f t="shared" si="76"/>
        <v>74.68236383832118</v>
      </c>
      <c r="J1379" s="18">
        <f t="shared" si="77"/>
        <v>0.20158177954879239</v>
      </c>
      <c r="K1379" s="18"/>
      <c r="L1379" s="56" t="str">
        <f>+VLOOKUP(Tabla1[[#This Row],[Operador]],OPE_6[#All],9,FALSE)</f>
        <v>A-FSR SA</v>
      </c>
    </row>
    <row r="1380" spans="1:12" x14ac:dyDescent="0.2">
      <c r="A1380" s="15">
        <v>2012</v>
      </c>
      <c r="B1380" s="15" t="s">
        <v>29</v>
      </c>
      <c r="C1380" s="16" t="str">
        <f t="shared" si="73"/>
        <v>Septiembre-2012</v>
      </c>
      <c r="D1380" s="15" t="s">
        <v>35</v>
      </c>
      <c r="E1380" s="67">
        <v>42878</v>
      </c>
      <c r="F1380" s="67">
        <v>26016018</v>
      </c>
      <c r="G1380" s="17">
        <f>+Tabla1[[#This Row],[Toneladas Km (Ton.Km)]]/Tabla1[[#This Row],[Toneladas (Ton)]]</f>
        <v>606.74513736648169</v>
      </c>
      <c r="H1380" s="18">
        <v>4440987</v>
      </c>
      <c r="I1380" s="18">
        <f t="shared" si="76"/>
        <v>103.57262465600074</v>
      </c>
      <c r="J1380" s="18">
        <f t="shared" si="77"/>
        <v>0.17070202672830254</v>
      </c>
      <c r="K1380" s="18"/>
      <c r="L1380" s="56" t="str">
        <f>+VLOOKUP(Tabla1[[#This Row],[Operador]],OPE_6[#All],9,FALSE)</f>
        <v>I-ALLM SA</v>
      </c>
    </row>
    <row r="1381" spans="1:12" x14ac:dyDescent="0.2">
      <c r="A1381" s="15">
        <v>2012</v>
      </c>
      <c r="B1381" s="15" t="s">
        <v>29</v>
      </c>
      <c r="C1381" s="16" t="str">
        <f t="shared" si="73"/>
        <v>Septiembre-2012</v>
      </c>
      <c r="D1381" s="15" t="s">
        <v>7</v>
      </c>
      <c r="E1381" s="67">
        <v>640468</v>
      </c>
      <c r="F1381" s="67">
        <v>288962627</v>
      </c>
      <c r="G1381" s="17">
        <f>+Tabla1[[#This Row],[Toneladas Km (Ton.Km)]]/Tabla1[[#This Row],[Toneladas (Ton)]]</f>
        <v>451.17418356576752</v>
      </c>
      <c r="H1381" s="18">
        <v>54599563</v>
      </c>
      <c r="I1381" s="18">
        <f t="shared" si="76"/>
        <v>85.249478506342243</v>
      </c>
      <c r="J1381" s="18">
        <f t="shared" si="77"/>
        <v>0.18895025826298292</v>
      </c>
      <c r="K1381" s="18"/>
      <c r="L1381" s="56" t="str">
        <f>+VLOOKUP(Tabla1[[#This Row],[Operador]],OPE_6[#All],9,FALSE)</f>
        <v>C-NCA SA</v>
      </c>
    </row>
    <row r="1382" spans="1:12" x14ac:dyDescent="0.2">
      <c r="A1382" s="15">
        <v>2012</v>
      </c>
      <c r="B1382" s="15" t="s">
        <v>29</v>
      </c>
      <c r="C1382" s="16" t="str">
        <f t="shared" si="73"/>
        <v>Septiembre-2012</v>
      </c>
      <c r="D1382" s="15" t="s">
        <v>36</v>
      </c>
      <c r="E1382" s="67">
        <v>312340</v>
      </c>
      <c r="F1382" s="67">
        <v>212264977</v>
      </c>
      <c r="G1382" s="17">
        <f>+Tabla1[[#This Row],[Toneladas Km (Ton.Km)]]/Tabla1[[#This Row],[Toneladas (Ton)]]</f>
        <v>679.59587949029901</v>
      </c>
      <c r="H1382" s="18">
        <v>37155839</v>
      </c>
      <c r="I1382" s="18">
        <f t="shared" si="76"/>
        <v>118.95959211116092</v>
      </c>
      <c r="J1382" s="18">
        <f t="shared" si="77"/>
        <v>0.17504460474419198</v>
      </c>
      <c r="K1382" s="18"/>
      <c r="L1382" s="56" t="str">
        <f>+VLOOKUP(Tabla1[[#This Row],[Operador]],OPE_6[#All],9,FALSE)</f>
        <v>J-ALLC SA</v>
      </c>
    </row>
    <row r="1383" spans="1:12" x14ac:dyDescent="0.2">
      <c r="A1383" s="15">
        <v>2012</v>
      </c>
      <c r="B1383" s="15" t="s">
        <v>30</v>
      </c>
      <c r="C1383" s="16" t="str">
        <f t="shared" si="73"/>
        <v>Octubre-2012</v>
      </c>
      <c r="D1383" s="15" t="s">
        <v>81</v>
      </c>
      <c r="E1383" s="67">
        <v>245000</v>
      </c>
      <c r="F1383" s="67">
        <v>97329850</v>
      </c>
      <c r="G1383" s="17">
        <f>+Tabla1[[#This Row],[Toneladas Km (Ton.Km)]]/Tabla1[[#This Row],[Toneladas (Ton)]]</f>
        <v>397.264693877551</v>
      </c>
      <c r="H1383" s="18">
        <v>27567921</v>
      </c>
      <c r="I1383" s="18">
        <f t="shared" si="76"/>
        <v>112.52212653061224</v>
      </c>
      <c r="J1383" s="18">
        <f t="shared" si="77"/>
        <v>0.28324220164728497</v>
      </c>
      <c r="K1383" s="18"/>
      <c r="L1383" s="56" t="str">
        <f>+VLOOKUP(Tabla1[[#This Row],[Operador]],OPE_6[#All],9,FALSE)</f>
        <v>B-FEP SA</v>
      </c>
    </row>
    <row r="1384" spans="1:12" x14ac:dyDescent="0.2">
      <c r="A1384" s="15">
        <v>2012</v>
      </c>
      <c r="B1384" s="15" t="s">
        <v>30</v>
      </c>
      <c r="C1384" s="16" t="str">
        <f t="shared" si="73"/>
        <v>Octubre-2012</v>
      </c>
      <c r="D1384" s="15" t="s">
        <v>6</v>
      </c>
      <c r="E1384" s="67">
        <v>464410</v>
      </c>
      <c r="F1384" s="67">
        <v>173649977</v>
      </c>
      <c r="G1384" s="17">
        <f>+Tabla1[[#This Row],[Toneladas Km (Ton.Km)]]/Tabla1[[#This Row],[Toneladas (Ton)]]</f>
        <v>373.91524084322043</v>
      </c>
      <c r="H1384" s="18">
        <v>36903667</v>
      </c>
      <c r="I1384" s="18">
        <f t="shared" si="76"/>
        <v>79.463549449839576</v>
      </c>
      <c r="J1384" s="18">
        <f t="shared" si="77"/>
        <v>0.21251754614398827</v>
      </c>
      <c r="K1384" s="18"/>
      <c r="L1384" s="56" t="str">
        <f>+VLOOKUP(Tabla1[[#This Row],[Operador]],OPE_6[#All],9,FALSE)</f>
        <v>A-FSR SA</v>
      </c>
    </row>
    <row r="1385" spans="1:12" x14ac:dyDescent="0.2">
      <c r="A1385" s="15">
        <v>2012</v>
      </c>
      <c r="B1385" s="15" t="s">
        <v>30</v>
      </c>
      <c r="C1385" s="16" t="str">
        <f t="shared" si="73"/>
        <v>Octubre-2012</v>
      </c>
      <c r="D1385" s="15" t="s">
        <v>35</v>
      </c>
      <c r="E1385" s="67">
        <v>45115</v>
      </c>
      <c r="F1385" s="67">
        <v>27756118</v>
      </c>
      <c r="G1385" s="17">
        <f>+Tabla1[[#This Row],[Toneladas Km (Ton.Km)]]/Tabla1[[#This Row],[Toneladas (Ton)]]</f>
        <v>615.23036684029705</v>
      </c>
      <c r="H1385" s="18">
        <v>4443221</v>
      </c>
      <c r="I1385" s="18">
        <f t="shared" si="76"/>
        <v>98.486556577634929</v>
      </c>
      <c r="J1385" s="18">
        <f t="shared" si="77"/>
        <v>0.16008077930782683</v>
      </c>
      <c r="K1385" s="18"/>
      <c r="L1385" s="56" t="str">
        <f>+VLOOKUP(Tabla1[[#This Row],[Operador]],OPE_6[#All],9,FALSE)</f>
        <v>I-ALLM SA</v>
      </c>
    </row>
    <row r="1386" spans="1:12" x14ac:dyDescent="0.2">
      <c r="A1386" s="15">
        <v>2012</v>
      </c>
      <c r="B1386" s="15" t="s">
        <v>30</v>
      </c>
      <c r="C1386" s="16" t="str">
        <f t="shared" ref="C1386:C1449" si="78" xml:space="preserve"> B1386 &amp; "-" &amp; A1386</f>
        <v>Octubre-2012</v>
      </c>
      <c r="D1386" s="15" t="s">
        <v>7</v>
      </c>
      <c r="E1386" s="67">
        <v>618712</v>
      </c>
      <c r="F1386" s="67">
        <v>282928025</v>
      </c>
      <c r="G1386" s="17">
        <f>+Tabla1[[#This Row],[Toneladas Km (Ton.Km)]]/Tabla1[[#This Row],[Toneladas (Ton)]]</f>
        <v>457.28549793765114</v>
      </c>
      <c r="H1386" s="18">
        <v>53526533</v>
      </c>
      <c r="I1386" s="18">
        <f t="shared" si="76"/>
        <v>86.512841192671232</v>
      </c>
      <c r="J1386" s="18">
        <f t="shared" si="77"/>
        <v>0.18918780845411126</v>
      </c>
      <c r="K1386" s="18"/>
      <c r="L1386" s="56" t="str">
        <f>+VLOOKUP(Tabla1[[#This Row],[Operador]],OPE_6[#All],9,FALSE)</f>
        <v>C-NCA SA</v>
      </c>
    </row>
    <row r="1387" spans="1:12" x14ac:dyDescent="0.2">
      <c r="A1387" s="15">
        <v>2012</v>
      </c>
      <c r="B1387" s="15" t="s">
        <v>30</v>
      </c>
      <c r="C1387" s="16" t="str">
        <f t="shared" si="78"/>
        <v>Octubre-2012</v>
      </c>
      <c r="D1387" s="15" t="s">
        <v>36</v>
      </c>
      <c r="E1387" s="67">
        <v>291892</v>
      </c>
      <c r="F1387" s="67">
        <v>208161345</v>
      </c>
      <c r="G1387" s="17">
        <f>+Tabla1[[#This Row],[Toneladas Km (Ton.Km)]]/Tabla1[[#This Row],[Toneladas (Ton)]]</f>
        <v>713.14508448330207</v>
      </c>
      <c r="H1387" s="18">
        <v>36211385</v>
      </c>
      <c r="I1387" s="18">
        <f t="shared" si="76"/>
        <v>124.05747673797158</v>
      </c>
      <c r="J1387" s="18">
        <f t="shared" si="77"/>
        <v>0.17395825819630442</v>
      </c>
      <c r="K1387" s="18"/>
      <c r="L1387" s="56" t="str">
        <f>+VLOOKUP(Tabla1[[#This Row],[Operador]],OPE_6[#All],9,FALSE)</f>
        <v>J-ALLC SA</v>
      </c>
    </row>
    <row r="1388" spans="1:12" x14ac:dyDescent="0.2">
      <c r="A1388" s="15">
        <v>2012</v>
      </c>
      <c r="B1388" s="15" t="s">
        <v>31</v>
      </c>
      <c r="C1388" s="16" t="str">
        <f t="shared" si="78"/>
        <v>Noviembre-2012</v>
      </c>
      <c r="D1388" s="15" t="s">
        <v>81</v>
      </c>
      <c r="E1388" s="67">
        <v>281000</v>
      </c>
      <c r="F1388" s="67">
        <v>124647410</v>
      </c>
      <c r="G1388" s="17">
        <f>+Tabla1[[#This Row],[Toneladas Km (Ton.Km)]]/Tabla1[[#This Row],[Toneladas (Ton)]]</f>
        <v>443.58508896797156</v>
      </c>
      <c r="H1388" s="18">
        <v>31100641</v>
      </c>
      <c r="I1388" s="18">
        <f t="shared" si="76"/>
        <v>110.67843772241993</v>
      </c>
      <c r="J1388" s="18">
        <f t="shared" si="77"/>
        <v>0.24950892280874509</v>
      </c>
      <c r="K1388" s="18"/>
      <c r="L1388" s="56" t="str">
        <f>+VLOOKUP(Tabla1[[#This Row],[Operador]],OPE_6[#All],9,FALSE)</f>
        <v>B-FEP SA</v>
      </c>
    </row>
    <row r="1389" spans="1:12" x14ac:dyDescent="0.2">
      <c r="A1389" s="15">
        <v>2012</v>
      </c>
      <c r="B1389" s="15" t="s">
        <v>31</v>
      </c>
      <c r="C1389" s="16" t="str">
        <f t="shared" si="78"/>
        <v>Noviembre-2012</v>
      </c>
      <c r="D1389" s="15" t="s">
        <v>6</v>
      </c>
      <c r="E1389" s="67">
        <v>435227</v>
      </c>
      <c r="F1389" s="67">
        <v>162416242</v>
      </c>
      <c r="G1389" s="17">
        <f>+Tabla1[[#This Row],[Toneladas Km (Ton.Km)]]/Tabla1[[#This Row],[Toneladas (Ton)]]</f>
        <v>373.17593347839176</v>
      </c>
      <c r="H1389" s="18">
        <v>35057661</v>
      </c>
      <c r="I1389" s="18">
        <f t="shared" si="76"/>
        <v>80.550289848745592</v>
      </c>
      <c r="J1389" s="18">
        <f t="shared" si="77"/>
        <v>0.2158507090688627</v>
      </c>
      <c r="K1389" s="18"/>
      <c r="L1389" s="56" t="str">
        <f>+VLOOKUP(Tabla1[[#This Row],[Operador]],OPE_6[#All],9,FALSE)</f>
        <v>A-FSR SA</v>
      </c>
    </row>
    <row r="1390" spans="1:12" x14ac:dyDescent="0.2">
      <c r="A1390" s="15">
        <v>2012</v>
      </c>
      <c r="B1390" s="15" t="s">
        <v>31</v>
      </c>
      <c r="C1390" s="16" t="str">
        <f t="shared" si="78"/>
        <v>Noviembre-2012</v>
      </c>
      <c r="D1390" s="15" t="s">
        <v>35</v>
      </c>
      <c r="E1390" s="67">
        <v>45633</v>
      </c>
      <c r="F1390" s="67">
        <v>28475697</v>
      </c>
      <c r="G1390" s="17">
        <f>+Tabla1[[#This Row],[Toneladas Km (Ton.Km)]]/Tabla1[[#This Row],[Toneladas (Ton)]]</f>
        <v>624.01544934586809</v>
      </c>
      <c r="H1390" s="18">
        <v>4886140</v>
      </c>
      <c r="I1390" s="18">
        <f t="shared" ref="I1390:I1397" si="79">+H1390/E1390</f>
        <v>107.07470470931125</v>
      </c>
      <c r="J1390" s="18">
        <f t="shared" ref="J1390:J1397" si="80">+H1390/F1390</f>
        <v>0.17158982974148096</v>
      </c>
      <c r="K1390" s="18"/>
      <c r="L1390" s="56" t="str">
        <f>+VLOOKUP(Tabla1[[#This Row],[Operador]],OPE_6[#All],9,FALSE)</f>
        <v>I-ALLM SA</v>
      </c>
    </row>
    <row r="1391" spans="1:12" x14ac:dyDescent="0.2">
      <c r="A1391" s="15">
        <v>2012</v>
      </c>
      <c r="B1391" s="15" t="s">
        <v>31</v>
      </c>
      <c r="C1391" s="16" t="str">
        <f t="shared" si="78"/>
        <v>Noviembre-2012</v>
      </c>
      <c r="D1391" s="15" t="s">
        <v>7</v>
      </c>
      <c r="E1391" s="67">
        <v>600906</v>
      </c>
      <c r="F1391" s="67">
        <v>267242334</v>
      </c>
      <c r="G1391" s="17">
        <f>+Tabla1[[#This Row],[Toneladas Km (Ton.Km)]]/Tabla1[[#This Row],[Toneladas (Ton)]]</f>
        <v>444.73234416031789</v>
      </c>
      <c r="H1391" s="18">
        <v>52431697</v>
      </c>
      <c r="I1391" s="18">
        <f t="shared" si="79"/>
        <v>87.254407511324573</v>
      </c>
      <c r="J1391" s="18">
        <f t="shared" si="80"/>
        <v>0.19619532659821778</v>
      </c>
      <c r="K1391" s="18"/>
      <c r="L1391" s="56" t="str">
        <f>+VLOOKUP(Tabla1[[#This Row],[Operador]],OPE_6[#All],9,FALSE)</f>
        <v>C-NCA SA</v>
      </c>
    </row>
    <row r="1392" spans="1:12" x14ac:dyDescent="0.2">
      <c r="A1392" s="15">
        <v>2012</v>
      </c>
      <c r="B1392" s="15" t="s">
        <v>31</v>
      </c>
      <c r="C1392" s="16" t="str">
        <f t="shared" si="78"/>
        <v>Noviembre-2012</v>
      </c>
      <c r="D1392" s="15" t="s">
        <v>36</v>
      </c>
      <c r="E1392" s="67">
        <v>260230</v>
      </c>
      <c r="F1392" s="67">
        <v>192135273</v>
      </c>
      <c r="G1392" s="17">
        <f>+Tabla1[[#This Row],[Toneladas Km (Ton.Km)]]/Tabla1[[#This Row],[Toneladas (Ton)]]</f>
        <v>738.32868231948657</v>
      </c>
      <c r="H1392" s="18">
        <v>35858601</v>
      </c>
      <c r="I1392" s="18">
        <f t="shared" si="79"/>
        <v>137.79579986934635</v>
      </c>
      <c r="J1392" s="18">
        <f t="shared" si="80"/>
        <v>0.1866320558432808</v>
      </c>
      <c r="K1392" s="18"/>
      <c r="L1392" s="56" t="str">
        <f>+VLOOKUP(Tabla1[[#This Row],[Operador]],OPE_6[#All],9,FALSE)</f>
        <v>J-ALLC SA</v>
      </c>
    </row>
    <row r="1393" spans="1:12" x14ac:dyDescent="0.2">
      <c r="A1393" s="15">
        <v>2012</v>
      </c>
      <c r="B1393" s="15" t="s">
        <v>32</v>
      </c>
      <c r="C1393" s="16" t="str">
        <f t="shared" si="78"/>
        <v>Diciembre-2012</v>
      </c>
      <c r="D1393" s="15" t="s">
        <v>81</v>
      </c>
      <c r="E1393" s="67">
        <v>260000</v>
      </c>
      <c r="F1393" s="67">
        <v>104465560</v>
      </c>
      <c r="G1393" s="17">
        <f>+Tabla1[[#This Row],[Toneladas Km (Ton.Km)]]/Tabla1[[#This Row],[Toneladas (Ton)]]</f>
        <v>401.79061538461536</v>
      </c>
      <c r="H1393" s="18">
        <v>25186143</v>
      </c>
      <c r="I1393" s="18">
        <f t="shared" si="79"/>
        <v>96.869780769230772</v>
      </c>
      <c r="J1393" s="18">
        <f t="shared" si="80"/>
        <v>0.2410951800765726</v>
      </c>
      <c r="K1393" s="18"/>
      <c r="L1393" s="56" t="str">
        <f>+VLOOKUP(Tabla1[[#This Row],[Operador]],OPE_6[#All],9,FALSE)</f>
        <v>B-FEP SA</v>
      </c>
    </row>
    <row r="1394" spans="1:12" x14ac:dyDescent="0.2">
      <c r="A1394" s="15">
        <v>2012</v>
      </c>
      <c r="B1394" s="15" t="s">
        <v>32</v>
      </c>
      <c r="C1394" s="16" t="str">
        <f t="shared" si="78"/>
        <v>Diciembre-2012</v>
      </c>
      <c r="D1394" s="15" t="s">
        <v>6</v>
      </c>
      <c r="E1394" s="67">
        <v>402331.78</v>
      </c>
      <c r="F1394" s="67">
        <v>146480502.94999999</v>
      </c>
      <c r="G1394" s="17">
        <f>+Tabla1[[#This Row],[Toneladas Km (Ton.Km)]]/Tabla1[[#This Row],[Toneladas (Ton)]]</f>
        <v>364.07887776103587</v>
      </c>
      <c r="H1394" s="18">
        <v>32267316.309999999</v>
      </c>
      <c r="I1394" s="18">
        <f t="shared" si="79"/>
        <v>80.200764428800525</v>
      </c>
      <c r="J1394" s="18">
        <f t="shared" si="80"/>
        <v>0.22028403548705866</v>
      </c>
      <c r="K1394" s="18"/>
      <c r="L1394" s="56" t="str">
        <f>+VLOOKUP(Tabla1[[#This Row],[Operador]],OPE_6[#All],9,FALSE)</f>
        <v>A-FSR SA</v>
      </c>
    </row>
    <row r="1395" spans="1:12" x14ac:dyDescent="0.2">
      <c r="A1395" s="15">
        <v>2012</v>
      </c>
      <c r="B1395" s="15" t="s">
        <v>32</v>
      </c>
      <c r="C1395" s="16" t="str">
        <f t="shared" si="78"/>
        <v>Diciembre-2012</v>
      </c>
      <c r="D1395" s="15" t="s">
        <v>35</v>
      </c>
      <c r="E1395" s="67">
        <v>34091</v>
      </c>
      <c r="F1395" s="67">
        <v>20611933</v>
      </c>
      <c r="G1395" s="17">
        <f>+Tabla1[[#This Row],[Toneladas Km (Ton.Km)]]/Tabla1[[#This Row],[Toneladas (Ton)]]</f>
        <v>604.61508902642925</v>
      </c>
      <c r="H1395" s="18">
        <v>3367640</v>
      </c>
      <c r="I1395" s="18">
        <f t="shared" si="79"/>
        <v>98.783843243084689</v>
      </c>
      <c r="J1395" s="18">
        <f t="shared" si="80"/>
        <v>0.16338302671564089</v>
      </c>
      <c r="K1395" s="18"/>
      <c r="L1395" s="56" t="str">
        <f>+VLOOKUP(Tabla1[[#This Row],[Operador]],OPE_6[#All],9,FALSE)</f>
        <v>I-ALLM SA</v>
      </c>
    </row>
    <row r="1396" spans="1:12" x14ac:dyDescent="0.2">
      <c r="A1396" s="15">
        <v>2012</v>
      </c>
      <c r="B1396" s="15" t="s">
        <v>32</v>
      </c>
      <c r="C1396" s="16" t="str">
        <f t="shared" si="78"/>
        <v>Diciembre-2012</v>
      </c>
      <c r="D1396" s="15" t="s">
        <v>7</v>
      </c>
      <c r="E1396" s="67">
        <v>525322</v>
      </c>
      <c r="F1396" s="67">
        <v>224008723</v>
      </c>
      <c r="G1396" s="17">
        <f>+Tabla1[[#This Row],[Toneladas Km (Ton.Km)]]/Tabla1[[#This Row],[Toneladas (Ton)]]</f>
        <v>426.42174323557742</v>
      </c>
      <c r="H1396" s="18">
        <v>42989856</v>
      </c>
      <c r="I1396" s="18">
        <f t="shared" si="79"/>
        <v>81.835247714734962</v>
      </c>
      <c r="J1396" s="18">
        <f t="shared" si="80"/>
        <v>0.19191152658818558</v>
      </c>
      <c r="K1396" s="18"/>
      <c r="L1396" s="56" t="str">
        <f>+VLOOKUP(Tabla1[[#This Row],[Operador]],OPE_6[#All],9,FALSE)</f>
        <v>C-NCA SA</v>
      </c>
    </row>
    <row r="1397" spans="1:12" x14ac:dyDescent="0.2">
      <c r="A1397" s="15">
        <v>2012</v>
      </c>
      <c r="B1397" s="15" t="s">
        <v>32</v>
      </c>
      <c r="C1397" s="16" t="str">
        <f t="shared" si="78"/>
        <v>Diciembre-2012</v>
      </c>
      <c r="D1397" s="15" t="s">
        <v>36</v>
      </c>
      <c r="E1397" s="67">
        <v>211985</v>
      </c>
      <c r="F1397" s="67">
        <v>175044141</v>
      </c>
      <c r="G1397" s="17">
        <f>+Tabla1[[#This Row],[Toneladas Km (Ton.Km)]]/Tabla1[[#This Row],[Toneladas (Ton)]]</f>
        <v>825.73833525957025</v>
      </c>
      <c r="H1397" s="18">
        <v>34867371</v>
      </c>
      <c r="I1397" s="18">
        <f t="shared" si="79"/>
        <v>164.48036889402553</v>
      </c>
      <c r="J1397" s="18">
        <f t="shared" si="80"/>
        <v>0.19919187697919005</v>
      </c>
      <c r="K1397" s="18"/>
      <c r="L1397" s="56" t="str">
        <f>+VLOOKUP(Tabla1[[#This Row],[Operador]],OPE_6[#All],9,FALSE)</f>
        <v>J-ALLC SA</v>
      </c>
    </row>
    <row r="1398" spans="1:12" x14ac:dyDescent="0.2">
      <c r="A1398" s="15">
        <v>2012</v>
      </c>
      <c r="B1398" s="15" t="s">
        <v>4</v>
      </c>
      <c r="C1398" s="50" t="str">
        <f t="shared" si="78"/>
        <v>Enero-2012</v>
      </c>
      <c r="D1398" s="15" t="s">
        <v>48</v>
      </c>
      <c r="E1398" s="67">
        <v>16110</v>
      </c>
      <c r="F1398" s="67" t="s">
        <v>114</v>
      </c>
      <c r="G1398" s="17">
        <v>0</v>
      </c>
      <c r="I1398" s="18">
        <v>0</v>
      </c>
      <c r="J1398" s="18" t="s">
        <v>114</v>
      </c>
      <c r="K1398" s="18"/>
      <c r="L1398" s="56" t="str">
        <f>+VLOOKUP(Tabla1[[#This Row],[Operador]],OPE_6[#All],9,FALSE)</f>
        <v>G-TP SA</v>
      </c>
    </row>
    <row r="1399" spans="1:12" x14ac:dyDescent="0.2">
      <c r="A1399" s="15">
        <v>2012</v>
      </c>
      <c r="B1399" s="15" t="s">
        <v>11</v>
      </c>
      <c r="C1399" s="50" t="str">
        <f t="shared" si="78"/>
        <v>Febrero-2012</v>
      </c>
      <c r="D1399" s="15" t="s">
        <v>48</v>
      </c>
      <c r="E1399" s="67">
        <v>320</v>
      </c>
      <c r="F1399" s="67" t="s">
        <v>114</v>
      </c>
      <c r="G1399" s="17">
        <v>0</v>
      </c>
      <c r="I1399" s="18">
        <v>0</v>
      </c>
      <c r="J1399" s="18" t="s">
        <v>114</v>
      </c>
      <c r="K1399" s="18"/>
      <c r="L1399" s="56" t="str">
        <f>+VLOOKUP(Tabla1[[#This Row],[Operador]],OPE_6[#All],9,FALSE)</f>
        <v>G-TP SA</v>
      </c>
    </row>
    <row r="1400" spans="1:12" x14ac:dyDescent="0.2">
      <c r="A1400" s="15">
        <v>2012</v>
      </c>
      <c r="B1400" s="15" t="s">
        <v>12</v>
      </c>
      <c r="C1400" s="50" t="str">
        <f t="shared" si="78"/>
        <v>Marzo-2012</v>
      </c>
      <c r="D1400" s="15" t="s">
        <v>48</v>
      </c>
      <c r="E1400" s="67">
        <v>330</v>
      </c>
      <c r="F1400" s="67" t="s">
        <v>114</v>
      </c>
      <c r="G1400" s="17">
        <v>0</v>
      </c>
      <c r="I1400" s="18">
        <v>0</v>
      </c>
      <c r="J1400" s="18" t="s">
        <v>114</v>
      </c>
      <c r="K1400" s="18"/>
      <c r="L1400" s="56" t="str">
        <f>+VLOOKUP(Tabla1[[#This Row],[Operador]],OPE_6[#All],9,FALSE)</f>
        <v>G-TP SA</v>
      </c>
    </row>
    <row r="1401" spans="1:12" x14ac:dyDescent="0.2">
      <c r="A1401" s="15">
        <v>2012</v>
      </c>
      <c r="B1401" s="15" t="s">
        <v>13</v>
      </c>
      <c r="C1401" s="50" t="str">
        <f t="shared" si="78"/>
        <v>Abril-2012</v>
      </c>
      <c r="D1401" s="15" t="s">
        <v>48</v>
      </c>
      <c r="E1401" s="67">
        <v>29100</v>
      </c>
      <c r="F1401" s="67" t="s">
        <v>114</v>
      </c>
      <c r="G1401" s="17">
        <v>0</v>
      </c>
      <c r="I1401" s="18">
        <v>0</v>
      </c>
      <c r="J1401" s="18" t="s">
        <v>114</v>
      </c>
      <c r="K1401" s="18"/>
      <c r="L1401" s="56" t="str">
        <f>+VLOOKUP(Tabla1[[#This Row],[Operador]],OPE_6[#All],9,FALSE)</f>
        <v>G-TP SA</v>
      </c>
    </row>
    <row r="1402" spans="1:12" x14ac:dyDescent="0.2">
      <c r="A1402" s="15">
        <v>2012</v>
      </c>
      <c r="B1402" s="15" t="s">
        <v>14</v>
      </c>
      <c r="C1402" s="50" t="str">
        <f t="shared" si="78"/>
        <v>Mayo-2012</v>
      </c>
      <c r="D1402" s="15" t="s">
        <v>48</v>
      </c>
      <c r="E1402" s="67">
        <v>35960</v>
      </c>
      <c r="F1402" s="67" t="s">
        <v>114</v>
      </c>
      <c r="G1402" s="17">
        <v>0</v>
      </c>
      <c r="I1402" s="18">
        <v>0</v>
      </c>
      <c r="J1402" s="18" t="s">
        <v>114</v>
      </c>
      <c r="K1402" s="18"/>
      <c r="L1402" s="56" t="str">
        <f>+VLOOKUP(Tabla1[[#This Row],[Operador]],OPE_6[#All],9,FALSE)</f>
        <v>G-TP SA</v>
      </c>
    </row>
    <row r="1403" spans="1:12" x14ac:dyDescent="0.2">
      <c r="A1403" s="15">
        <v>2012</v>
      </c>
      <c r="B1403" s="15" t="s">
        <v>15</v>
      </c>
      <c r="C1403" s="50" t="str">
        <f t="shared" si="78"/>
        <v>Junio-2012</v>
      </c>
      <c r="D1403" s="15" t="s">
        <v>48</v>
      </c>
      <c r="E1403" s="67">
        <v>28480</v>
      </c>
      <c r="F1403" s="67" t="s">
        <v>114</v>
      </c>
      <c r="G1403" s="17">
        <v>0</v>
      </c>
      <c r="I1403" s="18">
        <v>0</v>
      </c>
      <c r="J1403" s="18" t="s">
        <v>114</v>
      </c>
      <c r="K1403" s="18"/>
      <c r="L1403" s="56" t="str">
        <f>+VLOOKUP(Tabla1[[#This Row],[Operador]],OPE_6[#All],9,FALSE)</f>
        <v>G-TP SA</v>
      </c>
    </row>
    <row r="1404" spans="1:12" x14ac:dyDescent="0.2">
      <c r="A1404" s="15">
        <v>2012</v>
      </c>
      <c r="B1404" s="15" t="s">
        <v>16</v>
      </c>
      <c r="C1404" s="50" t="str">
        <f t="shared" si="78"/>
        <v>Julio-2012</v>
      </c>
      <c r="D1404" s="15" t="s">
        <v>48</v>
      </c>
      <c r="E1404" s="67">
        <v>32760</v>
      </c>
      <c r="F1404" s="67" t="s">
        <v>114</v>
      </c>
      <c r="G1404" s="17">
        <v>0</v>
      </c>
      <c r="I1404" s="18">
        <v>0</v>
      </c>
      <c r="J1404" s="18" t="s">
        <v>114</v>
      </c>
      <c r="K1404" s="18"/>
      <c r="L1404" s="56" t="str">
        <f>+VLOOKUP(Tabla1[[#This Row],[Operador]],OPE_6[#All],9,FALSE)</f>
        <v>G-TP SA</v>
      </c>
    </row>
    <row r="1405" spans="1:12" x14ac:dyDescent="0.2">
      <c r="A1405" s="15">
        <v>2012</v>
      </c>
      <c r="B1405" s="15" t="s">
        <v>28</v>
      </c>
      <c r="C1405" s="50" t="str">
        <f t="shared" si="78"/>
        <v>Agosto-2012</v>
      </c>
      <c r="D1405" s="15" t="s">
        <v>48</v>
      </c>
      <c r="E1405" s="67">
        <v>29868</v>
      </c>
      <c r="F1405" s="67" t="s">
        <v>114</v>
      </c>
      <c r="G1405" s="17">
        <v>0</v>
      </c>
      <c r="I1405" s="18">
        <v>0</v>
      </c>
      <c r="J1405" s="18" t="s">
        <v>114</v>
      </c>
      <c r="K1405" s="18"/>
      <c r="L1405" s="56" t="str">
        <f>+VLOOKUP(Tabla1[[#This Row],[Operador]],OPE_6[#All],9,FALSE)</f>
        <v>G-TP SA</v>
      </c>
    </row>
    <row r="1406" spans="1:12" x14ac:dyDescent="0.2">
      <c r="A1406" s="15">
        <v>2012</v>
      </c>
      <c r="B1406" s="15" t="s">
        <v>29</v>
      </c>
      <c r="C1406" s="50" t="str">
        <f t="shared" si="78"/>
        <v>Septiembre-2012</v>
      </c>
      <c r="D1406" s="15" t="s">
        <v>48</v>
      </c>
      <c r="E1406" s="67">
        <v>31091</v>
      </c>
      <c r="F1406" s="67" t="s">
        <v>114</v>
      </c>
      <c r="G1406" s="17">
        <v>0</v>
      </c>
      <c r="I1406" s="18">
        <v>0</v>
      </c>
      <c r="J1406" s="18" t="s">
        <v>114</v>
      </c>
      <c r="K1406" s="18"/>
      <c r="L1406" s="56" t="str">
        <f>+VLOOKUP(Tabla1[[#This Row],[Operador]],OPE_6[#All],9,FALSE)</f>
        <v>G-TP SA</v>
      </c>
    </row>
    <row r="1407" spans="1:12" x14ac:dyDescent="0.2">
      <c r="A1407" s="15">
        <v>2012</v>
      </c>
      <c r="B1407" s="15" t="s">
        <v>30</v>
      </c>
      <c r="C1407" s="50" t="str">
        <f t="shared" si="78"/>
        <v>Octubre-2012</v>
      </c>
      <c r="D1407" s="15" t="s">
        <v>48</v>
      </c>
      <c r="E1407" s="67">
        <v>32167</v>
      </c>
      <c r="F1407" s="67" t="s">
        <v>114</v>
      </c>
      <c r="G1407" s="17">
        <v>0</v>
      </c>
      <c r="I1407" s="18">
        <v>0</v>
      </c>
      <c r="J1407" s="18" t="s">
        <v>114</v>
      </c>
      <c r="K1407" s="18"/>
      <c r="L1407" s="56" t="str">
        <f>+VLOOKUP(Tabla1[[#This Row],[Operador]],OPE_6[#All],9,FALSE)</f>
        <v>G-TP SA</v>
      </c>
    </row>
    <row r="1408" spans="1:12" x14ac:dyDescent="0.2">
      <c r="A1408" s="15">
        <v>2012</v>
      </c>
      <c r="B1408" s="15" t="s">
        <v>31</v>
      </c>
      <c r="C1408" s="50" t="str">
        <f t="shared" si="78"/>
        <v>Noviembre-2012</v>
      </c>
      <c r="D1408" s="15" t="s">
        <v>48</v>
      </c>
      <c r="E1408" s="67">
        <v>22017</v>
      </c>
      <c r="F1408" s="67" t="s">
        <v>114</v>
      </c>
      <c r="G1408" s="17">
        <v>0</v>
      </c>
      <c r="I1408" s="18">
        <v>0</v>
      </c>
      <c r="J1408" s="18" t="s">
        <v>114</v>
      </c>
      <c r="K1408" s="18"/>
      <c r="L1408" s="56" t="str">
        <f>+VLOOKUP(Tabla1[[#This Row],[Operador]],OPE_6[#All],9,FALSE)</f>
        <v>G-TP SA</v>
      </c>
    </row>
    <row r="1409" spans="1:12" x14ac:dyDescent="0.2">
      <c r="A1409" s="15">
        <v>2012</v>
      </c>
      <c r="B1409" s="15" t="s">
        <v>32</v>
      </c>
      <c r="C1409" s="50" t="str">
        <f t="shared" si="78"/>
        <v>Diciembre-2012</v>
      </c>
      <c r="D1409" s="15" t="s">
        <v>48</v>
      </c>
      <c r="E1409" s="67">
        <v>27960</v>
      </c>
      <c r="F1409" s="67" t="s">
        <v>114</v>
      </c>
      <c r="G1409" s="17">
        <v>0</v>
      </c>
      <c r="I1409" s="18">
        <v>0</v>
      </c>
      <c r="J1409" s="18" t="s">
        <v>114</v>
      </c>
      <c r="K1409" s="18"/>
      <c r="L1409" s="56" t="str">
        <f>+VLOOKUP(Tabla1[[#This Row],[Operador]],OPE_6[#All],9,FALSE)</f>
        <v>G-TP SA</v>
      </c>
    </row>
    <row r="1410" spans="1:12" x14ac:dyDescent="0.2">
      <c r="A1410" s="15">
        <v>2012</v>
      </c>
      <c r="B1410" s="15" t="s">
        <v>4</v>
      </c>
      <c r="C1410" s="16" t="str">
        <f t="shared" si="78"/>
        <v>Enero-2012</v>
      </c>
      <c r="D1410" s="15" t="s">
        <v>163</v>
      </c>
      <c r="E1410" s="67">
        <v>74322</v>
      </c>
      <c r="F1410" s="67">
        <v>57600462</v>
      </c>
      <c r="G1410" s="17">
        <f>+Tabla1[[#This Row],[Toneladas Km (Ton.Km)]]/Tabla1[[#This Row],[Toneladas (Ton)]]</f>
        <v>775.01227092919999</v>
      </c>
      <c r="H1410" s="18">
        <v>6849746</v>
      </c>
      <c r="I1410" s="18">
        <f t="shared" ref="I1410:I1441" si="81">+H1410/E1410</f>
        <v>92.163101100616231</v>
      </c>
      <c r="J1410" s="18">
        <f t="shared" ref="J1410:J1441" si="82">+H1410/F1410</f>
        <v>0.11891824756544488</v>
      </c>
      <c r="K1410" s="18"/>
      <c r="L1410" s="56" t="str">
        <f>+VLOOKUP(Tabla1[[#This Row],[Operador]],OPE_6[#All],9,FALSE)</f>
        <v>H-BC SA</v>
      </c>
    </row>
    <row r="1411" spans="1:12" x14ac:dyDescent="0.2">
      <c r="A1411" s="15">
        <v>2012</v>
      </c>
      <c r="B1411" s="15" t="s">
        <v>11</v>
      </c>
      <c r="C1411" s="16" t="str">
        <f t="shared" si="78"/>
        <v>Febrero-2012</v>
      </c>
      <c r="D1411" s="15" t="s">
        <v>163</v>
      </c>
      <c r="E1411" s="67">
        <v>70114</v>
      </c>
      <c r="F1411" s="67">
        <v>54118849</v>
      </c>
      <c r="G1411" s="17">
        <f>+Tabla1[[#This Row],[Toneladas Km (Ton.Km)]]/Tabla1[[#This Row],[Toneladas (Ton)]]</f>
        <v>771.86936988333287</v>
      </c>
      <c r="H1411" s="18">
        <v>6555690</v>
      </c>
      <c r="I1411" s="18">
        <f t="shared" si="81"/>
        <v>93.500442137091028</v>
      </c>
      <c r="J1411" s="18">
        <f t="shared" si="82"/>
        <v>0.12113505961665963</v>
      </c>
      <c r="K1411" s="18"/>
      <c r="L1411" s="56" t="str">
        <f>+VLOOKUP(Tabla1[[#This Row],[Operador]],OPE_6[#All],9,FALSE)</f>
        <v>H-BC SA</v>
      </c>
    </row>
    <row r="1412" spans="1:12" x14ac:dyDescent="0.2">
      <c r="A1412" s="15">
        <v>2012</v>
      </c>
      <c r="B1412" s="15" t="s">
        <v>12</v>
      </c>
      <c r="C1412" s="16" t="str">
        <f t="shared" si="78"/>
        <v>Marzo-2012</v>
      </c>
      <c r="D1412" s="15" t="s">
        <v>163</v>
      </c>
      <c r="E1412" s="67">
        <v>79681</v>
      </c>
      <c r="F1412" s="67">
        <v>58571374</v>
      </c>
      <c r="G1412" s="17">
        <f>+Tabla1[[#This Row],[Toneladas Km (Ton.Km)]]/Tabla1[[#This Row],[Toneladas (Ton)]]</f>
        <v>735.07327970281494</v>
      </c>
      <c r="H1412" s="18">
        <v>6940906</v>
      </c>
      <c r="I1412" s="18">
        <f t="shared" si="81"/>
        <v>87.108670824914341</v>
      </c>
      <c r="J1412" s="18">
        <f t="shared" si="82"/>
        <v>0.11850338358120129</v>
      </c>
      <c r="K1412" s="18"/>
      <c r="L1412" s="56" t="str">
        <f>+VLOOKUP(Tabla1[[#This Row],[Operador]],OPE_6[#All],9,FALSE)</f>
        <v>H-BC SA</v>
      </c>
    </row>
    <row r="1413" spans="1:12" x14ac:dyDescent="0.2">
      <c r="A1413" s="15">
        <v>2012</v>
      </c>
      <c r="B1413" s="15" t="s">
        <v>13</v>
      </c>
      <c r="C1413" s="16" t="str">
        <f t="shared" si="78"/>
        <v>Abril-2012</v>
      </c>
      <c r="D1413" s="15" t="s">
        <v>163</v>
      </c>
      <c r="E1413" s="67">
        <v>74418</v>
      </c>
      <c r="F1413" s="67">
        <v>52844128</v>
      </c>
      <c r="G1413" s="17">
        <f>+Tabla1[[#This Row],[Toneladas Km (Ton.Km)]]/Tabla1[[#This Row],[Toneladas (Ton)]]</f>
        <v>710.09873955225885</v>
      </c>
      <c r="H1413" s="18">
        <v>6549948</v>
      </c>
      <c r="I1413" s="18">
        <f t="shared" si="81"/>
        <v>88.015641377086183</v>
      </c>
      <c r="J1413" s="18">
        <f t="shared" si="82"/>
        <v>0.12394845459461457</v>
      </c>
      <c r="K1413" s="18"/>
      <c r="L1413" s="56" t="str">
        <f>+VLOOKUP(Tabla1[[#This Row],[Operador]],OPE_6[#All],9,FALSE)</f>
        <v>H-BC SA</v>
      </c>
    </row>
    <row r="1414" spans="1:12" x14ac:dyDescent="0.2">
      <c r="A1414" s="15">
        <v>2012</v>
      </c>
      <c r="B1414" s="15" t="s">
        <v>14</v>
      </c>
      <c r="C1414" s="16" t="str">
        <f t="shared" si="78"/>
        <v>Mayo-2012</v>
      </c>
      <c r="D1414" s="15" t="s">
        <v>163</v>
      </c>
      <c r="E1414" s="67">
        <v>88999</v>
      </c>
      <c r="F1414" s="67">
        <v>61442406</v>
      </c>
      <c r="G1414" s="17">
        <f>+Tabla1[[#This Row],[Toneladas Km (Ton.Km)]]/Tabla1[[#This Row],[Toneladas (Ton)]]</f>
        <v>690.37186934684655</v>
      </c>
      <c r="H1414" s="18">
        <v>9164580</v>
      </c>
      <c r="I1414" s="18">
        <f t="shared" si="81"/>
        <v>102.97396599961797</v>
      </c>
      <c r="J1414" s="18">
        <f t="shared" si="82"/>
        <v>0.14915724491648324</v>
      </c>
      <c r="K1414" s="18"/>
      <c r="L1414" s="56" t="str">
        <f>+VLOOKUP(Tabla1[[#This Row],[Operador]],OPE_6[#All],9,FALSE)</f>
        <v>H-BC SA</v>
      </c>
    </row>
    <row r="1415" spans="1:12" x14ac:dyDescent="0.2">
      <c r="A1415" s="15">
        <v>2012</v>
      </c>
      <c r="B1415" s="15" t="s">
        <v>15</v>
      </c>
      <c r="C1415" s="16" t="str">
        <f t="shared" si="78"/>
        <v>Junio-2012</v>
      </c>
      <c r="D1415" s="15" t="s">
        <v>163</v>
      </c>
      <c r="E1415" s="67">
        <v>90026</v>
      </c>
      <c r="F1415" s="67">
        <v>65687490</v>
      </c>
      <c r="G1415" s="17">
        <f>+Tabla1[[#This Row],[Toneladas Km (Ton.Km)]]/Tabla1[[#This Row],[Toneladas (Ton)]]</f>
        <v>729.65021216093123</v>
      </c>
      <c r="H1415" s="18">
        <v>9864244</v>
      </c>
      <c r="I1415" s="18">
        <f t="shared" si="81"/>
        <v>109.57105725012774</v>
      </c>
      <c r="J1415" s="18">
        <f t="shared" si="82"/>
        <v>0.15016929403148149</v>
      </c>
      <c r="K1415" s="18"/>
      <c r="L1415" s="56" t="str">
        <f>+VLOOKUP(Tabla1[[#This Row],[Operador]],OPE_6[#All],9,FALSE)</f>
        <v>H-BC SA</v>
      </c>
    </row>
    <row r="1416" spans="1:12" x14ac:dyDescent="0.2">
      <c r="A1416" s="15">
        <v>2012</v>
      </c>
      <c r="B1416" s="15" t="s">
        <v>16</v>
      </c>
      <c r="C1416" s="16" t="str">
        <f t="shared" si="78"/>
        <v>Julio-2012</v>
      </c>
      <c r="D1416" s="15" t="s">
        <v>163</v>
      </c>
      <c r="E1416" s="67">
        <v>90879</v>
      </c>
      <c r="F1416" s="67">
        <v>73966681</v>
      </c>
      <c r="G1416" s="17">
        <f>+Tabla1[[#This Row],[Toneladas Km (Ton.Km)]]/Tabla1[[#This Row],[Toneladas (Ton)]]</f>
        <v>813.90289285753579</v>
      </c>
      <c r="H1416" s="18">
        <v>10812560</v>
      </c>
      <c r="I1416" s="18">
        <f t="shared" si="81"/>
        <v>118.97754156625844</v>
      </c>
      <c r="J1416" s="18">
        <f t="shared" si="82"/>
        <v>0.14618149488145885</v>
      </c>
      <c r="K1416" s="18"/>
      <c r="L1416" s="56" t="str">
        <f>+VLOOKUP(Tabla1[[#This Row],[Operador]],OPE_6[#All],9,FALSE)</f>
        <v>H-BC SA</v>
      </c>
    </row>
    <row r="1417" spans="1:12" x14ac:dyDescent="0.2">
      <c r="A1417" s="15">
        <v>2012</v>
      </c>
      <c r="B1417" s="15" t="s">
        <v>28</v>
      </c>
      <c r="C1417" s="16" t="str">
        <f t="shared" si="78"/>
        <v>Agosto-2012</v>
      </c>
      <c r="D1417" s="15" t="s">
        <v>163</v>
      </c>
      <c r="E1417" s="67">
        <v>67839</v>
      </c>
      <c r="F1417" s="67">
        <v>52834944</v>
      </c>
      <c r="G1417" s="17">
        <f>+Tabla1[[#This Row],[Toneladas Km (Ton.Km)]]/Tabla1[[#This Row],[Toneladas (Ton)]]</f>
        <v>778.82846150444436</v>
      </c>
      <c r="H1417" s="18">
        <v>7897686</v>
      </c>
      <c r="I1417" s="18">
        <f t="shared" si="81"/>
        <v>116.41807809667006</v>
      </c>
      <c r="J1417" s="18">
        <f t="shared" si="82"/>
        <v>0.14947845880181115</v>
      </c>
      <c r="K1417" s="18"/>
      <c r="L1417" s="56" t="str">
        <f>+VLOOKUP(Tabla1[[#This Row],[Operador]],OPE_6[#All],9,FALSE)</f>
        <v>H-BC SA</v>
      </c>
    </row>
    <row r="1418" spans="1:12" x14ac:dyDescent="0.2">
      <c r="A1418" s="15">
        <v>2012</v>
      </c>
      <c r="B1418" s="15" t="s">
        <v>29</v>
      </c>
      <c r="C1418" s="16" t="str">
        <f t="shared" si="78"/>
        <v>Septiembre-2012</v>
      </c>
      <c r="D1418" s="15" t="s">
        <v>163</v>
      </c>
      <c r="E1418" s="67">
        <v>33365</v>
      </c>
      <c r="F1418" s="67">
        <v>18716195</v>
      </c>
      <c r="G1418" s="17">
        <f>+Tabla1[[#This Row],[Toneladas Km (Ton.Km)]]/Tabla1[[#This Row],[Toneladas (Ton)]]</f>
        <v>560.95294470253259</v>
      </c>
      <c r="H1418" s="18">
        <v>3376575</v>
      </c>
      <c r="I1418" s="18">
        <f t="shared" si="81"/>
        <v>101.20110894650082</v>
      </c>
      <c r="J1418" s="18">
        <f t="shared" si="82"/>
        <v>0.18040926587909561</v>
      </c>
      <c r="K1418" s="18"/>
      <c r="L1418" s="56" t="str">
        <f>+VLOOKUP(Tabla1[[#This Row],[Operador]],OPE_6[#All],9,FALSE)</f>
        <v>H-BC SA</v>
      </c>
    </row>
    <row r="1419" spans="1:12" x14ac:dyDescent="0.2">
      <c r="A1419" s="15">
        <v>2012</v>
      </c>
      <c r="B1419" s="15" t="s">
        <v>30</v>
      </c>
      <c r="C1419" s="16" t="str">
        <f t="shared" si="78"/>
        <v>Octubre-2012</v>
      </c>
      <c r="D1419" s="15" t="s">
        <v>163</v>
      </c>
      <c r="E1419" s="67">
        <v>23605</v>
      </c>
      <c r="F1419" s="67">
        <v>12540788</v>
      </c>
      <c r="G1419" s="17">
        <f>+Tabla1[[#This Row],[Toneladas Km (Ton.Km)]]/Tabla1[[#This Row],[Toneladas (Ton)]]</f>
        <v>531.27676339758523</v>
      </c>
      <c r="H1419" s="18">
        <v>2235778</v>
      </c>
      <c r="I1419" s="18">
        <f t="shared" si="81"/>
        <v>94.716288921838597</v>
      </c>
      <c r="J1419" s="18">
        <f t="shared" si="82"/>
        <v>0.17828050358558012</v>
      </c>
      <c r="K1419" s="18"/>
      <c r="L1419" s="56" t="str">
        <f>+VLOOKUP(Tabla1[[#This Row],[Operador]],OPE_6[#All],9,FALSE)</f>
        <v>H-BC SA</v>
      </c>
    </row>
    <row r="1420" spans="1:12" x14ac:dyDescent="0.2">
      <c r="A1420" s="15">
        <v>2012</v>
      </c>
      <c r="B1420" s="15" t="s">
        <v>31</v>
      </c>
      <c r="C1420" s="16" t="str">
        <f t="shared" si="78"/>
        <v>Noviembre-2012</v>
      </c>
      <c r="D1420" s="15" t="s">
        <v>163</v>
      </c>
      <c r="E1420" s="67">
        <v>26843</v>
      </c>
      <c r="F1420" s="67">
        <v>17797081</v>
      </c>
      <c r="G1420" s="17">
        <f>+Tabla1[[#This Row],[Toneladas Km (Ton.Km)]]/Tabla1[[#This Row],[Toneladas (Ton)]]</f>
        <v>663.00640762954959</v>
      </c>
      <c r="H1420" s="18">
        <v>3765989</v>
      </c>
      <c r="I1420" s="18">
        <f t="shared" si="81"/>
        <v>140.29687441791157</v>
      </c>
      <c r="J1420" s="18">
        <f t="shared" si="82"/>
        <v>0.21160711691990389</v>
      </c>
      <c r="K1420" s="18"/>
      <c r="L1420" s="56" t="str">
        <f>+VLOOKUP(Tabla1[[#This Row],[Operador]],OPE_6[#All],9,FALSE)</f>
        <v>H-BC SA</v>
      </c>
    </row>
    <row r="1421" spans="1:12" x14ac:dyDescent="0.2">
      <c r="A1421" s="15">
        <v>2012</v>
      </c>
      <c r="B1421" s="15" t="s">
        <v>32</v>
      </c>
      <c r="C1421" s="16" t="str">
        <f t="shared" si="78"/>
        <v>Diciembre-2012</v>
      </c>
      <c r="D1421" s="15" t="s">
        <v>163</v>
      </c>
      <c r="E1421" s="67">
        <v>45271</v>
      </c>
      <c r="F1421" s="67">
        <v>28533811</v>
      </c>
      <c r="G1421" s="17">
        <f>+Tabla1[[#This Row],[Toneladas Km (Ton.Km)]]/Tabla1[[#This Row],[Toneladas (Ton)]]</f>
        <v>630.28894877515404</v>
      </c>
      <c r="H1421" s="18">
        <v>6124015</v>
      </c>
      <c r="I1421" s="18">
        <f t="shared" si="81"/>
        <v>135.27456870844469</v>
      </c>
      <c r="J1421" s="18">
        <f t="shared" si="82"/>
        <v>0.21462310099411536</v>
      </c>
      <c r="K1421" s="18"/>
      <c r="L1421" s="56" t="str">
        <f>+VLOOKUP(Tabla1[[#This Row],[Operador]],OPE_6[#All],9,FALSE)</f>
        <v>H-BC SA</v>
      </c>
    </row>
    <row r="1422" spans="1:12" x14ac:dyDescent="0.2">
      <c r="A1422" s="15">
        <v>2013</v>
      </c>
      <c r="B1422" s="15" t="s">
        <v>4</v>
      </c>
      <c r="C1422" s="16" t="str">
        <f t="shared" si="78"/>
        <v>Enero-2013</v>
      </c>
      <c r="D1422" s="15" t="s">
        <v>6</v>
      </c>
      <c r="E1422" s="67">
        <v>485118.70700000011</v>
      </c>
      <c r="F1422" s="67">
        <v>177678508.111</v>
      </c>
      <c r="G1422" s="17">
        <f>+Tabla1[[#This Row],[Toneladas Km (Ton.Km)]]/Tabla1[[#This Row],[Toneladas (Ton)]]</f>
        <v>366.2577953544058</v>
      </c>
      <c r="H1422" s="18">
        <v>36677242.830000006</v>
      </c>
      <c r="I1422" s="18">
        <f t="shared" si="81"/>
        <v>75.604676341619609</v>
      </c>
      <c r="J1422" s="18">
        <f t="shared" si="82"/>
        <v>0.20642475682588948</v>
      </c>
      <c r="K1422" s="18"/>
      <c r="L1422" s="56" t="str">
        <f>+VLOOKUP(Tabla1[[#This Row],[Operador]],OPE_6[#All],9,FALSE)</f>
        <v>A-FSR SA</v>
      </c>
    </row>
    <row r="1423" spans="1:12" x14ac:dyDescent="0.2">
      <c r="A1423" s="15">
        <v>2013</v>
      </c>
      <c r="B1423" s="15" t="s">
        <v>4</v>
      </c>
      <c r="C1423" s="16" t="str">
        <f t="shared" si="78"/>
        <v>Enero-2013</v>
      </c>
      <c r="D1423" s="15" t="s">
        <v>81</v>
      </c>
      <c r="E1423" s="67">
        <v>303000.01</v>
      </c>
      <c r="F1423" s="67">
        <v>124612818.4041</v>
      </c>
      <c r="G1423" s="17">
        <f>+Tabla1[[#This Row],[Toneladas Km (Ton.Km)]]/Tabla1[[#This Row],[Toneladas (Ton)]]</f>
        <v>411.26341350318768</v>
      </c>
      <c r="H1423" s="18">
        <v>29071357</v>
      </c>
      <c r="I1423" s="18">
        <f t="shared" si="81"/>
        <v>95.945069440756782</v>
      </c>
      <c r="J1423" s="18">
        <f t="shared" si="82"/>
        <v>0.23329347150889493</v>
      </c>
      <c r="K1423" s="18"/>
      <c r="L1423" s="56" t="str">
        <f>+VLOOKUP(Tabla1[[#This Row],[Operador]],OPE_6[#All],9,FALSE)</f>
        <v>B-FEP SA</v>
      </c>
    </row>
    <row r="1424" spans="1:12" x14ac:dyDescent="0.2">
      <c r="A1424" s="15">
        <v>2013</v>
      </c>
      <c r="B1424" s="15" t="s">
        <v>4</v>
      </c>
      <c r="C1424" s="16" t="str">
        <f t="shared" si="78"/>
        <v>Enero-2013</v>
      </c>
      <c r="D1424" s="15" t="s">
        <v>7</v>
      </c>
      <c r="E1424" s="67">
        <v>503226.92</v>
      </c>
      <c r="F1424" s="67">
        <v>221159469.63</v>
      </c>
      <c r="G1424" s="17">
        <f>+Tabla1[[#This Row],[Toneladas Km (Ton.Km)]]/Tabla1[[#This Row],[Toneladas (Ton)]]</f>
        <v>439.4825889481429</v>
      </c>
      <c r="H1424" s="18">
        <v>43152907.483699992</v>
      </c>
      <c r="I1424" s="18">
        <f t="shared" si="81"/>
        <v>85.752382809131106</v>
      </c>
      <c r="J1424" s="18">
        <f t="shared" si="82"/>
        <v>0.19512122883951047</v>
      </c>
      <c r="K1424" s="18"/>
      <c r="L1424" s="56" t="str">
        <f>+VLOOKUP(Tabla1[[#This Row],[Operador]],OPE_6[#All],9,FALSE)</f>
        <v>C-NCA SA</v>
      </c>
    </row>
    <row r="1425" spans="1:12" x14ac:dyDescent="0.2">
      <c r="A1425" s="15">
        <v>2013</v>
      </c>
      <c r="B1425" s="15" t="s">
        <v>4</v>
      </c>
      <c r="C1425" s="16" t="str">
        <f t="shared" si="78"/>
        <v>Enero-2013</v>
      </c>
      <c r="D1425" s="15" t="s">
        <v>9</v>
      </c>
      <c r="E1425" s="67">
        <v>43756.3</v>
      </c>
      <c r="F1425" s="67">
        <v>25822947.650000002</v>
      </c>
      <c r="G1425" s="17">
        <f>+Tabla1[[#This Row],[Toneladas Km (Ton.Km)]]/Tabla1[[#This Row],[Toneladas (Ton)]]</f>
        <v>590.15382127830742</v>
      </c>
      <c r="H1425" s="18">
        <v>5515020.75</v>
      </c>
      <c r="I1425" s="18">
        <f t="shared" si="81"/>
        <v>126.03946745954296</v>
      </c>
      <c r="J1425" s="18">
        <f t="shared" si="82"/>
        <v>0.21357053519798308</v>
      </c>
      <c r="K1425" s="18" t="s">
        <v>185</v>
      </c>
      <c r="L1425" s="56" t="str">
        <f>+VLOOKUP(Tabla1[[#This Row],[Operador]],OPE_6[#All],9,FALSE)</f>
        <v>E-BCyL SA - TAC - L. URQ</v>
      </c>
    </row>
    <row r="1426" spans="1:12" x14ac:dyDescent="0.2">
      <c r="A1426" s="15">
        <v>2013</v>
      </c>
      <c r="B1426" s="15" t="s">
        <v>4</v>
      </c>
      <c r="C1426" s="16" t="str">
        <f t="shared" si="78"/>
        <v>Enero-2013</v>
      </c>
      <c r="D1426" s="15" t="s">
        <v>8</v>
      </c>
      <c r="E1426" s="67">
        <v>42149.1</v>
      </c>
      <c r="F1426" s="67">
        <v>29426846</v>
      </c>
      <c r="G1426" s="17">
        <f>+Tabla1[[#This Row],[Toneladas Km (Ton.Km)]]/Tabla1[[#This Row],[Toneladas (Ton)]]</f>
        <v>698.16071992047284</v>
      </c>
      <c r="H1426" s="18">
        <v>5985980</v>
      </c>
      <c r="I1426" s="18">
        <f t="shared" si="81"/>
        <v>142.01916529653064</v>
      </c>
      <c r="J1426" s="18">
        <f t="shared" si="82"/>
        <v>0.20341901405267829</v>
      </c>
      <c r="K1426" s="18" t="s">
        <v>186</v>
      </c>
      <c r="L1426" s="56" t="str">
        <f>+VLOOKUP(Tabla1[[#This Row],[Operador]],OPE_6[#All],9,FALSE)</f>
        <v>D-BCyL SA - TAC - L. BEL</v>
      </c>
    </row>
    <row r="1427" spans="1:12" x14ac:dyDescent="0.2">
      <c r="A1427" s="15">
        <v>2013</v>
      </c>
      <c r="B1427" s="15" t="s">
        <v>4</v>
      </c>
      <c r="C1427" s="16" t="str">
        <f t="shared" si="78"/>
        <v>Enero-2013</v>
      </c>
      <c r="D1427" s="15" t="s">
        <v>10</v>
      </c>
      <c r="E1427" s="67">
        <v>272556.73</v>
      </c>
      <c r="F1427" s="67">
        <v>190044141.71000001</v>
      </c>
      <c r="G1427" s="17">
        <f>+Tabla1[[#This Row],[Toneladas Km (Ton.Km)]]/Tabla1[[#This Row],[Toneladas (Ton)]]</f>
        <v>697.26453538681665</v>
      </c>
      <c r="H1427" s="18">
        <v>36523355.890000008</v>
      </c>
      <c r="I1427" s="18">
        <f t="shared" si="81"/>
        <v>134.00276665338629</v>
      </c>
      <c r="J1427" s="18">
        <f t="shared" si="82"/>
        <v>0.19218353989429063</v>
      </c>
      <c r="K1427" s="18" t="s">
        <v>188</v>
      </c>
      <c r="L1427" s="56" t="str">
        <f>+VLOOKUP(Tabla1[[#This Row],[Operador]],OPE_6[#All],9,FALSE)</f>
        <v>F-BCyL SA - TAC - L. SM</v>
      </c>
    </row>
    <row r="1428" spans="1:12" x14ac:dyDescent="0.2">
      <c r="A1428" s="15">
        <v>2013</v>
      </c>
      <c r="B1428" s="15" t="s">
        <v>11</v>
      </c>
      <c r="C1428" s="16" t="str">
        <f t="shared" si="78"/>
        <v>Febrero-2013</v>
      </c>
      <c r="D1428" s="15" t="s">
        <v>6</v>
      </c>
      <c r="E1428" s="67">
        <v>424280.02300000004</v>
      </c>
      <c r="F1428" s="67">
        <v>149800495.57100004</v>
      </c>
      <c r="G1428" s="17">
        <f>+Tabla1[[#This Row],[Toneladas Km (Ton.Km)]]/Tabla1[[#This Row],[Toneladas (Ton)]]</f>
        <v>353.0698770868126</v>
      </c>
      <c r="H1428" s="18">
        <v>37030014.129999995</v>
      </c>
      <c r="I1428" s="18">
        <f t="shared" si="81"/>
        <v>87.277298299759906</v>
      </c>
      <c r="J1428" s="18">
        <f t="shared" si="82"/>
        <v>0.24719553823137455</v>
      </c>
      <c r="K1428" s="18"/>
      <c r="L1428" s="56" t="str">
        <f>+VLOOKUP(Tabla1[[#This Row],[Operador]],OPE_6[#All],9,FALSE)</f>
        <v>A-FSR SA</v>
      </c>
    </row>
    <row r="1429" spans="1:12" x14ac:dyDescent="0.2">
      <c r="A1429" s="15">
        <v>2013</v>
      </c>
      <c r="B1429" s="15" t="s">
        <v>11</v>
      </c>
      <c r="C1429" s="16" t="str">
        <f t="shared" si="78"/>
        <v>Febrero-2013</v>
      </c>
      <c r="D1429" s="15" t="s">
        <v>81</v>
      </c>
      <c r="E1429" s="67">
        <v>282999.96999999997</v>
      </c>
      <c r="F1429" s="67">
        <v>127199099.60620552</v>
      </c>
      <c r="G1429" s="17">
        <f>+Tabla1[[#This Row],[Toneladas Km (Ton.Km)]]/Tabla1[[#This Row],[Toneladas (Ton)]]</f>
        <v>449.46683070745746</v>
      </c>
      <c r="H1429" s="18">
        <v>25941128.495637558</v>
      </c>
      <c r="I1429" s="18">
        <f t="shared" si="81"/>
        <v>91.66477471936679</v>
      </c>
      <c r="J1429" s="18">
        <f t="shared" si="82"/>
        <v>0.20394113304220274</v>
      </c>
      <c r="K1429" s="18"/>
      <c r="L1429" s="56" t="str">
        <f>+VLOOKUP(Tabla1[[#This Row],[Operador]],OPE_6[#All],9,FALSE)</f>
        <v>B-FEP SA</v>
      </c>
    </row>
    <row r="1430" spans="1:12" x14ac:dyDescent="0.2">
      <c r="A1430" s="15">
        <v>2013</v>
      </c>
      <c r="B1430" s="15" t="s">
        <v>11</v>
      </c>
      <c r="C1430" s="16" t="str">
        <f t="shared" si="78"/>
        <v>Febrero-2013</v>
      </c>
      <c r="D1430" s="15" t="s">
        <v>7</v>
      </c>
      <c r="E1430" s="67">
        <v>342545.82</v>
      </c>
      <c r="F1430" s="67">
        <v>168034500.94999996</v>
      </c>
      <c r="G1430" s="17">
        <f>+Tabla1[[#This Row],[Toneladas Km (Ton.Km)]]/Tabla1[[#This Row],[Toneladas (Ton)]]</f>
        <v>490.54605585319928</v>
      </c>
      <c r="H1430" s="18">
        <v>32327660.994199999</v>
      </c>
      <c r="I1430" s="18">
        <f t="shared" si="81"/>
        <v>94.374705825340385</v>
      </c>
      <c r="J1430" s="18">
        <f t="shared" si="82"/>
        <v>0.19238704439524212</v>
      </c>
      <c r="K1430" s="18"/>
      <c r="L1430" s="56" t="str">
        <f>+VLOOKUP(Tabla1[[#This Row],[Operador]],OPE_6[#All],9,FALSE)</f>
        <v>C-NCA SA</v>
      </c>
    </row>
    <row r="1431" spans="1:12" x14ac:dyDescent="0.2">
      <c r="A1431" s="15">
        <v>2013</v>
      </c>
      <c r="B1431" s="15" t="s">
        <v>11</v>
      </c>
      <c r="C1431" s="16" t="str">
        <f t="shared" si="78"/>
        <v>Febrero-2013</v>
      </c>
      <c r="D1431" s="15" t="s">
        <v>9</v>
      </c>
      <c r="E1431" s="67">
        <v>29308.5</v>
      </c>
      <c r="F1431" s="67">
        <v>18341435.419999998</v>
      </c>
      <c r="G1431" s="17">
        <f>+Tabla1[[#This Row],[Toneladas Km (Ton.Km)]]/Tabla1[[#This Row],[Toneladas (Ton)]]</f>
        <v>625.80600917822471</v>
      </c>
      <c r="H1431" s="18">
        <v>4017418.77</v>
      </c>
      <c r="I1431" s="18">
        <f t="shared" si="81"/>
        <v>137.07350324991043</v>
      </c>
      <c r="J1431" s="18">
        <f t="shared" si="82"/>
        <v>0.2190351342741309</v>
      </c>
      <c r="K1431" s="18" t="s">
        <v>185</v>
      </c>
      <c r="L1431" s="56" t="str">
        <f>+VLOOKUP(Tabla1[[#This Row],[Operador]],OPE_6[#All],9,FALSE)</f>
        <v>E-BCyL SA - TAC - L. URQ</v>
      </c>
    </row>
    <row r="1432" spans="1:12" x14ac:dyDescent="0.2">
      <c r="A1432" s="15">
        <v>2013</v>
      </c>
      <c r="B1432" s="15" t="s">
        <v>11</v>
      </c>
      <c r="C1432" s="16" t="str">
        <f t="shared" si="78"/>
        <v>Febrero-2013</v>
      </c>
      <c r="D1432" s="15" t="s">
        <v>8</v>
      </c>
      <c r="E1432" s="67">
        <v>12245</v>
      </c>
      <c r="F1432" s="67">
        <v>8502320</v>
      </c>
      <c r="G1432" s="17">
        <f>+Tabla1[[#This Row],[Toneladas Km (Ton.Km)]]/Tabla1[[#This Row],[Toneladas (Ton)]]</f>
        <v>694.350347080441</v>
      </c>
      <c r="H1432" s="18">
        <v>1764628</v>
      </c>
      <c r="I1432" s="18">
        <f t="shared" si="81"/>
        <v>144.11008574928542</v>
      </c>
      <c r="J1432" s="18">
        <f t="shared" si="82"/>
        <v>0.20754664609189022</v>
      </c>
      <c r="K1432" s="18" t="s">
        <v>186</v>
      </c>
      <c r="L1432" s="56" t="str">
        <f>+VLOOKUP(Tabla1[[#This Row],[Operador]],OPE_6[#All],9,FALSE)</f>
        <v>D-BCyL SA - TAC - L. BEL</v>
      </c>
    </row>
    <row r="1433" spans="1:12" x14ac:dyDescent="0.2">
      <c r="A1433" s="15">
        <v>2013</v>
      </c>
      <c r="B1433" s="15" t="s">
        <v>11</v>
      </c>
      <c r="C1433" s="16" t="str">
        <f t="shared" si="78"/>
        <v>Febrero-2013</v>
      </c>
      <c r="D1433" s="15" t="s">
        <v>10</v>
      </c>
      <c r="E1433" s="67">
        <v>241930.44</v>
      </c>
      <c r="F1433" s="67">
        <v>166177608.34000003</v>
      </c>
      <c r="G1433" s="17">
        <f>+Tabla1[[#This Row],[Toneladas Km (Ton.Km)]]/Tabla1[[#This Row],[Toneladas (Ton)]]</f>
        <v>686.88176791643093</v>
      </c>
      <c r="H1433" s="18">
        <v>33009615.029999994</v>
      </c>
      <c r="I1433" s="18">
        <f t="shared" si="81"/>
        <v>136.44258667904705</v>
      </c>
      <c r="J1433" s="18">
        <f t="shared" si="82"/>
        <v>0.19864057113195535</v>
      </c>
      <c r="K1433" s="18" t="s">
        <v>188</v>
      </c>
      <c r="L1433" s="56" t="str">
        <f>+VLOOKUP(Tabla1[[#This Row],[Operador]],OPE_6[#All],9,FALSE)</f>
        <v>F-BCyL SA - TAC - L. SM</v>
      </c>
    </row>
    <row r="1434" spans="1:12" x14ac:dyDescent="0.2">
      <c r="A1434" s="15">
        <v>2013</v>
      </c>
      <c r="B1434" s="15" t="s">
        <v>12</v>
      </c>
      <c r="C1434" s="16" t="str">
        <f t="shared" si="78"/>
        <v>Marzo-2013</v>
      </c>
      <c r="D1434" s="15" t="s">
        <v>6</v>
      </c>
      <c r="E1434" s="67">
        <v>474706.78599999996</v>
      </c>
      <c r="F1434" s="67">
        <v>171587279.59200001</v>
      </c>
      <c r="G1434" s="17">
        <f>+Tabla1[[#This Row],[Toneladas Km (Ton.Km)]]/Tabla1[[#This Row],[Toneladas (Ton)]]</f>
        <v>361.45950437708723</v>
      </c>
      <c r="H1434" s="18">
        <v>40473302.539999992</v>
      </c>
      <c r="I1434" s="18">
        <f t="shared" si="81"/>
        <v>85.259582828040706</v>
      </c>
      <c r="J1434" s="18">
        <f t="shared" si="82"/>
        <v>0.23587589147772114</v>
      </c>
      <c r="K1434" s="18"/>
      <c r="L1434" s="56" t="str">
        <f>+VLOOKUP(Tabla1[[#This Row],[Operador]],OPE_6[#All],9,FALSE)</f>
        <v>A-FSR SA</v>
      </c>
    </row>
    <row r="1435" spans="1:12" x14ac:dyDescent="0.2">
      <c r="A1435" s="15">
        <v>2013</v>
      </c>
      <c r="B1435" s="15" t="s">
        <v>12</v>
      </c>
      <c r="C1435" s="16" t="str">
        <f t="shared" si="78"/>
        <v>Marzo-2013</v>
      </c>
      <c r="D1435" s="15" t="s">
        <v>81</v>
      </c>
      <c r="E1435" s="67">
        <v>315999.77999999985</v>
      </c>
      <c r="F1435" s="67">
        <v>132629679.60900003</v>
      </c>
      <c r="G1435" s="17">
        <f>+Tabla1[[#This Row],[Toneladas Km (Ton.Km)]]/Tabla1[[#This Row],[Toneladas (Ton)]]</f>
        <v>419.71446818412369</v>
      </c>
      <c r="H1435" s="18">
        <v>39000021.534494095</v>
      </c>
      <c r="I1435" s="18">
        <f t="shared" si="81"/>
        <v>123.41787558995804</v>
      </c>
      <c r="J1435" s="18">
        <f t="shared" si="82"/>
        <v>0.29405199235546986</v>
      </c>
      <c r="K1435" s="18"/>
      <c r="L1435" s="56" t="str">
        <f>+VLOOKUP(Tabla1[[#This Row],[Operador]],OPE_6[#All],9,FALSE)</f>
        <v>B-FEP SA</v>
      </c>
    </row>
    <row r="1436" spans="1:12" x14ac:dyDescent="0.2">
      <c r="A1436" s="15">
        <v>2013</v>
      </c>
      <c r="B1436" s="15" t="s">
        <v>12</v>
      </c>
      <c r="C1436" s="16" t="str">
        <f t="shared" si="78"/>
        <v>Marzo-2013</v>
      </c>
      <c r="D1436" s="15" t="s">
        <v>7</v>
      </c>
      <c r="E1436" s="67">
        <v>494679.16</v>
      </c>
      <c r="F1436" s="67">
        <v>193745534.93000001</v>
      </c>
      <c r="G1436" s="17">
        <f>+Tabla1[[#This Row],[Toneladas Km (Ton.Km)]]/Tabla1[[#This Row],[Toneladas (Ton)]]</f>
        <v>391.6589793877713</v>
      </c>
      <c r="H1436" s="18">
        <v>39097125.304799996</v>
      </c>
      <c r="I1436" s="18">
        <f t="shared" si="81"/>
        <v>79.035319185065319</v>
      </c>
      <c r="J1436" s="18">
        <f t="shared" si="82"/>
        <v>0.20179626497676828</v>
      </c>
      <c r="K1436" s="18"/>
      <c r="L1436" s="56" t="str">
        <f>+VLOOKUP(Tabla1[[#This Row],[Operador]],OPE_6[#All],9,FALSE)</f>
        <v>C-NCA SA</v>
      </c>
    </row>
    <row r="1437" spans="1:12" x14ac:dyDescent="0.2">
      <c r="A1437" s="15">
        <v>2013</v>
      </c>
      <c r="B1437" s="15" t="s">
        <v>12</v>
      </c>
      <c r="C1437" s="16" t="str">
        <f t="shared" si="78"/>
        <v>Marzo-2013</v>
      </c>
      <c r="D1437" s="15" t="s">
        <v>9</v>
      </c>
      <c r="E1437" s="67">
        <v>28192</v>
      </c>
      <c r="F1437" s="67">
        <v>18140672.030000001</v>
      </c>
      <c r="G1437" s="17">
        <f>+Tabla1[[#This Row],[Toneladas Km (Ton.Km)]]/Tabla1[[#This Row],[Toneladas (Ton)]]</f>
        <v>643.46878653518729</v>
      </c>
      <c r="H1437" s="18">
        <v>4171705.88</v>
      </c>
      <c r="I1437" s="18">
        <f t="shared" si="81"/>
        <v>147.97481129398412</v>
      </c>
      <c r="J1437" s="18">
        <f t="shared" si="82"/>
        <v>0.22996424129718415</v>
      </c>
      <c r="K1437" s="18" t="s">
        <v>185</v>
      </c>
      <c r="L1437" s="56" t="str">
        <f>+VLOOKUP(Tabla1[[#This Row],[Operador]],OPE_6[#All],9,FALSE)</f>
        <v>E-BCyL SA - TAC - L. URQ</v>
      </c>
    </row>
    <row r="1438" spans="1:12" x14ac:dyDescent="0.2">
      <c r="A1438" s="15">
        <v>2013</v>
      </c>
      <c r="B1438" s="15" t="s">
        <v>12</v>
      </c>
      <c r="C1438" s="16" t="str">
        <f t="shared" si="78"/>
        <v>Marzo-2013</v>
      </c>
      <c r="D1438" s="15" t="s">
        <v>8</v>
      </c>
      <c r="E1438" s="67">
        <v>33328</v>
      </c>
      <c r="F1438" s="67">
        <v>25054135</v>
      </c>
      <c r="G1438" s="17">
        <f>+Tabla1[[#This Row],[Toneladas Km (Ton.Km)]]/Tabla1[[#This Row],[Toneladas (Ton)]]</f>
        <v>751.74432909265488</v>
      </c>
      <c r="H1438" s="18">
        <v>5141310</v>
      </c>
      <c r="I1438" s="18">
        <f t="shared" si="81"/>
        <v>154.26398223715793</v>
      </c>
      <c r="J1438" s="18">
        <f t="shared" si="82"/>
        <v>0.20520804250476019</v>
      </c>
      <c r="K1438" s="18" t="s">
        <v>186</v>
      </c>
      <c r="L1438" s="56" t="str">
        <f>+VLOOKUP(Tabla1[[#This Row],[Operador]],OPE_6[#All],9,FALSE)</f>
        <v>D-BCyL SA - TAC - L. BEL</v>
      </c>
    </row>
    <row r="1439" spans="1:12" x14ac:dyDescent="0.2">
      <c r="A1439" s="15">
        <v>2013</v>
      </c>
      <c r="B1439" s="15" t="s">
        <v>12</v>
      </c>
      <c r="C1439" s="16" t="str">
        <f t="shared" si="78"/>
        <v>Marzo-2013</v>
      </c>
      <c r="D1439" s="15" t="s">
        <v>10</v>
      </c>
      <c r="E1439" s="67">
        <v>294869.66000000003</v>
      </c>
      <c r="F1439" s="67">
        <v>197496866.23999995</v>
      </c>
      <c r="G1439" s="17">
        <f>+Tabla1[[#This Row],[Toneladas Km (Ton.Km)]]/Tabla1[[#This Row],[Toneladas (Ton)]]</f>
        <v>669.77683034599056</v>
      </c>
      <c r="H1439" s="18">
        <v>42804106.269999996</v>
      </c>
      <c r="I1439" s="18">
        <f t="shared" si="81"/>
        <v>145.16280267695223</v>
      </c>
      <c r="J1439" s="18">
        <f t="shared" si="82"/>
        <v>0.2167330909341319</v>
      </c>
      <c r="K1439" s="18" t="s">
        <v>188</v>
      </c>
      <c r="L1439" s="56" t="str">
        <f>+VLOOKUP(Tabla1[[#This Row],[Operador]],OPE_6[#All],9,FALSE)</f>
        <v>F-BCyL SA - TAC - L. SM</v>
      </c>
    </row>
    <row r="1440" spans="1:12" x14ac:dyDescent="0.2">
      <c r="A1440" s="15">
        <v>2013</v>
      </c>
      <c r="B1440" s="15" t="s">
        <v>13</v>
      </c>
      <c r="C1440" s="16" t="str">
        <f t="shared" si="78"/>
        <v>Abril-2013</v>
      </c>
      <c r="D1440" s="15" t="s">
        <v>6</v>
      </c>
      <c r="E1440" s="67">
        <v>473921.23099999997</v>
      </c>
      <c r="F1440" s="67">
        <v>170594826.20699999</v>
      </c>
      <c r="G1440" s="17">
        <f>+Tabla1[[#This Row],[Toneladas Km (Ton.Km)]]/Tabla1[[#This Row],[Toneladas (Ton)]]</f>
        <v>359.96451529937895</v>
      </c>
      <c r="H1440" s="18">
        <v>40248830.869999997</v>
      </c>
      <c r="I1440" s="18">
        <f t="shared" si="81"/>
        <v>84.927258449832991</v>
      </c>
      <c r="J1440" s="18">
        <f t="shared" si="82"/>
        <v>0.23593230676973762</v>
      </c>
      <c r="K1440" s="18"/>
      <c r="L1440" s="56" t="str">
        <f>+VLOOKUP(Tabla1[[#This Row],[Operador]],OPE_6[#All],9,FALSE)</f>
        <v>A-FSR SA</v>
      </c>
    </row>
    <row r="1441" spans="1:12" x14ac:dyDescent="0.2">
      <c r="A1441" s="15">
        <v>2013</v>
      </c>
      <c r="B1441" s="15" t="s">
        <v>13</v>
      </c>
      <c r="C1441" s="16" t="str">
        <f t="shared" si="78"/>
        <v>Abril-2013</v>
      </c>
      <c r="D1441" s="15" t="s">
        <v>81</v>
      </c>
      <c r="E1441" s="67">
        <v>362000.00000000006</v>
      </c>
      <c r="F1441" s="67">
        <v>145569415.22400001</v>
      </c>
      <c r="G1441" s="17">
        <f>+Tabla1[[#This Row],[Toneladas Km (Ton.Km)]]/Tabla1[[#This Row],[Toneladas (Ton)]]</f>
        <v>402.12545641988947</v>
      </c>
      <c r="H1441" s="18">
        <v>53821395.917983808</v>
      </c>
      <c r="I1441" s="18">
        <f t="shared" si="81"/>
        <v>148.67788927619833</v>
      </c>
      <c r="J1441" s="18">
        <f t="shared" si="82"/>
        <v>0.36973011010014883</v>
      </c>
      <c r="K1441" s="18"/>
      <c r="L1441" s="56" t="str">
        <f>+VLOOKUP(Tabla1[[#This Row],[Operador]],OPE_6[#All],9,FALSE)</f>
        <v>B-FEP SA</v>
      </c>
    </row>
    <row r="1442" spans="1:12" x14ac:dyDescent="0.2">
      <c r="A1442" s="15">
        <v>2013</v>
      </c>
      <c r="B1442" s="15" t="s">
        <v>13</v>
      </c>
      <c r="C1442" s="16" t="str">
        <f t="shared" si="78"/>
        <v>Abril-2013</v>
      </c>
      <c r="D1442" s="15" t="s">
        <v>7</v>
      </c>
      <c r="E1442" s="67">
        <v>666986.61</v>
      </c>
      <c r="F1442" s="67">
        <v>250559560.21999994</v>
      </c>
      <c r="G1442" s="17">
        <f>+Tabla1[[#This Row],[Toneladas Km (Ton.Km)]]/Tabla1[[#This Row],[Toneladas (Ton)]]</f>
        <v>375.65905591418084</v>
      </c>
      <c r="H1442" s="18">
        <v>55036968.510995008</v>
      </c>
      <c r="I1442" s="18">
        <f t="shared" ref="I1442:I1473" si="83">+H1442/E1442</f>
        <v>82.515852171297723</v>
      </c>
      <c r="J1442" s="18">
        <f t="shared" ref="J1442:J1473" si="84">+H1442/F1442</f>
        <v>0.21965623048935212</v>
      </c>
      <c r="K1442" s="18"/>
      <c r="L1442" s="56" t="str">
        <f>+VLOOKUP(Tabla1[[#This Row],[Operador]],OPE_6[#All],9,FALSE)</f>
        <v>C-NCA SA</v>
      </c>
    </row>
    <row r="1443" spans="1:12" x14ac:dyDescent="0.2">
      <c r="A1443" s="15">
        <v>2013</v>
      </c>
      <c r="B1443" s="15" t="s">
        <v>13</v>
      </c>
      <c r="C1443" s="16" t="str">
        <f t="shared" si="78"/>
        <v>Abril-2013</v>
      </c>
      <c r="D1443" s="15" t="s">
        <v>9</v>
      </c>
      <c r="E1443" s="67">
        <v>39490.770000000004</v>
      </c>
      <c r="F1443" s="67">
        <v>23740530.869999997</v>
      </c>
      <c r="G1443" s="17">
        <f>+Tabla1[[#This Row],[Toneladas Km (Ton.Km)]]/Tabla1[[#This Row],[Toneladas (Ton)]]</f>
        <v>601.16657310049902</v>
      </c>
      <c r="H1443" s="18">
        <v>5421944.6300000008</v>
      </c>
      <c r="I1443" s="18">
        <f t="shared" si="83"/>
        <v>137.29650320821804</v>
      </c>
      <c r="J1443" s="18">
        <f t="shared" si="84"/>
        <v>0.22838346200806761</v>
      </c>
      <c r="K1443" s="18" t="s">
        <v>185</v>
      </c>
      <c r="L1443" s="56" t="str">
        <f>+VLOOKUP(Tabla1[[#This Row],[Operador]],OPE_6[#All],9,FALSE)</f>
        <v>E-BCyL SA - TAC - L. URQ</v>
      </c>
    </row>
    <row r="1444" spans="1:12" x14ac:dyDescent="0.2">
      <c r="A1444" s="15">
        <v>2013</v>
      </c>
      <c r="B1444" s="15" t="s">
        <v>13</v>
      </c>
      <c r="C1444" s="16" t="str">
        <f t="shared" si="78"/>
        <v>Abril-2013</v>
      </c>
      <c r="D1444" s="15" t="s">
        <v>8</v>
      </c>
      <c r="E1444" s="67">
        <v>81932</v>
      </c>
      <c r="F1444" s="67">
        <v>54267838</v>
      </c>
      <c r="G1444" s="17">
        <f>+Tabla1[[#This Row],[Toneladas Km (Ton.Km)]]/Tabla1[[#This Row],[Toneladas (Ton)]]</f>
        <v>662.35217009227165</v>
      </c>
      <c r="H1444" s="18">
        <v>11875421</v>
      </c>
      <c r="I1444" s="18">
        <f t="shared" si="83"/>
        <v>144.94240345652491</v>
      </c>
      <c r="J1444" s="18">
        <f t="shared" si="84"/>
        <v>0.21882981592154085</v>
      </c>
      <c r="K1444" s="18" t="s">
        <v>186</v>
      </c>
      <c r="L1444" s="56" t="str">
        <f>+VLOOKUP(Tabla1[[#This Row],[Operador]],OPE_6[#All],9,FALSE)</f>
        <v>D-BCyL SA - TAC - L. BEL</v>
      </c>
    </row>
    <row r="1445" spans="1:12" x14ac:dyDescent="0.2">
      <c r="A1445" s="15">
        <v>2013</v>
      </c>
      <c r="B1445" s="15" t="s">
        <v>13</v>
      </c>
      <c r="C1445" s="16" t="str">
        <f t="shared" si="78"/>
        <v>Abril-2013</v>
      </c>
      <c r="D1445" s="15" t="s">
        <v>10</v>
      </c>
      <c r="E1445" s="67">
        <v>293402.94</v>
      </c>
      <c r="F1445" s="67">
        <v>186352915.75999999</v>
      </c>
      <c r="G1445" s="17">
        <f>+Tabla1[[#This Row],[Toneladas Km (Ton.Km)]]/Tabla1[[#This Row],[Toneladas (Ton)]]</f>
        <v>635.14331437851297</v>
      </c>
      <c r="H1445" s="18">
        <v>44609940.100000001</v>
      </c>
      <c r="I1445" s="18">
        <f t="shared" si="83"/>
        <v>152.04326207501535</v>
      </c>
      <c r="J1445" s="18">
        <f t="shared" si="84"/>
        <v>0.23938418091323135</v>
      </c>
      <c r="K1445" s="18" t="s">
        <v>188</v>
      </c>
      <c r="L1445" s="56" t="str">
        <f>+VLOOKUP(Tabla1[[#This Row],[Operador]],OPE_6[#All],9,FALSE)</f>
        <v>F-BCyL SA - TAC - L. SM</v>
      </c>
    </row>
    <row r="1446" spans="1:12" x14ac:dyDescent="0.2">
      <c r="A1446" s="15">
        <v>2013</v>
      </c>
      <c r="B1446" s="15" t="s">
        <v>14</v>
      </c>
      <c r="C1446" s="16" t="str">
        <f t="shared" si="78"/>
        <v>Mayo-2013</v>
      </c>
      <c r="D1446" s="15" t="s">
        <v>6</v>
      </c>
      <c r="E1446" s="67">
        <v>505050.12399999989</v>
      </c>
      <c r="F1446" s="67">
        <v>181066880.25500003</v>
      </c>
      <c r="G1446" s="17">
        <f>+Tabla1[[#This Row],[Toneladas Km (Ton.Km)]]/Tabla1[[#This Row],[Toneladas (Ton)]]</f>
        <v>358.51269339555705</v>
      </c>
      <c r="H1446" s="18">
        <v>42433218.249999993</v>
      </c>
      <c r="I1446" s="18">
        <f t="shared" si="83"/>
        <v>84.017835524776544</v>
      </c>
      <c r="J1446" s="18">
        <f t="shared" si="84"/>
        <v>0.23435107618930895</v>
      </c>
      <c r="K1446" s="18"/>
      <c r="L1446" s="56" t="str">
        <f>+VLOOKUP(Tabla1[[#This Row],[Operador]],OPE_6[#All],9,FALSE)</f>
        <v>A-FSR SA</v>
      </c>
    </row>
    <row r="1447" spans="1:12" x14ac:dyDescent="0.2">
      <c r="A1447" s="15">
        <v>2013</v>
      </c>
      <c r="B1447" s="15" t="s">
        <v>14</v>
      </c>
      <c r="C1447" s="16" t="str">
        <f t="shared" si="78"/>
        <v>Mayo-2013</v>
      </c>
      <c r="D1447" s="15" t="s">
        <v>81</v>
      </c>
      <c r="E1447" s="67">
        <v>463999.05000000005</v>
      </c>
      <c r="F1447" s="67">
        <v>192936249.41000003</v>
      </c>
      <c r="G1447" s="17">
        <f>+Tabla1[[#This Row],[Toneladas Km (Ton.Km)]]/Tabla1[[#This Row],[Toneladas (Ton)]]</f>
        <v>415.81173368781685</v>
      </c>
      <c r="H1447" s="18">
        <v>70080229.417566195</v>
      </c>
      <c r="I1447" s="18">
        <f t="shared" si="83"/>
        <v>151.03528642475925</v>
      </c>
      <c r="J1447" s="18">
        <f t="shared" si="84"/>
        <v>0.36322997690621578</v>
      </c>
      <c r="K1447" s="18"/>
      <c r="L1447" s="56" t="str">
        <f>+VLOOKUP(Tabla1[[#This Row],[Operador]],OPE_6[#All],9,FALSE)</f>
        <v>B-FEP SA</v>
      </c>
    </row>
    <row r="1448" spans="1:12" x14ac:dyDescent="0.2">
      <c r="A1448" s="15">
        <v>2013</v>
      </c>
      <c r="B1448" s="15" t="s">
        <v>14</v>
      </c>
      <c r="C1448" s="16" t="str">
        <f t="shared" si="78"/>
        <v>Mayo-2013</v>
      </c>
      <c r="D1448" s="15" t="s">
        <v>7</v>
      </c>
      <c r="E1448" s="67">
        <v>720291.82000000007</v>
      </c>
      <c r="F1448" s="67">
        <v>271788076.31999999</v>
      </c>
      <c r="G1448" s="17">
        <f>+Tabla1[[#This Row],[Toneladas Km (Ton.Km)]]/Tabla1[[#This Row],[Toneladas (Ton)]]</f>
        <v>377.33050518330191</v>
      </c>
      <c r="H1448" s="18">
        <v>61289279.47349</v>
      </c>
      <c r="I1448" s="18">
        <f t="shared" si="83"/>
        <v>85.089512016796178</v>
      </c>
      <c r="J1448" s="18">
        <f t="shared" si="84"/>
        <v>0.22550393050108919</v>
      </c>
      <c r="K1448" s="18"/>
      <c r="L1448" s="56" t="str">
        <f>+VLOOKUP(Tabla1[[#This Row],[Operador]],OPE_6[#All],9,FALSE)</f>
        <v>C-NCA SA</v>
      </c>
    </row>
    <row r="1449" spans="1:12" x14ac:dyDescent="0.2">
      <c r="A1449" s="15">
        <v>2013</v>
      </c>
      <c r="B1449" s="15" t="s">
        <v>14</v>
      </c>
      <c r="C1449" s="16" t="str">
        <f t="shared" si="78"/>
        <v>Mayo-2013</v>
      </c>
      <c r="D1449" s="15" t="s">
        <v>8</v>
      </c>
      <c r="E1449" s="67">
        <v>71470</v>
      </c>
      <c r="F1449" s="67">
        <v>54748781</v>
      </c>
      <c r="G1449" s="17">
        <f>+Tabla1[[#This Row],[Toneladas Km (Ton.Km)]]/Tabla1[[#This Row],[Toneladas (Ton)]]</f>
        <v>766.03863159367563</v>
      </c>
      <c r="H1449" s="18">
        <v>12796597</v>
      </c>
      <c r="I1449" s="18">
        <f t="shared" si="83"/>
        <v>179.04850986427871</v>
      </c>
      <c r="J1449" s="18">
        <f t="shared" si="84"/>
        <v>0.23373300311471776</v>
      </c>
      <c r="K1449" s="18" t="s">
        <v>186</v>
      </c>
      <c r="L1449" s="56" t="str">
        <f>+VLOOKUP(Tabla1[[#This Row],[Operador]],OPE_6[#All],9,FALSE)</f>
        <v>D-BCyL SA - TAC - L. BEL</v>
      </c>
    </row>
    <row r="1450" spans="1:12" x14ac:dyDescent="0.2">
      <c r="A1450" s="15">
        <v>2013</v>
      </c>
      <c r="B1450" s="15" t="s">
        <v>14</v>
      </c>
      <c r="C1450" s="16" t="str">
        <f t="shared" ref="C1450:C1513" si="85" xml:space="preserve"> B1450 &amp; "-" &amp; A1450</f>
        <v>Mayo-2013</v>
      </c>
      <c r="D1450" s="15" t="s">
        <v>9</v>
      </c>
      <c r="E1450" s="67">
        <v>42175.76</v>
      </c>
      <c r="F1450" s="67">
        <v>24389193.280000001</v>
      </c>
      <c r="G1450" s="17">
        <f>+Tabla1[[#This Row],[Toneladas Km (Ton.Km)]]/Tabla1[[#This Row],[Toneladas (Ton)]]</f>
        <v>578.27513434257025</v>
      </c>
      <c r="H1450" s="18">
        <v>6163652.2599999998</v>
      </c>
      <c r="I1450" s="18">
        <f t="shared" si="83"/>
        <v>146.14205553142372</v>
      </c>
      <c r="J1450" s="18">
        <f t="shared" si="84"/>
        <v>0.25272062873249734</v>
      </c>
      <c r="K1450" s="18" t="s">
        <v>187</v>
      </c>
      <c r="L1450" s="56" t="str">
        <f>+VLOOKUP(Tabla1[[#This Row],[Operador]],OPE_6[#All],9,FALSE)</f>
        <v>E-BCyL SA - TAC - L. URQ</v>
      </c>
    </row>
    <row r="1451" spans="1:12" x14ac:dyDescent="0.2">
      <c r="A1451" s="15">
        <v>2013</v>
      </c>
      <c r="B1451" s="15" t="s">
        <v>14</v>
      </c>
      <c r="C1451" s="16" t="str">
        <f t="shared" si="85"/>
        <v>Mayo-2013</v>
      </c>
      <c r="D1451" s="15" t="s">
        <v>10</v>
      </c>
      <c r="E1451" s="67">
        <v>270372.06</v>
      </c>
      <c r="F1451" s="67">
        <v>184739221.10000002</v>
      </c>
      <c r="G1451" s="17">
        <f>+Tabla1[[#This Row],[Toneladas Km (Ton.Km)]]/Tabla1[[#This Row],[Toneladas (Ton)]]</f>
        <v>683.2777806257053</v>
      </c>
      <c r="H1451" s="18">
        <v>42627024.789999999</v>
      </c>
      <c r="I1451" s="18">
        <f t="shared" si="83"/>
        <v>157.66061326750997</v>
      </c>
      <c r="J1451" s="18">
        <f t="shared" si="84"/>
        <v>0.2307416072027598</v>
      </c>
      <c r="K1451" s="18" t="s">
        <v>188</v>
      </c>
      <c r="L1451" s="56" t="str">
        <f>+VLOOKUP(Tabla1[[#This Row],[Operador]],OPE_6[#All],9,FALSE)</f>
        <v>F-BCyL SA - TAC - L. SM</v>
      </c>
    </row>
    <row r="1452" spans="1:12" x14ac:dyDescent="0.2">
      <c r="A1452" s="15">
        <v>2013</v>
      </c>
      <c r="B1452" s="15" t="s">
        <v>15</v>
      </c>
      <c r="C1452" s="16" t="str">
        <f t="shared" si="85"/>
        <v>Junio-2013</v>
      </c>
      <c r="D1452" s="15" t="s">
        <v>6</v>
      </c>
      <c r="E1452" s="67">
        <v>453655.04100000008</v>
      </c>
      <c r="F1452" s="67">
        <v>160976576.87200004</v>
      </c>
      <c r="G1452" s="17">
        <f>+Tabla1[[#This Row],[Toneladas Km (Ton.Km)]]/Tabla1[[#This Row],[Toneladas (Ton)]]</f>
        <v>354.84357567625926</v>
      </c>
      <c r="H1452" s="18">
        <v>40717163.220000014</v>
      </c>
      <c r="I1452" s="18">
        <f t="shared" si="83"/>
        <v>89.753578248015117</v>
      </c>
      <c r="J1452" s="18">
        <f t="shared" si="84"/>
        <v>0.25293843372241742</v>
      </c>
      <c r="K1452" s="18"/>
      <c r="L1452" s="56" t="str">
        <f>+VLOOKUP(Tabla1[[#This Row],[Operador]],OPE_6[#All],9,FALSE)</f>
        <v>A-FSR SA</v>
      </c>
    </row>
    <row r="1453" spans="1:12" x14ac:dyDescent="0.2">
      <c r="A1453" s="15">
        <v>2013</v>
      </c>
      <c r="B1453" s="15" t="s">
        <v>15</v>
      </c>
      <c r="C1453" s="16" t="str">
        <f t="shared" si="85"/>
        <v>Junio-2013</v>
      </c>
      <c r="D1453" s="15" t="s">
        <v>81</v>
      </c>
      <c r="E1453" s="67">
        <v>421000.00000000017</v>
      </c>
      <c r="F1453" s="67">
        <v>167603455.1730001</v>
      </c>
      <c r="G1453" s="17">
        <f>+Tabla1[[#This Row],[Toneladas Km (Ton.Km)]]/Tabla1[[#This Row],[Toneladas (Ton)]]</f>
        <v>398.10796953206659</v>
      </c>
      <c r="H1453" s="18">
        <v>54283789.679420948</v>
      </c>
      <c r="I1453" s="18">
        <f t="shared" si="83"/>
        <v>128.94011800337512</v>
      </c>
      <c r="J1453" s="18">
        <f t="shared" si="84"/>
        <v>0.32388228287650322</v>
      </c>
      <c r="K1453" s="18"/>
      <c r="L1453" s="56" t="str">
        <f>+VLOOKUP(Tabla1[[#This Row],[Operador]],OPE_6[#All],9,FALSE)</f>
        <v>B-FEP SA</v>
      </c>
    </row>
    <row r="1454" spans="1:12" x14ac:dyDescent="0.2">
      <c r="A1454" s="15">
        <v>2013</v>
      </c>
      <c r="B1454" s="15" t="s">
        <v>15</v>
      </c>
      <c r="C1454" s="16" t="str">
        <f t="shared" si="85"/>
        <v>Junio-2013</v>
      </c>
      <c r="D1454" s="15" t="s">
        <v>7</v>
      </c>
      <c r="E1454" s="67">
        <v>736578.3600000001</v>
      </c>
      <c r="F1454" s="67">
        <v>332834979.40000004</v>
      </c>
      <c r="G1454" s="17">
        <f>+Tabla1[[#This Row],[Toneladas Km (Ton.Km)]]/Tabla1[[#This Row],[Toneladas (Ton)]]</f>
        <v>451.86635594344637</v>
      </c>
      <c r="H1454" s="18">
        <v>73831814.084842995</v>
      </c>
      <c r="I1454" s="18">
        <f t="shared" si="83"/>
        <v>100.23619765973437</v>
      </c>
      <c r="J1454" s="18">
        <f t="shared" si="84"/>
        <v>0.22182708745919447</v>
      </c>
      <c r="K1454" s="18"/>
      <c r="L1454" s="56" t="str">
        <f>+VLOOKUP(Tabla1[[#This Row],[Operador]],OPE_6[#All],9,FALSE)</f>
        <v>C-NCA SA</v>
      </c>
    </row>
    <row r="1455" spans="1:12" x14ac:dyDescent="0.2">
      <c r="A1455" s="15">
        <v>2013</v>
      </c>
      <c r="B1455" s="15" t="s">
        <v>15</v>
      </c>
      <c r="C1455" s="16" t="str">
        <f t="shared" si="85"/>
        <v>Junio-2013</v>
      </c>
      <c r="D1455" s="15" t="s">
        <v>8</v>
      </c>
      <c r="E1455" s="67">
        <v>101072</v>
      </c>
      <c r="F1455" s="67">
        <v>77230613</v>
      </c>
      <c r="G1455" s="17">
        <f>+Tabla1[[#This Row],[Toneladas Km (Ton.Km)]]/Tabla1[[#This Row],[Toneladas (Ton)]]</f>
        <v>764.11481913883176</v>
      </c>
      <c r="H1455" s="18">
        <v>18456474</v>
      </c>
      <c r="I1455" s="18">
        <f t="shared" si="83"/>
        <v>182.60719091340826</v>
      </c>
      <c r="J1455" s="18">
        <f t="shared" si="84"/>
        <v>0.23897873243606133</v>
      </c>
      <c r="K1455" s="18"/>
      <c r="L1455" s="56" t="str">
        <f>+VLOOKUP(Tabla1[[#This Row],[Operador]],OPE_6[#All],9,FALSE)</f>
        <v>D-BCyL SA - TAC - L. BEL</v>
      </c>
    </row>
    <row r="1456" spans="1:12" x14ac:dyDescent="0.2">
      <c r="A1456" s="15">
        <v>2013</v>
      </c>
      <c r="B1456" s="15" t="s">
        <v>15</v>
      </c>
      <c r="C1456" s="16" t="str">
        <f t="shared" si="85"/>
        <v>Junio-2013</v>
      </c>
      <c r="D1456" s="15" t="s">
        <v>9</v>
      </c>
      <c r="E1456" s="67">
        <v>31433.9</v>
      </c>
      <c r="F1456" s="67">
        <v>19289755.260000002</v>
      </c>
      <c r="G1456" s="17">
        <f>+Tabla1[[#This Row],[Toneladas Km (Ton.Km)]]/Tabla1[[#This Row],[Toneladas (Ton)]]</f>
        <v>613.66089667524557</v>
      </c>
      <c r="H1456" s="18">
        <v>4380329.79</v>
      </c>
      <c r="I1456" s="18">
        <f t="shared" si="83"/>
        <v>139.35050343737174</v>
      </c>
      <c r="J1456" s="18">
        <f t="shared" si="84"/>
        <v>0.2270806306746268</v>
      </c>
      <c r="K1456" s="18"/>
      <c r="L1456" s="56" t="str">
        <f>+VLOOKUP(Tabla1[[#This Row],[Operador]],OPE_6[#All],9,FALSE)</f>
        <v>E-BCyL SA - TAC - L. URQ</v>
      </c>
    </row>
    <row r="1457" spans="1:12" x14ac:dyDescent="0.2">
      <c r="A1457" s="15">
        <v>2013</v>
      </c>
      <c r="B1457" s="15" t="s">
        <v>15</v>
      </c>
      <c r="C1457" s="16" t="str">
        <f t="shared" si="85"/>
        <v>Junio-2013</v>
      </c>
      <c r="D1457" s="15" t="s">
        <v>10</v>
      </c>
      <c r="E1457" s="67">
        <v>278406.71999999997</v>
      </c>
      <c r="F1457" s="67">
        <v>186657100.96000004</v>
      </c>
      <c r="G1457" s="17">
        <f>+Tabla1[[#This Row],[Toneladas Km (Ton.Km)]]/Tabla1[[#This Row],[Toneladas (Ton)]]</f>
        <v>670.44754149612504</v>
      </c>
      <c r="H1457" s="18">
        <v>45378410.060000002</v>
      </c>
      <c r="I1457" s="18">
        <f t="shared" si="83"/>
        <v>162.99322825253645</v>
      </c>
      <c r="J1457" s="18">
        <f t="shared" si="84"/>
        <v>0.24311108351417307</v>
      </c>
      <c r="K1457" s="18"/>
      <c r="L1457" s="56" t="str">
        <f>+VLOOKUP(Tabla1[[#This Row],[Operador]],OPE_6[#All],9,FALSE)</f>
        <v>F-BCyL SA - TAC - L. SM</v>
      </c>
    </row>
    <row r="1458" spans="1:12" x14ac:dyDescent="0.2">
      <c r="A1458" s="15">
        <v>2013</v>
      </c>
      <c r="B1458" s="15" t="s">
        <v>16</v>
      </c>
      <c r="C1458" s="16" t="str">
        <f t="shared" si="85"/>
        <v>Julio-2013</v>
      </c>
      <c r="D1458" s="15" t="s">
        <v>6</v>
      </c>
      <c r="E1458" s="67">
        <v>479437.14900000003</v>
      </c>
      <c r="F1458" s="67">
        <v>168782647.04100001</v>
      </c>
      <c r="G1458" s="17">
        <f>+Tabla1[[#This Row],[Toneladas Km (Ton.Km)]]/Tabla1[[#This Row],[Toneladas (Ton)]]</f>
        <v>352.04332286941747</v>
      </c>
      <c r="H1458" s="18">
        <v>43872791.399999999</v>
      </c>
      <c r="I1458" s="18">
        <f t="shared" si="83"/>
        <v>91.508952719890289</v>
      </c>
      <c r="J1458" s="18">
        <f t="shared" si="84"/>
        <v>0.25993662363490838</v>
      </c>
      <c r="K1458" s="18"/>
      <c r="L1458" s="56" t="str">
        <f>+VLOOKUP(Tabla1[[#This Row],[Operador]],OPE_6[#All],9,FALSE)</f>
        <v>A-FSR SA</v>
      </c>
    </row>
    <row r="1459" spans="1:12" x14ac:dyDescent="0.2">
      <c r="A1459" s="15">
        <v>2013</v>
      </c>
      <c r="B1459" s="15" t="s">
        <v>16</v>
      </c>
      <c r="C1459" s="16" t="str">
        <f t="shared" si="85"/>
        <v>Julio-2013</v>
      </c>
      <c r="D1459" s="15" t="s">
        <v>81</v>
      </c>
      <c r="E1459" s="67">
        <v>450000.00000000006</v>
      </c>
      <c r="F1459" s="67">
        <v>184292819.33299991</v>
      </c>
      <c r="G1459" s="17">
        <f>+Tabla1[[#This Row],[Toneladas Km (Ton.Km)]]/Tabla1[[#This Row],[Toneladas (Ton)]]</f>
        <v>409.53959851777756</v>
      </c>
      <c r="H1459" s="18">
        <v>55147848.859999999</v>
      </c>
      <c r="I1459" s="18">
        <f t="shared" si="83"/>
        <v>122.55077524444442</v>
      </c>
      <c r="J1459" s="18">
        <f t="shared" si="84"/>
        <v>0.29924035597042437</v>
      </c>
      <c r="K1459" s="18"/>
      <c r="L1459" s="56" t="str">
        <f>+VLOOKUP(Tabla1[[#This Row],[Operador]],OPE_6[#All],9,FALSE)</f>
        <v>B-FEP SA</v>
      </c>
    </row>
    <row r="1460" spans="1:12" x14ac:dyDescent="0.2">
      <c r="A1460" s="15">
        <v>2013</v>
      </c>
      <c r="B1460" s="15" t="s">
        <v>16</v>
      </c>
      <c r="C1460" s="16" t="str">
        <f t="shared" si="85"/>
        <v>Julio-2013</v>
      </c>
      <c r="D1460" s="15" t="s">
        <v>7</v>
      </c>
      <c r="E1460" s="67">
        <v>676122.79999999993</v>
      </c>
      <c r="F1460" s="67">
        <v>343722247.59000009</v>
      </c>
      <c r="G1460" s="17">
        <f>+Tabla1[[#This Row],[Toneladas Km (Ton.Km)]]/Tabla1[[#This Row],[Toneladas (Ton)]]</f>
        <v>508.3725139723141</v>
      </c>
      <c r="H1460" s="18">
        <v>76921562.332399994</v>
      </c>
      <c r="I1460" s="18">
        <f t="shared" si="83"/>
        <v>113.76862654594699</v>
      </c>
      <c r="J1460" s="18">
        <f t="shared" si="84"/>
        <v>0.22378988521032198</v>
      </c>
      <c r="K1460" s="18"/>
      <c r="L1460" s="56" t="str">
        <f>+VLOOKUP(Tabla1[[#This Row],[Operador]],OPE_6[#All],9,FALSE)</f>
        <v>C-NCA SA</v>
      </c>
    </row>
    <row r="1461" spans="1:12" x14ac:dyDescent="0.2">
      <c r="A1461" s="15">
        <v>2013</v>
      </c>
      <c r="B1461" s="15" t="s">
        <v>16</v>
      </c>
      <c r="C1461" s="16" t="str">
        <f t="shared" si="85"/>
        <v>Julio-2013</v>
      </c>
      <c r="D1461" s="15" t="s">
        <v>8</v>
      </c>
      <c r="E1461" s="67">
        <v>101571</v>
      </c>
      <c r="F1461" s="67">
        <v>79324440</v>
      </c>
      <c r="G1461" s="17">
        <f>+Tabla1[[#This Row],[Toneladas Km (Ton.Km)]]/Tabla1[[#This Row],[Toneladas (Ton)]]</f>
        <v>780.97527837670202</v>
      </c>
      <c r="H1461" s="18">
        <v>18241158</v>
      </c>
      <c r="I1461" s="18">
        <f t="shared" si="83"/>
        <v>179.59021768024337</v>
      </c>
      <c r="J1461" s="18">
        <f t="shared" si="84"/>
        <v>0.22995634132431317</v>
      </c>
      <c r="K1461" s="18"/>
      <c r="L1461" s="56" t="str">
        <f>+VLOOKUP(Tabla1[[#This Row],[Operador]],OPE_6[#All],9,FALSE)</f>
        <v>D-BCyL SA - TAC - L. BEL</v>
      </c>
    </row>
    <row r="1462" spans="1:12" x14ac:dyDescent="0.2">
      <c r="A1462" s="15">
        <v>2013</v>
      </c>
      <c r="B1462" s="15" t="s">
        <v>16</v>
      </c>
      <c r="C1462" s="16" t="str">
        <f t="shared" si="85"/>
        <v>Julio-2013</v>
      </c>
      <c r="D1462" s="15" t="s">
        <v>9</v>
      </c>
      <c r="E1462" s="67">
        <v>32432</v>
      </c>
      <c r="F1462" s="67">
        <v>21844953.75</v>
      </c>
      <c r="G1462" s="17">
        <f>+Tabla1[[#This Row],[Toneladas Km (Ton.Km)]]/Tabla1[[#This Row],[Toneladas (Ton)]]</f>
        <v>673.56172144795266</v>
      </c>
      <c r="H1462" s="18">
        <v>4965065.24</v>
      </c>
      <c r="I1462" s="18">
        <f t="shared" si="83"/>
        <v>153.09155278737052</v>
      </c>
      <c r="J1462" s="18">
        <f t="shared" si="84"/>
        <v>0.22728659885581126</v>
      </c>
      <c r="K1462" s="18"/>
      <c r="L1462" s="56" t="str">
        <f>+VLOOKUP(Tabla1[[#This Row],[Operador]],OPE_6[#All],9,FALSE)</f>
        <v>E-BCyL SA - TAC - L. URQ</v>
      </c>
    </row>
    <row r="1463" spans="1:12" x14ac:dyDescent="0.2">
      <c r="A1463" s="15">
        <v>2013</v>
      </c>
      <c r="B1463" s="15" t="s">
        <v>16</v>
      </c>
      <c r="C1463" s="16" t="str">
        <f t="shared" si="85"/>
        <v>Julio-2013</v>
      </c>
      <c r="D1463" s="15" t="s">
        <v>10</v>
      </c>
      <c r="E1463" s="67">
        <v>278341.29000000004</v>
      </c>
      <c r="F1463" s="67">
        <v>189466102.12200001</v>
      </c>
      <c r="G1463" s="17">
        <f>+Tabla1[[#This Row],[Toneladas Km (Ton.Km)]]/Tabla1[[#This Row],[Toneladas (Ton)]]</f>
        <v>680.69707560096447</v>
      </c>
      <c r="H1463" s="18">
        <v>47284181.49000001</v>
      </c>
      <c r="I1463" s="18">
        <f t="shared" si="83"/>
        <v>169.87843050522616</v>
      </c>
      <c r="J1463" s="18">
        <f t="shared" si="84"/>
        <v>0.24956538906127404</v>
      </c>
      <c r="K1463" s="18"/>
      <c r="L1463" s="56" t="str">
        <f>+VLOOKUP(Tabla1[[#This Row],[Operador]],OPE_6[#All],9,FALSE)</f>
        <v>F-BCyL SA - TAC - L. SM</v>
      </c>
    </row>
    <row r="1464" spans="1:12" x14ac:dyDescent="0.2">
      <c r="A1464" s="15">
        <v>2013</v>
      </c>
      <c r="B1464" s="15" t="s">
        <v>28</v>
      </c>
      <c r="C1464" s="16" t="str">
        <f t="shared" si="85"/>
        <v>Agosto-2013</v>
      </c>
      <c r="D1464" s="15" t="s">
        <v>6</v>
      </c>
      <c r="E1464" s="67">
        <v>508256.67399999994</v>
      </c>
      <c r="F1464" s="67">
        <v>180584268.83499998</v>
      </c>
      <c r="G1464" s="17">
        <f>+Tabla1[[#This Row],[Toneladas Km (Ton.Km)]]/Tabla1[[#This Row],[Toneladas (Ton)]]</f>
        <v>355.30132327391732</v>
      </c>
      <c r="H1464" s="18">
        <v>46026672.059999995</v>
      </c>
      <c r="I1464" s="18">
        <f t="shared" si="83"/>
        <v>90.557929515747006</v>
      </c>
      <c r="J1464" s="18">
        <f t="shared" si="84"/>
        <v>0.25487642061476912</v>
      </c>
      <c r="K1464" s="18"/>
      <c r="L1464" s="56" t="str">
        <f>+VLOOKUP(Tabla1[[#This Row],[Operador]],OPE_6[#All],9,FALSE)</f>
        <v>A-FSR SA</v>
      </c>
    </row>
    <row r="1465" spans="1:12" x14ac:dyDescent="0.2">
      <c r="A1465" s="15">
        <v>2013</v>
      </c>
      <c r="B1465" s="15" t="s">
        <v>28</v>
      </c>
      <c r="C1465" s="16" t="str">
        <f t="shared" si="85"/>
        <v>Agosto-2013</v>
      </c>
      <c r="D1465" s="15" t="s">
        <v>81</v>
      </c>
      <c r="E1465" s="67">
        <v>410998.99999999994</v>
      </c>
      <c r="F1465" s="67">
        <v>169570432.31099984</v>
      </c>
      <c r="G1465" s="17">
        <f>+Tabla1[[#This Row],[Toneladas Km (Ton.Km)]]/Tabla1[[#This Row],[Toneladas (Ton)]]</f>
        <v>412.58113112440628</v>
      </c>
      <c r="H1465" s="18">
        <v>51434018.455837421</v>
      </c>
      <c r="I1465" s="18">
        <f t="shared" si="83"/>
        <v>125.1439017025283</v>
      </c>
      <c r="J1465" s="18">
        <f t="shared" si="84"/>
        <v>0.30331949830442789</v>
      </c>
      <c r="K1465" s="18"/>
      <c r="L1465" s="56" t="str">
        <f>+VLOOKUP(Tabla1[[#This Row],[Operador]],OPE_6[#All],9,FALSE)</f>
        <v>B-FEP SA</v>
      </c>
    </row>
    <row r="1466" spans="1:12" x14ac:dyDescent="0.2">
      <c r="A1466" s="15">
        <v>2013</v>
      </c>
      <c r="B1466" s="15" t="s">
        <v>28</v>
      </c>
      <c r="C1466" s="16" t="str">
        <f t="shared" si="85"/>
        <v>Agosto-2013</v>
      </c>
      <c r="D1466" s="15" t="s">
        <v>7</v>
      </c>
      <c r="E1466" s="67">
        <v>760375.27000000014</v>
      </c>
      <c r="F1466" s="67">
        <v>346963648.43000013</v>
      </c>
      <c r="G1466" s="17">
        <f>+Tabla1[[#This Row],[Toneladas Km (Ton.Km)]]/Tabla1[[#This Row],[Toneladas (Ton)]]</f>
        <v>456.30580335680838</v>
      </c>
      <c r="H1466" s="18">
        <v>74661021.408600003</v>
      </c>
      <c r="I1466" s="18">
        <f t="shared" si="83"/>
        <v>98.189702314490034</v>
      </c>
      <c r="J1466" s="18">
        <f t="shared" si="84"/>
        <v>0.21518398756307422</v>
      </c>
      <c r="K1466" s="18"/>
      <c r="L1466" s="56" t="str">
        <f>+VLOOKUP(Tabla1[[#This Row],[Operador]],OPE_6[#All],9,FALSE)</f>
        <v>C-NCA SA</v>
      </c>
    </row>
    <row r="1467" spans="1:12" x14ac:dyDescent="0.2">
      <c r="A1467" s="15">
        <v>2013</v>
      </c>
      <c r="B1467" s="15" t="s">
        <v>28</v>
      </c>
      <c r="C1467" s="16" t="str">
        <f t="shared" si="85"/>
        <v>Agosto-2013</v>
      </c>
      <c r="D1467" s="15" t="s">
        <v>8</v>
      </c>
      <c r="E1467" s="67">
        <v>100974</v>
      </c>
      <c r="F1467" s="67">
        <v>78469718</v>
      </c>
      <c r="G1467" s="17">
        <f>+Tabla1[[#This Row],[Toneladas Km (Ton.Km)]]/Tabla1[[#This Row],[Toneladas (Ton)]]</f>
        <v>777.12795373066331</v>
      </c>
      <c r="H1467" s="18">
        <v>18122119</v>
      </c>
      <c r="I1467" s="18">
        <f t="shared" si="83"/>
        <v>179.47312179372909</v>
      </c>
      <c r="J1467" s="18">
        <f t="shared" si="84"/>
        <v>0.23094410763652801</v>
      </c>
      <c r="K1467" s="18"/>
      <c r="L1467" s="56" t="str">
        <f>+VLOOKUP(Tabla1[[#This Row],[Operador]],OPE_6[#All],9,FALSE)</f>
        <v>D-BCyL SA - TAC - L. BEL</v>
      </c>
    </row>
    <row r="1468" spans="1:12" x14ac:dyDescent="0.2">
      <c r="A1468" s="15">
        <v>2013</v>
      </c>
      <c r="B1468" s="15" t="s">
        <v>28</v>
      </c>
      <c r="C1468" s="16" t="str">
        <f t="shared" si="85"/>
        <v>Agosto-2013</v>
      </c>
      <c r="D1468" s="15" t="s">
        <v>9</v>
      </c>
      <c r="E1468" s="67">
        <v>41976.93</v>
      </c>
      <c r="F1468" s="67">
        <v>27850950.900000002</v>
      </c>
      <c r="G1468" s="17">
        <f>+Tabla1[[#This Row],[Toneladas Km (Ton.Km)]]/Tabla1[[#This Row],[Toneladas (Ton)]]</f>
        <v>663.48231993144816</v>
      </c>
      <c r="H1468" s="18">
        <v>6236808.7000000011</v>
      </c>
      <c r="I1468" s="18">
        <f t="shared" si="83"/>
        <v>148.57705649269732</v>
      </c>
      <c r="J1468" s="18">
        <f t="shared" si="84"/>
        <v>0.22393521579904119</v>
      </c>
      <c r="K1468" s="18"/>
      <c r="L1468" s="56" t="str">
        <f>+VLOOKUP(Tabla1[[#This Row],[Operador]],OPE_6[#All],9,FALSE)</f>
        <v>E-BCyL SA - TAC - L. URQ</v>
      </c>
    </row>
    <row r="1469" spans="1:12" x14ac:dyDescent="0.2">
      <c r="A1469" s="15">
        <v>2013</v>
      </c>
      <c r="B1469" s="15" t="s">
        <v>28</v>
      </c>
      <c r="C1469" s="16" t="str">
        <f t="shared" si="85"/>
        <v>Agosto-2013</v>
      </c>
      <c r="D1469" s="15" t="s">
        <v>10</v>
      </c>
      <c r="E1469" s="67">
        <v>282558.25</v>
      </c>
      <c r="F1469" s="67">
        <v>195471807.98000002</v>
      </c>
      <c r="G1469" s="17">
        <f>+Tabla1[[#This Row],[Toneladas Km (Ton.Km)]]/Tabla1[[#This Row],[Toneladas (Ton)]]</f>
        <v>691.79295943402826</v>
      </c>
      <c r="H1469" s="18">
        <v>46603927.710000008</v>
      </c>
      <c r="I1469" s="18">
        <f t="shared" si="83"/>
        <v>164.93564675602289</v>
      </c>
      <c r="J1469" s="18">
        <f t="shared" si="84"/>
        <v>0.23841764288980413</v>
      </c>
      <c r="K1469" s="18"/>
      <c r="L1469" s="56" t="str">
        <f>+VLOOKUP(Tabla1[[#This Row],[Operador]],OPE_6[#All],9,FALSE)</f>
        <v>F-BCyL SA - TAC - L. SM</v>
      </c>
    </row>
    <row r="1470" spans="1:12" x14ac:dyDescent="0.2">
      <c r="A1470" s="15">
        <v>2013</v>
      </c>
      <c r="B1470" s="15" t="s">
        <v>29</v>
      </c>
      <c r="C1470" s="16" t="str">
        <f t="shared" si="85"/>
        <v>Septiembre-2013</v>
      </c>
      <c r="D1470" s="15" t="s">
        <v>6</v>
      </c>
      <c r="E1470" s="67">
        <v>491562.364</v>
      </c>
      <c r="F1470" s="67">
        <v>183664076.31400001</v>
      </c>
      <c r="G1470" s="17">
        <f>+Tabla1[[#This Row],[Toneladas Km (Ton.Km)]]/Tabla1[[#This Row],[Toneladas (Ton)]]</f>
        <v>373.63331647172242</v>
      </c>
      <c r="H1470" s="18">
        <v>50999588.649999999</v>
      </c>
      <c r="I1470" s="18">
        <f t="shared" si="83"/>
        <v>103.74998654290791</v>
      </c>
      <c r="J1470" s="18">
        <f t="shared" si="84"/>
        <v>0.27767862759840367</v>
      </c>
      <c r="K1470" s="18"/>
      <c r="L1470" s="56" t="str">
        <f>+VLOOKUP(Tabla1[[#This Row],[Operador]],OPE_6[#All],9,FALSE)</f>
        <v>A-FSR SA</v>
      </c>
    </row>
    <row r="1471" spans="1:12" x14ac:dyDescent="0.2">
      <c r="A1471" s="15">
        <v>2013</v>
      </c>
      <c r="B1471" s="15" t="s">
        <v>29</v>
      </c>
      <c r="C1471" s="16" t="str">
        <f t="shared" si="85"/>
        <v>Septiembre-2013</v>
      </c>
      <c r="D1471" s="15" t="s">
        <v>81</v>
      </c>
      <c r="E1471" s="67">
        <v>278999.99999999994</v>
      </c>
      <c r="F1471" s="67">
        <v>120633164.314</v>
      </c>
      <c r="G1471" s="17">
        <f>+Tabla1[[#This Row],[Toneladas Km (Ton.Km)]]/Tabla1[[#This Row],[Toneladas (Ton)]]</f>
        <v>432.37693302508967</v>
      </c>
      <c r="H1471" s="18">
        <v>35671818.235607095</v>
      </c>
      <c r="I1471" s="18">
        <f t="shared" si="83"/>
        <v>127.85597933909355</v>
      </c>
      <c r="J1471" s="18">
        <f t="shared" si="84"/>
        <v>0.2957049036926177</v>
      </c>
      <c r="K1471" s="18"/>
      <c r="L1471" s="56" t="str">
        <f>+VLOOKUP(Tabla1[[#This Row],[Operador]],OPE_6[#All],9,FALSE)</f>
        <v>B-FEP SA</v>
      </c>
    </row>
    <row r="1472" spans="1:12" x14ac:dyDescent="0.2">
      <c r="A1472" s="15">
        <v>2013</v>
      </c>
      <c r="B1472" s="15" t="s">
        <v>29</v>
      </c>
      <c r="C1472" s="16" t="str">
        <f t="shared" si="85"/>
        <v>Septiembre-2013</v>
      </c>
      <c r="D1472" s="15" t="s">
        <v>7</v>
      </c>
      <c r="E1472" s="67">
        <v>755714.19</v>
      </c>
      <c r="F1472" s="67">
        <v>338447908.63999999</v>
      </c>
      <c r="G1472" s="17">
        <f>+Tabla1[[#This Row],[Toneladas Km (Ton.Km)]]/Tabla1[[#This Row],[Toneladas (Ton)]]</f>
        <v>447.85173167120234</v>
      </c>
      <c r="H1472" s="18">
        <v>71335512.835599989</v>
      </c>
      <c r="I1472" s="18">
        <f t="shared" si="83"/>
        <v>94.394830452502148</v>
      </c>
      <c r="J1472" s="18">
        <f t="shared" si="84"/>
        <v>0.21077250298945735</v>
      </c>
      <c r="K1472" s="18"/>
      <c r="L1472" s="56" t="str">
        <f>+VLOOKUP(Tabla1[[#This Row],[Operador]],OPE_6[#All],9,FALSE)</f>
        <v>C-NCA SA</v>
      </c>
    </row>
    <row r="1473" spans="1:12" x14ac:dyDescent="0.2">
      <c r="A1473" s="15">
        <v>2013</v>
      </c>
      <c r="B1473" s="15" t="s">
        <v>29</v>
      </c>
      <c r="C1473" s="16" t="str">
        <f t="shared" si="85"/>
        <v>Septiembre-2013</v>
      </c>
      <c r="D1473" s="15" t="s">
        <v>8</v>
      </c>
      <c r="E1473" s="67">
        <v>69956</v>
      </c>
      <c r="F1473" s="67">
        <v>56344699</v>
      </c>
      <c r="G1473" s="17">
        <f>+Tabla1[[#This Row],[Toneladas Km (Ton.Km)]]/Tabla1[[#This Row],[Toneladas (Ton)]]</f>
        <v>805.43054205500596</v>
      </c>
      <c r="H1473" s="18">
        <v>12473303</v>
      </c>
      <c r="I1473" s="18">
        <f t="shared" si="83"/>
        <v>178.30211847446967</v>
      </c>
      <c r="J1473" s="18">
        <f t="shared" si="84"/>
        <v>0.22137491585499464</v>
      </c>
      <c r="K1473" s="18"/>
      <c r="L1473" s="56" t="str">
        <f>+VLOOKUP(Tabla1[[#This Row],[Operador]],OPE_6[#All],9,FALSE)</f>
        <v>D-BCyL SA - TAC - L. BEL</v>
      </c>
    </row>
    <row r="1474" spans="1:12" x14ac:dyDescent="0.2">
      <c r="A1474" s="15">
        <v>2013</v>
      </c>
      <c r="B1474" s="15" t="s">
        <v>29</v>
      </c>
      <c r="C1474" s="16" t="str">
        <f t="shared" si="85"/>
        <v>Septiembre-2013</v>
      </c>
      <c r="D1474" s="15" t="s">
        <v>9</v>
      </c>
      <c r="E1474" s="67">
        <v>36625.54</v>
      </c>
      <c r="F1474" s="67">
        <v>24339836.319999997</v>
      </c>
      <c r="G1474" s="17">
        <f>+Tabla1[[#This Row],[Toneladas Km (Ton.Km)]]/Tabla1[[#This Row],[Toneladas (Ton)]]</f>
        <v>664.55911148340738</v>
      </c>
      <c r="H1474" s="18">
        <v>5451433.7999999998</v>
      </c>
      <c r="I1474" s="18">
        <f t="shared" ref="I1474:I1493" si="86">+H1474/E1474</f>
        <v>148.84241433709917</v>
      </c>
      <c r="J1474" s="18">
        <f t="shared" ref="J1474:J1493" si="87">+H1474/F1474</f>
        <v>0.22397167048820979</v>
      </c>
      <c r="K1474" s="18"/>
      <c r="L1474" s="56" t="str">
        <f>+VLOOKUP(Tabla1[[#This Row],[Operador]],OPE_6[#All],9,FALSE)</f>
        <v>E-BCyL SA - TAC - L. URQ</v>
      </c>
    </row>
    <row r="1475" spans="1:12" x14ac:dyDescent="0.2">
      <c r="A1475" s="15">
        <v>2013</v>
      </c>
      <c r="B1475" s="15" t="s">
        <v>29</v>
      </c>
      <c r="C1475" s="16" t="str">
        <f t="shared" si="85"/>
        <v>Septiembre-2013</v>
      </c>
      <c r="D1475" s="15" t="s">
        <v>10</v>
      </c>
      <c r="E1475" s="67">
        <v>231020.08999999997</v>
      </c>
      <c r="F1475" s="67">
        <v>169517977.40000004</v>
      </c>
      <c r="G1475" s="17">
        <f>+Tabla1[[#This Row],[Toneladas Km (Ton.Km)]]/Tabla1[[#This Row],[Toneladas (Ton)]]</f>
        <v>733.78024136342458</v>
      </c>
      <c r="H1475" s="18">
        <v>38974897.780000001</v>
      </c>
      <c r="I1475" s="18">
        <f t="shared" si="86"/>
        <v>168.70782874337903</v>
      </c>
      <c r="J1475" s="18">
        <f t="shared" si="87"/>
        <v>0.22991601467750872</v>
      </c>
      <c r="K1475" s="18"/>
      <c r="L1475" s="56" t="str">
        <f>+VLOOKUP(Tabla1[[#This Row],[Operador]],OPE_6[#All],9,FALSE)</f>
        <v>F-BCyL SA - TAC - L. SM</v>
      </c>
    </row>
    <row r="1476" spans="1:12" x14ac:dyDescent="0.2">
      <c r="A1476" s="15">
        <v>2013</v>
      </c>
      <c r="B1476" s="15" t="s">
        <v>30</v>
      </c>
      <c r="C1476" s="16" t="str">
        <f t="shared" si="85"/>
        <v>Octubre-2013</v>
      </c>
      <c r="D1476" s="15" t="s">
        <v>6</v>
      </c>
      <c r="E1476" s="67">
        <v>516422.50300000008</v>
      </c>
      <c r="F1476" s="67">
        <v>189736515.616</v>
      </c>
      <c r="G1476" s="17">
        <f>+Tabla1[[#This Row],[Toneladas Km (Ton.Km)]]/Tabla1[[#This Row],[Toneladas (Ton)]]</f>
        <v>367.40559234693143</v>
      </c>
      <c r="H1476" s="18">
        <v>53418822.700000003</v>
      </c>
      <c r="I1476" s="18">
        <f t="shared" si="86"/>
        <v>103.44015295553454</v>
      </c>
      <c r="J1476" s="18">
        <f t="shared" si="87"/>
        <v>0.28154212976121151</v>
      </c>
      <c r="K1476" s="18"/>
      <c r="L1476" s="56" t="str">
        <f>+VLOOKUP(Tabla1[[#This Row],[Operador]],OPE_6[#All],9,FALSE)</f>
        <v>A-FSR SA</v>
      </c>
    </row>
    <row r="1477" spans="1:12" x14ac:dyDescent="0.2">
      <c r="A1477" s="15">
        <v>2013</v>
      </c>
      <c r="B1477" s="15" t="s">
        <v>30</v>
      </c>
      <c r="C1477" s="16" t="str">
        <f t="shared" si="85"/>
        <v>Octubre-2013</v>
      </c>
      <c r="D1477" s="15" t="s">
        <v>81</v>
      </c>
      <c r="E1477" s="67">
        <v>114001.53</v>
      </c>
      <c r="F1477" s="67">
        <v>60729824.570000008</v>
      </c>
      <c r="G1477" s="17">
        <f>+Tabla1[[#This Row],[Toneladas Km (Ton.Km)]]/Tabla1[[#This Row],[Toneladas (Ton)]]</f>
        <v>532.71060984883286</v>
      </c>
      <c r="H1477" s="18">
        <v>15026901</v>
      </c>
      <c r="I1477" s="18">
        <f t="shared" si="86"/>
        <v>131.81315198138131</v>
      </c>
      <c r="J1477" s="18">
        <f t="shared" si="87"/>
        <v>0.24743857085704732</v>
      </c>
      <c r="K1477" s="18"/>
      <c r="L1477" s="56" t="str">
        <f>+VLOOKUP(Tabla1[[#This Row],[Operador]],OPE_6[#All],9,FALSE)</f>
        <v>B-FEP SA</v>
      </c>
    </row>
    <row r="1478" spans="1:12" x14ac:dyDescent="0.2">
      <c r="A1478" s="15">
        <v>2013</v>
      </c>
      <c r="B1478" s="15" t="s">
        <v>30</v>
      </c>
      <c r="C1478" s="16" t="str">
        <f t="shared" si="85"/>
        <v>Octubre-2013</v>
      </c>
      <c r="D1478" s="15" t="s">
        <v>7</v>
      </c>
      <c r="E1478" s="67">
        <v>709981.11</v>
      </c>
      <c r="F1478" s="67">
        <v>307399963.79999995</v>
      </c>
      <c r="G1478" s="17">
        <f>+Tabla1[[#This Row],[Toneladas Km (Ton.Km)]]/Tabla1[[#This Row],[Toneladas (Ton)]]</f>
        <v>432.96921491333757</v>
      </c>
      <c r="H1478" s="18">
        <v>67288391.506999999</v>
      </c>
      <c r="I1478" s="18">
        <f t="shared" si="86"/>
        <v>94.774903950613563</v>
      </c>
      <c r="J1478" s="18">
        <f t="shared" si="87"/>
        <v>0.21889524863698118</v>
      </c>
      <c r="K1478" s="18"/>
      <c r="L1478" s="56" t="str">
        <f>+VLOOKUP(Tabla1[[#This Row],[Operador]],OPE_6[#All],9,FALSE)</f>
        <v>C-NCA SA</v>
      </c>
    </row>
    <row r="1479" spans="1:12" x14ac:dyDescent="0.2">
      <c r="A1479" s="15">
        <v>2013</v>
      </c>
      <c r="B1479" s="15" t="s">
        <v>30</v>
      </c>
      <c r="C1479" s="16" t="str">
        <f t="shared" si="85"/>
        <v>Octubre-2013</v>
      </c>
      <c r="D1479" s="15" t="s">
        <v>8</v>
      </c>
      <c r="E1479" s="67">
        <v>49125</v>
      </c>
      <c r="F1479" s="67">
        <v>40159444</v>
      </c>
      <c r="G1479" s="17">
        <f>+Tabla1[[#This Row],[Toneladas Km (Ton.Km)]]/Tabla1[[#This Row],[Toneladas (Ton)]]</f>
        <v>817.49504325699741</v>
      </c>
      <c r="H1479" s="18">
        <v>9165579</v>
      </c>
      <c r="I1479" s="18">
        <f t="shared" si="86"/>
        <v>186.57667175572519</v>
      </c>
      <c r="J1479" s="18">
        <f t="shared" si="87"/>
        <v>0.22822972847930864</v>
      </c>
      <c r="K1479" s="18"/>
      <c r="L1479" s="56" t="str">
        <f>+VLOOKUP(Tabla1[[#This Row],[Operador]],OPE_6[#All],9,FALSE)</f>
        <v>D-BCyL SA - TAC - L. BEL</v>
      </c>
    </row>
    <row r="1480" spans="1:12" x14ac:dyDescent="0.2">
      <c r="A1480" s="15">
        <v>2013</v>
      </c>
      <c r="B1480" s="15" t="s">
        <v>30</v>
      </c>
      <c r="C1480" s="16" t="str">
        <f t="shared" si="85"/>
        <v>Octubre-2013</v>
      </c>
      <c r="D1480" s="15" t="s">
        <v>9</v>
      </c>
      <c r="E1480" s="67">
        <v>38357.050000000003</v>
      </c>
      <c r="F1480" s="67">
        <v>25287137.239999998</v>
      </c>
      <c r="G1480" s="17">
        <f>+Tabla1[[#This Row],[Toneladas Km (Ton.Km)]]/Tabla1[[#This Row],[Toneladas (Ton)]]</f>
        <v>659.25657056525449</v>
      </c>
      <c r="H1480" s="18">
        <v>5409372.5899999999</v>
      </c>
      <c r="I1480" s="18">
        <f t="shared" si="86"/>
        <v>141.02681488800624</v>
      </c>
      <c r="J1480" s="18">
        <f t="shared" si="87"/>
        <v>0.21391795119628182</v>
      </c>
      <c r="K1480" s="18"/>
      <c r="L1480" s="56" t="str">
        <f>+VLOOKUP(Tabla1[[#This Row],[Operador]],OPE_6[#All],9,FALSE)</f>
        <v>E-BCyL SA - TAC - L. URQ</v>
      </c>
    </row>
    <row r="1481" spans="1:12" x14ac:dyDescent="0.2">
      <c r="A1481" s="15">
        <v>2013</v>
      </c>
      <c r="B1481" s="15" t="s">
        <v>30</v>
      </c>
      <c r="C1481" s="16" t="str">
        <f t="shared" si="85"/>
        <v>Octubre-2013</v>
      </c>
      <c r="D1481" s="15" t="s">
        <v>10</v>
      </c>
      <c r="E1481" s="67">
        <v>199986.37000000002</v>
      </c>
      <c r="F1481" s="67">
        <v>166332196.20000002</v>
      </c>
      <c r="G1481" s="17">
        <f>+Tabla1[[#This Row],[Toneladas Km (Ton.Km)]]/Tabla1[[#This Row],[Toneladas (Ton)]]</f>
        <v>831.71766255870341</v>
      </c>
      <c r="H1481" s="18">
        <v>36354070.18</v>
      </c>
      <c r="I1481" s="18">
        <f t="shared" si="86"/>
        <v>181.78273939368967</v>
      </c>
      <c r="J1481" s="18">
        <f t="shared" si="87"/>
        <v>0.21856303836863542</v>
      </c>
      <c r="K1481" s="18"/>
      <c r="L1481" s="56" t="str">
        <f>+VLOOKUP(Tabla1[[#This Row],[Operador]],OPE_6[#All],9,FALSE)</f>
        <v>F-BCyL SA - TAC - L. SM</v>
      </c>
    </row>
    <row r="1482" spans="1:12" x14ac:dyDescent="0.2">
      <c r="A1482" s="15">
        <v>2013</v>
      </c>
      <c r="B1482" s="15" t="s">
        <v>31</v>
      </c>
      <c r="C1482" s="16" t="str">
        <f t="shared" si="85"/>
        <v>Noviembre-2013</v>
      </c>
      <c r="D1482" s="15" t="s">
        <v>6</v>
      </c>
      <c r="E1482" s="67">
        <v>491572.08000000007</v>
      </c>
      <c r="F1482" s="67">
        <v>177587151.72800002</v>
      </c>
      <c r="G1482" s="17">
        <f>+Tabla1[[#This Row],[Toneladas Km (Ton.Km)]]/Tabla1[[#This Row],[Toneladas (Ton)]]</f>
        <v>361.26370669383823</v>
      </c>
      <c r="H1482" s="18">
        <v>50308522.839999996</v>
      </c>
      <c r="I1482" s="18">
        <f t="shared" si="86"/>
        <v>102.34210787561406</v>
      </c>
      <c r="J1482" s="18">
        <f t="shared" si="87"/>
        <v>0.28328920392312307</v>
      </c>
      <c r="K1482" s="18"/>
      <c r="L1482" s="56" t="str">
        <f>+VLOOKUP(Tabla1[[#This Row],[Operador]],OPE_6[#All],9,FALSE)</f>
        <v>A-FSR SA</v>
      </c>
    </row>
    <row r="1483" spans="1:12" x14ac:dyDescent="0.2">
      <c r="A1483" s="15">
        <v>2013</v>
      </c>
      <c r="B1483" s="15" t="s">
        <v>31</v>
      </c>
      <c r="C1483" s="16" t="str">
        <f t="shared" si="85"/>
        <v>Noviembre-2013</v>
      </c>
      <c r="D1483" s="15" t="s">
        <v>81</v>
      </c>
      <c r="E1483" s="67">
        <v>70001</v>
      </c>
      <c r="F1483" s="67">
        <v>41003751.191600002</v>
      </c>
      <c r="G1483" s="17">
        <f>+Tabla1[[#This Row],[Toneladas Km (Ton.Km)]]/Tabla1[[#This Row],[Toneladas (Ton)]]</f>
        <v>585.75950617276897</v>
      </c>
      <c r="H1483" s="18">
        <v>10239546.404365603</v>
      </c>
      <c r="I1483" s="18">
        <f t="shared" si="86"/>
        <v>146.27714467458469</v>
      </c>
      <c r="J1483" s="18">
        <f t="shared" si="87"/>
        <v>0.24972218655114825</v>
      </c>
      <c r="K1483" s="18"/>
      <c r="L1483" s="56" t="str">
        <f>+VLOOKUP(Tabla1[[#This Row],[Operador]],OPE_6[#All],9,FALSE)</f>
        <v>B-FEP SA</v>
      </c>
    </row>
    <row r="1484" spans="1:12" x14ac:dyDescent="0.2">
      <c r="A1484" s="15">
        <v>2013</v>
      </c>
      <c r="B1484" s="15" t="s">
        <v>31</v>
      </c>
      <c r="C1484" s="16" t="str">
        <f t="shared" si="85"/>
        <v>Noviembre-2013</v>
      </c>
      <c r="D1484" s="15" t="s">
        <v>7</v>
      </c>
      <c r="E1484" s="67">
        <v>445923.33999999985</v>
      </c>
      <c r="F1484" s="67">
        <v>215471869.07000002</v>
      </c>
      <c r="G1484" s="17">
        <f>+Tabla1[[#This Row],[Toneladas Km (Ton.Km)]]/Tabla1[[#This Row],[Toneladas (Ton)]]</f>
        <v>483.20383739052568</v>
      </c>
      <c r="H1484" s="18">
        <v>46912091.937899992</v>
      </c>
      <c r="I1484" s="18">
        <f t="shared" si="86"/>
        <v>105.20214514427526</v>
      </c>
      <c r="J1484" s="18">
        <f t="shared" si="87"/>
        <v>0.2177179422092437</v>
      </c>
      <c r="K1484" s="18"/>
      <c r="L1484" s="56" t="str">
        <f>+VLOOKUP(Tabla1[[#This Row],[Operador]],OPE_6[#All],9,FALSE)</f>
        <v>C-NCA SA</v>
      </c>
    </row>
    <row r="1485" spans="1:12" x14ac:dyDescent="0.2">
      <c r="A1485" s="15">
        <v>2013</v>
      </c>
      <c r="B1485" s="15" t="s">
        <v>31</v>
      </c>
      <c r="C1485" s="16" t="str">
        <f t="shared" si="85"/>
        <v>Noviembre-2013</v>
      </c>
      <c r="D1485" s="15" t="s">
        <v>8</v>
      </c>
      <c r="E1485" s="67">
        <v>44509.07</v>
      </c>
      <c r="F1485" s="67">
        <v>42518151</v>
      </c>
      <c r="G1485" s="17">
        <f>+Tabla1[[#This Row],[Toneladas Km (Ton.Km)]]/Tabla1[[#This Row],[Toneladas (Ton)]]</f>
        <v>955.26936419925198</v>
      </c>
      <c r="H1485" s="18">
        <v>8341931.0000000009</v>
      </c>
      <c r="I1485" s="18">
        <f t="shared" si="86"/>
        <v>187.42092342077694</v>
      </c>
      <c r="J1485" s="18">
        <f t="shared" si="87"/>
        <v>0.19619693716220163</v>
      </c>
      <c r="K1485" s="18"/>
      <c r="L1485" s="56" t="str">
        <f>+VLOOKUP(Tabla1[[#This Row],[Operador]],OPE_6[#All],9,FALSE)</f>
        <v>D-BCyL SA - TAC - L. BEL</v>
      </c>
    </row>
    <row r="1486" spans="1:12" x14ac:dyDescent="0.2">
      <c r="A1486" s="15">
        <v>2013</v>
      </c>
      <c r="B1486" s="15" t="s">
        <v>31</v>
      </c>
      <c r="C1486" s="16" t="str">
        <f t="shared" si="85"/>
        <v>Noviembre-2013</v>
      </c>
      <c r="D1486" s="15" t="s">
        <v>9</v>
      </c>
      <c r="E1486" s="67">
        <v>32167.19</v>
      </c>
      <c r="F1486" s="67">
        <v>22329437.960000001</v>
      </c>
      <c r="G1486" s="17">
        <f>+Tabla1[[#This Row],[Toneladas Km (Ton.Km)]]/Tabla1[[#This Row],[Toneladas (Ton)]]</f>
        <v>694.1681247258465</v>
      </c>
      <c r="H1486" s="18">
        <v>5315503.4099999992</v>
      </c>
      <c r="I1486" s="18">
        <f t="shared" si="86"/>
        <v>165.24612221334843</v>
      </c>
      <c r="J1486" s="18">
        <f t="shared" si="87"/>
        <v>0.23804913583234671</v>
      </c>
      <c r="K1486" s="18"/>
      <c r="L1486" s="56" t="str">
        <f>+VLOOKUP(Tabla1[[#This Row],[Operador]],OPE_6[#All],9,FALSE)</f>
        <v>E-BCyL SA - TAC - L. URQ</v>
      </c>
    </row>
    <row r="1487" spans="1:12" x14ac:dyDescent="0.2">
      <c r="A1487" s="15">
        <v>2013</v>
      </c>
      <c r="B1487" s="15" t="s">
        <v>31</v>
      </c>
      <c r="C1487" s="16" t="str">
        <f t="shared" si="85"/>
        <v>Noviembre-2013</v>
      </c>
      <c r="D1487" s="15" t="s">
        <v>10</v>
      </c>
      <c r="E1487" s="67">
        <v>161815.35999999996</v>
      </c>
      <c r="F1487" s="67">
        <v>146103377.74000001</v>
      </c>
      <c r="G1487" s="17">
        <f>+Tabla1[[#This Row],[Toneladas Km (Ton.Km)]]/Tabla1[[#This Row],[Toneladas (Ton)]]</f>
        <v>902.90178719745791</v>
      </c>
      <c r="H1487" s="18">
        <v>31579761.789999999</v>
      </c>
      <c r="I1487" s="18">
        <f t="shared" si="86"/>
        <v>195.15923451271874</v>
      </c>
      <c r="J1487" s="18">
        <f t="shared" si="87"/>
        <v>0.21614669201007891</v>
      </c>
      <c r="K1487" s="18"/>
      <c r="L1487" s="56" t="str">
        <f>+VLOOKUP(Tabla1[[#This Row],[Operador]],OPE_6[#All],9,FALSE)</f>
        <v>F-BCyL SA - TAC - L. SM</v>
      </c>
    </row>
    <row r="1488" spans="1:12" x14ac:dyDescent="0.2">
      <c r="A1488" s="15">
        <v>2013</v>
      </c>
      <c r="B1488" s="15" t="s">
        <v>32</v>
      </c>
      <c r="C1488" s="16" t="str">
        <f t="shared" si="85"/>
        <v>Diciembre-2013</v>
      </c>
      <c r="D1488" s="15" t="s">
        <v>6</v>
      </c>
      <c r="E1488" s="67">
        <v>446536.179</v>
      </c>
      <c r="F1488" s="67">
        <v>166749225.405</v>
      </c>
      <c r="G1488" s="17">
        <f>+Tabla1[[#This Row],[Toneladas Km (Ton.Km)]]/Tabla1[[#This Row],[Toneladas (Ton)]]</f>
        <v>373.42825340250874</v>
      </c>
      <c r="H1488" s="18">
        <v>45108708.459999993</v>
      </c>
      <c r="I1488" s="18">
        <f t="shared" si="86"/>
        <v>101.01915719577113</v>
      </c>
      <c r="J1488" s="18">
        <f t="shared" si="87"/>
        <v>0.27051824888805392</v>
      </c>
      <c r="K1488" s="18"/>
      <c r="L1488" s="56" t="str">
        <f>+VLOOKUP(Tabla1[[#This Row],[Operador]],OPE_6[#All],9,FALSE)</f>
        <v>A-FSR SA</v>
      </c>
    </row>
    <row r="1489" spans="1:12" x14ac:dyDescent="0.2">
      <c r="A1489" s="15">
        <v>2013</v>
      </c>
      <c r="B1489" s="15" t="s">
        <v>32</v>
      </c>
      <c r="C1489" s="16" t="str">
        <f t="shared" si="85"/>
        <v>Diciembre-2013</v>
      </c>
      <c r="D1489" s="15" t="s">
        <v>81</v>
      </c>
      <c r="E1489" s="67">
        <v>132999.16999999998</v>
      </c>
      <c r="F1489" s="67">
        <v>65613367.170999989</v>
      </c>
      <c r="G1489" s="17">
        <f>+Tabla1[[#This Row],[Toneladas Km (Ton.Km)]]/Tabla1[[#This Row],[Toneladas (Ton)]]</f>
        <v>493.33666646942231</v>
      </c>
      <c r="H1489" s="18">
        <v>17597437.263739422</v>
      </c>
      <c r="I1489" s="18">
        <f t="shared" si="86"/>
        <v>132.31238408284369</v>
      </c>
      <c r="J1489" s="18">
        <f t="shared" si="87"/>
        <v>0.26819896649835701</v>
      </c>
      <c r="K1489" s="18"/>
      <c r="L1489" s="56" t="str">
        <f>+VLOOKUP(Tabla1[[#This Row],[Operador]],OPE_6[#All],9,FALSE)</f>
        <v>B-FEP SA</v>
      </c>
    </row>
    <row r="1490" spans="1:12" x14ac:dyDescent="0.2">
      <c r="A1490" s="15">
        <v>2013</v>
      </c>
      <c r="B1490" s="15" t="s">
        <v>32</v>
      </c>
      <c r="C1490" s="16" t="str">
        <f t="shared" si="85"/>
        <v>Diciembre-2013</v>
      </c>
      <c r="D1490" s="15" t="s">
        <v>7</v>
      </c>
      <c r="E1490" s="67">
        <v>467193.38</v>
      </c>
      <c r="F1490" s="67">
        <v>180783973.48999998</v>
      </c>
      <c r="G1490" s="17">
        <f>+Tabla1[[#This Row],[Toneladas Km (Ton.Km)]]/Tabla1[[#This Row],[Toneladas (Ton)]]</f>
        <v>386.95748105420495</v>
      </c>
      <c r="H1490" s="18">
        <v>40272772.044899985</v>
      </c>
      <c r="I1490" s="18">
        <f t="shared" si="86"/>
        <v>86.201504064334102</v>
      </c>
      <c r="J1490" s="18">
        <f t="shared" si="87"/>
        <v>0.22276737958261364</v>
      </c>
      <c r="K1490" s="18"/>
      <c r="L1490" s="56" t="str">
        <f>+VLOOKUP(Tabla1[[#This Row],[Operador]],OPE_6[#All],9,FALSE)</f>
        <v>C-NCA SA</v>
      </c>
    </row>
    <row r="1491" spans="1:12" x14ac:dyDescent="0.2">
      <c r="A1491" s="15">
        <v>2013</v>
      </c>
      <c r="B1491" s="15" t="s">
        <v>32</v>
      </c>
      <c r="C1491" s="16" t="str">
        <f t="shared" si="85"/>
        <v>Diciembre-2013</v>
      </c>
      <c r="D1491" s="15" t="s">
        <v>8</v>
      </c>
      <c r="E1491" s="67">
        <v>58372.97</v>
      </c>
      <c r="F1491" s="67">
        <v>47656942.990000002</v>
      </c>
      <c r="G1491" s="17">
        <f>+Tabla1[[#This Row],[Toneladas Km (Ton.Km)]]/Tabla1[[#This Row],[Toneladas (Ton)]]</f>
        <v>816.4214188519104</v>
      </c>
      <c r="H1491" s="18">
        <v>9483502.8900000006</v>
      </c>
      <c r="I1491" s="18">
        <f t="shared" si="86"/>
        <v>162.46394332856457</v>
      </c>
      <c r="J1491" s="18">
        <f t="shared" si="87"/>
        <v>0.19899519975483851</v>
      </c>
      <c r="K1491" s="18"/>
      <c r="L1491" s="56" t="str">
        <f>+VLOOKUP(Tabla1[[#This Row],[Operador]],OPE_6[#All],9,FALSE)</f>
        <v>D-BCyL SA - TAC - L. BEL</v>
      </c>
    </row>
    <row r="1492" spans="1:12" x14ac:dyDescent="0.2">
      <c r="A1492" s="15">
        <v>2013</v>
      </c>
      <c r="B1492" s="15" t="s">
        <v>32</v>
      </c>
      <c r="C1492" s="16" t="str">
        <f t="shared" si="85"/>
        <v>Diciembre-2013</v>
      </c>
      <c r="D1492" s="15" t="s">
        <v>9</v>
      </c>
      <c r="E1492" s="67">
        <v>25844.59</v>
      </c>
      <c r="F1492" s="67">
        <v>17120293.900000002</v>
      </c>
      <c r="G1492" s="17">
        <f>+Tabla1[[#This Row],[Toneladas Km (Ton.Km)]]/Tabla1[[#This Row],[Toneladas (Ton)]]</f>
        <v>662.43240461543405</v>
      </c>
      <c r="H1492" s="18">
        <v>4164094.29</v>
      </c>
      <c r="I1492" s="18">
        <f t="shared" si="86"/>
        <v>161.12053973384758</v>
      </c>
      <c r="J1492" s="18">
        <f t="shared" si="87"/>
        <v>0.24322563119082899</v>
      </c>
      <c r="K1492" s="18"/>
      <c r="L1492" s="56" t="str">
        <f>+VLOOKUP(Tabla1[[#This Row],[Operador]],OPE_6[#All],9,FALSE)</f>
        <v>E-BCyL SA - TAC - L. URQ</v>
      </c>
    </row>
    <row r="1493" spans="1:12" x14ac:dyDescent="0.2">
      <c r="A1493" s="15">
        <v>2013</v>
      </c>
      <c r="B1493" s="15" t="s">
        <v>32</v>
      </c>
      <c r="C1493" s="16" t="str">
        <f t="shared" si="85"/>
        <v>Diciembre-2013</v>
      </c>
      <c r="D1493" s="15" t="s">
        <v>10</v>
      </c>
      <c r="E1493" s="67">
        <v>143673.11999999997</v>
      </c>
      <c r="F1493" s="67">
        <v>121695941.39000002</v>
      </c>
      <c r="G1493" s="17">
        <f>+Tabla1[[#This Row],[Toneladas Km (Ton.Km)]]/Tabla1[[#This Row],[Toneladas (Ton)]]</f>
        <v>847.03347007429113</v>
      </c>
      <c r="H1493" s="18">
        <v>26655224.040000007</v>
      </c>
      <c r="I1493" s="18">
        <f t="shared" si="86"/>
        <v>185.52686849147574</v>
      </c>
      <c r="J1493" s="18">
        <f t="shared" si="87"/>
        <v>0.21903133116475745</v>
      </c>
      <c r="K1493" s="18"/>
      <c r="L1493" s="56" t="str">
        <f>+VLOOKUP(Tabla1[[#This Row],[Operador]],OPE_6[#All],9,FALSE)</f>
        <v>F-BCyL SA - TAC - L. SM</v>
      </c>
    </row>
    <row r="1494" spans="1:12" x14ac:dyDescent="0.2">
      <c r="A1494" s="15">
        <v>2013</v>
      </c>
      <c r="B1494" s="15" t="s">
        <v>4</v>
      </c>
      <c r="C1494" s="50" t="str">
        <f t="shared" si="85"/>
        <v>Enero-2013</v>
      </c>
      <c r="D1494" s="15" t="s">
        <v>48</v>
      </c>
      <c r="E1494" s="67">
        <v>19680</v>
      </c>
      <c r="F1494" s="67">
        <v>0</v>
      </c>
      <c r="G1494" s="17">
        <v>0</v>
      </c>
      <c r="I1494" s="18">
        <v>0</v>
      </c>
      <c r="J1494" s="18" t="s">
        <v>114</v>
      </c>
      <c r="K1494" s="18"/>
      <c r="L1494" s="56" t="str">
        <f>+VLOOKUP(Tabla1[[#This Row],[Operador]],OPE_6[#All],9,FALSE)</f>
        <v>G-TP SA</v>
      </c>
    </row>
    <row r="1495" spans="1:12" x14ac:dyDescent="0.2">
      <c r="A1495" s="15">
        <v>2013</v>
      </c>
      <c r="B1495" s="15" t="s">
        <v>11</v>
      </c>
      <c r="C1495" s="50" t="str">
        <f t="shared" si="85"/>
        <v>Febrero-2013</v>
      </c>
      <c r="D1495" s="15" t="s">
        <v>48</v>
      </c>
      <c r="E1495" s="67">
        <v>25120</v>
      </c>
      <c r="F1495" s="67">
        <v>0</v>
      </c>
      <c r="G1495" s="17">
        <v>0</v>
      </c>
      <c r="I1495" s="18">
        <v>0</v>
      </c>
      <c r="J1495" s="18" t="s">
        <v>114</v>
      </c>
      <c r="K1495" s="18"/>
      <c r="L1495" s="56" t="str">
        <f>+VLOOKUP(Tabla1[[#This Row],[Operador]],OPE_6[#All],9,FALSE)</f>
        <v>G-TP SA</v>
      </c>
    </row>
    <row r="1496" spans="1:12" x14ac:dyDescent="0.2">
      <c r="A1496" s="15">
        <v>2013</v>
      </c>
      <c r="B1496" s="15" t="s">
        <v>12</v>
      </c>
      <c r="C1496" s="50" t="str">
        <f t="shared" si="85"/>
        <v>Marzo-2013</v>
      </c>
      <c r="D1496" s="15" t="s">
        <v>48</v>
      </c>
      <c r="E1496" s="67">
        <v>23760</v>
      </c>
      <c r="F1496" s="67">
        <v>0</v>
      </c>
      <c r="G1496" s="17">
        <v>0</v>
      </c>
      <c r="I1496" s="18">
        <v>0</v>
      </c>
      <c r="J1496" s="18" t="s">
        <v>114</v>
      </c>
      <c r="K1496" s="18"/>
      <c r="L1496" s="56" t="str">
        <f>+VLOOKUP(Tabla1[[#This Row],[Operador]],OPE_6[#All],9,FALSE)</f>
        <v>G-TP SA</v>
      </c>
    </row>
    <row r="1497" spans="1:12" x14ac:dyDescent="0.2">
      <c r="A1497" s="15">
        <v>2013</v>
      </c>
      <c r="B1497" s="15" t="s">
        <v>13</v>
      </c>
      <c r="C1497" s="50" t="str">
        <f t="shared" si="85"/>
        <v>Abril-2013</v>
      </c>
      <c r="D1497" s="15" t="s">
        <v>48</v>
      </c>
      <c r="E1497" s="67">
        <v>26160</v>
      </c>
      <c r="F1497" s="67">
        <v>0</v>
      </c>
      <c r="G1497" s="17">
        <v>0</v>
      </c>
      <c r="I1497" s="18">
        <v>0</v>
      </c>
      <c r="J1497" s="18" t="s">
        <v>114</v>
      </c>
      <c r="K1497" s="18"/>
      <c r="L1497" s="56" t="str">
        <f>+VLOOKUP(Tabla1[[#This Row],[Operador]],OPE_6[#All],9,FALSE)</f>
        <v>G-TP SA</v>
      </c>
    </row>
    <row r="1498" spans="1:12" x14ac:dyDescent="0.2">
      <c r="A1498" s="15">
        <v>2013</v>
      </c>
      <c r="B1498" s="15" t="s">
        <v>14</v>
      </c>
      <c r="C1498" s="50" t="str">
        <f t="shared" si="85"/>
        <v>Mayo-2013</v>
      </c>
      <c r="D1498" s="15" t="s">
        <v>48</v>
      </c>
      <c r="E1498" s="67">
        <v>34400</v>
      </c>
      <c r="F1498" s="67">
        <v>0</v>
      </c>
      <c r="G1498" s="17">
        <v>0</v>
      </c>
      <c r="I1498" s="18">
        <v>0</v>
      </c>
      <c r="J1498" s="18" t="s">
        <v>114</v>
      </c>
      <c r="K1498" s="18"/>
      <c r="L1498" s="56" t="str">
        <f>+VLOOKUP(Tabla1[[#This Row],[Operador]],OPE_6[#All],9,FALSE)</f>
        <v>G-TP SA</v>
      </c>
    </row>
    <row r="1499" spans="1:12" x14ac:dyDescent="0.2">
      <c r="A1499" s="15">
        <v>2013</v>
      </c>
      <c r="B1499" s="15" t="s">
        <v>15</v>
      </c>
      <c r="C1499" s="50" t="str">
        <f t="shared" si="85"/>
        <v>Junio-2013</v>
      </c>
      <c r="D1499" s="15" t="s">
        <v>48</v>
      </c>
      <c r="E1499" s="67">
        <v>30040</v>
      </c>
      <c r="F1499" s="67">
        <v>0</v>
      </c>
      <c r="G1499" s="17">
        <v>0</v>
      </c>
      <c r="I1499" s="18">
        <v>0</v>
      </c>
      <c r="J1499" s="18" t="s">
        <v>114</v>
      </c>
      <c r="K1499" s="18"/>
      <c r="L1499" s="56" t="str">
        <f>+VLOOKUP(Tabla1[[#This Row],[Operador]],OPE_6[#All],9,FALSE)</f>
        <v>G-TP SA</v>
      </c>
    </row>
    <row r="1500" spans="1:12" x14ac:dyDescent="0.2">
      <c r="A1500" s="15">
        <v>2013</v>
      </c>
      <c r="B1500" s="15" t="s">
        <v>16</v>
      </c>
      <c r="C1500" s="50" t="str">
        <f t="shared" si="85"/>
        <v>Julio-2013</v>
      </c>
      <c r="D1500" s="15" t="s">
        <v>48</v>
      </c>
      <c r="E1500" s="67">
        <v>36760</v>
      </c>
      <c r="F1500" s="67">
        <v>0</v>
      </c>
      <c r="G1500" s="17">
        <v>0</v>
      </c>
      <c r="I1500" s="18">
        <v>0</v>
      </c>
      <c r="J1500" s="18" t="s">
        <v>114</v>
      </c>
      <c r="K1500" s="18"/>
      <c r="L1500" s="56" t="str">
        <f>+VLOOKUP(Tabla1[[#This Row],[Operador]],OPE_6[#All],9,FALSE)</f>
        <v>G-TP SA</v>
      </c>
    </row>
    <row r="1501" spans="1:12" x14ac:dyDescent="0.2">
      <c r="A1501" s="15">
        <v>2013</v>
      </c>
      <c r="B1501" s="15" t="s">
        <v>28</v>
      </c>
      <c r="C1501" s="50" t="str">
        <f t="shared" si="85"/>
        <v>Agosto-2013</v>
      </c>
      <c r="D1501" s="15" t="s">
        <v>48</v>
      </c>
      <c r="E1501" s="67">
        <v>23360</v>
      </c>
      <c r="F1501" s="67">
        <v>0</v>
      </c>
      <c r="G1501" s="17">
        <v>0</v>
      </c>
      <c r="I1501" s="18">
        <v>0</v>
      </c>
      <c r="J1501" s="18" t="s">
        <v>114</v>
      </c>
      <c r="K1501" s="18"/>
      <c r="L1501" s="56" t="str">
        <f>+VLOOKUP(Tabla1[[#This Row],[Operador]],OPE_6[#All],9,FALSE)</f>
        <v>G-TP SA</v>
      </c>
    </row>
    <row r="1502" spans="1:12" x14ac:dyDescent="0.2">
      <c r="A1502" s="15">
        <v>2013</v>
      </c>
      <c r="B1502" s="15" t="s">
        <v>29</v>
      </c>
      <c r="C1502" s="50" t="str">
        <f t="shared" si="85"/>
        <v>Septiembre-2013</v>
      </c>
      <c r="D1502" s="15" t="s">
        <v>48</v>
      </c>
      <c r="E1502" s="67">
        <v>21520</v>
      </c>
      <c r="F1502" s="67">
        <v>0</v>
      </c>
      <c r="G1502" s="17">
        <v>0</v>
      </c>
      <c r="I1502" s="18">
        <v>0</v>
      </c>
      <c r="J1502" s="18" t="s">
        <v>114</v>
      </c>
      <c r="K1502" s="18"/>
      <c r="L1502" s="56" t="str">
        <f>+VLOOKUP(Tabla1[[#This Row],[Operador]],OPE_6[#All],9,FALSE)</f>
        <v>G-TP SA</v>
      </c>
    </row>
    <row r="1503" spans="1:12" x14ac:dyDescent="0.2">
      <c r="A1503" s="15">
        <v>2013</v>
      </c>
      <c r="B1503" s="15" t="s">
        <v>30</v>
      </c>
      <c r="C1503" s="50" t="str">
        <f t="shared" si="85"/>
        <v>Octubre-2013</v>
      </c>
      <c r="D1503" s="15" t="s">
        <v>48</v>
      </c>
      <c r="E1503" s="67">
        <v>27240</v>
      </c>
      <c r="F1503" s="67">
        <v>0</v>
      </c>
      <c r="G1503" s="17">
        <v>0</v>
      </c>
      <c r="I1503" s="18">
        <v>0</v>
      </c>
      <c r="J1503" s="18" t="s">
        <v>114</v>
      </c>
      <c r="K1503" s="18"/>
      <c r="L1503" s="56" t="str">
        <f>+VLOOKUP(Tabla1[[#This Row],[Operador]],OPE_6[#All],9,FALSE)</f>
        <v>G-TP SA</v>
      </c>
    </row>
    <row r="1504" spans="1:12" x14ac:dyDescent="0.2">
      <c r="A1504" s="15">
        <v>2013</v>
      </c>
      <c r="B1504" s="15" t="s">
        <v>31</v>
      </c>
      <c r="C1504" s="50" t="str">
        <f t="shared" si="85"/>
        <v>Noviembre-2013</v>
      </c>
      <c r="D1504" s="15" t="s">
        <v>48</v>
      </c>
      <c r="E1504" s="67">
        <v>27640</v>
      </c>
      <c r="F1504" s="67">
        <v>0</v>
      </c>
      <c r="G1504" s="17">
        <v>0</v>
      </c>
      <c r="I1504" s="18">
        <v>0</v>
      </c>
      <c r="J1504" s="18" t="s">
        <v>114</v>
      </c>
      <c r="K1504" s="18"/>
      <c r="L1504" s="56" t="str">
        <f>+VLOOKUP(Tabla1[[#This Row],[Operador]],OPE_6[#All],9,FALSE)</f>
        <v>G-TP SA</v>
      </c>
    </row>
    <row r="1505" spans="1:12" x14ac:dyDescent="0.2">
      <c r="A1505" s="15">
        <v>2013</v>
      </c>
      <c r="B1505" s="15" t="s">
        <v>32</v>
      </c>
      <c r="C1505" s="50" t="str">
        <f t="shared" si="85"/>
        <v>Diciembre-2013</v>
      </c>
      <c r="D1505" s="15" t="s">
        <v>48</v>
      </c>
      <c r="E1505" s="67">
        <v>19640</v>
      </c>
      <c r="F1505" s="67">
        <v>0</v>
      </c>
      <c r="G1505" s="17">
        <v>0</v>
      </c>
      <c r="I1505" s="18">
        <v>0</v>
      </c>
      <c r="J1505" s="18" t="s">
        <v>114</v>
      </c>
      <c r="K1505" s="18"/>
      <c r="L1505" s="56" t="str">
        <f>+VLOOKUP(Tabla1[[#This Row],[Operador]],OPE_6[#All],9,FALSE)</f>
        <v>G-TP SA</v>
      </c>
    </row>
    <row r="1506" spans="1:12" x14ac:dyDescent="0.2">
      <c r="A1506" s="15">
        <v>2014</v>
      </c>
      <c r="B1506" s="15" t="s">
        <v>4</v>
      </c>
      <c r="C1506" s="16" t="str">
        <f t="shared" si="85"/>
        <v>Enero-2014</v>
      </c>
      <c r="D1506" s="15" t="s">
        <v>6</v>
      </c>
      <c r="E1506" s="67">
        <v>450826.82700000005</v>
      </c>
      <c r="F1506" s="67">
        <v>171643542.68200004</v>
      </c>
      <c r="G1506" s="17">
        <f>+Tabla1[[#This Row],[Toneladas Km (Ton.Km)]]/Tabla1[[#This Row],[Toneladas (Ton)]]</f>
        <v>380.73054308722408</v>
      </c>
      <c r="H1506" s="18">
        <v>47736633</v>
      </c>
      <c r="I1506" s="18">
        <f t="shared" ref="I1506:I1537" si="88">+H1506/E1506</f>
        <v>105.88685087278535</v>
      </c>
      <c r="J1506" s="18">
        <f t="shared" ref="J1506:J1537" si="89">+H1506/F1506</f>
        <v>0.27811493665357712</v>
      </c>
      <c r="K1506" s="18"/>
      <c r="L1506" s="56" t="str">
        <f>+VLOOKUP(Tabla1[[#This Row],[Operador]],OPE_6[#All],9,FALSE)</f>
        <v>A-FSR SA</v>
      </c>
    </row>
    <row r="1507" spans="1:12" x14ac:dyDescent="0.2">
      <c r="A1507" s="15">
        <v>2014</v>
      </c>
      <c r="B1507" s="15" t="s">
        <v>4</v>
      </c>
      <c r="C1507" s="16" t="str">
        <f t="shared" si="85"/>
        <v>Enero-2014</v>
      </c>
      <c r="D1507" s="15" t="s">
        <v>81</v>
      </c>
      <c r="E1507" s="67">
        <v>135999.59999999998</v>
      </c>
      <c r="F1507" s="67">
        <v>53198182.625999987</v>
      </c>
      <c r="G1507" s="17">
        <f>+Tabla1[[#This Row],[Toneladas Km (Ton.Km)]]/Tabla1[[#This Row],[Toneladas (Ton)]]</f>
        <v>391.16425802722944</v>
      </c>
      <c r="H1507" s="18">
        <v>15028003.560000002</v>
      </c>
      <c r="I1507" s="18">
        <f t="shared" si="88"/>
        <v>110.5003511775035</v>
      </c>
      <c r="J1507" s="18">
        <f t="shared" si="89"/>
        <v>0.28249092014386301</v>
      </c>
      <c r="K1507" s="18"/>
      <c r="L1507" s="56" t="str">
        <f>+VLOOKUP(Tabla1[[#This Row],[Operador]],OPE_6[#All],9,FALSE)</f>
        <v>B-FEP SA</v>
      </c>
    </row>
    <row r="1508" spans="1:12" x14ac:dyDescent="0.2">
      <c r="A1508" s="15">
        <v>2014</v>
      </c>
      <c r="B1508" s="15" t="s">
        <v>4</v>
      </c>
      <c r="C1508" s="16" t="str">
        <f t="shared" si="85"/>
        <v>Enero-2014</v>
      </c>
      <c r="D1508" s="15" t="s">
        <v>7</v>
      </c>
      <c r="E1508" s="67">
        <v>454444.95999999996</v>
      </c>
      <c r="F1508" s="67">
        <v>178017788.06</v>
      </c>
      <c r="G1508" s="17">
        <f>+Tabla1[[#This Row],[Toneladas Km (Ton.Km)]]/Tabla1[[#This Row],[Toneladas (Ton)]]</f>
        <v>391.72573959231505</v>
      </c>
      <c r="H1508" s="18">
        <v>38958269</v>
      </c>
      <c r="I1508" s="18">
        <f t="shared" si="88"/>
        <v>85.727145043043279</v>
      </c>
      <c r="J1508" s="18">
        <f t="shared" si="89"/>
        <v>0.21884480997409828</v>
      </c>
      <c r="K1508" s="18"/>
      <c r="L1508" s="56" t="str">
        <f>+VLOOKUP(Tabla1[[#This Row],[Operador]],OPE_6[#All],9,FALSE)</f>
        <v>C-NCA SA</v>
      </c>
    </row>
    <row r="1509" spans="1:12" x14ac:dyDescent="0.2">
      <c r="A1509" s="15">
        <v>2014</v>
      </c>
      <c r="B1509" s="15" t="s">
        <v>4</v>
      </c>
      <c r="C1509" s="16" t="str">
        <f t="shared" si="85"/>
        <v>Enero-2014</v>
      </c>
      <c r="D1509" s="15" t="s">
        <v>8</v>
      </c>
      <c r="E1509" s="67">
        <v>60255</v>
      </c>
      <c r="F1509" s="67">
        <v>57364197.559999995</v>
      </c>
      <c r="G1509" s="17">
        <f>+Tabla1[[#This Row],[Toneladas Km (Ton.Km)]]/Tabla1[[#This Row],[Toneladas (Ton)]]</f>
        <v>952.02385793710062</v>
      </c>
      <c r="H1509" s="18">
        <v>11693819.669999998</v>
      </c>
      <c r="I1509" s="18">
        <f t="shared" si="88"/>
        <v>194.07218770226535</v>
      </c>
      <c r="J1509" s="18">
        <f t="shared" si="89"/>
        <v>0.20385223131150515</v>
      </c>
      <c r="K1509" s="18"/>
      <c r="L1509" s="56" t="str">
        <f>+VLOOKUP(Tabla1[[#This Row],[Operador]],OPE_6[#All],9,FALSE)</f>
        <v>D-BCyL SA - TAC - L. BEL</v>
      </c>
    </row>
    <row r="1510" spans="1:12" x14ac:dyDescent="0.2">
      <c r="A1510" s="15">
        <v>2014</v>
      </c>
      <c r="B1510" s="15" t="s">
        <v>4</v>
      </c>
      <c r="C1510" s="16" t="str">
        <f t="shared" si="85"/>
        <v>Enero-2014</v>
      </c>
      <c r="D1510" s="15" t="s">
        <v>9</v>
      </c>
      <c r="E1510" s="67">
        <v>28764.73</v>
      </c>
      <c r="F1510" s="67">
        <v>18215583.199999999</v>
      </c>
      <c r="G1510" s="17">
        <f>+Tabla1[[#This Row],[Toneladas Km (Ton.Km)]]/Tabla1[[#This Row],[Toneladas (Ton)]]</f>
        <v>633.26105268500692</v>
      </c>
      <c r="H1510" s="18">
        <v>4237670.74</v>
      </c>
      <c r="I1510" s="18">
        <f t="shared" si="88"/>
        <v>147.32176314535198</v>
      </c>
      <c r="J1510" s="18">
        <f t="shared" si="89"/>
        <v>0.23263986079786897</v>
      </c>
      <c r="K1510" s="18"/>
      <c r="L1510" s="56" t="str">
        <f>+VLOOKUP(Tabla1[[#This Row],[Operador]],OPE_6[#All],9,FALSE)</f>
        <v>E-BCyL SA - TAC - L. URQ</v>
      </c>
    </row>
    <row r="1511" spans="1:12" x14ac:dyDescent="0.2">
      <c r="A1511" s="15">
        <v>2014</v>
      </c>
      <c r="B1511" s="15" t="s">
        <v>4</v>
      </c>
      <c r="C1511" s="16" t="str">
        <f t="shared" si="85"/>
        <v>Enero-2014</v>
      </c>
      <c r="D1511" s="15" t="s">
        <v>10</v>
      </c>
      <c r="E1511" s="67">
        <v>155690.82000000004</v>
      </c>
      <c r="F1511" s="67">
        <v>136073943.16</v>
      </c>
      <c r="G1511" s="17">
        <f>+Tabla1[[#This Row],[Toneladas Km (Ton.Km)]]/Tabla1[[#This Row],[Toneladas (Ton)]]</f>
        <v>874.00106929875483</v>
      </c>
      <c r="H1511" s="18">
        <v>31155046.82</v>
      </c>
      <c r="I1511" s="18">
        <f t="shared" si="88"/>
        <v>200.10843812114288</v>
      </c>
      <c r="J1511" s="18">
        <f t="shared" si="89"/>
        <v>0.22895674290387044</v>
      </c>
      <c r="K1511" s="18"/>
      <c r="L1511" s="56" t="str">
        <f>+VLOOKUP(Tabla1[[#This Row],[Operador]],OPE_6[#All],9,FALSE)</f>
        <v>F-BCyL SA - TAC - L. SM</v>
      </c>
    </row>
    <row r="1512" spans="1:12" x14ac:dyDescent="0.2">
      <c r="A1512" s="15">
        <v>2014</v>
      </c>
      <c r="B1512" s="15" t="s">
        <v>11</v>
      </c>
      <c r="C1512" s="16" t="str">
        <f t="shared" si="85"/>
        <v>Febrero-2014</v>
      </c>
      <c r="D1512" s="15" t="s">
        <v>6</v>
      </c>
      <c r="E1512" s="67">
        <v>422763.18200000003</v>
      </c>
      <c r="F1512" s="67">
        <v>160725227.76699999</v>
      </c>
      <c r="G1512" s="17">
        <f>+Tabla1[[#This Row],[Toneladas Km (Ton.Km)]]/Tabla1[[#This Row],[Toneladas (Ton)]]</f>
        <v>380.17792137584956</v>
      </c>
      <c r="H1512" s="18">
        <v>48078140.910000004</v>
      </c>
      <c r="I1512" s="18">
        <f t="shared" si="88"/>
        <v>113.7235761225773</v>
      </c>
      <c r="J1512" s="18">
        <f t="shared" si="89"/>
        <v>0.29913251067030922</v>
      </c>
      <c r="K1512" s="18"/>
      <c r="L1512" s="56" t="str">
        <f>+VLOOKUP(Tabla1[[#This Row],[Operador]],OPE_6[#All],9,FALSE)</f>
        <v>A-FSR SA</v>
      </c>
    </row>
    <row r="1513" spans="1:12" x14ac:dyDescent="0.2">
      <c r="A1513" s="15">
        <v>2014</v>
      </c>
      <c r="B1513" s="15" t="s">
        <v>11</v>
      </c>
      <c r="C1513" s="16" t="str">
        <f t="shared" si="85"/>
        <v>Febrero-2014</v>
      </c>
      <c r="D1513" s="15" t="s">
        <v>81</v>
      </c>
      <c r="E1513" s="67">
        <v>109999.94000000002</v>
      </c>
      <c r="F1513" s="67">
        <v>44394980.379999995</v>
      </c>
      <c r="G1513" s="17">
        <f>+Tabla1[[#This Row],[Toneladas Km (Ton.Km)]]/Tabla1[[#This Row],[Toneladas (Ton)]]</f>
        <v>403.59095086779126</v>
      </c>
      <c r="H1513" s="18">
        <v>12381121.517900001</v>
      </c>
      <c r="I1513" s="18">
        <f t="shared" si="88"/>
        <v>112.55571155675175</v>
      </c>
      <c r="J1513" s="18">
        <f t="shared" si="89"/>
        <v>0.27888561751629276</v>
      </c>
      <c r="K1513" s="18"/>
      <c r="L1513" s="56" t="str">
        <f>+VLOOKUP(Tabla1[[#This Row],[Operador]],OPE_6[#All],9,FALSE)</f>
        <v>B-FEP SA</v>
      </c>
    </row>
    <row r="1514" spans="1:12" x14ac:dyDescent="0.2">
      <c r="A1514" s="15">
        <v>2014</v>
      </c>
      <c r="B1514" s="15" t="s">
        <v>11</v>
      </c>
      <c r="C1514" s="16" t="str">
        <f t="shared" ref="C1514:C1577" si="90" xml:space="preserve"> B1514 &amp; "-" &amp; A1514</f>
        <v>Febrero-2014</v>
      </c>
      <c r="D1514" s="15" t="s">
        <v>7</v>
      </c>
      <c r="E1514" s="67">
        <v>300828.49</v>
      </c>
      <c r="F1514" s="67">
        <v>137056742</v>
      </c>
      <c r="G1514" s="17">
        <f>+Tabla1[[#This Row],[Toneladas Km (Ton.Km)]]/Tabla1[[#This Row],[Toneladas (Ton)]]</f>
        <v>455.5976131117103</v>
      </c>
      <c r="H1514" s="18">
        <v>28604444</v>
      </c>
      <c r="I1514" s="18">
        <f t="shared" si="88"/>
        <v>95.08555522783098</v>
      </c>
      <c r="J1514" s="18">
        <f t="shared" si="89"/>
        <v>0.20870512156198781</v>
      </c>
      <c r="K1514" s="18"/>
      <c r="L1514" s="56" t="str">
        <f>+VLOOKUP(Tabla1[[#This Row],[Operador]],OPE_6[#All],9,FALSE)</f>
        <v>C-NCA SA</v>
      </c>
    </row>
    <row r="1515" spans="1:12" x14ac:dyDescent="0.2">
      <c r="A1515" s="15">
        <v>2014</v>
      </c>
      <c r="B1515" s="15" t="s">
        <v>11</v>
      </c>
      <c r="C1515" s="16" t="str">
        <f t="shared" si="90"/>
        <v>Febrero-2014</v>
      </c>
      <c r="D1515" s="15" t="s">
        <v>8</v>
      </c>
      <c r="E1515" s="67">
        <v>44753</v>
      </c>
      <c r="F1515" s="67">
        <v>35751524</v>
      </c>
      <c r="G1515" s="17">
        <f>+Tabla1[[#This Row],[Toneladas Km (Ton.Km)]]/Tabla1[[#This Row],[Toneladas (Ton)]]</f>
        <v>798.86318235649003</v>
      </c>
      <c r="H1515" s="18">
        <v>7110797</v>
      </c>
      <c r="I1515" s="18">
        <f t="shared" si="88"/>
        <v>158.88983978727683</v>
      </c>
      <c r="J1515" s="18">
        <f t="shared" si="89"/>
        <v>0.1988949338215624</v>
      </c>
      <c r="K1515" s="18"/>
      <c r="L1515" s="56" t="str">
        <f>+VLOOKUP(Tabla1[[#This Row],[Operador]],OPE_6[#All],9,FALSE)</f>
        <v>D-BCyL SA - TAC - L. BEL</v>
      </c>
    </row>
    <row r="1516" spans="1:12" x14ac:dyDescent="0.2">
      <c r="A1516" s="15">
        <v>2014</v>
      </c>
      <c r="B1516" s="15" t="s">
        <v>11</v>
      </c>
      <c r="C1516" s="16" t="str">
        <f t="shared" si="90"/>
        <v>Febrero-2014</v>
      </c>
      <c r="D1516" s="15" t="s">
        <v>9</v>
      </c>
      <c r="E1516" s="67">
        <v>28031.439999999999</v>
      </c>
      <c r="F1516" s="67">
        <v>17545193.09</v>
      </c>
      <c r="G1516" s="17">
        <f>+Tabla1[[#This Row],[Toneladas Km (Ton.Km)]]/Tabla1[[#This Row],[Toneladas (Ton)]]</f>
        <v>625.9112300331343</v>
      </c>
      <c r="H1516" s="18">
        <v>4209186.5999999996</v>
      </c>
      <c r="I1516" s="18">
        <f t="shared" si="88"/>
        <v>150.15948520661087</v>
      </c>
      <c r="J1516" s="18">
        <f t="shared" si="89"/>
        <v>0.23990540191883403</v>
      </c>
      <c r="K1516" s="18"/>
      <c r="L1516" s="56" t="str">
        <f>+VLOOKUP(Tabla1[[#This Row],[Operador]],OPE_6[#All],9,FALSE)</f>
        <v>E-BCyL SA - TAC - L. URQ</v>
      </c>
    </row>
    <row r="1517" spans="1:12" x14ac:dyDescent="0.2">
      <c r="A1517" s="15">
        <v>2014</v>
      </c>
      <c r="B1517" s="15" t="s">
        <v>11</v>
      </c>
      <c r="C1517" s="16" t="str">
        <f t="shared" si="90"/>
        <v>Febrero-2014</v>
      </c>
      <c r="D1517" s="15" t="s">
        <v>10</v>
      </c>
      <c r="E1517" s="67">
        <v>110545.19</v>
      </c>
      <c r="F1517" s="67">
        <v>100849669.83</v>
      </c>
      <c r="G1517" s="17">
        <f>+Tabla1[[#This Row],[Toneladas Km (Ton.Km)]]/Tabla1[[#This Row],[Toneladas (Ton)]]</f>
        <v>912.29360436216177</v>
      </c>
      <c r="H1517" s="18">
        <v>23612233.800000001</v>
      </c>
      <c r="I1517" s="18">
        <f t="shared" si="88"/>
        <v>213.59802086368481</v>
      </c>
      <c r="J1517" s="18">
        <f t="shared" si="89"/>
        <v>0.23413298070090471</v>
      </c>
      <c r="K1517" s="18"/>
      <c r="L1517" s="56" t="str">
        <f>+VLOOKUP(Tabla1[[#This Row],[Operador]],OPE_6[#All],9,FALSE)</f>
        <v>F-BCyL SA - TAC - L. SM</v>
      </c>
    </row>
    <row r="1518" spans="1:12" x14ac:dyDescent="0.2">
      <c r="A1518" s="15">
        <v>2014</v>
      </c>
      <c r="B1518" s="15" t="s">
        <v>12</v>
      </c>
      <c r="C1518" s="16" t="str">
        <f t="shared" si="90"/>
        <v>Marzo-2014</v>
      </c>
      <c r="D1518" s="15" t="s">
        <v>6</v>
      </c>
      <c r="E1518" s="67">
        <v>456291.28800000006</v>
      </c>
      <c r="F1518" s="67">
        <v>173945456.322</v>
      </c>
      <c r="G1518" s="17">
        <f>+Tabla1[[#This Row],[Toneladas Km (Ton.Km)]]/Tabla1[[#This Row],[Toneladas (Ton)]]</f>
        <v>381.21581738812415</v>
      </c>
      <c r="H1518" s="18">
        <v>54227241.779999994</v>
      </c>
      <c r="I1518" s="18">
        <f t="shared" si="88"/>
        <v>118.84347390827236</v>
      </c>
      <c r="J1518" s="18">
        <f t="shared" si="89"/>
        <v>0.31174853845918782</v>
      </c>
      <c r="K1518" s="18"/>
      <c r="L1518" s="56" t="str">
        <f>+VLOOKUP(Tabla1[[#This Row],[Operador]],OPE_6[#All],9,FALSE)</f>
        <v>A-FSR SA</v>
      </c>
    </row>
    <row r="1519" spans="1:12" x14ac:dyDescent="0.2">
      <c r="A1519" s="15">
        <v>2014</v>
      </c>
      <c r="B1519" s="15" t="s">
        <v>12</v>
      </c>
      <c r="C1519" s="16" t="str">
        <f t="shared" si="90"/>
        <v>Marzo-2014</v>
      </c>
      <c r="D1519" s="15" t="s">
        <v>81</v>
      </c>
      <c r="E1519" s="67">
        <v>220999.90999999997</v>
      </c>
      <c r="F1519" s="67">
        <v>96895602.775600001</v>
      </c>
      <c r="G1519" s="17">
        <f>+Tabla1[[#This Row],[Toneladas Km (Ton.Km)]]/Tabla1[[#This Row],[Toneladas (Ton)]]</f>
        <v>438.44182006951957</v>
      </c>
      <c r="H1519" s="18">
        <v>29626356.385999996</v>
      </c>
      <c r="I1519" s="18">
        <f t="shared" si="88"/>
        <v>134.05596584179605</v>
      </c>
      <c r="J1519" s="18">
        <f t="shared" si="89"/>
        <v>0.30575542684441021</v>
      </c>
      <c r="K1519" s="18"/>
      <c r="L1519" s="56" t="str">
        <f>+VLOOKUP(Tabla1[[#This Row],[Operador]],OPE_6[#All],9,FALSE)</f>
        <v>B-FEP SA</v>
      </c>
    </row>
    <row r="1520" spans="1:12" x14ac:dyDescent="0.2">
      <c r="A1520" s="15">
        <v>2014</v>
      </c>
      <c r="B1520" s="15" t="s">
        <v>12</v>
      </c>
      <c r="C1520" s="16" t="str">
        <f t="shared" si="90"/>
        <v>Marzo-2014</v>
      </c>
      <c r="D1520" s="15" t="s">
        <v>7</v>
      </c>
      <c r="E1520" s="67">
        <v>468810.16</v>
      </c>
      <c r="F1520" s="67">
        <v>162918231</v>
      </c>
      <c r="G1520" s="17">
        <f>+Tabla1[[#This Row],[Toneladas Km (Ton.Km)]]/Tabla1[[#This Row],[Toneladas (Ton)]]</f>
        <v>347.51429235236714</v>
      </c>
      <c r="H1520" s="18">
        <v>39570172</v>
      </c>
      <c r="I1520" s="18">
        <f t="shared" si="88"/>
        <v>84.405534214531528</v>
      </c>
      <c r="J1520" s="18">
        <f t="shared" si="89"/>
        <v>0.24288363406057362</v>
      </c>
      <c r="K1520" s="18"/>
      <c r="L1520" s="56" t="str">
        <f>+VLOOKUP(Tabla1[[#This Row],[Operador]],OPE_6[#All],9,FALSE)</f>
        <v>C-NCA SA</v>
      </c>
    </row>
    <row r="1521" spans="1:12" x14ac:dyDescent="0.2">
      <c r="A1521" s="15">
        <v>2014</v>
      </c>
      <c r="B1521" s="15" t="s">
        <v>12</v>
      </c>
      <c r="C1521" s="16" t="str">
        <f t="shared" si="90"/>
        <v>Marzo-2014</v>
      </c>
      <c r="D1521" s="15" t="s">
        <v>8</v>
      </c>
      <c r="E1521" s="67">
        <v>41245</v>
      </c>
      <c r="F1521" s="67">
        <v>32299305</v>
      </c>
      <c r="G1521" s="17">
        <f>+Tabla1[[#This Row],[Toneladas Km (Ton.Km)]]/Tabla1[[#This Row],[Toneladas (Ton)]]</f>
        <v>783.10837677294217</v>
      </c>
      <c r="H1521" s="18">
        <v>6997404</v>
      </c>
      <c r="I1521" s="18">
        <f t="shared" si="88"/>
        <v>169.65460055764336</v>
      </c>
      <c r="J1521" s="18">
        <f t="shared" si="89"/>
        <v>0.21664255624076123</v>
      </c>
      <c r="K1521" s="18"/>
      <c r="L1521" s="56" t="str">
        <f>+VLOOKUP(Tabla1[[#This Row],[Operador]],OPE_6[#All],9,FALSE)</f>
        <v>D-BCyL SA - TAC - L. BEL</v>
      </c>
    </row>
    <row r="1522" spans="1:12" x14ac:dyDescent="0.2">
      <c r="A1522" s="15">
        <v>2014</v>
      </c>
      <c r="B1522" s="15" t="s">
        <v>12</v>
      </c>
      <c r="C1522" s="16" t="str">
        <f t="shared" si="90"/>
        <v>Marzo-2014</v>
      </c>
      <c r="D1522" s="15" t="s">
        <v>9</v>
      </c>
      <c r="E1522" s="67">
        <v>20912.79</v>
      </c>
      <c r="F1522" s="67">
        <v>12948696.189999999</v>
      </c>
      <c r="G1522" s="17">
        <f>+Tabla1[[#This Row],[Toneladas Km (Ton.Km)]]/Tabla1[[#This Row],[Toneladas (Ton)]]</f>
        <v>619.17592965835729</v>
      </c>
      <c r="H1522" s="18">
        <v>3013044.85</v>
      </c>
      <c r="I1522" s="18">
        <f t="shared" si="88"/>
        <v>144.07665596029989</v>
      </c>
      <c r="J1522" s="18">
        <f t="shared" si="89"/>
        <v>0.23269098338463684</v>
      </c>
      <c r="K1522" s="18"/>
      <c r="L1522" s="56" t="str">
        <f>+VLOOKUP(Tabla1[[#This Row],[Operador]],OPE_6[#All],9,FALSE)</f>
        <v>E-BCyL SA - TAC - L. URQ</v>
      </c>
    </row>
    <row r="1523" spans="1:12" x14ac:dyDescent="0.2">
      <c r="A1523" s="15">
        <v>2014</v>
      </c>
      <c r="B1523" s="15" t="s">
        <v>12</v>
      </c>
      <c r="C1523" s="16" t="str">
        <f t="shared" si="90"/>
        <v>Marzo-2014</v>
      </c>
      <c r="D1523" s="15" t="s">
        <v>10</v>
      </c>
      <c r="E1523" s="67">
        <v>177783.64</v>
      </c>
      <c r="F1523" s="67">
        <v>123775779.20999996</v>
      </c>
      <c r="G1523" s="17">
        <f>+Tabla1[[#This Row],[Toneladas Km (Ton.Km)]]/Tabla1[[#This Row],[Toneladas (Ton)]]</f>
        <v>696.2158003402335</v>
      </c>
      <c r="H1523" s="18">
        <v>33821951.120000005</v>
      </c>
      <c r="I1523" s="18">
        <f t="shared" si="88"/>
        <v>190.24220181339521</v>
      </c>
      <c r="J1523" s="18">
        <f t="shared" si="89"/>
        <v>0.27325177297100384</v>
      </c>
      <c r="K1523" s="18"/>
      <c r="L1523" s="56" t="str">
        <f>+VLOOKUP(Tabla1[[#This Row],[Operador]],OPE_6[#All],9,FALSE)</f>
        <v>F-BCyL SA - TAC - L. SM</v>
      </c>
    </row>
    <row r="1524" spans="1:12" x14ac:dyDescent="0.2">
      <c r="A1524" s="15">
        <v>2014</v>
      </c>
      <c r="B1524" s="15" t="s">
        <v>13</v>
      </c>
      <c r="C1524" s="16" t="str">
        <f t="shared" si="90"/>
        <v>Abril-2014</v>
      </c>
      <c r="D1524" s="15" t="s">
        <v>6</v>
      </c>
      <c r="E1524" s="67">
        <v>427733.11100000003</v>
      </c>
      <c r="F1524" s="67">
        <v>152616047.69400001</v>
      </c>
      <c r="G1524" s="17">
        <f>+Tabla1[[#This Row],[Toneladas Km (Ton.Km)]]/Tabla1[[#This Row],[Toneladas (Ton)]]</f>
        <v>356.80204260361785</v>
      </c>
      <c r="H1524" s="18">
        <v>50995123.130000003</v>
      </c>
      <c r="I1524" s="18">
        <f t="shared" si="88"/>
        <v>119.22182739320361</v>
      </c>
      <c r="J1524" s="18">
        <f t="shared" si="89"/>
        <v>0.33413998003831702</v>
      </c>
      <c r="K1524" s="18"/>
      <c r="L1524" s="56" t="str">
        <f>+VLOOKUP(Tabla1[[#This Row],[Operador]],OPE_6[#All],9,FALSE)</f>
        <v>A-FSR SA</v>
      </c>
    </row>
    <row r="1525" spans="1:12" x14ac:dyDescent="0.2">
      <c r="A1525" s="15">
        <v>2014</v>
      </c>
      <c r="B1525" s="15" t="s">
        <v>13</v>
      </c>
      <c r="C1525" s="16" t="str">
        <f t="shared" si="90"/>
        <v>Abril-2014</v>
      </c>
      <c r="D1525" s="15" t="s">
        <v>81</v>
      </c>
      <c r="E1525" s="67">
        <v>296998.96999999991</v>
      </c>
      <c r="F1525" s="67">
        <v>115335591.34800002</v>
      </c>
      <c r="G1525" s="17">
        <f>+Tabla1[[#This Row],[Toneladas Km (Ton.Km)]]/Tabla1[[#This Row],[Toneladas (Ton)]]</f>
        <v>388.33667116084627</v>
      </c>
      <c r="H1525" s="18">
        <v>48932164.954000004</v>
      </c>
      <c r="I1525" s="18">
        <f t="shared" si="88"/>
        <v>164.75533552860475</v>
      </c>
      <c r="J1525" s="18">
        <f t="shared" si="89"/>
        <v>0.42425901997899207</v>
      </c>
      <c r="K1525" s="18"/>
      <c r="L1525" s="56" t="str">
        <f>+VLOOKUP(Tabla1[[#This Row],[Operador]],OPE_6[#All],9,FALSE)</f>
        <v>B-FEP SA</v>
      </c>
    </row>
    <row r="1526" spans="1:12" x14ac:dyDescent="0.2">
      <c r="A1526" s="15">
        <v>2014</v>
      </c>
      <c r="B1526" s="15" t="s">
        <v>13</v>
      </c>
      <c r="C1526" s="16" t="str">
        <f t="shared" si="90"/>
        <v>Abril-2014</v>
      </c>
      <c r="D1526" s="15" t="s">
        <v>7</v>
      </c>
      <c r="E1526" s="67">
        <v>535111.15999999992</v>
      </c>
      <c r="F1526" s="67">
        <v>188206336</v>
      </c>
      <c r="G1526" s="17">
        <f>+Tabla1[[#This Row],[Toneladas Km (Ton.Km)]]/Tabla1[[#This Row],[Toneladas (Ton)]]</f>
        <v>351.71446620548903</v>
      </c>
      <c r="H1526" s="18">
        <v>53677716</v>
      </c>
      <c r="I1526" s="18">
        <f t="shared" si="88"/>
        <v>100.31133718085792</v>
      </c>
      <c r="J1526" s="18">
        <f t="shared" si="89"/>
        <v>0.28520674245525934</v>
      </c>
      <c r="K1526" s="18"/>
      <c r="L1526" s="56" t="str">
        <f>+VLOOKUP(Tabla1[[#This Row],[Operador]],OPE_6[#All],9,FALSE)</f>
        <v>C-NCA SA</v>
      </c>
    </row>
    <row r="1527" spans="1:12" x14ac:dyDescent="0.2">
      <c r="A1527" s="15">
        <v>2014</v>
      </c>
      <c r="B1527" s="15" t="s">
        <v>13</v>
      </c>
      <c r="C1527" s="16" t="str">
        <f t="shared" si="90"/>
        <v>Abril-2014</v>
      </c>
      <c r="D1527" s="15" t="s">
        <v>8</v>
      </c>
      <c r="E1527" s="67">
        <v>73832.98</v>
      </c>
      <c r="F1527" s="67">
        <v>43696566</v>
      </c>
      <c r="G1527" s="17">
        <f>+Tabla1[[#This Row],[Toneladas Km (Ton.Km)]]/Tabla1[[#This Row],[Toneladas (Ton)]]</f>
        <v>591.82991124020737</v>
      </c>
      <c r="H1527" s="18">
        <v>14953254</v>
      </c>
      <c r="I1527" s="18">
        <f t="shared" si="88"/>
        <v>202.52811142121041</v>
      </c>
      <c r="J1527" s="18">
        <f t="shared" si="89"/>
        <v>0.34220661641923988</v>
      </c>
      <c r="K1527" s="18"/>
      <c r="L1527" s="56" t="str">
        <f>+VLOOKUP(Tabla1[[#This Row],[Operador]],OPE_6[#All],9,FALSE)</f>
        <v>D-BCyL SA - TAC - L. BEL</v>
      </c>
    </row>
    <row r="1528" spans="1:12" x14ac:dyDescent="0.2">
      <c r="A1528" s="15">
        <v>2014</v>
      </c>
      <c r="B1528" s="15" t="s">
        <v>13</v>
      </c>
      <c r="C1528" s="16" t="str">
        <f t="shared" si="90"/>
        <v>Abril-2014</v>
      </c>
      <c r="D1528" s="15" t="s">
        <v>9</v>
      </c>
      <c r="E1528" s="67">
        <v>16283.89</v>
      </c>
      <c r="F1528" s="67">
        <v>9966747.8300000001</v>
      </c>
      <c r="G1528" s="17">
        <f>+Tabla1[[#This Row],[Toneladas Km (Ton.Km)]]/Tabla1[[#This Row],[Toneladas (Ton)]]</f>
        <v>612.06184947208567</v>
      </c>
      <c r="H1528" s="18">
        <v>2502901.67</v>
      </c>
      <c r="I1528" s="18">
        <f t="shared" si="88"/>
        <v>153.70416221185479</v>
      </c>
      <c r="J1528" s="18">
        <f t="shared" si="89"/>
        <v>0.25112521282682038</v>
      </c>
      <c r="K1528" s="18"/>
      <c r="L1528" s="56" t="str">
        <f>+VLOOKUP(Tabla1[[#This Row],[Operador]],OPE_6[#All],9,FALSE)</f>
        <v>E-BCyL SA - TAC - L. URQ</v>
      </c>
    </row>
    <row r="1529" spans="1:12" x14ac:dyDescent="0.2">
      <c r="A1529" s="15">
        <v>2014</v>
      </c>
      <c r="B1529" s="15" t="s">
        <v>13</v>
      </c>
      <c r="C1529" s="16" t="str">
        <f t="shared" si="90"/>
        <v>Abril-2014</v>
      </c>
      <c r="D1529" s="15" t="s">
        <v>10</v>
      </c>
      <c r="E1529" s="67">
        <v>167981.44</v>
      </c>
      <c r="F1529" s="67">
        <v>121076942.63000003</v>
      </c>
      <c r="G1529" s="17">
        <f>+Tabla1[[#This Row],[Toneladas Km (Ton.Km)]]/Tabla1[[#This Row],[Toneladas (Ton)]]</f>
        <v>720.77571563858498</v>
      </c>
      <c r="H1529" s="18">
        <v>35018934.160000004</v>
      </c>
      <c r="I1529" s="18">
        <f t="shared" si="88"/>
        <v>208.46906753508009</v>
      </c>
      <c r="J1529" s="18">
        <f t="shared" si="89"/>
        <v>0.28922876147454962</v>
      </c>
      <c r="K1529" s="18"/>
      <c r="L1529" s="56" t="str">
        <f>+VLOOKUP(Tabla1[[#This Row],[Operador]],OPE_6[#All],9,FALSE)</f>
        <v>F-BCyL SA - TAC - L. SM</v>
      </c>
    </row>
    <row r="1530" spans="1:12" x14ac:dyDescent="0.2">
      <c r="A1530" s="15">
        <v>2014</v>
      </c>
      <c r="B1530" s="15" t="s">
        <v>14</v>
      </c>
      <c r="C1530" s="16" t="str">
        <f t="shared" si="90"/>
        <v>Mayo-2014</v>
      </c>
      <c r="D1530" s="15" t="s">
        <v>6</v>
      </c>
      <c r="E1530" s="67">
        <v>460470.69899999996</v>
      </c>
      <c r="F1530" s="67">
        <v>164748205.70699999</v>
      </c>
      <c r="G1530" s="17">
        <f>+Tabla1[[#This Row],[Toneladas Km (Ton.Km)]]/Tabla1[[#This Row],[Toneladas (Ton)]]</f>
        <v>357.78216955993543</v>
      </c>
      <c r="H1530" s="18">
        <v>55970507.969999999</v>
      </c>
      <c r="I1530" s="18">
        <f t="shared" si="88"/>
        <v>121.55063957717753</v>
      </c>
      <c r="J1530" s="18">
        <f t="shared" si="89"/>
        <v>0.33973364219542374</v>
      </c>
      <c r="K1530" s="18"/>
      <c r="L1530" s="56" t="str">
        <f>+VLOOKUP(Tabla1[[#This Row],[Operador]],OPE_6[#All],9,FALSE)</f>
        <v>A-FSR SA</v>
      </c>
    </row>
    <row r="1531" spans="1:12" x14ac:dyDescent="0.2">
      <c r="A1531" s="15">
        <v>2014</v>
      </c>
      <c r="B1531" s="15" t="s">
        <v>14</v>
      </c>
      <c r="C1531" s="16" t="str">
        <f t="shared" si="90"/>
        <v>Mayo-2014</v>
      </c>
      <c r="D1531" s="15" t="s">
        <v>81</v>
      </c>
      <c r="E1531" s="67">
        <v>472999.89999999997</v>
      </c>
      <c r="F1531" s="67">
        <v>184753128.55840001</v>
      </c>
      <c r="G1531" s="17">
        <f>+Tabla1[[#This Row],[Toneladas Km (Ton.Km)]]/Tabla1[[#This Row],[Toneladas (Ton)]]</f>
        <v>390.59866304073216</v>
      </c>
      <c r="H1531" s="18">
        <v>85250410.251600027</v>
      </c>
      <c r="I1531" s="18">
        <f t="shared" si="88"/>
        <v>180.23346358339617</v>
      </c>
      <c r="J1531" s="18">
        <f t="shared" si="89"/>
        <v>0.46142877750864492</v>
      </c>
      <c r="K1531" s="18"/>
      <c r="L1531" s="56" t="str">
        <f>+VLOOKUP(Tabla1[[#This Row],[Operador]],OPE_6[#All],9,FALSE)</f>
        <v>B-FEP SA</v>
      </c>
    </row>
    <row r="1532" spans="1:12" x14ac:dyDescent="0.2">
      <c r="A1532" s="15">
        <v>2014</v>
      </c>
      <c r="B1532" s="15" t="s">
        <v>14</v>
      </c>
      <c r="C1532" s="16" t="str">
        <f t="shared" si="90"/>
        <v>Mayo-2014</v>
      </c>
      <c r="D1532" s="15" t="s">
        <v>7</v>
      </c>
      <c r="E1532" s="67">
        <v>640386.5</v>
      </c>
      <c r="F1532" s="67">
        <v>244551740</v>
      </c>
      <c r="G1532" s="17">
        <f>+Tabla1[[#This Row],[Toneladas Km (Ton.Km)]]/Tabla1[[#This Row],[Toneladas (Ton)]]</f>
        <v>381.88147314161057</v>
      </c>
      <c r="H1532" s="18">
        <v>68969637</v>
      </c>
      <c r="I1532" s="18">
        <f t="shared" si="88"/>
        <v>107.70001709904878</v>
      </c>
      <c r="J1532" s="18">
        <f t="shared" si="89"/>
        <v>0.28202472409315099</v>
      </c>
      <c r="K1532" s="18"/>
      <c r="L1532" s="56" t="str">
        <f>+VLOOKUP(Tabla1[[#This Row],[Operador]],OPE_6[#All],9,FALSE)</f>
        <v>C-NCA SA</v>
      </c>
    </row>
    <row r="1533" spans="1:12" x14ac:dyDescent="0.2">
      <c r="A1533" s="15">
        <v>2014</v>
      </c>
      <c r="B1533" s="15" t="s">
        <v>14</v>
      </c>
      <c r="C1533" s="16" t="str">
        <f t="shared" si="90"/>
        <v>Mayo-2014</v>
      </c>
      <c r="D1533" s="15" t="s">
        <v>8</v>
      </c>
      <c r="E1533" s="67">
        <v>92546</v>
      </c>
      <c r="F1533" s="67">
        <v>57603212</v>
      </c>
      <c r="G1533" s="17">
        <f>+Tabla1[[#This Row],[Toneladas Km (Ton.Km)]]/Tabla1[[#This Row],[Toneladas (Ton)]]</f>
        <v>622.42789531692347</v>
      </c>
      <c r="H1533" s="18">
        <v>19517792.239999998</v>
      </c>
      <c r="I1533" s="18">
        <f t="shared" si="88"/>
        <v>210.89828020659994</v>
      </c>
      <c r="J1533" s="18">
        <f t="shared" si="89"/>
        <v>0.33883166515089469</v>
      </c>
      <c r="K1533" s="18"/>
      <c r="L1533" s="56" t="str">
        <f>+VLOOKUP(Tabla1[[#This Row],[Operador]],OPE_6[#All],9,FALSE)</f>
        <v>D-BCyL SA - TAC - L. BEL</v>
      </c>
    </row>
    <row r="1534" spans="1:12" x14ac:dyDescent="0.2">
      <c r="A1534" s="15">
        <v>2014</v>
      </c>
      <c r="B1534" s="15" t="s">
        <v>14</v>
      </c>
      <c r="C1534" s="16" t="str">
        <f t="shared" si="90"/>
        <v>Mayo-2014</v>
      </c>
      <c r="D1534" s="15" t="s">
        <v>9</v>
      </c>
      <c r="E1534" s="67">
        <v>22750.57</v>
      </c>
      <c r="F1534" s="67">
        <v>13463268.609999998</v>
      </c>
      <c r="G1534" s="17">
        <f>+Tabla1[[#This Row],[Toneladas Km (Ton.Km)]]/Tabla1[[#This Row],[Toneladas (Ton)]]</f>
        <v>591.77719986795921</v>
      </c>
      <c r="H1534" s="18">
        <v>3501085.83</v>
      </c>
      <c r="I1534" s="18">
        <f t="shared" si="88"/>
        <v>153.89002693119338</v>
      </c>
      <c r="J1534" s="18">
        <f t="shared" si="89"/>
        <v>0.26004723900402077</v>
      </c>
      <c r="K1534" s="18"/>
      <c r="L1534" s="56" t="str">
        <f>+VLOOKUP(Tabla1[[#This Row],[Operador]],OPE_6[#All],9,FALSE)</f>
        <v>E-BCyL SA - TAC - L. URQ</v>
      </c>
    </row>
    <row r="1535" spans="1:12" x14ac:dyDescent="0.2">
      <c r="A1535" s="15">
        <v>2014</v>
      </c>
      <c r="B1535" s="15" t="s">
        <v>14</v>
      </c>
      <c r="C1535" s="16" t="str">
        <f t="shared" si="90"/>
        <v>Mayo-2014</v>
      </c>
      <c r="D1535" s="15" t="s">
        <v>10</v>
      </c>
      <c r="E1535" s="67">
        <v>163907.69</v>
      </c>
      <c r="F1535" s="67">
        <v>119235259.89</v>
      </c>
      <c r="G1535" s="17">
        <f>+Tabla1[[#This Row],[Toneladas Km (Ton.Km)]]/Tabla1[[#This Row],[Toneladas (Ton)]]</f>
        <v>727.45372648470607</v>
      </c>
      <c r="H1535" s="18">
        <v>37696796.61999999</v>
      </c>
      <c r="I1535" s="18">
        <f t="shared" si="88"/>
        <v>229.98796834974607</v>
      </c>
      <c r="J1535" s="18">
        <f t="shared" si="89"/>
        <v>0.3161547738041332</v>
      </c>
      <c r="K1535" s="18"/>
      <c r="L1535" s="56" t="str">
        <f>+VLOOKUP(Tabla1[[#This Row],[Operador]],OPE_6[#All],9,FALSE)</f>
        <v>F-BCyL SA - TAC - L. SM</v>
      </c>
    </row>
    <row r="1536" spans="1:12" x14ac:dyDescent="0.2">
      <c r="A1536" s="15">
        <v>2014</v>
      </c>
      <c r="B1536" s="15" t="s">
        <v>15</v>
      </c>
      <c r="C1536" s="16" t="str">
        <f t="shared" si="90"/>
        <v>Junio-2014</v>
      </c>
      <c r="D1536" s="15" t="s">
        <v>6</v>
      </c>
      <c r="E1536" s="67">
        <v>412808.94799999992</v>
      </c>
      <c r="F1536" s="67">
        <v>153662945.28099999</v>
      </c>
      <c r="G1536" s="17">
        <f>+Tabla1[[#This Row],[Toneladas Km (Ton.Km)]]/Tabla1[[#This Row],[Toneladas (Ton)]]</f>
        <v>372.23743822771985</v>
      </c>
      <c r="H1536" s="18">
        <v>52416299.239999995</v>
      </c>
      <c r="I1536" s="18">
        <f t="shared" si="88"/>
        <v>126.97471673990944</v>
      </c>
      <c r="J1536" s="18">
        <f t="shared" si="89"/>
        <v>0.34111216041152592</v>
      </c>
      <c r="K1536" s="18"/>
      <c r="L1536" s="56" t="str">
        <f>+VLOOKUP(Tabla1[[#This Row],[Operador]],OPE_6[#All],9,FALSE)</f>
        <v>A-FSR SA</v>
      </c>
    </row>
    <row r="1537" spans="1:12" x14ac:dyDescent="0.2">
      <c r="A1537" s="15">
        <v>2014</v>
      </c>
      <c r="B1537" s="15" t="s">
        <v>15</v>
      </c>
      <c r="C1537" s="16" t="str">
        <f t="shared" si="90"/>
        <v>Junio-2014</v>
      </c>
      <c r="D1537" s="15" t="s">
        <v>81</v>
      </c>
      <c r="E1537" s="67">
        <v>427999.995</v>
      </c>
      <c r="F1537" s="67">
        <v>166650155.22000003</v>
      </c>
      <c r="G1537" s="17">
        <f>+Tabla1[[#This Row],[Toneladas Km (Ton.Km)]]/Tabla1[[#This Row],[Toneladas (Ton)]]</f>
        <v>389.36952609076559</v>
      </c>
      <c r="H1537" s="18">
        <v>75664203.515799984</v>
      </c>
      <c r="I1537" s="18">
        <f t="shared" si="88"/>
        <v>176.78552429842898</v>
      </c>
      <c r="J1537" s="18">
        <f t="shared" si="89"/>
        <v>0.45403020126751953</v>
      </c>
      <c r="K1537" s="18"/>
      <c r="L1537" s="56" t="str">
        <f>+VLOOKUP(Tabla1[[#This Row],[Operador]],OPE_6[#All],9,FALSE)</f>
        <v>B-FEP SA</v>
      </c>
    </row>
    <row r="1538" spans="1:12" x14ac:dyDescent="0.2">
      <c r="A1538" s="15">
        <v>2014</v>
      </c>
      <c r="B1538" s="15" t="s">
        <v>15</v>
      </c>
      <c r="C1538" s="16" t="str">
        <f t="shared" si="90"/>
        <v>Junio-2014</v>
      </c>
      <c r="D1538" s="15" t="s">
        <v>7</v>
      </c>
      <c r="E1538" s="67">
        <v>747819.25</v>
      </c>
      <c r="F1538" s="67">
        <v>312483387</v>
      </c>
      <c r="G1538" s="17">
        <f>+Tabla1[[#This Row],[Toneladas Km (Ton.Km)]]/Tabla1[[#This Row],[Toneladas (Ton)]]</f>
        <v>417.85951217490054</v>
      </c>
      <c r="H1538" s="18">
        <v>87499191</v>
      </c>
      <c r="I1538" s="18">
        <f t="shared" ref="I1538:I1569" si="91">+H1538/E1538</f>
        <v>117.00580186990372</v>
      </c>
      <c r="J1538" s="18">
        <f t="shared" ref="J1538:J1569" si="92">+H1538/F1538</f>
        <v>0.28001229710173359</v>
      </c>
      <c r="K1538" s="18"/>
      <c r="L1538" s="56" t="str">
        <f>+VLOOKUP(Tabla1[[#This Row],[Operador]],OPE_6[#All],9,FALSE)</f>
        <v>C-NCA SA</v>
      </c>
    </row>
    <row r="1539" spans="1:12" x14ac:dyDescent="0.2">
      <c r="A1539" s="15">
        <v>2014</v>
      </c>
      <c r="B1539" s="15" t="s">
        <v>15</v>
      </c>
      <c r="C1539" s="16" t="str">
        <f t="shared" si="90"/>
        <v>Junio-2014</v>
      </c>
      <c r="D1539" s="15" t="s">
        <v>8</v>
      </c>
      <c r="E1539" s="67">
        <v>104954</v>
      </c>
      <c r="F1539" s="67">
        <v>74777140.439999998</v>
      </c>
      <c r="G1539" s="17">
        <f>+Tabla1[[#This Row],[Toneladas Km (Ton.Km)]]/Tabla1[[#This Row],[Toneladas (Ton)]]</f>
        <v>712.47537435447907</v>
      </c>
      <c r="H1539" s="18">
        <v>24295944.920000002</v>
      </c>
      <c r="I1539" s="18">
        <f t="shared" si="91"/>
        <v>231.4913668845399</v>
      </c>
      <c r="J1539" s="18">
        <f t="shared" si="92"/>
        <v>0.32491139373662847</v>
      </c>
      <c r="K1539" s="18"/>
      <c r="L1539" s="56" t="str">
        <f>+VLOOKUP(Tabla1[[#This Row],[Operador]],OPE_6[#All],9,FALSE)</f>
        <v>D-BCyL SA - TAC - L. BEL</v>
      </c>
    </row>
    <row r="1540" spans="1:12" x14ac:dyDescent="0.2">
      <c r="A1540" s="15">
        <v>2014</v>
      </c>
      <c r="B1540" s="15" t="s">
        <v>15</v>
      </c>
      <c r="C1540" s="16" t="str">
        <f t="shared" si="90"/>
        <v>Junio-2014</v>
      </c>
      <c r="D1540" s="15" t="s">
        <v>9</v>
      </c>
      <c r="E1540" s="67">
        <v>16973.22</v>
      </c>
      <c r="F1540" s="67">
        <v>10242903.35</v>
      </c>
      <c r="G1540" s="17">
        <f>+Tabla1[[#This Row],[Toneladas Km (Ton.Km)]]/Tabla1[[#This Row],[Toneladas (Ton)]]</f>
        <v>603.47437610541772</v>
      </c>
      <c r="H1540" s="18">
        <v>3455431.3400000003</v>
      </c>
      <c r="I1540" s="18">
        <f t="shared" si="91"/>
        <v>203.58136758965006</v>
      </c>
      <c r="J1540" s="18">
        <f t="shared" si="92"/>
        <v>0.33734881819420864</v>
      </c>
      <c r="K1540" s="18"/>
      <c r="L1540" s="56" t="str">
        <f>+VLOOKUP(Tabla1[[#This Row],[Operador]],OPE_6[#All],9,FALSE)</f>
        <v>E-BCyL SA - TAC - L. URQ</v>
      </c>
    </row>
    <row r="1541" spans="1:12" x14ac:dyDescent="0.2">
      <c r="A1541" s="15">
        <v>2014</v>
      </c>
      <c r="B1541" s="15" t="s">
        <v>15</v>
      </c>
      <c r="C1541" s="16" t="str">
        <f t="shared" si="90"/>
        <v>Junio-2014</v>
      </c>
      <c r="D1541" s="15" t="s">
        <v>10</v>
      </c>
      <c r="E1541" s="67">
        <v>165400.31</v>
      </c>
      <c r="F1541" s="67">
        <v>122557102.02</v>
      </c>
      <c r="G1541" s="17">
        <f>+Tabla1[[#This Row],[Toneladas Km (Ton.Km)]]/Tabla1[[#This Row],[Toneladas (Ton)]]</f>
        <v>740.9726258675089</v>
      </c>
      <c r="H1541" s="18">
        <v>39160485.339999989</v>
      </c>
      <c r="I1541" s="18">
        <f t="shared" si="91"/>
        <v>236.76186181271359</v>
      </c>
      <c r="J1541" s="18">
        <f t="shared" si="92"/>
        <v>0.31952848667725042</v>
      </c>
      <c r="K1541" s="18"/>
      <c r="L1541" s="56" t="str">
        <f>+VLOOKUP(Tabla1[[#This Row],[Operador]],OPE_6[#All],9,FALSE)</f>
        <v>F-BCyL SA - TAC - L. SM</v>
      </c>
    </row>
    <row r="1542" spans="1:12" x14ac:dyDescent="0.2">
      <c r="A1542" s="15">
        <v>2014</v>
      </c>
      <c r="B1542" s="15" t="s">
        <v>16</v>
      </c>
      <c r="C1542" s="16" t="str">
        <f t="shared" si="90"/>
        <v>Julio-2014</v>
      </c>
      <c r="D1542" s="15" t="s">
        <v>6</v>
      </c>
      <c r="E1542" s="67">
        <v>429068.28399999993</v>
      </c>
      <c r="F1542" s="67">
        <v>153673076.84499997</v>
      </c>
      <c r="G1542" s="17">
        <f>+Tabla1[[#This Row],[Toneladas Km (Ton.Km)]]/Tabla1[[#This Row],[Toneladas (Ton)]]</f>
        <v>358.15529270161574</v>
      </c>
      <c r="H1542" s="18">
        <v>52402414.120000005</v>
      </c>
      <c r="I1542" s="18">
        <f t="shared" si="91"/>
        <v>122.1307098988468</v>
      </c>
      <c r="J1542" s="18">
        <f t="shared" si="92"/>
        <v>0.340999316183764</v>
      </c>
      <c r="K1542" s="18"/>
      <c r="L1542" s="56" t="str">
        <f>+VLOOKUP(Tabla1[[#This Row],[Operador]],OPE_6[#All],9,FALSE)</f>
        <v>A-FSR SA</v>
      </c>
    </row>
    <row r="1543" spans="1:12" x14ac:dyDescent="0.2">
      <c r="A1543" s="15">
        <v>2014</v>
      </c>
      <c r="B1543" s="15" t="s">
        <v>16</v>
      </c>
      <c r="C1543" s="16" t="str">
        <f t="shared" si="90"/>
        <v>Julio-2014</v>
      </c>
      <c r="D1543" s="15" t="s">
        <v>81</v>
      </c>
      <c r="E1543" s="67">
        <v>426000.29999999976</v>
      </c>
      <c r="F1543" s="67">
        <v>171080764.32399997</v>
      </c>
      <c r="G1543" s="17">
        <f>+Tabla1[[#This Row],[Toneladas Km (Ton.Km)]]/Tabla1[[#This Row],[Toneladas (Ton)]]</f>
        <v>401.59775550392823</v>
      </c>
      <c r="H1543" s="18">
        <v>71575555.429999977</v>
      </c>
      <c r="I1543" s="18">
        <f t="shared" si="91"/>
        <v>168.01761742890795</v>
      </c>
      <c r="J1543" s="18">
        <f t="shared" si="92"/>
        <v>0.41837289956483459</v>
      </c>
      <c r="K1543" s="18"/>
      <c r="L1543" s="56" t="str">
        <f>+VLOOKUP(Tabla1[[#This Row],[Operador]],OPE_6[#All],9,FALSE)</f>
        <v>B-FEP SA</v>
      </c>
    </row>
    <row r="1544" spans="1:12" x14ac:dyDescent="0.2">
      <c r="A1544" s="15">
        <v>2014</v>
      </c>
      <c r="B1544" s="15" t="s">
        <v>16</v>
      </c>
      <c r="C1544" s="16" t="str">
        <f t="shared" si="90"/>
        <v>Julio-2014</v>
      </c>
      <c r="D1544" s="15" t="s">
        <v>7</v>
      </c>
      <c r="E1544" s="67">
        <v>772051.64</v>
      </c>
      <c r="F1544" s="67">
        <v>356325014</v>
      </c>
      <c r="G1544" s="17">
        <f>+Tabla1[[#This Row],[Toneladas Km (Ton.Km)]]/Tabla1[[#This Row],[Toneladas (Ton)]]</f>
        <v>461.53002667023674</v>
      </c>
      <c r="H1544" s="18">
        <v>98643256</v>
      </c>
      <c r="I1544" s="18">
        <f t="shared" si="91"/>
        <v>127.7676918088018</v>
      </c>
      <c r="J1544" s="18">
        <f t="shared" si="92"/>
        <v>0.27683505823141563</v>
      </c>
      <c r="K1544" s="18"/>
      <c r="L1544" s="56" t="str">
        <f>+VLOOKUP(Tabla1[[#This Row],[Operador]],OPE_6[#All],9,FALSE)</f>
        <v>C-NCA SA</v>
      </c>
    </row>
    <row r="1545" spans="1:12" x14ac:dyDescent="0.2">
      <c r="A1545" s="15">
        <v>2014</v>
      </c>
      <c r="B1545" s="15" t="s">
        <v>16</v>
      </c>
      <c r="C1545" s="16" t="str">
        <f t="shared" si="90"/>
        <v>Julio-2014</v>
      </c>
      <c r="D1545" s="15" t="s">
        <v>8</v>
      </c>
      <c r="E1545" s="67">
        <v>104188.14</v>
      </c>
      <c r="F1545" s="67">
        <v>76371107.400000006</v>
      </c>
      <c r="G1545" s="17">
        <f>+Tabla1[[#This Row],[Toneladas Km (Ton.Km)]]/Tabla1[[#This Row],[Toneladas (Ton)]]</f>
        <v>733.01152511216731</v>
      </c>
      <c r="H1545" s="18">
        <v>24059631.329999998</v>
      </c>
      <c r="I1545" s="18">
        <f t="shared" si="91"/>
        <v>230.92485699427976</v>
      </c>
      <c r="J1545" s="18">
        <f t="shared" si="92"/>
        <v>0.31503577922453951</v>
      </c>
      <c r="K1545" s="18"/>
      <c r="L1545" s="56" t="str">
        <f>+VLOOKUP(Tabla1[[#This Row],[Operador]],OPE_6[#All],9,FALSE)</f>
        <v>D-BCyL SA - TAC - L. BEL</v>
      </c>
    </row>
    <row r="1546" spans="1:12" x14ac:dyDescent="0.2">
      <c r="A1546" s="15">
        <v>2014</v>
      </c>
      <c r="B1546" s="15" t="s">
        <v>16</v>
      </c>
      <c r="C1546" s="16" t="str">
        <f t="shared" si="90"/>
        <v>Julio-2014</v>
      </c>
      <c r="D1546" s="15" t="s">
        <v>9</v>
      </c>
      <c r="E1546" s="67">
        <v>20757.7</v>
      </c>
      <c r="F1546" s="67">
        <v>13159867.35</v>
      </c>
      <c r="G1546" s="17">
        <f>+Tabla1[[#This Row],[Toneladas Km (Ton.Km)]]/Tabla1[[#This Row],[Toneladas (Ton)]]</f>
        <v>633.97521642571189</v>
      </c>
      <c r="H1546" s="18">
        <v>4542422.5200000005</v>
      </c>
      <c r="I1546" s="18">
        <f t="shared" si="91"/>
        <v>218.83072402048398</v>
      </c>
      <c r="J1546" s="18">
        <f t="shared" si="92"/>
        <v>0.34517236376246607</v>
      </c>
      <c r="K1546" s="18"/>
      <c r="L1546" s="56" t="str">
        <f>+VLOOKUP(Tabla1[[#This Row],[Operador]],OPE_6[#All],9,FALSE)</f>
        <v>E-BCyL SA - TAC - L. URQ</v>
      </c>
    </row>
    <row r="1547" spans="1:12" x14ac:dyDescent="0.2">
      <c r="A1547" s="15">
        <v>2014</v>
      </c>
      <c r="B1547" s="15" t="s">
        <v>16</v>
      </c>
      <c r="C1547" s="16" t="str">
        <f t="shared" si="90"/>
        <v>Julio-2014</v>
      </c>
      <c r="D1547" s="15" t="s">
        <v>10</v>
      </c>
      <c r="E1547" s="67">
        <v>168095.31999999998</v>
      </c>
      <c r="F1547" s="67">
        <v>124357661.70000002</v>
      </c>
      <c r="G1547" s="17">
        <f>+Tabla1[[#This Row],[Toneladas Km (Ton.Km)]]/Tabla1[[#This Row],[Toneladas (Ton)]]</f>
        <v>739.80442584600235</v>
      </c>
      <c r="H1547" s="18">
        <v>38608486.250000007</v>
      </c>
      <c r="I1547" s="18">
        <f t="shared" si="91"/>
        <v>229.6821009056053</v>
      </c>
      <c r="J1547" s="18">
        <f t="shared" si="92"/>
        <v>0.31046326959040915</v>
      </c>
      <c r="K1547" s="18"/>
      <c r="L1547" s="56" t="str">
        <f>+VLOOKUP(Tabla1[[#This Row],[Operador]],OPE_6[#All],9,FALSE)</f>
        <v>F-BCyL SA - TAC - L. SM</v>
      </c>
    </row>
    <row r="1548" spans="1:12" x14ac:dyDescent="0.2">
      <c r="A1548" s="15">
        <v>2014</v>
      </c>
      <c r="B1548" s="15" t="s">
        <v>28</v>
      </c>
      <c r="C1548" s="16" t="str">
        <f t="shared" si="90"/>
        <v>Agosto-2014</v>
      </c>
      <c r="D1548" s="15" t="s">
        <v>6</v>
      </c>
      <c r="E1548" s="67">
        <v>420360.42300000001</v>
      </c>
      <c r="F1548" s="67">
        <v>155229434.72499999</v>
      </c>
      <c r="G1548" s="17">
        <f>+Tabla1[[#This Row],[Toneladas Km (Ton.Km)]]/Tabla1[[#This Row],[Toneladas (Ton)]]</f>
        <v>369.27699714727902</v>
      </c>
      <c r="H1548" s="18">
        <v>56075710.199999996</v>
      </c>
      <c r="I1548" s="18">
        <f t="shared" si="91"/>
        <v>133.39911926009265</v>
      </c>
      <c r="J1548" s="18">
        <f t="shared" si="92"/>
        <v>0.3612440533545852</v>
      </c>
      <c r="K1548" s="18"/>
      <c r="L1548" s="56" t="str">
        <f>+VLOOKUP(Tabla1[[#This Row],[Operador]],OPE_6[#All],9,FALSE)</f>
        <v>A-FSR SA</v>
      </c>
    </row>
    <row r="1549" spans="1:12" x14ac:dyDescent="0.2">
      <c r="A1549" s="15">
        <v>2014</v>
      </c>
      <c r="B1549" s="15" t="s">
        <v>28</v>
      </c>
      <c r="C1549" s="16" t="str">
        <f t="shared" si="90"/>
        <v>Agosto-2014</v>
      </c>
      <c r="D1549" s="15" t="s">
        <v>81</v>
      </c>
      <c r="E1549" s="67">
        <v>393999.99999999983</v>
      </c>
      <c r="F1549" s="67">
        <v>163812331.63500008</v>
      </c>
      <c r="G1549" s="17">
        <f>+Tabla1[[#This Row],[Toneladas Km (Ton.Km)]]/Tabla1[[#This Row],[Toneladas (Ton)]]</f>
        <v>415.76733917512729</v>
      </c>
      <c r="H1549" s="18">
        <v>63281768.834300019</v>
      </c>
      <c r="I1549" s="18">
        <f t="shared" si="91"/>
        <v>160.61362648299504</v>
      </c>
      <c r="J1549" s="18">
        <f t="shared" si="92"/>
        <v>0.38630650209717948</v>
      </c>
      <c r="K1549" s="18"/>
      <c r="L1549" s="56" t="str">
        <f>+VLOOKUP(Tabla1[[#This Row],[Operador]],OPE_6[#All],9,FALSE)</f>
        <v>B-FEP SA</v>
      </c>
    </row>
    <row r="1550" spans="1:12" x14ac:dyDescent="0.2">
      <c r="A1550" s="15">
        <v>2014</v>
      </c>
      <c r="B1550" s="15" t="s">
        <v>28</v>
      </c>
      <c r="C1550" s="16" t="str">
        <f t="shared" si="90"/>
        <v>Agosto-2014</v>
      </c>
      <c r="D1550" s="15" t="s">
        <v>7</v>
      </c>
      <c r="E1550" s="67">
        <v>753767.2</v>
      </c>
      <c r="F1550" s="67">
        <v>345720858</v>
      </c>
      <c r="G1550" s="17">
        <f>+Tabla1[[#This Row],[Toneladas Km (Ton.Km)]]/Tabla1[[#This Row],[Toneladas (Ton)]]</f>
        <v>458.65733876454163</v>
      </c>
      <c r="H1550" s="18">
        <v>98050988</v>
      </c>
      <c r="I1550" s="18">
        <f t="shared" si="91"/>
        <v>130.08126116392435</v>
      </c>
      <c r="J1550" s="18">
        <f t="shared" si="92"/>
        <v>0.28361316863329084</v>
      </c>
      <c r="K1550" s="18"/>
      <c r="L1550" s="56" t="str">
        <f>+VLOOKUP(Tabla1[[#This Row],[Operador]],OPE_6[#All],9,FALSE)</f>
        <v>C-NCA SA</v>
      </c>
    </row>
    <row r="1551" spans="1:12" x14ac:dyDescent="0.2">
      <c r="A1551" s="15">
        <v>2014</v>
      </c>
      <c r="B1551" s="15" t="s">
        <v>28</v>
      </c>
      <c r="C1551" s="16" t="str">
        <f t="shared" si="90"/>
        <v>Agosto-2014</v>
      </c>
      <c r="D1551" s="15" t="s">
        <v>8</v>
      </c>
      <c r="E1551" s="67">
        <v>101940.48</v>
      </c>
      <c r="F1551" s="67">
        <v>74642269.439999998</v>
      </c>
      <c r="G1551" s="17">
        <f>+Tabla1[[#This Row],[Toneladas Km (Ton.Km)]]/Tabla1[[#This Row],[Toneladas (Ton)]]</f>
        <v>732.21422382943456</v>
      </c>
      <c r="H1551" s="18">
        <v>22200190.800000001</v>
      </c>
      <c r="I1551" s="18">
        <f t="shared" si="91"/>
        <v>217.77600811767809</v>
      </c>
      <c r="J1551" s="18">
        <f t="shared" si="92"/>
        <v>0.29742116586963196</v>
      </c>
      <c r="K1551" s="18"/>
      <c r="L1551" s="56" t="str">
        <f>+VLOOKUP(Tabla1[[#This Row],[Operador]],OPE_6[#All],9,FALSE)</f>
        <v>D-BCyL SA - TAC - L. BEL</v>
      </c>
    </row>
    <row r="1552" spans="1:12" x14ac:dyDescent="0.2">
      <c r="A1552" s="15">
        <v>2014</v>
      </c>
      <c r="B1552" s="15" t="s">
        <v>28</v>
      </c>
      <c r="C1552" s="16" t="str">
        <f t="shared" si="90"/>
        <v>Agosto-2014</v>
      </c>
      <c r="D1552" s="15" t="s">
        <v>9</v>
      </c>
      <c r="E1552" s="67">
        <v>17850.84</v>
      </c>
      <c r="F1552" s="67">
        <v>10330879.09</v>
      </c>
      <c r="G1552" s="17">
        <f>+Tabla1[[#This Row],[Toneladas Km (Ton.Km)]]/Tabla1[[#This Row],[Toneladas (Ton)]]</f>
        <v>578.733498815742</v>
      </c>
      <c r="H1552" s="18">
        <v>3682140.0500000003</v>
      </c>
      <c r="I1552" s="18">
        <f t="shared" si="91"/>
        <v>206.2726487941184</v>
      </c>
      <c r="J1552" s="18">
        <f t="shared" si="92"/>
        <v>0.35642078645216246</v>
      </c>
      <c r="K1552" s="18"/>
      <c r="L1552" s="56" t="str">
        <f>+VLOOKUP(Tabla1[[#This Row],[Operador]],OPE_6[#All],9,FALSE)</f>
        <v>E-BCyL SA - TAC - L. URQ</v>
      </c>
    </row>
    <row r="1553" spans="1:12" x14ac:dyDescent="0.2">
      <c r="A1553" s="15">
        <v>2014</v>
      </c>
      <c r="B1553" s="15" t="s">
        <v>28</v>
      </c>
      <c r="C1553" s="16" t="str">
        <f t="shared" si="90"/>
        <v>Agosto-2014</v>
      </c>
      <c r="D1553" s="15" t="s">
        <v>10</v>
      </c>
      <c r="E1553" s="67">
        <v>165357.71</v>
      </c>
      <c r="F1553" s="67">
        <v>114358496.26999997</v>
      </c>
      <c r="G1553" s="17">
        <f>+Tabla1[[#This Row],[Toneladas Km (Ton.Km)]]/Tabla1[[#This Row],[Toneladas (Ton)]]</f>
        <v>691.58248665877124</v>
      </c>
      <c r="H1553" s="18">
        <v>38917463.189999998</v>
      </c>
      <c r="I1553" s="18">
        <f t="shared" si="91"/>
        <v>235.35318183833098</v>
      </c>
      <c r="J1553" s="18">
        <f t="shared" si="92"/>
        <v>0.34031107840134606</v>
      </c>
      <c r="K1553" s="18"/>
      <c r="L1553" s="56" t="str">
        <f>+VLOOKUP(Tabla1[[#This Row],[Operador]],OPE_6[#All],9,FALSE)</f>
        <v>F-BCyL SA - TAC - L. SM</v>
      </c>
    </row>
    <row r="1554" spans="1:12" x14ac:dyDescent="0.2">
      <c r="A1554" s="15">
        <v>2014</v>
      </c>
      <c r="B1554" s="15" t="s">
        <v>29</v>
      </c>
      <c r="C1554" s="16" t="str">
        <f t="shared" si="90"/>
        <v>Septiembre-2014</v>
      </c>
      <c r="D1554" s="15" t="s">
        <v>6</v>
      </c>
      <c r="E1554" s="67">
        <v>469944.81300000008</v>
      </c>
      <c r="F1554" s="67">
        <v>174203142.06500003</v>
      </c>
      <c r="G1554" s="17">
        <f>+Tabla1[[#This Row],[Toneladas Km (Ton.Km)]]/Tabla1[[#This Row],[Toneladas (Ton)]]</f>
        <v>370.68850904627391</v>
      </c>
      <c r="H1554" s="18">
        <v>63194171.019999996</v>
      </c>
      <c r="I1554" s="18">
        <f t="shared" si="91"/>
        <v>134.47147254713923</v>
      </c>
      <c r="J1554" s="18">
        <f t="shared" si="92"/>
        <v>0.36276137313539669</v>
      </c>
      <c r="K1554" s="18"/>
      <c r="L1554" s="56" t="str">
        <f>+VLOOKUP(Tabla1[[#This Row],[Operador]],OPE_6[#All],9,FALSE)</f>
        <v>A-FSR SA</v>
      </c>
    </row>
    <row r="1555" spans="1:12" x14ac:dyDescent="0.2">
      <c r="A1555" s="15">
        <v>2014</v>
      </c>
      <c r="B1555" s="15" t="s">
        <v>29</v>
      </c>
      <c r="C1555" s="16" t="str">
        <f t="shared" si="90"/>
        <v>Septiembre-2014</v>
      </c>
      <c r="D1555" s="15" t="s">
        <v>81</v>
      </c>
      <c r="E1555" s="67">
        <v>288000.39500000002</v>
      </c>
      <c r="F1555" s="67">
        <v>137541730.273</v>
      </c>
      <c r="G1555" s="17">
        <f>+Tabla1[[#This Row],[Toneladas Km (Ton.Km)]]/Tabla1[[#This Row],[Toneladas (Ton)]]</f>
        <v>477.57479732970501</v>
      </c>
      <c r="H1555" s="18">
        <v>43921550.09390001</v>
      </c>
      <c r="I1555" s="18">
        <f t="shared" si="91"/>
        <v>152.50517310540496</v>
      </c>
      <c r="J1555" s="18">
        <f t="shared" si="92"/>
        <v>0.31933254007145484</v>
      </c>
      <c r="K1555" s="18"/>
      <c r="L1555" s="56" t="str">
        <f>+VLOOKUP(Tabla1[[#This Row],[Operador]],OPE_6[#All],9,FALSE)</f>
        <v>B-FEP SA</v>
      </c>
    </row>
    <row r="1556" spans="1:12" x14ac:dyDescent="0.2">
      <c r="A1556" s="15">
        <v>2014</v>
      </c>
      <c r="B1556" s="15" t="s">
        <v>29</v>
      </c>
      <c r="C1556" s="16" t="str">
        <f t="shared" si="90"/>
        <v>Septiembre-2014</v>
      </c>
      <c r="D1556" s="15" t="s">
        <v>7</v>
      </c>
      <c r="E1556" s="67">
        <v>715452.41</v>
      </c>
      <c r="F1556" s="67">
        <v>308396297</v>
      </c>
      <c r="G1556" s="17">
        <f>+Tabla1[[#This Row],[Toneladas Km (Ton.Km)]]/Tabla1[[#This Row],[Toneladas (Ton)]]</f>
        <v>431.05074871436938</v>
      </c>
      <c r="H1556" s="18">
        <v>88540949</v>
      </c>
      <c r="I1556" s="18">
        <f t="shared" si="91"/>
        <v>123.7551900901417</v>
      </c>
      <c r="J1556" s="18">
        <f t="shared" si="92"/>
        <v>0.28710120666591532</v>
      </c>
      <c r="K1556" s="18"/>
      <c r="L1556" s="56" t="str">
        <f>+VLOOKUP(Tabla1[[#This Row],[Operador]],OPE_6[#All],9,FALSE)</f>
        <v>C-NCA SA</v>
      </c>
    </row>
    <row r="1557" spans="1:12" x14ac:dyDescent="0.2">
      <c r="A1557" s="15">
        <v>2014</v>
      </c>
      <c r="B1557" s="15" t="s">
        <v>29</v>
      </c>
      <c r="C1557" s="16" t="str">
        <f t="shared" si="90"/>
        <v>Septiembre-2014</v>
      </c>
      <c r="D1557" s="15" t="s">
        <v>8</v>
      </c>
      <c r="E1557" s="67">
        <v>102777.3</v>
      </c>
      <c r="F1557" s="67">
        <v>76160370.50999999</v>
      </c>
      <c r="G1557" s="17">
        <f>+Tabla1[[#This Row],[Toneladas Km (Ton.Km)]]/Tabla1[[#This Row],[Toneladas (Ton)]]</f>
        <v>741.02326593518205</v>
      </c>
      <c r="H1557" s="18">
        <v>23795953.979999997</v>
      </c>
      <c r="I1557" s="18">
        <f t="shared" si="91"/>
        <v>231.52927718474797</v>
      </c>
      <c r="J1557" s="18">
        <f t="shared" si="92"/>
        <v>0.31244535472520513</v>
      </c>
      <c r="K1557" s="18"/>
      <c r="L1557" s="56" t="str">
        <f>+VLOOKUP(Tabla1[[#This Row],[Operador]],OPE_6[#All],9,FALSE)</f>
        <v>D-BCyL SA - TAC - L. BEL</v>
      </c>
    </row>
    <row r="1558" spans="1:12" x14ac:dyDescent="0.2">
      <c r="A1558" s="15">
        <v>2014</v>
      </c>
      <c r="B1558" s="15" t="s">
        <v>29</v>
      </c>
      <c r="C1558" s="16" t="str">
        <f t="shared" si="90"/>
        <v>Septiembre-2014</v>
      </c>
      <c r="D1558" s="15" t="s">
        <v>9</v>
      </c>
      <c r="E1558" s="67">
        <v>16933.45</v>
      </c>
      <c r="F1558" s="67">
        <v>10465981.73</v>
      </c>
      <c r="G1558" s="17">
        <f>+Tabla1[[#This Row],[Toneladas Km (Ton.Km)]]/Tabla1[[#This Row],[Toneladas (Ton)]]</f>
        <v>618.06552887923021</v>
      </c>
      <c r="H1558" s="18">
        <v>3946269.02</v>
      </c>
      <c r="I1558" s="18">
        <f t="shared" si="91"/>
        <v>233.04577744050974</v>
      </c>
      <c r="J1558" s="18">
        <f t="shared" si="92"/>
        <v>0.37705674649596393</v>
      </c>
      <c r="K1558" s="18"/>
      <c r="L1558" s="56" t="str">
        <f>+VLOOKUP(Tabla1[[#This Row],[Operador]],OPE_6[#All],9,FALSE)</f>
        <v>E-BCyL SA - TAC - L. URQ</v>
      </c>
    </row>
    <row r="1559" spans="1:12" x14ac:dyDescent="0.2">
      <c r="A1559" s="15">
        <v>2014</v>
      </c>
      <c r="B1559" s="15" t="s">
        <v>29</v>
      </c>
      <c r="C1559" s="16" t="str">
        <f t="shared" si="90"/>
        <v>Septiembre-2014</v>
      </c>
      <c r="D1559" s="15" t="s">
        <v>10</v>
      </c>
      <c r="E1559" s="67">
        <v>168928.85999999996</v>
      </c>
      <c r="F1559" s="67">
        <v>119992545.85000002</v>
      </c>
      <c r="G1559" s="17">
        <f>+Tabla1[[#This Row],[Toneladas Km (Ton.Km)]]/Tabla1[[#This Row],[Toneladas (Ton)]]</f>
        <v>710.31406859668652</v>
      </c>
      <c r="H1559" s="18">
        <v>42232270.410000011</v>
      </c>
      <c r="I1559" s="18">
        <f t="shared" si="91"/>
        <v>250.00032800789648</v>
      </c>
      <c r="J1559" s="18">
        <f t="shared" si="92"/>
        <v>0.35195744961352532</v>
      </c>
      <c r="K1559" s="18"/>
      <c r="L1559" s="56" t="str">
        <f>+VLOOKUP(Tabla1[[#This Row],[Operador]],OPE_6[#All],9,FALSE)</f>
        <v>F-BCyL SA - TAC - L. SM</v>
      </c>
    </row>
    <row r="1560" spans="1:12" x14ac:dyDescent="0.2">
      <c r="A1560" s="15">
        <v>2014</v>
      </c>
      <c r="B1560" s="15" t="s">
        <v>30</v>
      </c>
      <c r="C1560" s="16" t="str">
        <f t="shared" si="90"/>
        <v>Octubre-2014</v>
      </c>
      <c r="D1560" s="15" t="s">
        <v>6</v>
      </c>
      <c r="E1560" s="67">
        <v>457358.00600000005</v>
      </c>
      <c r="F1560" s="67">
        <v>164770097.47000003</v>
      </c>
      <c r="G1560" s="17">
        <f>+Tabla1[[#This Row],[Toneladas Km (Ton.Km)]]/Tabla1[[#This Row],[Toneladas (Ton)]]</f>
        <v>360.26503375563522</v>
      </c>
      <c r="H1560" s="18">
        <v>67172075.899999991</v>
      </c>
      <c r="I1560" s="18">
        <f t="shared" si="91"/>
        <v>146.86979350701469</v>
      </c>
      <c r="J1560" s="18">
        <f t="shared" si="92"/>
        <v>0.40767151887028608</v>
      </c>
      <c r="K1560" s="18"/>
      <c r="L1560" s="56" t="str">
        <f>+VLOOKUP(Tabla1[[#This Row],[Operador]],OPE_6[#All],9,FALSE)</f>
        <v>A-FSR SA</v>
      </c>
    </row>
    <row r="1561" spans="1:12" x14ac:dyDescent="0.2">
      <c r="A1561" s="15">
        <v>2014</v>
      </c>
      <c r="B1561" s="15" t="s">
        <v>30</v>
      </c>
      <c r="C1561" s="16" t="str">
        <f t="shared" si="90"/>
        <v>Octubre-2014</v>
      </c>
      <c r="D1561" s="15" t="s">
        <v>81</v>
      </c>
      <c r="E1561" s="67">
        <v>256999.995</v>
      </c>
      <c r="F1561" s="67">
        <v>116143881.47399999</v>
      </c>
      <c r="G1561" s="17">
        <f>+Tabla1[[#This Row],[Toneladas Km (Ton.Km)]]/Tabla1[[#This Row],[Toneladas (Ton)]]</f>
        <v>451.92172658991683</v>
      </c>
      <c r="H1561" s="18">
        <v>39719404.739999987</v>
      </c>
      <c r="I1561" s="18">
        <f t="shared" si="91"/>
        <v>154.55021600292244</v>
      </c>
      <c r="J1561" s="18">
        <f t="shared" si="92"/>
        <v>0.34198447852710678</v>
      </c>
      <c r="K1561" s="18"/>
      <c r="L1561" s="56" t="str">
        <f>+VLOOKUP(Tabla1[[#This Row],[Operador]],OPE_6[#All],9,FALSE)</f>
        <v>B-FEP SA</v>
      </c>
    </row>
    <row r="1562" spans="1:12" x14ac:dyDescent="0.2">
      <c r="A1562" s="15">
        <v>2014</v>
      </c>
      <c r="B1562" s="15" t="s">
        <v>30</v>
      </c>
      <c r="C1562" s="16" t="str">
        <f t="shared" si="90"/>
        <v>Octubre-2014</v>
      </c>
      <c r="D1562" s="15" t="s">
        <v>7</v>
      </c>
      <c r="E1562" s="67">
        <v>689355.88</v>
      </c>
      <c r="F1562" s="67">
        <v>361257574</v>
      </c>
      <c r="G1562" s="17">
        <f>+Tabla1[[#This Row],[Toneladas Km (Ton.Km)]]/Tabla1[[#This Row],[Toneladas (Ton)]]</f>
        <v>524.05090676821385</v>
      </c>
      <c r="H1562" s="18">
        <v>100104925</v>
      </c>
      <c r="I1562" s="18">
        <f t="shared" si="91"/>
        <v>145.21516085421655</v>
      </c>
      <c r="J1562" s="18">
        <f t="shared" si="92"/>
        <v>0.2771012490938114</v>
      </c>
      <c r="K1562" s="18"/>
      <c r="L1562" s="56" t="str">
        <f>+VLOOKUP(Tabla1[[#This Row],[Operador]],OPE_6[#All],9,FALSE)</f>
        <v>C-NCA SA</v>
      </c>
    </row>
    <row r="1563" spans="1:12" x14ac:dyDescent="0.2">
      <c r="A1563" s="15">
        <v>2014</v>
      </c>
      <c r="B1563" s="15" t="s">
        <v>30</v>
      </c>
      <c r="C1563" s="16" t="str">
        <f t="shared" si="90"/>
        <v>Octubre-2014</v>
      </c>
      <c r="D1563" s="15" t="s">
        <v>8</v>
      </c>
      <c r="E1563" s="67">
        <v>102363.56000000001</v>
      </c>
      <c r="F1563" s="67">
        <v>84479726</v>
      </c>
      <c r="G1563" s="17">
        <f>+Tabla1[[#This Row],[Toneladas Km (Ton.Km)]]/Tabla1[[#This Row],[Toneladas (Ton)]]</f>
        <v>825.29101176238873</v>
      </c>
      <c r="H1563" s="18">
        <v>22722289</v>
      </c>
      <c r="I1563" s="18">
        <f t="shared" si="91"/>
        <v>221.97634587933439</v>
      </c>
      <c r="J1563" s="18">
        <f t="shared" si="92"/>
        <v>0.26896736147084566</v>
      </c>
      <c r="K1563" s="18"/>
      <c r="L1563" s="56" t="str">
        <f>+VLOOKUP(Tabla1[[#This Row],[Operador]],OPE_6[#All],9,FALSE)</f>
        <v>D-BCyL SA - TAC - L. BEL</v>
      </c>
    </row>
    <row r="1564" spans="1:12" x14ac:dyDescent="0.2">
      <c r="A1564" s="15">
        <v>2014</v>
      </c>
      <c r="B1564" s="15" t="s">
        <v>30</v>
      </c>
      <c r="C1564" s="16" t="str">
        <f t="shared" si="90"/>
        <v>Octubre-2014</v>
      </c>
      <c r="D1564" s="15" t="s">
        <v>9</v>
      </c>
      <c r="E1564" s="67">
        <v>24450.43</v>
      </c>
      <c r="F1564" s="67">
        <v>14349369.799999999</v>
      </c>
      <c r="G1564" s="17">
        <f>+Tabla1[[#This Row],[Toneladas Km (Ton.Km)]]/Tabla1[[#This Row],[Toneladas (Ton)]]</f>
        <v>586.87596905248699</v>
      </c>
      <c r="H1564" s="18">
        <v>5477910.1299999999</v>
      </c>
      <c r="I1564" s="18">
        <f t="shared" si="91"/>
        <v>224.04146389245506</v>
      </c>
      <c r="J1564" s="18">
        <f t="shared" si="92"/>
        <v>0.38175266275456921</v>
      </c>
      <c r="K1564" s="18"/>
      <c r="L1564" s="56" t="str">
        <f>+VLOOKUP(Tabla1[[#This Row],[Operador]],OPE_6[#All],9,FALSE)</f>
        <v>E-BCyL SA - TAC - L. URQ</v>
      </c>
    </row>
    <row r="1565" spans="1:12" x14ac:dyDescent="0.2">
      <c r="A1565" s="15">
        <v>2014</v>
      </c>
      <c r="B1565" s="15" t="s">
        <v>30</v>
      </c>
      <c r="C1565" s="16" t="str">
        <f t="shared" si="90"/>
        <v>Octubre-2014</v>
      </c>
      <c r="D1565" s="15" t="s">
        <v>10</v>
      </c>
      <c r="E1565" s="67">
        <v>168022.81</v>
      </c>
      <c r="F1565" s="67">
        <v>118002776.51000001</v>
      </c>
      <c r="G1565" s="17">
        <f>+Tabla1[[#This Row],[Toneladas Km (Ton.Km)]]/Tabla1[[#This Row],[Toneladas (Ton)]]</f>
        <v>702.30212499124377</v>
      </c>
      <c r="H1565" s="18">
        <v>43373206.890000008</v>
      </c>
      <c r="I1565" s="18">
        <f t="shared" si="91"/>
        <v>258.13880204717447</v>
      </c>
      <c r="J1565" s="18">
        <f t="shared" si="92"/>
        <v>0.36756090130069435</v>
      </c>
      <c r="K1565" s="18"/>
      <c r="L1565" s="56" t="str">
        <f>+VLOOKUP(Tabla1[[#This Row],[Operador]],OPE_6[#All],9,FALSE)</f>
        <v>F-BCyL SA - TAC - L. SM</v>
      </c>
    </row>
    <row r="1566" spans="1:12" x14ac:dyDescent="0.2">
      <c r="A1566" s="15">
        <v>2014</v>
      </c>
      <c r="B1566" s="15" t="s">
        <v>31</v>
      </c>
      <c r="C1566" s="16" t="str">
        <f t="shared" si="90"/>
        <v>Noviembre-2014</v>
      </c>
      <c r="D1566" s="15" t="s">
        <v>6</v>
      </c>
      <c r="E1566" s="67">
        <v>436421.69699999999</v>
      </c>
      <c r="F1566" s="67">
        <v>163683912.08100003</v>
      </c>
      <c r="G1566" s="17">
        <f>+Tabla1[[#This Row],[Toneladas Km (Ton.Km)]]/Tabla1[[#This Row],[Toneladas (Ton)]]</f>
        <v>375.05906146778955</v>
      </c>
      <c r="H1566" s="18">
        <v>65146673.869999997</v>
      </c>
      <c r="I1566" s="18">
        <f t="shared" si="91"/>
        <v>149.27459912699987</v>
      </c>
      <c r="J1566" s="18">
        <f t="shared" si="92"/>
        <v>0.39800291330868087</v>
      </c>
      <c r="K1566" s="18"/>
      <c r="L1566" s="56" t="str">
        <f>+VLOOKUP(Tabla1[[#This Row],[Operador]],OPE_6[#All],9,FALSE)</f>
        <v>A-FSR SA</v>
      </c>
    </row>
    <row r="1567" spans="1:12" x14ac:dyDescent="0.2">
      <c r="A1567" s="15">
        <v>2014</v>
      </c>
      <c r="B1567" s="15" t="s">
        <v>31</v>
      </c>
      <c r="C1567" s="16" t="str">
        <f t="shared" si="90"/>
        <v>Noviembre-2014</v>
      </c>
      <c r="D1567" s="15" t="s">
        <v>81</v>
      </c>
      <c r="E1567" s="67">
        <v>240000.00000000003</v>
      </c>
      <c r="F1567" s="67">
        <v>113902567.64000002</v>
      </c>
      <c r="G1567" s="17">
        <f>+Tabla1[[#This Row],[Toneladas Km (Ton.Km)]]/Tabla1[[#This Row],[Toneladas (Ton)]]</f>
        <v>474.59403183333336</v>
      </c>
      <c r="H1567" s="18">
        <v>35226418.520599991</v>
      </c>
      <c r="I1567" s="18">
        <f t="shared" si="91"/>
        <v>146.77674383583329</v>
      </c>
      <c r="J1567" s="18">
        <f t="shared" si="92"/>
        <v>0.30926799325487081</v>
      </c>
      <c r="K1567" s="18"/>
      <c r="L1567" s="56" t="str">
        <f>+VLOOKUP(Tabla1[[#This Row],[Operador]],OPE_6[#All],9,FALSE)</f>
        <v>B-FEP SA</v>
      </c>
    </row>
    <row r="1568" spans="1:12" x14ac:dyDescent="0.2">
      <c r="A1568" s="15">
        <v>2014</v>
      </c>
      <c r="B1568" s="15" t="s">
        <v>31</v>
      </c>
      <c r="C1568" s="16" t="str">
        <f t="shared" si="90"/>
        <v>Noviembre-2014</v>
      </c>
      <c r="D1568" s="15" t="s">
        <v>7</v>
      </c>
      <c r="E1568" s="67">
        <v>724971</v>
      </c>
      <c r="F1568" s="67">
        <v>338031860</v>
      </c>
      <c r="G1568" s="17">
        <f>+Tabla1[[#This Row],[Toneladas Km (Ton.Km)]]/Tabla1[[#This Row],[Toneladas (Ton)]]</f>
        <v>466.26949215899668</v>
      </c>
      <c r="H1568" s="18">
        <v>92520313</v>
      </c>
      <c r="I1568" s="18">
        <f t="shared" si="91"/>
        <v>127.61932960077024</v>
      </c>
      <c r="J1568" s="18">
        <f t="shared" si="92"/>
        <v>0.27370293735034323</v>
      </c>
      <c r="K1568" s="18"/>
      <c r="L1568" s="56" t="str">
        <f>+VLOOKUP(Tabla1[[#This Row],[Operador]],OPE_6[#All],9,FALSE)</f>
        <v>C-NCA SA</v>
      </c>
    </row>
    <row r="1569" spans="1:12" x14ac:dyDescent="0.2">
      <c r="A1569" s="15">
        <v>2014</v>
      </c>
      <c r="B1569" s="15" t="s">
        <v>31</v>
      </c>
      <c r="C1569" s="16" t="str">
        <f t="shared" si="90"/>
        <v>Noviembre-2014</v>
      </c>
      <c r="D1569" s="15" t="s">
        <v>8</v>
      </c>
      <c r="E1569" s="67">
        <v>85238</v>
      </c>
      <c r="F1569" s="67">
        <v>62531260</v>
      </c>
      <c r="G1569" s="17">
        <f>+Tabla1[[#This Row],[Toneladas Km (Ton.Km)]]/Tabla1[[#This Row],[Toneladas (Ton)]]</f>
        <v>733.60778056735262</v>
      </c>
      <c r="H1569" s="18">
        <v>17302757</v>
      </c>
      <c r="I1569" s="18">
        <f t="shared" si="91"/>
        <v>202.99346535582723</v>
      </c>
      <c r="J1569" s="18">
        <f t="shared" si="92"/>
        <v>0.27670571486965079</v>
      </c>
      <c r="K1569" s="18"/>
      <c r="L1569" s="56" t="str">
        <f>+VLOOKUP(Tabla1[[#This Row],[Operador]],OPE_6[#All],9,FALSE)</f>
        <v>D-BCyL SA - TAC - L. BEL</v>
      </c>
    </row>
    <row r="1570" spans="1:12" x14ac:dyDescent="0.2">
      <c r="A1570" s="15">
        <v>2014</v>
      </c>
      <c r="B1570" s="15" t="s">
        <v>31</v>
      </c>
      <c r="C1570" s="16" t="str">
        <f t="shared" si="90"/>
        <v>Noviembre-2014</v>
      </c>
      <c r="D1570" s="15" t="s">
        <v>9</v>
      </c>
      <c r="E1570" s="67">
        <v>24733.53</v>
      </c>
      <c r="F1570" s="67">
        <v>13691968.569999998</v>
      </c>
      <c r="G1570" s="17">
        <f>+Tabla1[[#This Row],[Toneladas Km (Ton.Km)]]/Tabla1[[#This Row],[Toneladas (Ton)]]</f>
        <v>553.57923313008689</v>
      </c>
      <c r="H1570" s="18">
        <v>5514018.5</v>
      </c>
      <c r="I1570" s="18">
        <f t="shared" ref="I1570:I1577" si="93">+H1570/E1570</f>
        <v>222.93698068977619</v>
      </c>
      <c r="J1570" s="18">
        <f t="shared" ref="J1570:J1577" si="94">+H1570/F1570</f>
        <v>0.40271919058312594</v>
      </c>
      <c r="K1570" s="18"/>
      <c r="L1570" s="56" t="str">
        <f>+VLOOKUP(Tabla1[[#This Row],[Operador]],OPE_6[#All],9,FALSE)</f>
        <v>E-BCyL SA - TAC - L. URQ</v>
      </c>
    </row>
    <row r="1571" spans="1:12" x14ac:dyDescent="0.2">
      <c r="A1571" s="15">
        <v>2014</v>
      </c>
      <c r="B1571" s="15" t="s">
        <v>31</v>
      </c>
      <c r="C1571" s="16" t="str">
        <f t="shared" si="90"/>
        <v>Noviembre-2014</v>
      </c>
      <c r="D1571" s="15" t="s">
        <v>10</v>
      </c>
      <c r="E1571" s="67">
        <v>141143.38999999998</v>
      </c>
      <c r="F1571" s="67">
        <v>95508905.049999997</v>
      </c>
      <c r="G1571" s="17">
        <f>+Tabla1[[#This Row],[Toneladas Km (Ton.Km)]]/Tabla1[[#This Row],[Toneladas (Ton)]]</f>
        <v>676.67997098553474</v>
      </c>
      <c r="H1571" s="18">
        <v>33179993.350000005</v>
      </c>
      <c r="I1571" s="18">
        <f t="shared" si="93"/>
        <v>235.08003704601404</v>
      </c>
      <c r="J1571" s="18">
        <f t="shared" si="94"/>
        <v>0.347402091277561</v>
      </c>
      <c r="K1571" s="18"/>
      <c r="L1571" s="56" t="str">
        <f>+VLOOKUP(Tabla1[[#This Row],[Operador]],OPE_6[#All],9,FALSE)</f>
        <v>F-BCyL SA - TAC - L. SM</v>
      </c>
    </row>
    <row r="1572" spans="1:12" x14ac:dyDescent="0.2">
      <c r="A1572" s="15">
        <v>2014</v>
      </c>
      <c r="B1572" s="15" t="s">
        <v>32</v>
      </c>
      <c r="C1572" s="16" t="str">
        <f t="shared" si="90"/>
        <v>Diciembre-2014</v>
      </c>
      <c r="D1572" s="15" t="s">
        <v>6</v>
      </c>
      <c r="E1572" s="67">
        <v>414455.88</v>
      </c>
      <c r="F1572" s="67">
        <v>156503301.88600001</v>
      </c>
      <c r="G1572" s="17">
        <f>+Tabla1[[#This Row],[Toneladas Km (Ton.Km)]]/Tabla1[[#This Row],[Toneladas (Ton)]]</f>
        <v>377.61148879345131</v>
      </c>
      <c r="H1572" s="18">
        <v>62249061.419999994</v>
      </c>
      <c r="I1572" s="18">
        <f t="shared" si="93"/>
        <v>150.19466347057252</v>
      </c>
      <c r="J1572" s="18">
        <f t="shared" si="94"/>
        <v>0.39774918912153945</v>
      </c>
      <c r="K1572" s="18"/>
      <c r="L1572" s="56" t="str">
        <f>+VLOOKUP(Tabla1[[#This Row],[Operador]],OPE_6[#All],9,FALSE)</f>
        <v>A-FSR SA</v>
      </c>
    </row>
    <row r="1573" spans="1:12" x14ac:dyDescent="0.2">
      <c r="A1573" s="15">
        <v>2014</v>
      </c>
      <c r="B1573" s="15" t="s">
        <v>32</v>
      </c>
      <c r="C1573" s="16" t="str">
        <f t="shared" si="90"/>
        <v>Diciembre-2014</v>
      </c>
      <c r="D1573" s="15" t="s">
        <v>81</v>
      </c>
      <c r="E1573" s="67">
        <v>230000.74</v>
      </c>
      <c r="F1573" s="67">
        <v>105069541.67400004</v>
      </c>
      <c r="G1573" s="17">
        <f>+Tabla1[[#This Row],[Toneladas Km (Ton.Km)]]/Tabla1[[#This Row],[Toneladas (Ton)]]</f>
        <v>456.82262445764326</v>
      </c>
      <c r="H1573" s="18">
        <v>35049601.581199989</v>
      </c>
      <c r="I1573" s="18">
        <f t="shared" si="93"/>
        <v>152.38908179686723</v>
      </c>
      <c r="J1573" s="18">
        <f t="shared" si="94"/>
        <v>0.33358479558185017</v>
      </c>
      <c r="K1573" s="18"/>
      <c r="L1573" s="56" t="str">
        <f>+VLOOKUP(Tabla1[[#This Row],[Operador]],OPE_6[#All],9,FALSE)</f>
        <v>B-FEP SA</v>
      </c>
    </row>
    <row r="1574" spans="1:12" x14ac:dyDescent="0.2">
      <c r="A1574" s="15">
        <v>2014</v>
      </c>
      <c r="B1574" s="15" t="s">
        <v>32</v>
      </c>
      <c r="C1574" s="16" t="str">
        <f t="shared" si="90"/>
        <v>Diciembre-2014</v>
      </c>
      <c r="D1574" s="15" t="s">
        <v>7</v>
      </c>
      <c r="E1574" s="67">
        <v>601194.99</v>
      </c>
      <c r="F1574" s="67">
        <v>256274675</v>
      </c>
      <c r="G1574" s="17">
        <f>+Tabla1[[#This Row],[Toneladas Km (Ton.Km)]]/Tabla1[[#This Row],[Toneladas (Ton)]]</f>
        <v>426.27546679988137</v>
      </c>
      <c r="H1574" s="18">
        <v>78111410</v>
      </c>
      <c r="I1574" s="18">
        <f t="shared" si="93"/>
        <v>129.92691439427998</v>
      </c>
      <c r="J1574" s="18">
        <f t="shared" si="94"/>
        <v>0.30479566504181499</v>
      </c>
      <c r="K1574" s="18"/>
      <c r="L1574" s="56" t="str">
        <f>+VLOOKUP(Tabla1[[#This Row],[Operador]],OPE_6[#All],9,FALSE)</f>
        <v>C-NCA SA</v>
      </c>
    </row>
    <row r="1575" spans="1:12" x14ac:dyDescent="0.2">
      <c r="A1575" s="15">
        <v>2014</v>
      </c>
      <c r="B1575" s="15" t="s">
        <v>32</v>
      </c>
      <c r="C1575" s="16" t="str">
        <f t="shared" si="90"/>
        <v>Diciembre-2014</v>
      </c>
      <c r="D1575" s="15" t="s">
        <v>8</v>
      </c>
      <c r="E1575" s="67">
        <v>69983.03</v>
      </c>
      <c r="F1575" s="67">
        <v>56821670.690000005</v>
      </c>
      <c r="G1575" s="17">
        <f>+Tabla1[[#This Row],[Toneladas Km (Ton.Km)]]/Tabla1[[#This Row],[Toneladas (Ton)]]</f>
        <v>811.93498895375069</v>
      </c>
      <c r="H1575" s="18">
        <v>14824087.24</v>
      </c>
      <c r="I1575" s="18">
        <f t="shared" si="93"/>
        <v>211.82402705341568</v>
      </c>
      <c r="J1575" s="18">
        <f t="shared" si="94"/>
        <v>0.26088791582484883</v>
      </c>
      <c r="K1575" s="18"/>
      <c r="L1575" s="56" t="str">
        <f>+VLOOKUP(Tabla1[[#This Row],[Operador]],OPE_6[#All],9,FALSE)</f>
        <v>D-BCyL SA - TAC - L. BEL</v>
      </c>
    </row>
    <row r="1576" spans="1:12" x14ac:dyDescent="0.2">
      <c r="A1576" s="15">
        <v>2014</v>
      </c>
      <c r="B1576" s="15" t="s">
        <v>32</v>
      </c>
      <c r="C1576" s="16" t="str">
        <f t="shared" si="90"/>
        <v>Diciembre-2014</v>
      </c>
      <c r="D1576" s="15" t="s">
        <v>9</v>
      </c>
      <c r="E1576" s="67">
        <v>20711.8</v>
      </c>
      <c r="F1576" s="67">
        <v>12126179.43</v>
      </c>
      <c r="G1576" s="17">
        <f>+Tabla1[[#This Row],[Toneladas Km (Ton.Km)]]/Tabla1[[#This Row],[Toneladas (Ton)]]</f>
        <v>585.47202222887438</v>
      </c>
      <c r="H1576" s="18">
        <v>4359404.379999999</v>
      </c>
      <c r="I1576" s="18">
        <f t="shared" si="93"/>
        <v>210.47926206317169</v>
      </c>
      <c r="J1576" s="18">
        <f t="shared" si="94"/>
        <v>0.3595035357315341</v>
      </c>
      <c r="K1576" s="18"/>
      <c r="L1576" s="56" t="str">
        <f>+VLOOKUP(Tabla1[[#This Row],[Operador]],OPE_6[#All],9,FALSE)</f>
        <v>E-BCyL SA - TAC - L. URQ</v>
      </c>
    </row>
    <row r="1577" spans="1:12" x14ac:dyDescent="0.2">
      <c r="A1577" s="15">
        <v>2014</v>
      </c>
      <c r="B1577" s="15" t="s">
        <v>32</v>
      </c>
      <c r="C1577" s="16" t="str">
        <f t="shared" si="90"/>
        <v>Diciembre-2014</v>
      </c>
      <c r="D1577" s="15" t="s">
        <v>10</v>
      </c>
      <c r="E1577" s="67">
        <v>157736.25999999998</v>
      </c>
      <c r="F1577" s="67">
        <v>109683813.41999996</v>
      </c>
      <c r="G1577" s="17">
        <f>+Tabla1[[#This Row],[Toneladas Km (Ton.Km)]]/Tabla1[[#This Row],[Toneladas (Ton)]]</f>
        <v>695.362077305497</v>
      </c>
      <c r="H1577" s="18">
        <v>38778836.18</v>
      </c>
      <c r="I1577" s="18">
        <f t="shared" si="93"/>
        <v>245.84604820730505</v>
      </c>
      <c r="J1577" s="18">
        <f t="shared" si="94"/>
        <v>0.353551130024159</v>
      </c>
      <c r="K1577" s="18"/>
      <c r="L1577" s="56" t="str">
        <f>+VLOOKUP(Tabla1[[#This Row],[Operador]],OPE_6[#All],9,FALSE)</f>
        <v>F-BCyL SA - TAC - L. SM</v>
      </c>
    </row>
    <row r="1578" spans="1:12" x14ac:dyDescent="0.2">
      <c r="A1578" s="15">
        <v>2014</v>
      </c>
      <c r="B1578" s="15" t="s">
        <v>4</v>
      </c>
      <c r="C1578" s="50" t="str">
        <f t="shared" ref="C1578:C1641" si="95" xml:space="preserve"> B1578 &amp; "-" &amp; A1578</f>
        <v>Enero-2014</v>
      </c>
      <c r="D1578" s="15" t="s">
        <v>48</v>
      </c>
      <c r="E1578" s="67">
        <v>34440</v>
      </c>
      <c r="F1578" s="67">
        <v>0</v>
      </c>
      <c r="G1578" s="17">
        <v>0</v>
      </c>
      <c r="I1578" s="18">
        <v>0</v>
      </c>
      <c r="J1578" s="18" t="s">
        <v>114</v>
      </c>
      <c r="K1578" s="18"/>
      <c r="L1578" s="56" t="str">
        <f>+VLOOKUP(Tabla1[[#This Row],[Operador]],OPE_6[#All],9,FALSE)</f>
        <v>G-TP SA</v>
      </c>
    </row>
    <row r="1579" spans="1:12" x14ac:dyDescent="0.2">
      <c r="A1579" s="15">
        <v>2014</v>
      </c>
      <c r="B1579" s="15" t="s">
        <v>11</v>
      </c>
      <c r="C1579" s="50" t="str">
        <f t="shared" si="95"/>
        <v>Febrero-2014</v>
      </c>
      <c r="D1579" s="15" t="s">
        <v>48</v>
      </c>
      <c r="E1579" s="67">
        <v>28200</v>
      </c>
      <c r="F1579" s="67">
        <v>0</v>
      </c>
      <c r="G1579" s="17">
        <v>0</v>
      </c>
      <c r="I1579" s="18">
        <v>0</v>
      </c>
      <c r="J1579" s="18" t="s">
        <v>114</v>
      </c>
      <c r="K1579" s="18"/>
      <c r="L1579" s="56" t="str">
        <f>+VLOOKUP(Tabla1[[#This Row],[Operador]],OPE_6[#All],9,FALSE)</f>
        <v>G-TP SA</v>
      </c>
    </row>
    <row r="1580" spans="1:12" x14ac:dyDescent="0.2">
      <c r="A1580" s="15">
        <v>2014</v>
      </c>
      <c r="B1580" s="15" t="s">
        <v>12</v>
      </c>
      <c r="C1580" s="50" t="str">
        <f t="shared" si="95"/>
        <v>Marzo-2014</v>
      </c>
      <c r="D1580" s="15" t="s">
        <v>48</v>
      </c>
      <c r="E1580" s="67">
        <v>30640</v>
      </c>
      <c r="F1580" s="67">
        <v>0</v>
      </c>
      <c r="G1580" s="17">
        <v>0</v>
      </c>
      <c r="I1580" s="18">
        <v>0</v>
      </c>
      <c r="J1580" s="18" t="s">
        <v>114</v>
      </c>
      <c r="K1580" s="18"/>
      <c r="L1580" s="56" t="str">
        <f>+VLOOKUP(Tabla1[[#This Row],[Operador]],OPE_6[#All],9,FALSE)</f>
        <v>G-TP SA</v>
      </c>
    </row>
    <row r="1581" spans="1:12" x14ac:dyDescent="0.2">
      <c r="A1581" s="15">
        <v>2014</v>
      </c>
      <c r="B1581" s="15" t="s">
        <v>13</v>
      </c>
      <c r="C1581" s="50" t="str">
        <f t="shared" si="95"/>
        <v>Abril-2014</v>
      </c>
      <c r="D1581" s="15" t="s">
        <v>48</v>
      </c>
      <c r="E1581" s="67">
        <v>25360</v>
      </c>
      <c r="F1581" s="67">
        <v>0</v>
      </c>
      <c r="G1581" s="17">
        <v>0</v>
      </c>
      <c r="I1581" s="18">
        <v>0</v>
      </c>
      <c r="J1581" s="18" t="s">
        <v>114</v>
      </c>
      <c r="K1581" s="18"/>
      <c r="L1581" s="56" t="str">
        <f>+VLOOKUP(Tabla1[[#This Row],[Operador]],OPE_6[#All],9,FALSE)</f>
        <v>G-TP SA</v>
      </c>
    </row>
    <row r="1582" spans="1:12" x14ac:dyDescent="0.2">
      <c r="A1582" s="15">
        <v>2014</v>
      </c>
      <c r="B1582" s="15" t="s">
        <v>14</v>
      </c>
      <c r="C1582" s="50" t="str">
        <f t="shared" si="95"/>
        <v>Mayo-2014</v>
      </c>
      <c r="D1582" s="15" t="s">
        <v>48</v>
      </c>
      <c r="E1582" s="67">
        <v>33480</v>
      </c>
      <c r="F1582" s="67">
        <v>0</v>
      </c>
      <c r="G1582" s="17">
        <v>0</v>
      </c>
      <c r="I1582" s="18">
        <v>0</v>
      </c>
      <c r="J1582" s="18" t="s">
        <v>114</v>
      </c>
      <c r="K1582" s="18"/>
      <c r="L1582" s="56" t="str">
        <f>+VLOOKUP(Tabla1[[#This Row],[Operador]],OPE_6[#All],9,FALSE)</f>
        <v>G-TP SA</v>
      </c>
    </row>
    <row r="1583" spans="1:12" x14ac:dyDescent="0.2">
      <c r="A1583" s="15">
        <v>2014</v>
      </c>
      <c r="B1583" s="15" t="s">
        <v>15</v>
      </c>
      <c r="C1583" s="50" t="str">
        <f t="shared" si="95"/>
        <v>Junio-2014</v>
      </c>
      <c r="D1583" s="15" t="s">
        <v>48</v>
      </c>
      <c r="E1583" s="67">
        <v>30960</v>
      </c>
      <c r="F1583" s="67">
        <v>0</v>
      </c>
      <c r="G1583" s="17">
        <v>0</v>
      </c>
      <c r="I1583" s="18">
        <v>0</v>
      </c>
      <c r="J1583" s="18" t="s">
        <v>114</v>
      </c>
      <c r="K1583" s="18"/>
      <c r="L1583" s="56" t="str">
        <f>+VLOOKUP(Tabla1[[#This Row],[Operador]],OPE_6[#All],9,FALSE)</f>
        <v>G-TP SA</v>
      </c>
    </row>
    <row r="1584" spans="1:12" x14ac:dyDescent="0.2">
      <c r="A1584" s="15">
        <v>2014</v>
      </c>
      <c r="B1584" s="15" t="s">
        <v>16</v>
      </c>
      <c r="C1584" s="50" t="str">
        <f t="shared" si="95"/>
        <v>Julio-2014</v>
      </c>
      <c r="D1584" s="15" t="s">
        <v>48</v>
      </c>
      <c r="E1584" s="67">
        <v>29800</v>
      </c>
      <c r="F1584" s="67">
        <v>0</v>
      </c>
      <c r="G1584" s="17">
        <v>0</v>
      </c>
      <c r="I1584" s="18">
        <v>0</v>
      </c>
      <c r="J1584" s="18" t="s">
        <v>114</v>
      </c>
      <c r="K1584" s="18"/>
      <c r="L1584" s="56" t="str">
        <f>+VLOOKUP(Tabla1[[#This Row],[Operador]],OPE_6[#All],9,FALSE)</f>
        <v>G-TP SA</v>
      </c>
    </row>
    <row r="1585" spans="1:12" x14ac:dyDescent="0.2">
      <c r="A1585" s="15">
        <v>2014</v>
      </c>
      <c r="B1585" s="15" t="s">
        <v>28</v>
      </c>
      <c r="C1585" s="50" t="str">
        <f t="shared" si="95"/>
        <v>Agosto-2014</v>
      </c>
      <c r="D1585" s="15" t="s">
        <v>48</v>
      </c>
      <c r="E1585" s="67">
        <v>24760</v>
      </c>
      <c r="F1585" s="67">
        <v>0</v>
      </c>
      <c r="G1585" s="17">
        <v>0</v>
      </c>
      <c r="I1585" s="18">
        <v>0</v>
      </c>
      <c r="J1585" s="18" t="s">
        <v>114</v>
      </c>
      <c r="K1585" s="18"/>
      <c r="L1585" s="56" t="str">
        <f>+VLOOKUP(Tabla1[[#This Row],[Operador]],OPE_6[#All],9,FALSE)</f>
        <v>G-TP SA</v>
      </c>
    </row>
    <row r="1586" spans="1:12" x14ac:dyDescent="0.2">
      <c r="A1586" s="15">
        <v>2014</v>
      </c>
      <c r="B1586" s="15" t="s">
        <v>29</v>
      </c>
      <c r="C1586" s="50" t="str">
        <f t="shared" si="95"/>
        <v>Septiembre-2014</v>
      </c>
      <c r="D1586" s="15" t="s">
        <v>48</v>
      </c>
      <c r="E1586" s="67">
        <v>30440</v>
      </c>
      <c r="F1586" s="67">
        <v>0</v>
      </c>
      <c r="G1586" s="17">
        <v>0</v>
      </c>
      <c r="I1586" s="18">
        <v>0</v>
      </c>
      <c r="J1586" s="18" t="s">
        <v>114</v>
      </c>
      <c r="K1586" s="18"/>
      <c r="L1586" s="56" t="str">
        <f>+VLOOKUP(Tabla1[[#This Row],[Operador]],OPE_6[#All],9,FALSE)</f>
        <v>G-TP SA</v>
      </c>
    </row>
    <row r="1587" spans="1:12" x14ac:dyDescent="0.2">
      <c r="A1587" s="15">
        <v>2014</v>
      </c>
      <c r="B1587" s="15" t="s">
        <v>30</v>
      </c>
      <c r="C1587" s="50" t="str">
        <f t="shared" si="95"/>
        <v>Octubre-2014</v>
      </c>
      <c r="D1587" s="15" t="s">
        <v>48</v>
      </c>
      <c r="E1587" s="67">
        <v>28800</v>
      </c>
      <c r="F1587" s="67">
        <v>0</v>
      </c>
      <c r="G1587" s="17">
        <v>0</v>
      </c>
      <c r="I1587" s="18">
        <v>0</v>
      </c>
      <c r="J1587" s="18" t="s">
        <v>114</v>
      </c>
      <c r="K1587" s="18"/>
      <c r="L1587" s="56" t="str">
        <f>+VLOOKUP(Tabla1[[#This Row],[Operador]],OPE_6[#All],9,FALSE)</f>
        <v>G-TP SA</v>
      </c>
    </row>
    <row r="1588" spans="1:12" x14ac:dyDescent="0.2">
      <c r="A1588" s="15">
        <v>2014</v>
      </c>
      <c r="B1588" s="15" t="s">
        <v>31</v>
      </c>
      <c r="C1588" s="50" t="str">
        <f t="shared" si="95"/>
        <v>Noviembre-2014</v>
      </c>
      <c r="D1588" s="15" t="s">
        <v>48</v>
      </c>
      <c r="E1588" s="67">
        <v>33200</v>
      </c>
      <c r="F1588" s="67">
        <v>0</v>
      </c>
      <c r="G1588" s="17">
        <v>0</v>
      </c>
      <c r="I1588" s="18">
        <v>0</v>
      </c>
      <c r="J1588" s="18" t="s">
        <v>114</v>
      </c>
      <c r="K1588" s="18"/>
      <c r="L1588" s="56" t="str">
        <f>+VLOOKUP(Tabla1[[#This Row],[Operador]],OPE_6[#All],9,FALSE)</f>
        <v>G-TP SA</v>
      </c>
    </row>
    <row r="1589" spans="1:12" x14ac:dyDescent="0.2">
      <c r="A1589" s="15">
        <v>2014</v>
      </c>
      <c r="B1589" s="15" t="s">
        <v>32</v>
      </c>
      <c r="C1589" s="50" t="str">
        <f t="shared" si="95"/>
        <v>Diciembre-2014</v>
      </c>
      <c r="D1589" s="15" t="s">
        <v>48</v>
      </c>
      <c r="E1589" s="67">
        <v>21680</v>
      </c>
      <c r="F1589" s="67">
        <v>0</v>
      </c>
      <c r="G1589" s="17">
        <v>0</v>
      </c>
      <c r="I1589" s="18">
        <v>0</v>
      </c>
      <c r="J1589" s="18" t="s">
        <v>114</v>
      </c>
      <c r="K1589" s="18"/>
      <c r="L1589" s="56" t="str">
        <f>+VLOOKUP(Tabla1[[#This Row],[Operador]],OPE_6[#All],9,FALSE)</f>
        <v>G-TP SA</v>
      </c>
    </row>
    <row r="1590" spans="1:12" x14ac:dyDescent="0.2">
      <c r="A1590" s="15">
        <v>2015</v>
      </c>
      <c r="B1590" s="15" t="s">
        <v>4</v>
      </c>
      <c r="C1590" s="16" t="str">
        <f t="shared" si="95"/>
        <v>Enero-2015</v>
      </c>
      <c r="D1590" s="15" t="s">
        <v>6</v>
      </c>
      <c r="E1590" s="67">
        <v>407873.27500000008</v>
      </c>
      <c r="F1590" s="67">
        <v>146856575.17799997</v>
      </c>
      <c r="G1590" s="17">
        <f>+Tabla1[[#This Row],[Toneladas Km (Ton.Km)]]/Tabla1[[#This Row],[Toneladas (Ton)]]</f>
        <v>360.05441929971988</v>
      </c>
      <c r="H1590" s="18">
        <v>57697439.360000007</v>
      </c>
      <c r="I1590" s="18">
        <f t="shared" ref="I1590:I1635" si="96">+H1590/E1590</f>
        <v>141.45922985515537</v>
      </c>
      <c r="J1590" s="18">
        <f t="shared" ref="J1590:J1635" si="97">+H1590/F1590</f>
        <v>0.39288291511678558</v>
      </c>
      <c r="K1590" s="18"/>
      <c r="L1590" s="56" t="str">
        <f>+VLOOKUP(Tabla1[[#This Row],[Operador]],OPE_6[#All],9,FALSE)</f>
        <v>A-FSR SA</v>
      </c>
    </row>
    <row r="1591" spans="1:12" x14ac:dyDescent="0.2">
      <c r="A1591" s="15">
        <v>2015</v>
      </c>
      <c r="B1591" s="15" t="s">
        <v>4</v>
      </c>
      <c r="C1591" s="16" t="str">
        <f t="shared" si="95"/>
        <v>Enero-2015</v>
      </c>
      <c r="D1591" s="15" t="s">
        <v>81</v>
      </c>
      <c r="E1591" s="67">
        <v>189000</v>
      </c>
      <c r="F1591" s="67">
        <v>85905215.459999993</v>
      </c>
      <c r="G1591" s="17">
        <f>+Tabla1[[#This Row],[Toneladas Km (Ton.Km)]]/Tabla1[[#This Row],[Toneladas (Ton)]]</f>
        <v>454.52494952380948</v>
      </c>
      <c r="H1591" s="18">
        <v>30387782.055600002</v>
      </c>
      <c r="I1591" s="18">
        <f t="shared" si="96"/>
        <v>160.78191563809526</v>
      </c>
      <c r="J1591" s="18">
        <f t="shared" si="97"/>
        <v>0.3537361718131008</v>
      </c>
      <c r="K1591" s="18"/>
      <c r="L1591" s="56" t="str">
        <f>+VLOOKUP(Tabla1[[#This Row],[Operador]],OPE_6[#All],9,FALSE)</f>
        <v>B-FEP SA</v>
      </c>
    </row>
    <row r="1592" spans="1:12" x14ac:dyDescent="0.2">
      <c r="A1592" s="15">
        <v>2015</v>
      </c>
      <c r="B1592" s="15" t="s">
        <v>4</v>
      </c>
      <c r="C1592" s="16" t="str">
        <f t="shared" si="95"/>
        <v>Enero-2015</v>
      </c>
      <c r="D1592" s="15" t="s">
        <v>7</v>
      </c>
      <c r="E1592" s="67">
        <v>480254.32999999996</v>
      </c>
      <c r="F1592" s="67">
        <v>215398843.39999995</v>
      </c>
      <c r="G1592" s="17">
        <f>+Tabla1[[#This Row],[Toneladas Km (Ton.Km)]]/Tabla1[[#This Row],[Toneladas (Ton)]]</f>
        <v>448.50994555322376</v>
      </c>
      <c r="H1592" s="18">
        <v>64310584.4287</v>
      </c>
      <c r="I1592" s="18">
        <f t="shared" si="96"/>
        <v>133.90943175608641</v>
      </c>
      <c r="J1592" s="18">
        <f t="shared" si="97"/>
        <v>0.29856513346858582</v>
      </c>
      <c r="K1592" s="18"/>
      <c r="L1592" s="56" t="str">
        <f>+VLOOKUP(Tabla1[[#This Row],[Operador]],OPE_6[#All],9,FALSE)</f>
        <v>C-NCA SA</v>
      </c>
    </row>
    <row r="1593" spans="1:12" x14ac:dyDescent="0.2">
      <c r="A1593" s="15">
        <v>2015</v>
      </c>
      <c r="B1593" s="15" t="s">
        <v>4</v>
      </c>
      <c r="C1593" s="16" t="str">
        <f t="shared" si="95"/>
        <v>Enero-2015</v>
      </c>
      <c r="D1593" s="15" t="s">
        <v>8</v>
      </c>
      <c r="E1593" s="67">
        <v>59934</v>
      </c>
      <c r="F1593" s="67">
        <v>57364197.719999999</v>
      </c>
      <c r="G1593" s="17">
        <f>+Tabla1[[#This Row],[Toneladas Km (Ton.Km)]]/Tabla1[[#This Row],[Toneladas (Ton)]]</f>
        <v>957.12279707678442</v>
      </c>
      <c r="H1593" s="18">
        <v>12011079.560000001</v>
      </c>
      <c r="I1593" s="18">
        <f t="shared" si="96"/>
        <v>200.40510494877699</v>
      </c>
      <c r="J1593" s="18">
        <f t="shared" si="97"/>
        <v>0.20938285616103619</v>
      </c>
      <c r="K1593" s="18"/>
      <c r="L1593" s="56" t="str">
        <f>+VLOOKUP(Tabla1[[#This Row],[Operador]],OPE_6[#All],9,FALSE)</f>
        <v>D-BCyL SA - TAC - L. BEL</v>
      </c>
    </row>
    <row r="1594" spans="1:12" x14ac:dyDescent="0.2">
      <c r="A1594" s="15">
        <v>2015</v>
      </c>
      <c r="B1594" s="15" t="s">
        <v>4</v>
      </c>
      <c r="C1594" s="16" t="str">
        <f t="shared" si="95"/>
        <v>Enero-2015</v>
      </c>
      <c r="D1594" s="15" t="s">
        <v>9</v>
      </c>
      <c r="E1594" s="67">
        <v>6520</v>
      </c>
      <c r="F1594" s="67">
        <v>4292764</v>
      </c>
      <c r="G1594" s="17">
        <f>+Tabla1[[#This Row],[Toneladas Km (Ton.Km)]]/Tabla1[[#This Row],[Toneladas (Ton)]]</f>
        <v>658.39938650306749</v>
      </c>
      <c r="H1594" s="18">
        <v>1534252</v>
      </c>
      <c r="I1594" s="18">
        <f t="shared" si="96"/>
        <v>235.31472392638037</v>
      </c>
      <c r="J1594" s="18">
        <f t="shared" si="97"/>
        <v>0.35740422720652709</v>
      </c>
      <c r="K1594" s="18"/>
      <c r="L1594" s="56" t="str">
        <f>+VLOOKUP(Tabla1[[#This Row],[Operador]],OPE_6[#All],9,FALSE)</f>
        <v>E-BCyL SA - TAC - L. URQ</v>
      </c>
    </row>
    <row r="1595" spans="1:12" x14ac:dyDescent="0.2">
      <c r="A1595" s="15">
        <v>2015</v>
      </c>
      <c r="B1595" s="15" t="s">
        <v>4</v>
      </c>
      <c r="C1595" s="16" t="str">
        <f t="shared" si="95"/>
        <v>Enero-2015</v>
      </c>
      <c r="D1595" s="15" t="s">
        <v>10</v>
      </c>
      <c r="E1595" s="67">
        <v>171673</v>
      </c>
      <c r="F1595" s="67">
        <v>104721104</v>
      </c>
      <c r="G1595" s="17">
        <f>+Tabla1[[#This Row],[Toneladas Km (Ton.Km)]]/Tabla1[[#This Row],[Toneladas (Ton)]]</f>
        <v>610.00334356596557</v>
      </c>
      <c r="H1595" s="18">
        <v>37124213</v>
      </c>
      <c r="I1595" s="18">
        <f t="shared" si="96"/>
        <v>216.2495733167126</v>
      </c>
      <c r="J1595" s="18">
        <f t="shared" si="97"/>
        <v>0.35450555410493001</v>
      </c>
      <c r="K1595" s="18"/>
      <c r="L1595" s="56" t="str">
        <f>+VLOOKUP(Tabla1[[#This Row],[Operador]],OPE_6[#All],9,FALSE)</f>
        <v>F-BCyL SA - TAC - L. SM</v>
      </c>
    </row>
    <row r="1596" spans="1:12" x14ac:dyDescent="0.2">
      <c r="A1596" s="15">
        <v>2015</v>
      </c>
      <c r="B1596" s="15" t="s">
        <v>11</v>
      </c>
      <c r="C1596" s="16" t="str">
        <f t="shared" si="95"/>
        <v>Febrero-2015</v>
      </c>
      <c r="D1596" s="15" t="s">
        <v>6</v>
      </c>
      <c r="E1596" s="67">
        <v>367443.86799999996</v>
      </c>
      <c r="F1596" s="67">
        <v>139021926.19499999</v>
      </c>
      <c r="G1596" s="17">
        <f>+Tabla1[[#This Row],[Toneladas Km (Ton.Km)]]/Tabla1[[#This Row],[Toneladas (Ton)]]</f>
        <v>378.34874467139019</v>
      </c>
      <c r="H1596" s="18">
        <v>56559204.810000002</v>
      </c>
      <c r="I1596" s="18">
        <f t="shared" si="96"/>
        <v>153.92610881725207</v>
      </c>
      <c r="J1596" s="18">
        <f t="shared" si="97"/>
        <v>0.40683657864635592</v>
      </c>
      <c r="K1596" s="18"/>
      <c r="L1596" s="56" t="str">
        <f>+VLOOKUP(Tabla1[[#This Row],[Operador]],OPE_6[#All],9,FALSE)</f>
        <v>A-FSR SA</v>
      </c>
    </row>
    <row r="1597" spans="1:12" x14ac:dyDescent="0.2">
      <c r="A1597" s="15">
        <v>2015</v>
      </c>
      <c r="B1597" s="15" t="s">
        <v>11</v>
      </c>
      <c r="C1597" s="16" t="str">
        <f t="shared" si="95"/>
        <v>Febrero-2015</v>
      </c>
      <c r="D1597" s="15" t="s">
        <v>81</v>
      </c>
      <c r="E1597" s="67">
        <v>147000.00000000003</v>
      </c>
      <c r="F1597" s="67">
        <v>67055738.901000015</v>
      </c>
      <c r="G1597" s="17">
        <f>+Tabla1[[#This Row],[Toneladas Km (Ton.Km)]]/Tabla1[[#This Row],[Toneladas (Ton)]]</f>
        <v>456.16148912244898</v>
      </c>
      <c r="H1597" s="18">
        <v>22308600.040000003</v>
      </c>
      <c r="I1597" s="18">
        <f t="shared" si="96"/>
        <v>151.75918394557823</v>
      </c>
      <c r="J1597" s="18">
        <f t="shared" si="97"/>
        <v>0.33268740909612599</v>
      </c>
      <c r="K1597" s="18"/>
      <c r="L1597" s="56" t="str">
        <f>+VLOOKUP(Tabla1[[#This Row],[Operador]],OPE_6[#All],9,FALSE)</f>
        <v>B-FEP SA</v>
      </c>
    </row>
    <row r="1598" spans="1:12" x14ac:dyDescent="0.2">
      <c r="A1598" s="15">
        <v>2015</v>
      </c>
      <c r="B1598" s="15" t="s">
        <v>11</v>
      </c>
      <c r="C1598" s="16" t="str">
        <f t="shared" si="95"/>
        <v>Febrero-2015</v>
      </c>
      <c r="D1598" s="15" t="s">
        <v>7</v>
      </c>
      <c r="E1598" s="67">
        <v>480554.1</v>
      </c>
      <c r="F1598" s="67">
        <v>220391643.15000001</v>
      </c>
      <c r="G1598" s="17">
        <f>+Tabla1[[#This Row],[Toneladas Km (Ton.Km)]]/Tabla1[[#This Row],[Toneladas (Ton)]]</f>
        <v>458.61983728783088</v>
      </c>
      <c r="H1598" s="18">
        <v>65816317.709999986</v>
      </c>
      <c r="I1598" s="18">
        <f t="shared" si="96"/>
        <v>136.95922625569108</v>
      </c>
      <c r="J1598" s="18">
        <f t="shared" si="97"/>
        <v>0.29863345437832672</v>
      </c>
      <c r="K1598" s="18"/>
      <c r="L1598" s="56" t="str">
        <f>+VLOOKUP(Tabla1[[#This Row],[Operador]],OPE_6[#All],9,FALSE)</f>
        <v>C-NCA SA</v>
      </c>
    </row>
    <row r="1599" spans="1:12" x14ac:dyDescent="0.2">
      <c r="A1599" s="15">
        <v>2015</v>
      </c>
      <c r="B1599" s="15" t="s">
        <v>11</v>
      </c>
      <c r="C1599" s="16" t="str">
        <f t="shared" si="95"/>
        <v>Febrero-2015</v>
      </c>
      <c r="D1599" s="15" t="s">
        <v>8</v>
      </c>
      <c r="E1599" s="67">
        <v>56600</v>
      </c>
      <c r="F1599" s="67">
        <v>45313579.849999994</v>
      </c>
      <c r="G1599" s="17">
        <f>+Tabla1[[#This Row],[Toneladas Km (Ton.Km)]]/Tabla1[[#This Row],[Toneladas (Ton)]]</f>
        <v>800.59328356890444</v>
      </c>
      <c r="H1599" s="18">
        <v>11114605.640000001</v>
      </c>
      <c r="I1599" s="18">
        <f t="shared" si="96"/>
        <v>196.37112438162546</v>
      </c>
      <c r="J1599" s="18">
        <f t="shared" si="97"/>
        <v>0.24528200324918717</v>
      </c>
      <c r="K1599" s="18"/>
      <c r="L1599" s="56" t="str">
        <f>+VLOOKUP(Tabla1[[#This Row],[Operador]],OPE_6[#All],9,FALSE)</f>
        <v>D-BCyL SA - TAC - L. BEL</v>
      </c>
    </row>
    <row r="1600" spans="1:12" x14ac:dyDescent="0.2">
      <c r="A1600" s="15">
        <v>2015</v>
      </c>
      <c r="B1600" s="15" t="s">
        <v>11</v>
      </c>
      <c r="C1600" s="16" t="str">
        <f t="shared" si="95"/>
        <v>Febrero-2015</v>
      </c>
      <c r="D1600" s="15" t="s">
        <v>9</v>
      </c>
      <c r="E1600" s="67">
        <v>10380</v>
      </c>
      <c r="F1600" s="67">
        <v>6018146</v>
      </c>
      <c r="G1600" s="17">
        <f>+Tabla1[[#This Row],[Toneladas Km (Ton.Km)]]/Tabla1[[#This Row],[Toneladas (Ton)]]</f>
        <v>579.78285163776491</v>
      </c>
      <c r="H1600" s="18">
        <v>2277524</v>
      </c>
      <c r="I1600" s="18">
        <f t="shared" si="96"/>
        <v>219.41464354527938</v>
      </c>
      <c r="J1600" s="18">
        <f t="shared" si="97"/>
        <v>0.37844279617011617</v>
      </c>
      <c r="K1600" s="18"/>
      <c r="L1600" s="56" t="str">
        <f>+VLOOKUP(Tabla1[[#This Row],[Operador]],OPE_6[#All],9,FALSE)</f>
        <v>E-BCyL SA - TAC - L. URQ</v>
      </c>
    </row>
    <row r="1601" spans="1:12" x14ac:dyDescent="0.2">
      <c r="A1601" s="15">
        <v>2015</v>
      </c>
      <c r="B1601" s="15" t="s">
        <v>11</v>
      </c>
      <c r="C1601" s="16" t="str">
        <f t="shared" si="95"/>
        <v>Febrero-2015</v>
      </c>
      <c r="D1601" s="15" t="s">
        <v>10</v>
      </c>
      <c r="E1601" s="67">
        <v>105296</v>
      </c>
      <c r="F1601" s="67">
        <v>78328823</v>
      </c>
      <c r="G1601" s="17">
        <f>+Tabla1[[#This Row],[Toneladas Km (Ton.Km)]]/Tabla1[[#This Row],[Toneladas (Ton)]]</f>
        <v>743.89172428202403</v>
      </c>
      <c r="H1601" s="18">
        <v>24997923</v>
      </c>
      <c r="I1601" s="18">
        <f t="shared" si="96"/>
        <v>237.40619776629691</v>
      </c>
      <c r="J1601" s="18">
        <f t="shared" si="97"/>
        <v>0.31914079699627301</v>
      </c>
      <c r="K1601" s="18"/>
      <c r="L1601" s="56" t="str">
        <f>+VLOOKUP(Tabla1[[#This Row],[Operador]],OPE_6[#All],9,FALSE)</f>
        <v>F-BCyL SA - TAC - L. SM</v>
      </c>
    </row>
    <row r="1602" spans="1:12" x14ac:dyDescent="0.2">
      <c r="A1602" s="15">
        <v>2015</v>
      </c>
      <c r="B1602" s="15" t="s">
        <v>12</v>
      </c>
      <c r="C1602" s="16" t="str">
        <f t="shared" si="95"/>
        <v>Marzo-2015</v>
      </c>
      <c r="D1602" s="15" t="s">
        <v>6</v>
      </c>
      <c r="E1602" s="67">
        <v>413232.62</v>
      </c>
      <c r="F1602" s="67">
        <v>154822479.36900002</v>
      </c>
      <c r="G1602" s="17">
        <f>+Tabla1[[#This Row],[Toneladas Km (Ton.Km)]]/Tabla1[[#This Row],[Toneladas (Ton)]]</f>
        <v>374.66180518130449</v>
      </c>
      <c r="H1602" s="18">
        <v>64620406.059999995</v>
      </c>
      <c r="I1602" s="18">
        <f t="shared" si="96"/>
        <v>156.37779529602477</v>
      </c>
      <c r="J1602" s="18">
        <f t="shared" si="97"/>
        <v>0.41738387295804336</v>
      </c>
      <c r="K1602" s="18"/>
      <c r="L1602" s="56" t="str">
        <f>+VLOOKUP(Tabla1[[#This Row],[Operador]],OPE_6[#All],9,FALSE)</f>
        <v>A-FSR SA</v>
      </c>
    </row>
    <row r="1603" spans="1:12" x14ac:dyDescent="0.2">
      <c r="A1603" s="15">
        <v>2015</v>
      </c>
      <c r="B1603" s="15" t="s">
        <v>12</v>
      </c>
      <c r="C1603" s="16" t="str">
        <f t="shared" si="95"/>
        <v>Marzo-2015</v>
      </c>
      <c r="D1603" s="15" t="s">
        <v>81</v>
      </c>
      <c r="E1603" s="67">
        <v>253000</v>
      </c>
      <c r="F1603" s="67">
        <v>95640855.839999974</v>
      </c>
      <c r="G1603" s="17">
        <f>+Tabla1[[#This Row],[Toneladas Km (Ton.Km)]]/Tabla1[[#This Row],[Toneladas (Ton)]]</f>
        <v>378.02709818181808</v>
      </c>
      <c r="H1603" s="18">
        <v>42317753.104000002</v>
      </c>
      <c r="I1603" s="18">
        <f t="shared" si="96"/>
        <v>167.26384626086957</v>
      </c>
      <c r="J1603" s="18">
        <f t="shared" si="97"/>
        <v>0.44246522819488826</v>
      </c>
      <c r="K1603" s="18"/>
      <c r="L1603" s="56" t="str">
        <f>+VLOOKUP(Tabla1[[#This Row],[Operador]],OPE_6[#All],9,FALSE)</f>
        <v>B-FEP SA</v>
      </c>
    </row>
    <row r="1604" spans="1:12" x14ac:dyDescent="0.2">
      <c r="A1604" s="15">
        <v>2015</v>
      </c>
      <c r="B1604" s="15" t="s">
        <v>12</v>
      </c>
      <c r="C1604" s="16" t="str">
        <f t="shared" si="95"/>
        <v>Marzo-2015</v>
      </c>
      <c r="D1604" s="15" t="s">
        <v>7</v>
      </c>
      <c r="E1604" s="67">
        <v>410269.69</v>
      </c>
      <c r="F1604" s="67">
        <v>187114624.09</v>
      </c>
      <c r="G1604" s="17">
        <f>+Tabla1[[#This Row],[Toneladas Km (Ton.Km)]]/Tabla1[[#This Row],[Toneladas (Ton)]]</f>
        <v>456.07713328761872</v>
      </c>
      <c r="H1604" s="18">
        <v>58066629.041999988</v>
      </c>
      <c r="I1604" s="18">
        <f t="shared" si="96"/>
        <v>141.53282696072426</v>
      </c>
      <c r="J1604" s="18">
        <f t="shared" si="97"/>
        <v>0.31032651415888585</v>
      </c>
      <c r="K1604" s="18"/>
      <c r="L1604" s="56" t="str">
        <f>+VLOOKUP(Tabla1[[#This Row],[Operador]],OPE_6[#All],9,FALSE)</f>
        <v>C-NCA SA</v>
      </c>
    </row>
    <row r="1605" spans="1:12" x14ac:dyDescent="0.2">
      <c r="A1605" s="15">
        <v>2015</v>
      </c>
      <c r="B1605" s="15" t="s">
        <v>12</v>
      </c>
      <c r="C1605" s="16" t="str">
        <f t="shared" si="95"/>
        <v>Marzo-2015</v>
      </c>
      <c r="D1605" s="15" t="s">
        <v>8</v>
      </c>
      <c r="E1605" s="67">
        <v>47889.990000000005</v>
      </c>
      <c r="F1605" s="67">
        <v>36643484.499999993</v>
      </c>
      <c r="G1605" s="17">
        <f>+Tabla1[[#This Row],[Toneladas Km (Ton.Km)]]/Tabla1[[#This Row],[Toneladas (Ton)]]</f>
        <v>765.15957718930383</v>
      </c>
      <c r="H1605" s="18">
        <v>8960065.4400000013</v>
      </c>
      <c r="I1605" s="18">
        <f t="shared" si="96"/>
        <v>187.09683255310767</v>
      </c>
      <c r="J1605" s="18">
        <f t="shared" si="97"/>
        <v>0.24452001664852596</v>
      </c>
      <c r="K1605" s="18"/>
      <c r="L1605" s="56" t="str">
        <f>+VLOOKUP(Tabla1[[#This Row],[Operador]],OPE_6[#All],9,FALSE)</f>
        <v>D-BCyL SA - TAC - L. BEL</v>
      </c>
    </row>
    <row r="1606" spans="1:12" x14ac:dyDescent="0.2">
      <c r="A1606" s="15">
        <v>2015</v>
      </c>
      <c r="B1606" s="15" t="s">
        <v>12</v>
      </c>
      <c r="C1606" s="16" t="str">
        <f t="shared" si="95"/>
        <v>Marzo-2015</v>
      </c>
      <c r="D1606" s="15" t="s">
        <v>9</v>
      </c>
      <c r="E1606" s="67">
        <v>17462</v>
      </c>
      <c r="F1606" s="67">
        <v>10400744</v>
      </c>
      <c r="G1606" s="17">
        <f>+Tabla1[[#This Row],[Toneladas Km (Ton.Km)]]/Tabla1[[#This Row],[Toneladas (Ton)]]</f>
        <v>595.62157828427439</v>
      </c>
      <c r="H1606" s="18">
        <v>3668357</v>
      </c>
      <c r="I1606" s="18">
        <f t="shared" si="96"/>
        <v>210.07656625816057</v>
      </c>
      <c r="J1606" s="18">
        <f t="shared" si="97"/>
        <v>0.35270140289963869</v>
      </c>
      <c r="K1606" s="18"/>
      <c r="L1606" s="56" t="str">
        <f>+VLOOKUP(Tabla1[[#This Row],[Operador]],OPE_6[#All],9,FALSE)</f>
        <v>E-BCyL SA - TAC - L. URQ</v>
      </c>
    </row>
    <row r="1607" spans="1:12" x14ac:dyDescent="0.2">
      <c r="A1607" s="15">
        <v>2015</v>
      </c>
      <c r="B1607" s="15" t="s">
        <v>12</v>
      </c>
      <c r="C1607" s="16" t="str">
        <f t="shared" si="95"/>
        <v>Marzo-2015</v>
      </c>
      <c r="D1607" s="15" t="s">
        <v>10</v>
      </c>
      <c r="E1607" s="67">
        <v>142116</v>
      </c>
      <c r="F1607" s="67">
        <v>92224117</v>
      </c>
      <c r="G1607" s="17">
        <f>+Tabla1[[#This Row],[Toneladas Km (Ton.Km)]]/Tabla1[[#This Row],[Toneladas (Ton)]]</f>
        <v>648.93549635509021</v>
      </c>
      <c r="H1607" s="18">
        <v>33424572.999999996</v>
      </c>
      <c r="I1607" s="18">
        <f t="shared" si="96"/>
        <v>235.19218807171603</v>
      </c>
      <c r="J1607" s="18">
        <f t="shared" si="97"/>
        <v>0.36242768255509561</v>
      </c>
      <c r="K1607" s="18"/>
      <c r="L1607" s="56" t="str">
        <f>+VLOOKUP(Tabla1[[#This Row],[Operador]],OPE_6[#All],9,FALSE)</f>
        <v>F-BCyL SA - TAC - L. SM</v>
      </c>
    </row>
    <row r="1608" spans="1:12" x14ac:dyDescent="0.2">
      <c r="A1608" s="15">
        <v>2015</v>
      </c>
      <c r="B1608" s="15" t="s">
        <v>13</v>
      </c>
      <c r="C1608" s="16" t="str">
        <f t="shared" si="95"/>
        <v>Abril-2015</v>
      </c>
      <c r="D1608" s="15" t="s">
        <v>6</v>
      </c>
      <c r="E1608" s="67">
        <v>436717.1700000001</v>
      </c>
      <c r="F1608" s="67">
        <v>162195715.10999998</v>
      </c>
      <c r="G1608" s="17">
        <f>+Tabla1[[#This Row],[Toneladas Km (Ton.Km)]]/Tabla1[[#This Row],[Toneladas (Ton)]]</f>
        <v>371.39761441025996</v>
      </c>
      <c r="H1608" s="18">
        <v>68547706.700000018</v>
      </c>
      <c r="I1608" s="18">
        <f t="shared" si="96"/>
        <v>156.96132739640166</v>
      </c>
      <c r="J1608" s="18">
        <f t="shared" si="97"/>
        <v>0.4226234130384483</v>
      </c>
      <c r="K1608" s="18"/>
      <c r="L1608" s="56" t="str">
        <f>+VLOOKUP(Tabla1[[#This Row],[Operador]],OPE_6[#All],9,FALSE)</f>
        <v>A-FSR SA</v>
      </c>
    </row>
    <row r="1609" spans="1:12" x14ac:dyDescent="0.2">
      <c r="A1609" s="15">
        <v>2015</v>
      </c>
      <c r="B1609" s="15" t="s">
        <v>13</v>
      </c>
      <c r="C1609" s="16" t="str">
        <f t="shared" si="95"/>
        <v>Abril-2015</v>
      </c>
      <c r="D1609" s="15" t="s">
        <v>81</v>
      </c>
      <c r="E1609" s="67">
        <v>323000</v>
      </c>
      <c r="F1609" s="67">
        <v>127270097.73960002</v>
      </c>
      <c r="G1609" s="17">
        <f>+Tabla1[[#This Row],[Toneladas Km (Ton.Km)]]/Tabla1[[#This Row],[Toneladas (Ton)]]</f>
        <v>394.02507040123845</v>
      </c>
      <c r="H1609" s="18">
        <v>68896875.28899999</v>
      </c>
      <c r="I1609" s="18">
        <f t="shared" si="96"/>
        <v>213.3030194705882</v>
      </c>
      <c r="J1609" s="18">
        <f t="shared" si="97"/>
        <v>0.54134377605308281</v>
      </c>
      <c r="K1609" s="18"/>
      <c r="L1609" s="56" t="str">
        <f>+VLOOKUP(Tabla1[[#This Row],[Operador]],OPE_6[#All],9,FALSE)</f>
        <v>B-FEP SA</v>
      </c>
    </row>
    <row r="1610" spans="1:12" x14ac:dyDescent="0.2">
      <c r="A1610" s="15">
        <v>2015</v>
      </c>
      <c r="B1610" s="15" t="s">
        <v>13</v>
      </c>
      <c r="C1610" s="16" t="str">
        <f t="shared" si="95"/>
        <v>Abril-2015</v>
      </c>
      <c r="D1610" s="15" t="s">
        <v>7</v>
      </c>
      <c r="E1610" s="67">
        <v>622432.60000000009</v>
      </c>
      <c r="F1610" s="67">
        <v>235248220.54000002</v>
      </c>
      <c r="G1610" s="17">
        <f>+Tabla1[[#This Row],[Toneladas Km (Ton.Km)]]/Tabla1[[#This Row],[Toneladas (Ton)]]</f>
        <v>377.94970979990444</v>
      </c>
      <c r="H1610" s="18">
        <v>89495142.424999997</v>
      </c>
      <c r="I1610" s="18">
        <f t="shared" si="96"/>
        <v>143.78286488368377</v>
      </c>
      <c r="J1610" s="18">
        <f t="shared" si="97"/>
        <v>0.38042856273075548</v>
      </c>
      <c r="K1610" s="18"/>
      <c r="L1610" s="56" t="str">
        <f>+VLOOKUP(Tabla1[[#This Row],[Operador]],OPE_6[#All],9,FALSE)</f>
        <v>C-NCA SA</v>
      </c>
    </row>
    <row r="1611" spans="1:12" x14ac:dyDescent="0.2">
      <c r="A1611" s="15">
        <v>2015</v>
      </c>
      <c r="B1611" s="15" t="s">
        <v>13</v>
      </c>
      <c r="C1611" s="16" t="str">
        <f t="shared" si="95"/>
        <v>Abril-2015</v>
      </c>
      <c r="D1611" s="15" t="s">
        <v>8</v>
      </c>
      <c r="E1611" s="67">
        <v>64500.400000000009</v>
      </c>
      <c r="F1611" s="67">
        <v>43977309.879999995</v>
      </c>
      <c r="G1611" s="17">
        <f>+Tabla1[[#This Row],[Toneladas Km (Ton.Km)]]/Tabla1[[#This Row],[Toneladas (Ton)]]</f>
        <v>681.81452952229733</v>
      </c>
      <c r="H1611" s="18">
        <v>18757064.029999997</v>
      </c>
      <c r="I1611" s="18">
        <f t="shared" si="96"/>
        <v>290.80539081928168</v>
      </c>
      <c r="J1611" s="18">
        <f t="shared" si="97"/>
        <v>0.42651685792473487</v>
      </c>
      <c r="K1611" s="18"/>
      <c r="L1611" s="56" t="str">
        <f>+VLOOKUP(Tabla1[[#This Row],[Operador]],OPE_6[#All],9,FALSE)</f>
        <v>D-BCyL SA - TAC - L. BEL</v>
      </c>
    </row>
    <row r="1612" spans="1:12" x14ac:dyDescent="0.2">
      <c r="A1612" s="15">
        <v>2015</v>
      </c>
      <c r="B1612" s="15" t="s">
        <v>13</v>
      </c>
      <c r="C1612" s="16" t="str">
        <f t="shared" si="95"/>
        <v>Abril-2015</v>
      </c>
      <c r="D1612" s="15" t="s">
        <v>9</v>
      </c>
      <c r="E1612" s="67">
        <v>19232</v>
      </c>
      <c r="F1612" s="67">
        <v>11922303</v>
      </c>
      <c r="G1612" s="17">
        <f>+Tabla1[[#This Row],[Toneladas Km (Ton.Km)]]/Tabla1[[#This Row],[Toneladas (Ton)]]</f>
        <v>619.92008111480868</v>
      </c>
      <c r="H1612" s="18">
        <v>4351052</v>
      </c>
      <c r="I1612" s="18">
        <f t="shared" si="96"/>
        <v>226.24022462562397</v>
      </c>
      <c r="J1612" s="18">
        <f t="shared" si="97"/>
        <v>0.36495063076320072</v>
      </c>
      <c r="K1612" s="18"/>
      <c r="L1612" s="56" t="str">
        <f>+VLOOKUP(Tabla1[[#This Row],[Operador]],OPE_6[#All],9,FALSE)</f>
        <v>E-BCyL SA - TAC - L. URQ</v>
      </c>
    </row>
    <row r="1613" spans="1:12" x14ac:dyDescent="0.2">
      <c r="A1613" s="15">
        <v>2015</v>
      </c>
      <c r="B1613" s="15" t="s">
        <v>13</v>
      </c>
      <c r="C1613" s="16" t="str">
        <f t="shared" si="95"/>
        <v>Abril-2015</v>
      </c>
      <c r="D1613" s="15" t="s">
        <v>10</v>
      </c>
      <c r="E1613" s="67">
        <v>123582</v>
      </c>
      <c r="F1613" s="67">
        <v>84176220</v>
      </c>
      <c r="G1613" s="17">
        <f>+Tabla1[[#This Row],[Toneladas Km (Ton.Km)]]/Tabla1[[#This Row],[Toneladas (Ton)]]</f>
        <v>681.1365732873719</v>
      </c>
      <c r="H1613" s="18">
        <v>31896343</v>
      </c>
      <c r="I1613" s="18">
        <f t="shared" si="96"/>
        <v>258.0986146849865</v>
      </c>
      <c r="J1613" s="18">
        <f t="shared" si="97"/>
        <v>0.37892344179864573</v>
      </c>
      <c r="K1613" s="18"/>
      <c r="L1613" s="56" t="str">
        <f>+VLOOKUP(Tabla1[[#This Row],[Operador]],OPE_6[#All],9,FALSE)</f>
        <v>F-BCyL SA - TAC - L. SM</v>
      </c>
    </row>
    <row r="1614" spans="1:12" x14ac:dyDescent="0.2">
      <c r="A1614" s="15">
        <v>2015</v>
      </c>
      <c r="B1614" s="15" t="s">
        <v>14</v>
      </c>
      <c r="C1614" s="16" t="str">
        <f t="shared" si="95"/>
        <v>Mayo-2015</v>
      </c>
      <c r="D1614" s="15" t="s">
        <v>6</v>
      </c>
      <c r="E1614" s="67">
        <v>464904.12400000001</v>
      </c>
      <c r="F1614" s="67">
        <v>171368756.15700004</v>
      </c>
      <c r="G1614" s="17">
        <f>+Tabla1[[#This Row],[Toneladas Km (Ton.Km)]]/Tabla1[[#This Row],[Toneladas (Ton)]]</f>
        <v>368.61096150870031</v>
      </c>
      <c r="H1614" s="18">
        <v>77162876.86999999</v>
      </c>
      <c r="I1614" s="18">
        <f t="shared" si="96"/>
        <v>165.97589241862693</v>
      </c>
      <c r="J1614" s="18">
        <f t="shared" si="97"/>
        <v>0.45027389239673871</v>
      </c>
      <c r="K1614" s="18"/>
      <c r="L1614" s="56" t="str">
        <f>+VLOOKUP(Tabla1[[#This Row],[Operador]],OPE_6[#All],9,FALSE)</f>
        <v>A-FSR SA</v>
      </c>
    </row>
    <row r="1615" spans="1:12" x14ac:dyDescent="0.2">
      <c r="A1615" s="15">
        <v>2015</v>
      </c>
      <c r="B1615" s="15" t="s">
        <v>14</v>
      </c>
      <c r="C1615" s="16" t="str">
        <f t="shared" si="95"/>
        <v>Mayo-2015</v>
      </c>
      <c r="D1615" s="15" t="s">
        <v>81</v>
      </c>
      <c r="E1615" s="67">
        <v>372999.99000000011</v>
      </c>
      <c r="F1615" s="67">
        <v>150824911.77160001</v>
      </c>
      <c r="G1615" s="17">
        <f>+Tabla1[[#This Row],[Toneladas Km (Ton.Km)]]/Tabla1[[#This Row],[Toneladas (Ton)]]</f>
        <v>404.35634266799838</v>
      </c>
      <c r="H1615" s="18">
        <v>88985246.997999996</v>
      </c>
      <c r="I1615" s="18">
        <f t="shared" si="96"/>
        <v>238.56635223502278</v>
      </c>
      <c r="J1615" s="18">
        <f t="shared" si="97"/>
        <v>0.58999037992313763</v>
      </c>
      <c r="K1615" s="18"/>
      <c r="L1615" s="56" t="str">
        <f>+VLOOKUP(Tabla1[[#This Row],[Operador]],OPE_6[#All],9,FALSE)</f>
        <v>B-FEP SA</v>
      </c>
    </row>
    <row r="1616" spans="1:12" x14ac:dyDescent="0.2">
      <c r="A1616" s="15">
        <v>2015</v>
      </c>
      <c r="B1616" s="15" t="s">
        <v>14</v>
      </c>
      <c r="C1616" s="16" t="str">
        <f t="shared" si="95"/>
        <v>Mayo-2015</v>
      </c>
      <c r="D1616" s="15" t="s">
        <v>7</v>
      </c>
      <c r="E1616" s="67">
        <v>599033.28</v>
      </c>
      <c r="F1616" s="67">
        <v>217762482.06</v>
      </c>
      <c r="G1616" s="17">
        <f>+Tabla1[[#This Row],[Toneladas Km (Ton.Km)]]/Tabla1[[#This Row],[Toneladas (Ton)]]</f>
        <v>363.52317864543352</v>
      </c>
      <c r="H1616" s="18">
        <v>91517067.985599995</v>
      </c>
      <c r="I1616" s="18">
        <f t="shared" si="96"/>
        <v>152.77459707347143</v>
      </c>
      <c r="J1616" s="18">
        <f t="shared" si="97"/>
        <v>0.42026095184010775</v>
      </c>
      <c r="K1616" s="18"/>
      <c r="L1616" s="56" t="str">
        <f>+VLOOKUP(Tabla1[[#This Row],[Operador]],OPE_6[#All],9,FALSE)</f>
        <v>C-NCA SA</v>
      </c>
    </row>
    <row r="1617" spans="1:12" x14ac:dyDescent="0.2">
      <c r="A1617" s="15">
        <v>2015</v>
      </c>
      <c r="B1617" s="15" t="s">
        <v>14</v>
      </c>
      <c r="C1617" s="16" t="str">
        <f t="shared" si="95"/>
        <v>Mayo-2015</v>
      </c>
      <c r="D1617" s="15" t="s">
        <v>8</v>
      </c>
      <c r="E1617" s="67">
        <v>80405.55</v>
      </c>
      <c r="F1617" s="67">
        <v>58556877.890000001</v>
      </c>
      <c r="G1617" s="17">
        <f>+Tabla1[[#This Row],[Toneladas Km (Ton.Km)]]/Tabla1[[#This Row],[Toneladas (Ton)]]</f>
        <v>728.26910443371139</v>
      </c>
      <c r="H1617" s="18">
        <v>25035722.780000001</v>
      </c>
      <c r="I1617" s="18">
        <f t="shared" si="96"/>
        <v>311.36809312292496</v>
      </c>
      <c r="J1617" s="18">
        <f t="shared" si="97"/>
        <v>0.42754538291863842</v>
      </c>
      <c r="K1617" s="18"/>
      <c r="L1617" s="56" t="str">
        <f>+VLOOKUP(Tabla1[[#This Row],[Operador]],OPE_6[#All],9,FALSE)</f>
        <v>D-BCyL SA - TAC - L. BEL</v>
      </c>
    </row>
    <row r="1618" spans="1:12" x14ac:dyDescent="0.2">
      <c r="A1618" s="15">
        <v>2015</v>
      </c>
      <c r="B1618" s="15" t="s">
        <v>14</v>
      </c>
      <c r="C1618" s="16" t="str">
        <f t="shared" si="95"/>
        <v>Mayo-2015</v>
      </c>
      <c r="D1618" s="15" t="s">
        <v>9</v>
      </c>
      <c r="E1618" s="67">
        <v>15064</v>
      </c>
      <c r="F1618" s="67">
        <v>9770881</v>
      </c>
      <c r="G1618" s="17">
        <f>+Tabla1[[#This Row],[Toneladas Km (Ton.Km)]]/Tabla1[[#This Row],[Toneladas (Ton)]]</f>
        <v>648.62460169941585</v>
      </c>
      <c r="H1618" s="18">
        <v>3581573</v>
      </c>
      <c r="I1618" s="18">
        <f t="shared" si="96"/>
        <v>237.75710302708444</v>
      </c>
      <c r="J1618" s="18">
        <f t="shared" si="97"/>
        <v>0.36655578959563628</v>
      </c>
      <c r="K1618" s="18"/>
      <c r="L1618" s="56" t="str">
        <f>+VLOOKUP(Tabla1[[#This Row],[Operador]],OPE_6[#All],9,FALSE)</f>
        <v>E-BCyL SA - TAC - L. URQ</v>
      </c>
    </row>
    <row r="1619" spans="1:12" x14ac:dyDescent="0.2">
      <c r="A1619" s="15">
        <v>2015</v>
      </c>
      <c r="B1619" s="15" t="s">
        <v>14</v>
      </c>
      <c r="C1619" s="16" t="str">
        <f t="shared" si="95"/>
        <v>Mayo-2015</v>
      </c>
      <c r="D1619" s="15" t="s">
        <v>10</v>
      </c>
      <c r="E1619" s="67">
        <v>135887</v>
      </c>
      <c r="F1619" s="67">
        <v>97042333</v>
      </c>
      <c r="G1619" s="17">
        <f>+Tabla1[[#This Row],[Toneladas Km (Ton.Km)]]/Tabla1[[#This Row],[Toneladas (Ton)]]</f>
        <v>714.13993244386882</v>
      </c>
      <c r="H1619" s="18">
        <v>39697389</v>
      </c>
      <c r="I1619" s="18">
        <f t="shared" si="96"/>
        <v>292.13529623878662</v>
      </c>
      <c r="J1619" s="18">
        <f t="shared" si="97"/>
        <v>0.40907290429631366</v>
      </c>
      <c r="K1619" s="18"/>
      <c r="L1619" s="56" t="str">
        <f>+VLOOKUP(Tabla1[[#This Row],[Operador]],OPE_6[#All],9,FALSE)</f>
        <v>F-BCyL SA - TAC - L. SM</v>
      </c>
    </row>
    <row r="1620" spans="1:12" x14ac:dyDescent="0.2">
      <c r="A1620" s="15">
        <v>2015</v>
      </c>
      <c r="B1620" s="15" t="s">
        <v>15</v>
      </c>
      <c r="C1620" s="16" t="str">
        <f t="shared" si="95"/>
        <v>Junio-2015</v>
      </c>
      <c r="D1620" s="15" t="s">
        <v>6</v>
      </c>
      <c r="E1620" s="67">
        <v>439127.75500000006</v>
      </c>
      <c r="F1620" s="67">
        <v>156716139.729</v>
      </c>
      <c r="G1620" s="17">
        <f>+Tabla1[[#This Row],[Toneladas Km (Ton.Km)]]/Tabla1[[#This Row],[Toneladas (Ton)]]</f>
        <v>356.88051585124691</v>
      </c>
      <c r="H1620" s="18">
        <v>71216121.160000011</v>
      </c>
      <c r="I1620" s="18">
        <f t="shared" si="96"/>
        <v>162.17631509080996</v>
      </c>
      <c r="J1620" s="18">
        <f t="shared" si="97"/>
        <v>0.45442748451531451</v>
      </c>
      <c r="K1620" s="18"/>
      <c r="L1620" s="56" t="str">
        <f>+VLOOKUP(Tabla1[[#This Row],[Operador]],OPE_6[#All],9,FALSE)</f>
        <v>A-FSR SA</v>
      </c>
    </row>
    <row r="1621" spans="1:12" x14ac:dyDescent="0.2">
      <c r="A1621" s="15">
        <v>2015</v>
      </c>
      <c r="B1621" s="15" t="s">
        <v>15</v>
      </c>
      <c r="C1621" s="16" t="str">
        <f t="shared" si="95"/>
        <v>Junio-2015</v>
      </c>
      <c r="D1621" s="15" t="s">
        <v>81</v>
      </c>
      <c r="E1621" s="67">
        <v>367000.00000000012</v>
      </c>
      <c r="F1621" s="67">
        <v>136044662.87300006</v>
      </c>
      <c r="G1621" s="17">
        <f>+Tabla1[[#This Row],[Toneladas Km (Ton.Km)]]/Tabla1[[#This Row],[Toneladas (Ton)]]</f>
        <v>370.69390428610359</v>
      </c>
      <c r="H1621" s="18">
        <v>82054779.659999996</v>
      </c>
      <c r="I1621" s="18">
        <f t="shared" si="96"/>
        <v>223.5825058855585</v>
      </c>
      <c r="J1621" s="18">
        <f t="shared" si="97"/>
        <v>0.60314589287930753</v>
      </c>
      <c r="K1621" s="18"/>
      <c r="L1621" s="56" t="str">
        <f>+VLOOKUP(Tabla1[[#This Row],[Operador]],OPE_6[#All],9,FALSE)</f>
        <v>B-FEP SA</v>
      </c>
    </row>
    <row r="1622" spans="1:12" x14ac:dyDescent="0.2">
      <c r="A1622" s="15">
        <v>2015</v>
      </c>
      <c r="B1622" s="15" t="s">
        <v>15</v>
      </c>
      <c r="C1622" s="16" t="str">
        <f t="shared" si="95"/>
        <v>Junio-2015</v>
      </c>
      <c r="D1622" s="15" t="s">
        <v>7</v>
      </c>
      <c r="E1622" s="67">
        <v>676463.38</v>
      </c>
      <c r="F1622" s="67">
        <v>277257064.71999997</v>
      </c>
      <c r="G1622" s="17">
        <f>+Tabla1[[#This Row],[Toneladas Km (Ton.Km)]]/Tabla1[[#This Row],[Toneladas (Ton)]]</f>
        <v>409.8626369397852</v>
      </c>
      <c r="H1622" s="18">
        <v>114499729.8</v>
      </c>
      <c r="I1622" s="18">
        <f t="shared" si="96"/>
        <v>169.26227373904555</v>
      </c>
      <c r="J1622" s="18">
        <f t="shared" si="97"/>
        <v>0.41297317316560533</v>
      </c>
      <c r="K1622" s="18"/>
      <c r="L1622" s="56" t="str">
        <f>+VLOOKUP(Tabla1[[#This Row],[Operador]],OPE_6[#All],9,FALSE)</f>
        <v>C-NCA SA</v>
      </c>
    </row>
    <row r="1623" spans="1:12" x14ac:dyDescent="0.2">
      <c r="A1623" s="15">
        <v>2015</v>
      </c>
      <c r="B1623" s="15" t="s">
        <v>15</v>
      </c>
      <c r="C1623" s="16" t="str">
        <f t="shared" si="95"/>
        <v>Junio-2015</v>
      </c>
      <c r="D1623" s="15" t="s">
        <v>8</v>
      </c>
      <c r="E1623" s="67">
        <v>81381.22</v>
      </c>
      <c r="F1623" s="67">
        <v>60158382.68</v>
      </c>
      <c r="G1623" s="17">
        <f>+Tabla1[[#This Row],[Toneladas Km (Ton.Km)]]/Tabla1[[#This Row],[Toneladas (Ton)]]</f>
        <v>739.21701689898475</v>
      </c>
      <c r="H1623" s="18">
        <v>25600575.740000002</v>
      </c>
      <c r="I1623" s="18">
        <f t="shared" si="96"/>
        <v>314.5759640860631</v>
      </c>
      <c r="J1623" s="18">
        <f t="shared" si="97"/>
        <v>0.42555292545308171</v>
      </c>
      <c r="K1623" s="18"/>
      <c r="L1623" s="56" t="str">
        <f>+VLOOKUP(Tabla1[[#This Row],[Operador]],OPE_6[#All],9,FALSE)</f>
        <v>D-BCyL SA - TAC - L. BEL</v>
      </c>
    </row>
    <row r="1624" spans="1:12" x14ac:dyDescent="0.2">
      <c r="A1624" s="15">
        <v>2015</v>
      </c>
      <c r="B1624" s="15" t="s">
        <v>15</v>
      </c>
      <c r="C1624" s="16" t="str">
        <f t="shared" si="95"/>
        <v>Junio-2015</v>
      </c>
      <c r="D1624" s="15" t="s">
        <v>9</v>
      </c>
      <c r="E1624" s="67">
        <v>9478</v>
      </c>
      <c r="F1624" s="67">
        <v>6314853</v>
      </c>
      <c r="G1624" s="17">
        <f>+Tabla1[[#This Row],[Toneladas Km (Ton.Km)]]/Tabla1[[#This Row],[Toneladas (Ton)]]</f>
        <v>666.26429626503477</v>
      </c>
      <c r="H1624" s="18">
        <v>2216058</v>
      </c>
      <c r="I1624" s="18">
        <f t="shared" si="96"/>
        <v>233.81071956108883</v>
      </c>
      <c r="J1624" s="18">
        <f t="shared" si="97"/>
        <v>0.35092788383197521</v>
      </c>
      <c r="K1624" s="18"/>
      <c r="L1624" s="56" t="str">
        <f>+VLOOKUP(Tabla1[[#This Row],[Operador]],OPE_6[#All],9,FALSE)</f>
        <v>E-BCyL SA - TAC - L. URQ</v>
      </c>
    </row>
    <row r="1625" spans="1:12" x14ac:dyDescent="0.2">
      <c r="A1625" s="15">
        <v>2015</v>
      </c>
      <c r="B1625" s="15" t="s">
        <v>15</v>
      </c>
      <c r="C1625" s="16" t="str">
        <f t="shared" si="95"/>
        <v>Junio-2015</v>
      </c>
      <c r="D1625" s="15" t="s">
        <v>10</v>
      </c>
      <c r="E1625" s="67">
        <v>143908</v>
      </c>
      <c r="F1625" s="67">
        <v>100860600</v>
      </c>
      <c r="G1625" s="17">
        <f>+Tabla1[[#This Row],[Toneladas Km (Ton.Km)]]/Tabla1[[#This Row],[Toneladas (Ton)]]</f>
        <v>700.86861050115351</v>
      </c>
      <c r="H1625" s="18">
        <v>41212652</v>
      </c>
      <c r="I1625" s="18">
        <f t="shared" si="96"/>
        <v>286.38193846068322</v>
      </c>
      <c r="J1625" s="18">
        <f t="shared" si="97"/>
        <v>0.40861002214938241</v>
      </c>
      <c r="K1625" s="18"/>
      <c r="L1625" s="56" t="str">
        <f>+VLOOKUP(Tabla1[[#This Row],[Operador]],OPE_6[#All],9,FALSE)</f>
        <v>F-BCyL SA - TAC - L. SM</v>
      </c>
    </row>
    <row r="1626" spans="1:12" x14ac:dyDescent="0.2">
      <c r="A1626" s="15">
        <v>2015</v>
      </c>
      <c r="B1626" s="15" t="s">
        <v>16</v>
      </c>
      <c r="C1626" s="16" t="str">
        <f t="shared" si="95"/>
        <v>Julio-2015</v>
      </c>
      <c r="D1626" s="15" t="s">
        <v>6</v>
      </c>
      <c r="E1626" s="67">
        <v>462630.12600000005</v>
      </c>
      <c r="F1626" s="67">
        <v>164648653.164</v>
      </c>
      <c r="G1626" s="17">
        <f>+Tabla1[[#This Row],[Toneladas Km (Ton.Km)]]/Tabla1[[#This Row],[Toneladas (Ton)]]</f>
        <v>355.89695506340627</v>
      </c>
      <c r="H1626" s="18">
        <v>73851958.079999998</v>
      </c>
      <c r="I1626" s="18">
        <f t="shared" si="96"/>
        <v>159.63499549529982</v>
      </c>
      <c r="J1626" s="18">
        <f t="shared" si="97"/>
        <v>0.44854274031892011</v>
      </c>
      <c r="K1626" s="18"/>
      <c r="L1626" s="56" t="str">
        <f>+VLOOKUP(Tabla1[[#This Row],[Operador]],OPE_6[#All],9,FALSE)</f>
        <v>A-FSR SA</v>
      </c>
    </row>
    <row r="1627" spans="1:12" x14ac:dyDescent="0.2">
      <c r="A1627" s="15">
        <v>2015</v>
      </c>
      <c r="B1627" s="15" t="s">
        <v>16</v>
      </c>
      <c r="C1627" s="16" t="str">
        <f t="shared" si="95"/>
        <v>Julio-2015</v>
      </c>
      <c r="D1627" s="15" t="s">
        <v>81</v>
      </c>
      <c r="E1627" s="67">
        <v>377000.00500000006</v>
      </c>
      <c r="F1627" s="67">
        <v>155840037.06500003</v>
      </c>
      <c r="G1627" s="17">
        <f>+Tabla1[[#This Row],[Toneladas Km (Ton.Km)]]/Tabla1[[#This Row],[Toneladas (Ton)]]</f>
        <v>413.36879309855715</v>
      </c>
      <c r="H1627" s="18">
        <v>85126375.124800012</v>
      </c>
      <c r="I1627" s="18">
        <f t="shared" si="96"/>
        <v>225.79940051937135</v>
      </c>
      <c r="J1627" s="18">
        <f t="shared" si="97"/>
        <v>0.54624201025628782</v>
      </c>
      <c r="K1627" s="18"/>
      <c r="L1627" s="56" t="str">
        <f>+VLOOKUP(Tabla1[[#This Row],[Operador]],OPE_6[#All],9,FALSE)</f>
        <v>B-FEP SA</v>
      </c>
    </row>
    <row r="1628" spans="1:12" x14ac:dyDescent="0.2">
      <c r="A1628" s="15">
        <v>2015</v>
      </c>
      <c r="B1628" s="15" t="s">
        <v>16</v>
      </c>
      <c r="C1628" s="16" t="str">
        <f t="shared" si="95"/>
        <v>Julio-2015</v>
      </c>
      <c r="D1628" s="15" t="s">
        <v>7</v>
      </c>
      <c r="E1628" s="67">
        <v>735874.32000000007</v>
      </c>
      <c r="F1628" s="67">
        <v>306641748.36000001</v>
      </c>
      <c r="G1628" s="17">
        <f>+Tabla1[[#This Row],[Toneladas Km (Ton.Km)]]/Tabla1[[#This Row],[Toneladas (Ton)]]</f>
        <v>416.7039670034959</v>
      </c>
      <c r="H1628" s="18">
        <v>111005208.84880002</v>
      </c>
      <c r="I1628" s="18">
        <f t="shared" si="96"/>
        <v>150.84805357632266</v>
      </c>
      <c r="J1628" s="18">
        <f t="shared" si="97"/>
        <v>0.36200292178897625</v>
      </c>
      <c r="K1628" s="18"/>
      <c r="L1628" s="56" t="str">
        <f>+VLOOKUP(Tabla1[[#This Row],[Operador]],OPE_6[#All],9,FALSE)</f>
        <v>C-NCA SA</v>
      </c>
    </row>
    <row r="1629" spans="1:12" x14ac:dyDescent="0.2">
      <c r="A1629" s="15">
        <v>2015</v>
      </c>
      <c r="B1629" s="15" t="s">
        <v>16</v>
      </c>
      <c r="C1629" s="16" t="str">
        <f t="shared" si="95"/>
        <v>Julio-2015</v>
      </c>
      <c r="D1629" s="15" t="s">
        <v>8</v>
      </c>
      <c r="E1629" s="67">
        <v>75502.489999999991</v>
      </c>
      <c r="F1629" s="67">
        <v>58858486.649999999</v>
      </c>
      <c r="G1629" s="17">
        <f>+Tabla1[[#This Row],[Toneladas Km (Ton.Km)]]/Tabla1[[#This Row],[Toneladas (Ton)]]</f>
        <v>779.55689474612041</v>
      </c>
      <c r="H1629" s="18">
        <v>25870117.499999996</v>
      </c>
      <c r="I1629" s="18">
        <f t="shared" si="96"/>
        <v>342.6392626256432</v>
      </c>
      <c r="J1629" s="18">
        <f t="shared" si="97"/>
        <v>0.43953079619317731</v>
      </c>
      <c r="K1629" s="18"/>
      <c r="L1629" s="56" t="str">
        <f>+VLOOKUP(Tabla1[[#This Row],[Operador]],OPE_6[#All],9,FALSE)</f>
        <v>D-BCyL SA - TAC - L. BEL</v>
      </c>
    </row>
    <row r="1630" spans="1:12" x14ac:dyDescent="0.2">
      <c r="A1630" s="15">
        <v>2015</v>
      </c>
      <c r="B1630" s="15" t="s">
        <v>16</v>
      </c>
      <c r="C1630" s="16" t="str">
        <f t="shared" si="95"/>
        <v>Julio-2015</v>
      </c>
      <c r="D1630" s="15" t="s">
        <v>9</v>
      </c>
      <c r="E1630" s="67">
        <v>7437</v>
      </c>
      <c r="F1630" s="67">
        <v>4587116</v>
      </c>
      <c r="G1630" s="17">
        <f>+Tabla1[[#This Row],[Toneladas Km (Ton.Km)]]/Tabla1[[#This Row],[Toneladas (Ton)]]</f>
        <v>616.79655775178162</v>
      </c>
      <c r="H1630" s="18">
        <v>1335768</v>
      </c>
      <c r="I1630" s="18">
        <f t="shared" si="96"/>
        <v>179.61113352158128</v>
      </c>
      <c r="J1630" s="18">
        <f t="shared" si="97"/>
        <v>0.29119996093405964</v>
      </c>
      <c r="K1630" s="18"/>
      <c r="L1630" s="56" t="str">
        <f>+VLOOKUP(Tabla1[[#This Row],[Operador]],OPE_6[#All],9,FALSE)</f>
        <v>E-BCyL SA - TAC - L. URQ</v>
      </c>
    </row>
    <row r="1631" spans="1:12" x14ac:dyDescent="0.2">
      <c r="A1631" s="15">
        <v>2015</v>
      </c>
      <c r="B1631" s="15" t="s">
        <v>16</v>
      </c>
      <c r="C1631" s="16" t="str">
        <f t="shared" si="95"/>
        <v>Julio-2015</v>
      </c>
      <c r="D1631" s="15" t="s">
        <v>10</v>
      </c>
      <c r="E1631" s="67">
        <v>155557</v>
      </c>
      <c r="F1631" s="67">
        <v>103346549</v>
      </c>
      <c r="G1631" s="17">
        <f>+Tabla1[[#This Row],[Toneladas Km (Ton.Km)]]/Tabla1[[#This Row],[Toneladas (Ton)]]</f>
        <v>664.3645030439003</v>
      </c>
      <c r="H1631" s="18">
        <v>42667362</v>
      </c>
      <c r="I1631" s="18">
        <f t="shared" si="96"/>
        <v>274.28763732908192</v>
      </c>
      <c r="J1631" s="18">
        <f t="shared" si="97"/>
        <v>0.41285715307242626</v>
      </c>
      <c r="K1631" s="18"/>
      <c r="L1631" s="56" t="str">
        <f>+VLOOKUP(Tabla1[[#This Row],[Operador]],OPE_6[#All],9,FALSE)</f>
        <v>F-BCyL SA - TAC - L. SM</v>
      </c>
    </row>
    <row r="1632" spans="1:12" x14ac:dyDescent="0.2">
      <c r="A1632" s="15">
        <v>2015</v>
      </c>
      <c r="B1632" s="15" t="s">
        <v>28</v>
      </c>
      <c r="C1632" s="16" t="str">
        <f t="shared" si="95"/>
        <v>Agosto-2015</v>
      </c>
      <c r="D1632" s="15" t="s">
        <v>6</v>
      </c>
      <c r="E1632" s="67">
        <v>427406.77799999999</v>
      </c>
      <c r="F1632" s="67">
        <v>160252085.93399999</v>
      </c>
      <c r="G1632" s="17">
        <f>+Tabla1[[#This Row],[Toneladas Km (Ton.Km)]]/Tabla1[[#This Row],[Toneladas (Ton)]]</f>
        <v>374.94044124400853</v>
      </c>
      <c r="H1632" s="18">
        <v>74873976.770000011</v>
      </c>
      <c r="I1632" s="18">
        <f t="shared" si="96"/>
        <v>175.18200605138745</v>
      </c>
      <c r="J1632" s="18">
        <f t="shared" si="97"/>
        <v>0.4672262225705876</v>
      </c>
      <c r="K1632" s="18"/>
      <c r="L1632" s="56" t="str">
        <f>+VLOOKUP(Tabla1[[#This Row],[Operador]],OPE_6[#All],9,FALSE)</f>
        <v>A-FSR SA</v>
      </c>
    </row>
    <row r="1633" spans="1:12" x14ac:dyDescent="0.2">
      <c r="A1633" s="15">
        <v>2015</v>
      </c>
      <c r="B1633" s="15" t="s">
        <v>28</v>
      </c>
      <c r="C1633" s="16" t="str">
        <f t="shared" si="95"/>
        <v>Agosto-2015</v>
      </c>
      <c r="D1633" s="15" t="s">
        <v>81</v>
      </c>
      <c r="E1633" s="67">
        <v>319999.99999999994</v>
      </c>
      <c r="F1633" s="67">
        <v>138888375.37599999</v>
      </c>
      <c r="G1633" s="17">
        <f>+Tabla1[[#This Row],[Toneladas Km (Ton.Km)]]/Tabla1[[#This Row],[Toneladas (Ton)]]</f>
        <v>434.02617305000001</v>
      </c>
      <c r="H1633" s="18">
        <v>67632878.378999978</v>
      </c>
      <c r="I1633" s="18">
        <f t="shared" si="96"/>
        <v>211.35274493437498</v>
      </c>
      <c r="J1633" s="18">
        <f t="shared" si="97"/>
        <v>0.48695852475704737</v>
      </c>
      <c r="K1633" s="18"/>
      <c r="L1633" s="56" t="str">
        <f>+VLOOKUP(Tabla1[[#This Row],[Operador]],OPE_6[#All],9,FALSE)</f>
        <v>B-FEP SA</v>
      </c>
    </row>
    <row r="1634" spans="1:12" x14ac:dyDescent="0.2">
      <c r="A1634" s="15">
        <v>2015</v>
      </c>
      <c r="B1634" s="15" t="s">
        <v>28</v>
      </c>
      <c r="C1634" s="16" t="str">
        <f t="shared" si="95"/>
        <v>Agosto-2015</v>
      </c>
      <c r="D1634" s="15" t="s">
        <v>7</v>
      </c>
      <c r="E1634" s="67">
        <v>683901.98999999987</v>
      </c>
      <c r="F1634" s="67">
        <v>299429000.76999998</v>
      </c>
      <c r="G1634" s="17">
        <f>+Tabla1[[#This Row],[Toneladas Km (Ton.Km)]]/Tabla1[[#This Row],[Toneladas (Ton)]]</f>
        <v>437.82443266468641</v>
      </c>
      <c r="H1634" s="18">
        <v>108610699.47000001</v>
      </c>
      <c r="I1634" s="18">
        <f t="shared" si="96"/>
        <v>158.81032817290097</v>
      </c>
      <c r="J1634" s="18">
        <f t="shared" si="97"/>
        <v>0.3627260525557009</v>
      </c>
      <c r="K1634" s="18"/>
      <c r="L1634" s="56" t="str">
        <f>+VLOOKUP(Tabla1[[#This Row],[Operador]],OPE_6[#All],9,FALSE)</f>
        <v>C-NCA SA</v>
      </c>
    </row>
    <row r="1635" spans="1:12" x14ac:dyDescent="0.2">
      <c r="A1635" s="15">
        <v>2015</v>
      </c>
      <c r="B1635" s="15" t="s">
        <v>28</v>
      </c>
      <c r="C1635" s="16" t="str">
        <f t="shared" si="95"/>
        <v>Agosto-2015</v>
      </c>
      <c r="D1635" s="15" t="s">
        <v>8</v>
      </c>
      <c r="E1635" s="67">
        <v>66330.259999999995</v>
      </c>
      <c r="F1635" s="67">
        <v>51880951.109999999</v>
      </c>
      <c r="G1635" s="17">
        <f>+Tabla1[[#This Row],[Toneladas Km (Ton.Km)]]/Tabla1[[#This Row],[Toneladas (Ton)]]</f>
        <v>782.16112992772833</v>
      </c>
      <c r="H1635" s="18">
        <v>21911877.91</v>
      </c>
      <c r="I1635" s="18">
        <f t="shared" si="96"/>
        <v>330.34512317605873</v>
      </c>
      <c r="J1635" s="18">
        <f t="shared" si="97"/>
        <v>0.42234919447682423</v>
      </c>
      <c r="K1635" s="18"/>
      <c r="L1635" s="56" t="str">
        <f>+VLOOKUP(Tabla1[[#This Row],[Operador]],OPE_6[#All],9,FALSE)</f>
        <v>D-BCyL SA - TAC - L. BEL</v>
      </c>
    </row>
    <row r="1636" spans="1:12" x14ac:dyDescent="0.2">
      <c r="A1636" s="15">
        <v>2015</v>
      </c>
      <c r="B1636" s="15" t="s">
        <v>28</v>
      </c>
      <c r="C1636" s="16" t="str">
        <f t="shared" si="95"/>
        <v>Agosto-2015</v>
      </c>
      <c r="D1636" s="15" t="s">
        <v>9</v>
      </c>
      <c r="E1636" s="67">
        <v>0</v>
      </c>
      <c r="F1636" s="67">
        <v>0</v>
      </c>
      <c r="G1636" s="17" t="e">
        <f>+Tabla1[[#This Row],[Toneladas Km (Ton.Km)]]/Tabla1[[#This Row],[Toneladas (Ton)]]</f>
        <v>#DIV/0!</v>
      </c>
      <c r="H1636" s="18">
        <v>0</v>
      </c>
      <c r="K1636" s="18"/>
      <c r="L1636" s="56" t="str">
        <f>+VLOOKUP(Tabla1[[#This Row],[Operador]],OPE_6[#All],9,FALSE)</f>
        <v>E-BCyL SA - TAC - L. URQ</v>
      </c>
    </row>
    <row r="1637" spans="1:12" x14ac:dyDescent="0.2">
      <c r="A1637" s="15">
        <v>2015</v>
      </c>
      <c r="B1637" s="15" t="s">
        <v>28</v>
      </c>
      <c r="C1637" s="16" t="str">
        <f t="shared" si="95"/>
        <v>Agosto-2015</v>
      </c>
      <c r="D1637" s="15" t="s">
        <v>10</v>
      </c>
      <c r="E1637" s="67">
        <v>128942</v>
      </c>
      <c r="F1637" s="67">
        <v>86010412</v>
      </c>
      <c r="G1637" s="17">
        <f>+Tabla1[[#This Row],[Toneladas Km (Ton.Km)]]/Tabla1[[#This Row],[Toneladas (Ton)]]</f>
        <v>667.04729258116049</v>
      </c>
      <c r="H1637" s="18">
        <v>35415681</v>
      </c>
      <c r="I1637" s="18">
        <f t="shared" ref="I1637:I1661" si="98">+H1637/E1637</f>
        <v>274.66365497665618</v>
      </c>
      <c r="J1637" s="18">
        <f t="shared" ref="J1637:J1661" si="99">+H1637/F1637</f>
        <v>0.4117603924510907</v>
      </c>
      <c r="K1637" s="18"/>
      <c r="L1637" s="56" t="str">
        <f>+VLOOKUP(Tabla1[[#This Row],[Operador]],OPE_6[#All],9,FALSE)</f>
        <v>F-BCyL SA - TAC - L. SM</v>
      </c>
    </row>
    <row r="1638" spans="1:12" x14ac:dyDescent="0.2">
      <c r="A1638" s="15">
        <v>2015</v>
      </c>
      <c r="B1638" s="15" t="s">
        <v>29</v>
      </c>
      <c r="C1638" s="16" t="str">
        <f t="shared" si="95"/>
        <v>Septiembre-2015</v>
      </c>
      <c r="D1638" s="15" t="s">
        <v>6</v>
      </c>
      <c r="E1638" s="67">
        <v>437948.18999999994</v>
      </c>
      <c r="F1638" s="67">
        <v>155299710.67899996</v>
      </c>
      <c r="G1638" s="17">
        <f>+Tabla1[[#This Row],[Toneladas Km (Ton.Km)]]/Tabla1[[#This Row],[Toneladas (Ton)]]</f>
        <v>354.60749519024154</v>
      </c>
      <c r="H1638" s="18">
        <v>75414160</v>
      </c>
      <c r="I1638" s="18">
        <f t="shared" si="98"/>
        <v>172.19881648557563</v>
      </c>
      <c r="J1638" s="18">
        <f t="shared" si="99"/>
        <v>0.48560399546319116</v>
      </c>
      <c r="K1638" s="18"/>
      <c r="L1638" s="56" t="str">
        <f>+VLOOKUP(Tabla1[[#This Row],[Operador]],OPE_6[#All],9,FALSE)</f>
        <v>A-FSR SA</v>
      </c>
    </row>
    <row r="1639" spans="1:12" x14ac:dyDescent="0.2">
      <c r="A1639" s="15">
        <v>2015</v>
      </c>
      <c r="B1639" s="15" t="s">
        <v>29</v>
      </c>
      <c r="C1639" s="16" t="str">
        <f t="shared" si="95"/>
        <v>Septiembre-2015</v>
      </c>
      <c r="D1639" s="15" t="s">
        <v>81</v>
      </c>
      <c r="E1639" s="67">
        <v>360000</v>
      </c>
      <c r="F1639" s="67">
        <v>149855355.87300006</v>
      </c>
      <c r="G1639" s="17">
        <f>+Tabla1[[#This Row],[Toneladas Km (Ton.Km)]]/Tabla1[[#This Row],[Toneladas (Ton)]]</f>
        <v>416.26487742500018</v>
      </c>
      <c r="H1639" s="18">
        <v>70023328.164700016</v>
      </c>
      <c r="I1639" s="18">
        <f t="shared" si="98"/>
        <v>194.5092449019445</v>
      </c>
      <c r="J1639" s="18">
        <f t="shared" si="99"/>
        <v>0.4672727761832125</v>
      </c>
      <c r="K1639" s="18"/>
      <c r="L1639" s="56" t="str">
        <f>+VLOOKUP(Tabla1[[#This Row],[Operador]],OPE_6[#All],9,FALSE)</f>
        <v>B-FEP SA</v>
      </c>
    </row>
    <row r="1640" spans="1:12" x14ac:dyDescent="0.2">
      <c r="A1640" s="15">
        <v>2015</v>
      </c>
      <c r="B1640" s="15" t="s">
        <v>29</v>
      </c>
      <c r="C1640" s="16" t="str">
        <f t="shared" si="95"/>
        <v>Septiembre-2015</v>
      </c>
      <c r="D1640" s="15" t="s">
        <v>7</v>
      </c>
      <c r="E1640" s="67">
        <v>775302.78</v>
      </c>
      <c r="F1640" s="67">
        <v>312577643.65000004</v>
      </c>
      <c r="G1640" s="17">
        <f>+Tabla1[[#This Row],[Toneladas Km (Ton.Km)]]/Tabla1[[#This Row],[Toneladas (Ton)]]</f>
        <v>403.16848038388309</v>
      </c>
      <c r="H1640" s="18">
        <v>113657538.89480001</v>
      </c>
      <c r="I1640" s="18">
        <f t="shared" si="98"/>
        <v>146.5976155725896</v>
      </c>
      <c r="J1640" s="18">
        <f t="shared" si="99"/>
        <v>0.36361378109966436</v>
      </c>
      <c r="K1640" s="18"/>
      <c r="L1640" s="56" t="str">
        <f>+VLOOKUP(Tabla1[[#This Row],[Operador]],OPE_6[#All],9,FALSE)</f>
        <v>C-NCA SA</v>
      </c>
    </row>
    <row r="1641" spans="1:12" x14ac:dyDescent="0.2">
      <c r="A1641" s="15">
        <v>2015</v>
      </c>
      <c r="B1641" s="15" t="s">
        <v>29</v>
      </c>
      <c r="C1641" s="16" t="str">
        <f t="shared" si="95"/>
        <v>Septiembre-2015</v>
      </c>
      <c r="D1641" s="15" t="s">
        <v>8</v>
      </c>
      <c r="E1641" s="67">
        <v>82932.12</v>
      </c>
      <c r="F1641" s="67">
        <v>68672693.410000011</v>
      </c>
      <c r="G1641" s="17">
        <f>+Tabla1[[#This Row],[Toneladas Km (Ton.Km)]]/Tabla1[[#This Row],[Toneladas (Ton)]]</f>
        <v>828.05906095249964</v>
      </c>
      <c r="H1641" s="18">
        <v>27990751.109999996</v>
      </c>
      <c r="I1641" s="18">
        <f t="shared" si="98"/>
        <v>337.51399469831466</v>
      </c>
      <c r="J1641" s="18">
        <f t="shared" si="99"/>
        <v>0.40759652374322086</v>
      </c>
      <c r="K1641" s="18"/>
      <c r="L1641" s="56" t="str">
        <f>+VLOOKUP(Tabla1[[#This Row],[Operador]],OPE_6[#All],9,FALSE)</f>
        <v>D-BCyL SA - TAC - L. BEL</v>
      </c>
    </row>
    <row r="1642" spans="1:12" x14ac:dyDescent="0.2">
      <c r="A1642" s="15">
        <v>2015</v>
      </c>
      <c r="B1642" s="15" t="s">
        <v>29</v>
      </c>
      <c r="C1642" s="16" t="str">
        <f t="shared" ref="C1642:C1705" si="100" xml:space="preserve"> B1642 &amp; "-" &amp; A1642</f>
        <v>Septiembre-2015</v>
      </c>
      <c r="D1642" s="15" t="s">
        <v>9</v>
      </c>
      <c r="E1642" s="67">
        <v>16099</v>
      </c>
      <c r="F1642" s="67">
        <v>10551490</v>
      </c>
      <c r="G1642" s="17">
        <f>+Tabla1[[#This Row],[Toneladas Km (Ton.Km)]]/Tabla1[[#This Row],[Toneladas (Ton)]]</f>
        <v>655.4127585564321</v>
      </c>
      <c r="H1642" s="18">
        <v>2889779</v>
      </c>
      <c r="I1642" s="18">
        <f t="shared" si="98"/>
        <v>179.50052798310455</v>
      </c>
      <c r="J1642" s="18">
        <f t="shared" si="99"/>
        <v>0.27387402158368157</v>
      </c>
      <c r="K1642" s="18"/>
      <c r="L1642" s="56" t="str">
        <f>+VLOOKUP(Tabla1[[#This Row],[Operador]],OPE_6[#All],9,FALSE)</f>
        <v>E-BCyL SA - TAC - L. URQ</v>
      </c>
    </row>
    <row r="1643" spans="1:12" x14ac:dyDescent="0.2">
      <c r="A1643" s="15">
        <v>2015</v>
      </c>
      <c r="B1643" s="15" t="s">
        <v>29</v>
      </c>
      <c r="C1643" s="16" t="str">
        <f t="shared" si="100"/>
        <v>Septiembre-2015</v>
      </c>
      <c r="D1643" s="15" t="s">
        <v>10</v>
      </c>
      <c r="E1643" s="67">
        <v>122712</v>
      </c>
      <c r="F1643" s="67">
        <v>89764157</v>
      </c>
      <c r="G1643" s="17">
        <f>+Tabla1[[#This Row],[Toneladas Km (Ton.Km)]]/Tabla1[[#This Row],[Toneladas (Ton)]]</f>
        <v>731.50268107438558</v>
      </c>
      <c r="H1643" s="18">
        <v>35721838</v>
      </c>
      <c r="I1643" s="18">
        <f t="shared" si="98"/>
        <v>291.10305430601733</v>
      </c>
      <c r="J1643" s="18">
        <f t="shared" si="99"/>
        <v>0.39795213583969824</v>
      </c>
      <c r="K1643" s="18"/>
      <c r="L1643" s="56" t="str">
        <f>+VLOOKUP(Tabla1[[#This Row],[Operador]],OPE_6[#All],9,FALSE)</f>
        <v>F-BCyL SA - TAC - L. SM</v>
      </c>
    </row>
    <row r="1644" spans="1:12" x14ac:dyDescent="0.2">
      <c r="A1644" s="15">
        <v>2015</v>
      </c>
      <c r="B1644" s="15" t="s">
        <v>30</v>
      </c>
      <c r="C1644" s="16" t="str">
        <f t="shared" si="100"/>
        <v>Octubre-2015</v>
      </c>
      <c r="D1644" s="15" t="s">
        <v>6</v>
      </c>
      <c r="E1644" s="67">
        <v>460224.38600000006</v>
      </c>
      <c r="F1644" s="67">
        <v>172829274.69499999</v>
      </c>
      <c r="G1644" s="17">
        <f>+Tabla1[[#This Row],[Toneladas Km (Ton.Km)]]/Tabla1[[#This Row],[Toneladas (Ton)]]</f>
        <v>375.53263136951631</v>
      </c>
      <c r="H1644" s="18">
        <v>82775283.079999998</v>
      </c>
      <c r="I1644" s="18">
        <f t="shared" si="98"/>
        <v>179.8585333546406</v>
      </c>
      <c r="J1644" s="18">
        <f t="shared" si="99"/>
        <v>0.47894248949477719</v>
      </c>
      <c r="K1644" s="18"/>
      <c r="L1644" s="56" t="str">
        <f>+VLOOKUP(Tabla1[[#This Row],[Operador]],OPE_6[#All],9,FALSE)</f>
        <v>A-FSR SA</v>
      </c>
    </row>
    <row r="1645" spans="1:12" x14ac:dyDescent="0.2">
      <c r="A1645" s="15">
        <v>2015</v>
      </c>
      <c r="B1645" s="15" t="s">
        <v>30</v>
      </c>
      <c r="C1645" s="16" t="str">
        <f t="shared" si="100"/>
        <v>Octubre-2015</v>
      </c>
      <c r="D1645" s="15" t="s">
        <v>81</v>
      </c>
      <c r="E1645" s="67">
        <v>352000.00000000017</v>
      </c>
      <c r="F1645" s="67">
        <v>142917917.25699997</v>
      </c>
      <c r="G1645" s="17">
        <f>+Tabla1[[#This Row],[Toneladas Km (Ton.Km)]]/Tabla1[[#This Row],[Toneladas (Ton)]]</f>
        <v>406.01681038920424</v>
      </c>
      <c r="H1645" s="18">
        <v>66953054.230000012</v>
      </c>
      <c r="I1645" s="18">
        <f t="shared" si="98"/>
        <v>190.20754042613629</v>
      </c>
      <c r="J1645" s="18">
        <f t="shared" si="99"/>
        <v>0.4684720818426335</v>
      </c>
      <c r="K1645" s="18"/>
      <c r="L1645" s="56" t="str">
        <f>+VLOOKUP(Tabla1[[#This Row],[Operador]],OPE_6[#All],9,FALSE)</f>
        <v>B-FEP SA</v>
      </c>
    </row>
    <row r="1646" spans="1:12" x14ac:dyDescent="0.2">
      <c r="A1646" s="15">
        <v>2015</v>
      </c>
      <c r="B1646" s="15" t="s">
        <v>30</v>
      </c>
      <c r="C1646" s="16" t="str">
        <f t="shared" si="100"/>
        <v>Octubre-2015</v>
      </c>
      <c r="D1646" s="15" t="s">
        <v>7</v>
      </c>
      <c r="E1646" s="67">
        <v>768657.53999999992</v>
      </c>
      <c r="F1646" s="67">
        <v>361596902.11999995</v>
      </c>
      <c r="G1646" s="17">
        <f>+Tabla1[[#This Row],[Toneladas Km (Ton.Km)]]/Tabla1[[#This Row],[Toneladas (Ton)]]</f>
        <v>470.42653366803631</v>
      </c>
      <c r="H1646" s="18">
        <v>125753785.973</v>
      </c>
      <c r="I1646" s="18">
        <f t="shared" si="98"/>
        <v>163.60183752702147</v>
      </c>
      <c r="J1646" s="18">
        <f t="shared" si="99"/>
        <v>0.34777340523583139</v>
      </c>
      <c r="K1646" s="18"/>
      <c r="L1646" s="56" t="str">
        <f>+VLOOKUP(Tabla1[[#This Row],[Operador]],OPE_6[#All],9,FALSE)</f>
        <v>C-NCA SA</v>
      </c>
    </row>
    <row r="1647" spans="1:12" x14ac:dyDescent="0.2">
      <c r="A1647" s="15">
        <v>2015</v>
      </c>
      <c r="B1647" s="15" t="s">
        <v>30</v>
      </c>
      <c r="C1647" s="16" t="str">
        <f t="shared" si="100"/>
        <v>Octubre-2015</v>
      </c>
      <c r="D1647" s="15" t="s">
        <v>8</v>
      </c>
      <c r="E1647" s="67">
        <v>91595</v>
      </c>
      <c r="F1647" s="67">
        <v>72300657</v>
      </c>
      <c r="G1647" s="17">
        <f>+Tabla1[[#This Row],[Toneladas Km (Ton.Km)]]/Tabla1[[#This Row],[Toneladas (Ton)]]</f>
        <v>789.35156940881052</v>
      </c>
      <c r="H1647" s="18">
        <v>29649852.119999994</v>
      </c>
      <c r="I1647" s="18">
        <f t="shared" si="98"/>
        <v>323.70601146350776</v>
      </c>
      <c r="J1647" s="18">
        <f t="shared" si="99"/>
        <v>0.4100910468904867</v>
      </c>
      <c r="K1647" s="18"/>
      <c r="L1647" s="56" t="str">
        <f>+VLOOKUP(Tabla1[[#This Row],[Operador]],OPE_6[#All],9,FALSE)</f>
        <v>D-BCyL SA - TAC - L. BEL</v>
      </c>
    </row>
    <row r="1648" spans="1:12" x14ac:dyDescent="0.2">
      <c r="A1648" s="15">
        <v>2015</v>
      </c>
      <c r="B1648" s="15" t="s">
        <v>30</v>
      </c>
      <c r="C1648" s="16" t="str">
        <f t="shared" si="100"/>
        <v>Octubre-2015</v>
      </c>
      <c r="D1648" s="15" t="s">
        <v>9</v>
      </c>
      <c r="E1648" s="67">
        <v>8752</v>
      </c>
      <c r="F1648" s="67">
        <v>4925759</v>
      </c>
      <c r="G1648" s="17">
        <f>+Tabla1[[#This Row],[Toneladas Km (Ton.Km)]]/Tabla1[[#This Row],[Toneladas (Ton)]]</f>
        <v>562.81524223034739</v>
      </c>
      <c r="H1648" s="18">
        <v>1393053</v>
      </c>
      <c r="I1648" s="18">
        <f t="shared" si="98"/>
        <v>159.16967550274222</v>
      </c>
      <c r="J1648" s="18">
        <f t="shared" si="99"/>
        <v>0.28280981672063127</v>
      </c>
      <c r="K1648" s="18"/>
      <c r="L1648" s="56" t="str">
        <f>+VLOOKUP(Tabla1[[#This Row],[Operador]],OPE_6[#All],9,FALSE)</f>
        <v>E-BCyL SA - TAC - L. URQ</v>
      </c>
    </row>
    <row r="1649" spans="1:12" x14ac:dyDescent="0.2">
      <c r="A1649" s="15">
        <v>2015</v>
      </c>
      <c r="B1649" s="15" t="s">
        <v>30</v>
      </c>
      <c r="C1649" s="16" t="str">
        <f t="shared" si="100"/>
        <v>Octubre-2015</v>
      </c>
      <c r="D1649" s="15" t="s">
        <v>10</v>
      </c>
      <c r="E1649" s="67">
        <v>95341</v>
      </c>
      <c r="F1649" s="67">
        <v>63672227</v>
      </c>
      <c r="G1649" s="17">
        <f>+Tabla1[[#This Row],[Toneladas Km (Ton.Km)]]/Tabla1[[#This Row],[Toneladas (Ton)]]</f>
        <v>667.83678585288601</v>
      </c>
      <c r="H1649" s="18">
        <v>26942999</v>
      </c>
      <c r="I1649" s="18">
        <f t="shared" si="98"/>
        <v>282.59614436601254</v>
      </c>
      <c r="J1649" s="18">
        <f t="shared" si="99"/>
        <v>0.42315150999822893</v>
      </c>
      <c r="K1649" s="18"/>
      <c r="L1649" s="56" t="str">
        <f>+VLOOKUP(Tabla1[[#This Row],[Operador]],OPE_6[#All],9,FALSE)</f>
        <v>F-BCyL SA - TAC - L. SM</v>
      </c>
    </row>
    <row r="1650" spans="1:12" x14ac:dyDescent="0.2">
      <c r="A1650" s="15">
        <v>2015</v>
      </c>
      <c r="B1650" s="15" t="s">
        <v>31</v>
      </c>
      <c r="C1650" s="16" t="str">
        <f t="shared" si="100"/>
        <v>Noviembre-2015</v>
      </c>
      <c r="D1650" s="15" t="s">
        <v>6</v>
      </c>
      <c r="E1650" s="67">
        <v>399608.77799999999</v>
      </c>
      <c r="F1650" s="67">
        <v>153287374.39899999</v>
      </c>
      <c r="G1650" s="17">
        <f>+Tabla1[[#This Row],[Toneladas Km (Ton.Km)]]/Tabla1[[#This Row],[Toneladas (Ton)]]</f>
        <v>383.59361164733974</v>
      </c>
      <c r="H1650" s="18">
        <v>75287916.450000018</v>
      </c>
      <c r="I1650" s="18">
        <f t="shared" si="98"/>
        <v>188.40406065854745</v>
      </c>
      <c r="J1650" s="18">
        <f t="shared" si="99"/>
        <v>0.49115536582960206</v>
      </c>
      <c r="K1650" s="18"/>
      <c r="L1650" s="56" t="str">
        <f>+VLOOKUP(Tabla1[[#This Row],[Operador]],OPE_6[#All],9,FALSE)</f>
        <v>A-FSR SA</v>
      </c>
    </row>
    <row r="1651" spans="1:12" x14ac:dyDescent="0.2">
      <c r="A1651" s="15">
        <v>2015</v>
      </c>
      <c r="B1651" s="15" t="s">
        <v>31</v>
      </c>
      <c r="C1651" s="16" t="str">
        <f t="shared" si="100"/>
        <v>Noviembre-2015</v>
      </c>
      <c r="D1651" s="15" t="s">
        <v>81</v>
      </c>
      <c r="E1651" s="67">
        <v>279000.46000000002</v>
      </c>
      <c r="F1651" s="67">
        <v>126558336.529</v>
      </c>
      <c r="G1651" s="17">
        <f>+Tabla1[[#This Row],[Toneladas Km (Ton.Km)]]/Tabla1[[#This Row],[Toneladas (Ton)]]</f>
        <v>453.61336152994153</v>
      </c>
      <c r="H1651" s="18">
        <v>56107501.775000006</v>
      </c>
      <c r="I1651" s="18">
        <f t="shared" si="98"/>
        <v>201.10182533390807</v>
      </c>
      <c r="J1651" s="18">
        <f t="shared" si="99"/>
        <v>0.44333311667812059</v>
      </c>
      <c r="K1651" s="18"/>
      <c r="L1651" s="56" t="str">
        <f>+VLOOKUP(Tabla1[[#This Row],[Operador]],OPE_6[#All],9,FALSE)</f>
        <v>B-FEP SA</v>
      </c>
    </row>
    <row r="1652" spans="1:12" x14ac:dyDescent="0.2">
      <c r="A1652" s="15">
        <v>2015</v>
      </c>
      <c r="B1652" s="15" t="s">
        <v>31</v>
      </c>
      <c r="C1652" s="16" t="str">
        <f t="shared" si="100"/>
        <v>Noviembre-2015</v>
      </c>
      <c r="D1652" s="15" t="s">
        <v>7</v>
      </c>
      <c r="E1652" s="67">
        <v>575191.73</v>
      </c>
      <c r="F1652" s="67">
        <v>289273132.09999996</v>
      </c>
      <c r="G1652" s="17">
        <f>+Tabla1[[#This Row],[Toneladas Km (Ton.Km)]]/Tabla1[[#This Row],[Toneladas (Ton)]]</f>
        <v>502.91601393504038</v>
      </c>
      <c r="H1652" s="18">
        <v>105946713.19999999</v>
      </c>
      <c r="I1652" s="18">
        <f t="shared" si="98"/>
        <v>184.19373519156821</v>
      </c>
      <c r="J1652" s="18">
        <f t="shared" si="99"/>
        <v>0.3662514815353638</v>
      </c>
      <c r="K1652" s="18"/>
      <c r="L1652" s="56" t="str">
        <f>+VLOOKUP(Tabla1[[#This Row],[Operador]],OPE_6[#All],9,FALSE)</f>
        <v>C-NCA SA</v>
      </c>
    </row>
    <row r="1653" spans="1:12" x14ac:dyDescent="0.2">
      <c r="A1653" s="15">
        <v>2015</v>
      </c>
      <c r="B1653" s="15" t="s">
        <v>31</v>
      </c>
      <c r="C1653" s="16" t="str">
        <f t="shared" si="100"/>
        <v>Noviembre-2015</v>
      </c>
      <c r="D1653" s="15" t="s">
        <v>8</v>
      </c>
      <c r="E1653" s="67">
        <v>70508.53</v>
      </c>
      <c r="F1653" s="67">
        <v>56760011.590000004</v>
      </c>
      <c r="G1653" s="17">
        <f>+Tabla1[[#This Row],[Toneladas Km (Ton.Km)]]/Tabla1[[#This Row],[Toneladas (Ton)]]</f>
        <v>805.00914697838698</v>
      </c>
      <c r="H1653" s="18">
        <v>21658474.469999999</v>
      </c>
      <c r="I1653" s="18">
        <f t="shared" si="98"/>
        <v>307.17523780456065</v>
      </c>
      <c r="J1653" s="18">
        <f t="shared" si="99"/>
        <v>0.38157981056183921</v>
      </c>
      <c r="K1653" s="18"/>
      <c r="L1653" s="56" t="str">
        <f>+VLOOKUP(Tabla1[[#This Row],[Operador]],OPE_6[#All],9,FALSE)</f>
        <v>D-BCyL SA - TAC - L. BEL</v>
      </c>
    </row>
    <row r="1654" spans="1:12" x14ac:dyDescent="0.2">
      <c r="A1654" s="15">
        <v>2015</v>
      </c>
      <c r="B1654" s="15" t="s">
        <v>31</v>
      </c>
      <c r="C1654" s="16" t="str">
        <f t="shared" si="100"/>
        <v>Noviembre-2015</v>
      </c>
      <c r="D1654" s="15" t="s">
        <v>9</v>
      </c>
      <c r="E1654" s="67">
        <v>6302</v>
      </c>
      <c r="F1654" s="67">
        <v>4218129</v>
      </c>
      <c r="G1654" s="17">
        <f>+Tabla1[[#This Row],[Toneladas Km (Ton.Km)]]/Tabla1[[#This Row],[Toneladas (Ton)]]</f>
        <v>669.33179942875279</v>
      </c>
      <c r="H1654" s="18">
        <v>1087128</v>
      </c>
      <c r="I1654" s="18">
        <f t="shared" si="98"/>
        <v>172.50523643287846</v>
      </c>
      <c r="J1654" s="18">
        <f t="shared" si="99"/>
        <v>0.25772753749351907</v>
      </c>
      <c r="K1654" s="18"/>
      <c r="L1654" s="56" t="str">
        <f>+VLOOKUP(Tabla1[[#This Row],[Operador]],OPE_6[#All],9,FALSE)</f>
        <v>E-BCyL SA - TAC - L. URQ</v>
      </c>
    </row>
    <row r="1655" spans="1:12" x14ac:dyDescent="0.2">
      <c r="A1655" s="15">
        <v>2015</v>
      </c>
      <c r="B1655" s="15" t="s">
        <v>31</v>
      </c>
      <c r="C1655" s="16" t="str">
        <f t="shared" si="100"/>
        <v>Noviembre-2015</v>
      </c>
      <c r="D1655" s="15" t="s">
        <v>10</v>
      </c>
      <c r="E1655" s="67">
        <v>106953</v>
      </c>
      <c r="F1655" s="67">
        <v>57135239</v>
      </c>
      <c r="G1655" s="17">
        <f>+Tabla1[[#This Row],[Toneladas Km (Ton.Km)]]/Tabla1[[#This Row],[Toneladas (Ton)]]</f>
        <v>534.20884874664569</v>
      </c>
      <c r="H1655" s="18">
        <v>25428111</v>
      </c>
      <c r="I1655" s="18">
        <f t="shared" si="98"/>
        <v>237.75032958402289</v>
      </c>
      <c r="J1655" s="18">
        <f t="shared" si="99"/>
        <v>0.44505127562343794</v>
      </c>
      <c r="K1655" s="18"/>
      <c r="L1655" s="56" t="str">
        <f>+VLOOKUP(Tabla1[[#This Row],[Operador]],OPE_6[#All],9,FALSE)</f>
        <v>F-BCyL SA - TAC - L. SM</v>
      </c>
    </row>
    <row r="1656" spans="1:12" x14ac:dyDescent="0.2">
      <c r="A1656" s="15">
        <v>2015</v>
      </c>
      <c r="B1656" s="15" t="s">
        <v>32</v>
      </c>
      <c r="C1656" s="16" t="str">
        <f t="shared" si="100"/>
        <v>Diciembre-2015</v>
      </c>
      <c r="D1656" s="15" t="s">
        <v>6</v>
      </c>
      <c r="E1656" s="67">
        <v>356014.49900000001</v>
      </c>
      <c r="F1656" s="67">
        <v>133957694.785</v>
      </c>
      <c r="G1656" s="17">
        <f>+Tabla1[[#This Row],[Toneladas Km (Ton.Km)]]/Tabla1[[#This Row],[Toneladas (Ton)]]</f>
        <v>376.27033494779096</v>
      </c>
      <c r="H1656" s="18">
        <v>68520624.87000002</v>
      </c>
      <c r="I1656" s="18">
        <f t="shared" si="98"/>
        <v>192.46582670780501</v>
      </c>
      <c r="J1656" s="18">
        <f t="shared" si="99"/>
        <v>0.51150943572128915</v>
      </c>
      <c r="K1656" s="18"/>
      <c r="L1656" s="56" t="str">
        <f>+VLOOKUP(Tabla1[[#This Row],[Operador]],OPE_6[#All],9,FALSE)</f>
        <v>A-FSR SA</v>
      </c>
    </row>
    <row r="1657" spans="1:12" x14ac:dyDescent="0.2">
      <c r="A1657" s="15">
        <v>2015</v>
      </c>
      <c r="B1657" s="15" t="s">
        <v>32</v>
      </c>
      <c r="C1657" s="16" t="str">
        <f t="shared" si="100"/>
        <v>Diciembre-2015</v>
      </c>
      <c r="D1657" s="15" t="s">
        <v>81</v>
      </c>
      <c r="E1657" s="67">
        <v>171999.99999999991</v>
      </c>
      <c r="F1657" s="67">
        <v>86132422.006000027</v>
      </c>
      <c r="G1657" s="17">
        <f>+Tabla1[[#This Row],[Toneladas Km (Ton.Km)]]/Tabla1[[#This Row],[Toneladas (Ton)]]</f>
        <v>500.76989538372135</v>
      </c>
      <c r="H1657" s="18">
        <v>38425393.946800001</v>
      </c>
      <c r="I1657" s="18">
        <f t="shared" si="98"/>
        <v>223.40345317906988</v>
      </c>
      <c r="J1657" s="18">
        <f t="shared" si="99"/>
        <v>0.44611997493955607</v>
      </c>
      <c r="K1657" s="18"/>
      <c r="L1657" s="56" t="str">
        <f>+VLOOKUP(Tabla1[[#This Row],[Operador]],OPE_6[#All],9,FALSE)</f>
        <v>B-FEP SA</v>
      </c>
    </row>
    <row r="1658" spans="1:12" x14ac:dyDescent="0.2">
      <c r="A1658" s="15">
        <v>2015</v>
      </c>
      <c r="B1658" s="15" t="s">
        <v>32</v>
      </c>
      <c r="C1658" s="16" t="str">
        <f t="shared" si="100"/>
        <v>Diciembre-2015</v>
      </c>
      <c r="D1658" s="15" t="s">
        <v>7</v>
      </c>
      <c r="E1658" s="67">
        <v>568961.84000000008</v>
      </c>
      <c r="F1658" s="67">
        <v>247102725.63</v>
      </c>
      <c r="G1658" s="17">
        <f>+Tabla1[[#This Row],[Toneladas Km (Ton.Km)]]/Tabla1[[#This Row],[Toneladas (Ton)]]</f>
        <v>434.30456712175982</v>
      </c>
      <c r="H1658" s="18">
        <v>89909661.489999995</v>
      </c>
      <c r="I1658" s="18">
        <f t="shared" si="98"/>
        <v>158.02406272097261</v>
      </c>
      <c r="J1658" s="18">
        <f t="shared" si="99"/>
        <v>0.36385540167867875</v>
      </c>
      <c r="K1658" s="18"/>
      <c r="L1658" s="56" t="str">
        <f>+VLOOKUP(Tabla1[[#This Row],[Operador]],OPE_6[#All],9,FALSE)</f>
        <v>C-NCA SA</v>
      </c>
    </row>
    <row r="1659" spans="1:12" x14ac:dyDescent="0.2">
      <c r="A1659" s="15">
        <v>2015</v>
      </c>
      <c r="B1659" s="15" t="s">
        <v>32</v>
      </c>
      <c r="C1659" s="16" t="str">
        <f t="shared" si="100"/>
        <v>Diciembre-2015</v>
      </c>
      <c r="D1659" s="15" t="s">
        <v>8</v>
      </c>
      <c r="E1659" s="67">
        <v>64101</v>
      </c>
      <c r="F1659" s="67">
        <v>51442467</v>
      </c>
      <c r="G1659" s="17">
        <f>+Tabla1[[#This Row],[Toneladas Km (Ton.Km)]]/Tabla1[[#This Row],[Toneladas (Ton)]]</f>
        <v>802.52206673842841</v>
      </c>
      <c r="H1659" s="18">
        <v>21273410</v>
      </c>
      <c r="I1659" s="18">
        <f t="shared" si="98"/>
        <v>331.87329370836648</v>
      </c>
      <c r="J1659" s="18">
        <f t="shared" si="99"/>
        <v>0.41353790439327104</v>
      </c>
      <c r="K1659" s="18"/>
      <c r="L1659" s="56" t="str">
        <f>+VLOOKUP(Tabla1[[#This Row],[Operador]],OPE_6[#All],9,FALSE)</f>
        <v>D-BCyL SA - TAC - L. BEL</v>
      </c>
    </row>
    <row r="1660" spans="1:12" x14ac:dyDescent="0.2">
      <c r="A1660" s="15">
        <v>2015</v>
      </c>
      <c r="B1660" s="15" t="s">
        <v>32</v>
      </c>
      <c r="C1660" s="16" t="str">
        <f t="shared" si="100"/>
        <v>Diciembre-2015</v>
      </c>
      <c r="D1660" s="15" t="s">
        <v>9</v>
      </c>
      <c r="E1660" s="67">
        <v>9598</v>
      </c>
      <c r="F1660" s="67">
        <v>5411837</v>
      </c>
      <c r="G1660" s="17">
        <f>+Tabla1[[#This Row],[Toneladas Km (Ton.Km)]]/Tabla1[[#This Row],[Toneladas (Ton)]]</f>
        <v>563.85048968535114</v>
      </c>
      <c r="H1660" s="18">
        <v>1668239</v>
      </c>
      <c r="I1660" s="18">
        <f t="shared" si="98"/>
        <v>173.81110648051677</v>
      </c>
      <c r="J1660" s="18">
        <f t="shared" si="99"/>
        <v>0.30825743643055031</v>
      </c>
      <c r="K1660" s="18"/>
      <c r="L1660" s="56" t="str">
        <f>+VLOOKUP(Tabla1[[#This Row],[Operador]],OPE_6[#All],9,FALSE)</f>
        <v>E-BCyL SA - TAC - L. URQ</v>
      </c>
    </row>
    <row r="1661" spans="1:12" x14ac:dyDescent="0.2">
      <c r="A1661" s="15">
        <v>2015</v>
      </c>
      <c r="B1661" s="15" t="s">
        <v>32</v>
      </c>
      <c r="C1661" s="16" t="str">
        <f t="shared" si="100"/>
        <v>Diciembre-2015</v>
      </c>
      <c r="D1661" s="15" t="s">
        <v>10</v>
      </c>
      <c r="E1661" s="67">
        <v>126283</v>
      </c>
      <c r="F1661" s="67">
        <v>72369663</v>
      </c>
      <c r="G1661" s="17">
        <f>+Tabla1[[#This Row],[Toneladas Km (Ton.Km)]]/Tabla1[[#This Row],[Toneladas (Ton)]]</f>
        <v>573.07525953612128</v>
      </c>
      <c r="H1661" s="18">
        <v>31656255</v>
      </c>
      <c r="I1661" s="18">
        <f t="shared" si="98"/>
        <v>250.67709034470198</v>
      </c>
      <c r="J1661" s="18">
        <f t="shared" si="99"/>
        <v>0.43742438043410536</v>
      </c>
      <c r="K1661" s="18"/>
      <c r="L1661" s="56" t="str">
        <f>+VLOOKUP(Tabla1[[#This Row],[Operador]],OPE_6[#All],9,FALSE)</f>
        <v>F-BCyL SA - TAC - L. SM</v>
      </c>
    </row>
    <row r="1662" spans="1:12" x14ac:dyDescent="0.2">
      <c r="A1662" s="15">
        <v>2015</v>
      </c>
      <c r="B1662" s="15" t="s">
        <v>4</v>
      </c>
      <c r="C1662" s="50" t="str">
        <f t="shared" si="100"/>
        <v>Enero-2015</v>
      </c>
      <c r="D1662" s="15" t="s">
        <v>48</v>
      </c>
      <c r="E1662" s="67">
        <v>0</v>
      </c>
      <c r="F1662" s="67">
        <v>0</v>
      </c>
      <c r="G1662" s="17" t="s">
        <v>114</v>
      </c>
      <c r="I1662" s="18" t="s">
        <v>114</v>
      </c>
      <c r="J1662" s="18" t="s">
        <v>114</v>
      </c>
      <c r="K1662" s="18"/>
      <c r="L1662" s="56" t="str">
        <f>+VLOOKUP(Tabla1[[#This Row],[Operador]],OPE_6[#All],9,FALSE)</f>
        <v>G-TP SA</v>
      </c>
    </row>
    <row r="1663" spans="1:12" x14ac:dyDescent="0.2">
      <c r="A1663" s="15">
        <v>2015</v>
      </c>
      <c r="B1663" s="15" t="s">
        <v>11</v>
      </c>
      <c r="C1663" s="50" t="str">
        <f t="shared" si="100"/>
        <v>Febrero-2015</v>
      </c>
      <c r="D1663" s="15" t="s">
        <v>48</v>
      </c>
      <c r="E1663" s="67">
        <v>0</v>
      </c>
      <c r="F1663" s="67">
        <v>0</v>
      </c>
      <c r="G1663" s="17" t="s">
        <v>114</v>
      </c>
      <c r="I1663" s="18" t="s">
        <v>114</v>
      </c>
      <c r="J1663" s="18" t="s">
        <v>114</v>
      </c>
      <c r="K1663" s="18"/>
      <c r="L1663" s="56" t="str">
        <f>+VLOOKUP(Tabla1[[#This Row],[Operador]],OPE_6[#All],9,FALSE)</f>
        <v>G-TP SA</v>
      </c>
    </row>
    <row r="1664" spans="1:12" x14ac:dyDescent="0.2">
      <c r="A1664" s="15">
        <v>2015</v>
      </c>
      <c r="B1664" s="15" t="s">
        <v>12</v>
      </c>
      <c r="C1664" s="50" t="str">
        <f t="shared" si="100"/>
        <v>Marzo-2015</v>
      </c>
      <c r="D1664" s="15" t="s">
        <v>48</v>
      </c>
      <c r="E1664" s="67">
        <v>0</v>
      </c>
      <c r="F1664" s="67">
        <v>0</v>
      </c>
      <c r="G1664" s="17" t="s">
        <v>114</v>
      </c>
      <c r="I1664" s="18" t="s">
        <v>114</v>
      </c>
      <c r="J1664" s="18" t="s">
        <v>114</v>
      </c>
      <c r="K1664" s="18"/>
      <c r="L1664" s="56" t="str">
        <f>+VLOOKUP(Tabla1[[#This Row],[Operador]],OPE_6[#All],9,FALSE)</f>
        <v>G-TP SA</v>
      </c>
    </row>
    <row r="1665" spans="1:12" x14ac:dyDescent="0.2">
      <c r="A1665" s="15">
        <v>2015</v>
      </c>
      <c r="B1665" s="15" t="s">
        <v>13</v>
      </c>
      <c r="C1665" s="50" t="str">
        <f t="shared" si="100"/>
        <v>Abril-2015</v>
      </c>
      <c r="D1665" s="15" t="s">
        <v>48</v>
      </c>
      <c r="E1665" s="67">
        <v>0</v>
      </c>
      <c r="F1665" s="67">
        <v>0</v>
      </c>
      <c r="G1665" s="17" t="s">
        <v>114</v>
      </c>
      <c r="I1665" s="18" t="s">
        <v>114</v>
      </c>
      <c r="J1665" s="18" t="s">
        <v>114</v>
      </c>
      <c r="K1665" s="18"/>
      <c r="L1665" s="56" t="str">
        <f>+VLOOKUP(Tabla1[[#This Row],[Operador]],OPE_6[#All],9,FALSE)</f>
        <v>G-TP SA</v>
      </c>
    </row>
    <row r="1666" spans="1:12" x14ac:dyDescent="0.2">
      <c r="A1666" s="15">
        <v>2015</v>
      </c>
      <c r="B1666" s="15" t="s">
        <v>14</v>
      </c>
      <c r="C1666" s="50" t="str">
        <f t="shared" si="100"/>
        <v>Mayo-2015</v>
      </c>
      <c r="D1666" s="15" t="s">
        <v>48</v>
      </c>
      <c r="E1666" s="67">
        <v>0</v>
      </c>
      <c r="F1666" s="67">
        <v>0</v>
      </c>
      <c r="G1666" s="17" t="s">
        <v>114</v>
      </c>
      <c r="I1666" s="18" t="s">
        <v>114</v>
      </c>
      <c r="J1666" s="18" t="s">
        <v>114</v>
      </c>
      <c r="K1666" s="18"/>
      <c r="L1666" s="56" t="str">
        <f>+VLOOKUP(Tabla1[[#This Row],[Operador]],OPE_6[#All],9,FALSE)</f>
        <v>G-TP SA</v>
      </c>
    </row>
    <row r="1667" spans="1:12" x14ac:dyDescent="0.2">
      <c r="A1667" s="15">
        <v>2015</v>
      </c>
      <c r="B1667" s="15" t="s">
        <v>15</v>
      </c>
      <c r="C1667" s="50" t="str">
        <f t="shared" si="100"/>
        <v>Junio-2015</v>
      </c>
      <c r="D1667" s="15" t="s">
        <v>48</v>
      </c>
      <c r="E1667" s="67">
        <v>0</v>
      </c>
      <c r="F1667" s="67">
        <v>0</v>
      </c>
      <c r="G1667" s="17" t="s">
        <v>114</v>
      </c>
      <c r="I1667" s="18" t="s">
        <v>114</v>
      </c>
      <c r="J1667" s="18" t="s">
        <v>114</v>
      </c>
      <c r="K1667" s="18"/>
      <c r="L1667" s="56" t="str">
        <f>+VLOOKUP(Tabla1[[#This Row],[Operador]],OPE_6[#All],9,FALSE)</f>
        <v>G-TP SA</v>
      </c>
    </row>
    <row r="1668" spans="1:12" x14ac:dyDescent="0.2">
      <c r="A1668" s="15">
        <v>2015</v>
      </c>
      <c r="B1668" s="15" t="s">
        <v>16</v>
      </c>
      <c r="C1668" s="50" t="str">
        <f t="shared" si="100"/>
        <v>Julio-2015</v>
      </c>
      <c r="D1668" s="15" t="s">
        <v>48</v>
      </c>
      <c r="E1668" s="67">
        <v>0</v>
      </c>
      <c r="F1668" s="67">
        <v>0</v>
      </c>
      <c r="G1668" s="17" t="s">
        <v>114</v>
      </c>
      <c r="I1668" s="18" t="s">
        <v>114</v>
      </c>
      <c r="J1668" s="18" t="s">
        <v>114</v>
      </c>
      <c r="K1668" s="18"/>
      <c r="L1668" s="56" t="str">
        <f>+VLOOKUP(Tabla1[[#This Row],[Operador]],OPE_6[#All],9,FALSE)</f>
        <v>G-TP SA</v>
      </c>
    </row>
    <row r="1669" spans="1:12" x14ac:dyDescent="0.2">
      <c r="A1669" s="15">
        <v>2015</v>
      </c>
      <c r="B1669" s="15" t="s">
        <v>28</v>
      </c>
      <c r="C1669" s="50" t="str">
        <f t="shared" si="100"/>
        <v>Agosto-2015</v>
      </c>
      <c r="D1669" s="15" t="s">
        <v>48</v>
      </c>
      <c r="E1669" s="67">
        <v>0</v>
      </c>
      <c r="F1669" s="67">
        <v>0</v>
      </c>
      <c r="G1669" s="17" t="s">
        <v>114</v>
      </c>
      <c r="I1669" s="18" t="s">
        <v>114</v>
      </c>
      <c r="J1669" s="18" t="s">
        <v>114</v>
      </c>
      <c r="K1669" s="18"/>
      <c r="L1669" s="56" t="str">
        <f>+VLOOKUP(Tabla1[[#This Row],[Operador]],OPE_6[#All],9,FALSE)</f>
        <v>G-TP SA</v>
      </c>
    </row>
    <row r="1670" spans="1:12" x14ac:dyDescent="0.2">
      <c r="A1670" s="15">
        <v>2015</v>
      </c>
      <c r="B1670" s="15" t="s">
        <v>29</v>
      </c>
      <c r="C1670" s="50" t="str">
        <f t="shared" si="100"/>
        <v>Septiembre-2015</v>
      </c>
      <c r="D1670" s="15" t="s">
        <v>48</v>
      </c>
      <c r="E1670" s="67">
        <v>0</v>
      </c>
      <c r="F1670" s="67">
        <v>0</v>
      </c>
      <c r="G1670" s="17" t="s">
        <v>114</v>
      </c>
      <c r="I1670" s="18" t="s">
        <v>114</v>
      </c>
      <c r="J1670" s="18" t="s">
        <v>114</v>
      </c>
      <c r="K1670" s="18"/>
      <c r="L1670" s="56" t="str">
        <f>+VLOOKUP(Tabla1[[#This Row],[Operador]],OPE_6[#All],9,FALSE)</f>
        <v>G-TP SA</v>
      </c>
    </row>
    <row r="1671" spans="1:12" x14ac:dyDescent="0.2">
      <c r="A1671" s="15">
        <v>2015</v>
      </c>
      <c r="B1671" s="15" t="s">
        <v>30</v>
      </c>
      <c r="C1671" s="50" t="str">
        <f t="shared" si="100"/>
        <v>Octubre-2015</v>
      </c>
      <c r="D1671" s="15" t="s">
        <v>48</v>
      </c>
      <c r="E1671" s="67">
        <v>0</v>
      </c>
      <c r="F1671" s="67">
        <v>0</v>
      </c>
      <c r="G1671" s="17" t="s">
        <v>114</v>
      </c>
      <c r="I1671" s="18" t="s">
        <v>114</v>
      </c>
      <c r="J1671" s="18" t="s">
        <v>114</v>
      </c>
      <c r="K1671" s="18"/>
      <c r="L1671" s="56" t="str">
        <f>+VLOOKUP(Tabla1[[#This Row],[Operador]],OPE_6[#All],9,FALSE)</f>
        <v>G-TP SA</v>
      </c>
    </row>
    <row r="1672" spans="1:12" x14ac:dyDescent="0.2">
      <c r="A1672" s="15">
        <v>2015</v>
      </c>
      <c r="B1672" s="15" t="s">
        <v>31</v>
      </c>
      <c r="C1672" s="50" t="str">
        <f t="shared" si="100"/>
        <v>Noviembre-2015</v>
      </c>
      <c r="D1672" s="15" t="s">
        <v>48</v>
      </c>
      <c r="E1672" s="67">
        <v>0</v>
      </c>
      <c r="F1672" s="67">
        <v>0</v>
      </c>
      <c r="G1672" s="17" t="s">
        <v>114</v>
      </c>
      <c r="I1672" s="18" t="s">
        <v>114</v>
      </c>
      <c r="J1672" s="18" t="s">
        <v>114</v>
      </c>
      <c r="K1672" s="18"/>
      <c r="L1672" s="56" t="str">
        <f>+VLOOKUP(Tabla1[[#This Row],[Operador]],OPE_6[#All],9,FALSE)</f>
        <v>G-TP SA</v>
      </c>
    </row>
    <row r="1673" spans="1:12" x14ac:dyDescent="0.2">
      <c r="A1673" s="15">
        <v>2015</v>
      </c>
      <c r="B1673" s="15" t="s">
        <v>32</v>
      </c>
      <c r="C1673" s="50" t="str">
        <f t="shared" si="100"/>
        <v>Diciembre-2015</v>
      </c>
      <c r="D1673" s="15" t="s">
        <v>48</v>
      </c>
      <c r="E1673" s="67">
        <v>0</v>
      </c>
      <c r="F1673" s="67">
        <v>0</v>
      </c>
      <c r="G1673" s="17" t="s">
        <v>114</v>
      </c>
      <c r="I1673" s="18" t="s">
        <v>114</v>
      </c>
      <c r="J1673" s="18" t="s">
        <v>114</v>
      </c>
      <c r="K1673" s="18"/>
      <c r="L1673" s="56" t="str">
        <f>+VLOOKUP(Tabla1[[#This Row],[Operador]],OPE_6[#All],9,FALSE)</f>
        <v>G-TP SA</v>
      </c>
    </row>
    <row r="1674" spans="1:12" x14ac:dyDescent="0.2">
      <c r="A1674" s="15">
        <v>2016</v>
      </c>
      <c r="B1674" s="15" t="s">
        <v>4</v>
      </c>
      <c r="C1674" s="16" t="str">
        <f t="shared" si="100"/>
        <v>Enero-2016</v>
      </c>
      <c r="D1674" s="15" t="s">
        <v>6</v>
      </c>
      <c r="E1674" s="67">
        <v>379489.16800000001</v>
      </c>
      <c r="F1674" s="67">
        <v>153332616.04000002</v>
      </c>
      <c r="G1674" s="17">
        <f>+Tabla1[[#This Row],[Toneladas Km (Ton.Km)]]/Tabla1[[#This Row],[Toneladas (Ton)]]</f>
        <v>404.0500466669447</v>
      </c>
      <c r="H1674" s="18">
        <v>77670529.209999993</v>
      </c>
      <c r="I1674" s="18">
        <f>+H1674/E1674</f>
        <v>204.67126800836644</v>
      </c>
      <c r="J1674" s="18">
        <f>+H1674/F1674</f>
        <v>0.5065492992680567</v>
      </c>
      <c r="K1674" s="18"/>
      <c r="L1674" s="56" t="str">
        <f>+VLOOKUP(Tabla1[[#This Row],[Operador]],OPE_6[#All],9,FALSE)</f>
        <v>A-FSR SA</v>
      </c>
    </row>
    <row r="1675" spans="1:12" x14ac:dyDescent="0.2">
      <c r="A1675" s="15">
        <v>2016</v>
      </c>
      <c r="B1675" s="15" t="s">
        <v>4</v>
      </c>
      <c r="C1675" s="16" t="str">
        <f t="shared" si="100"/>
        <v>Enero-2016</v>
      </c>
      <c r="D1675" s="15" t="s">
        <v>81</v>
      </c>
      <c r="E1675" s="67">
        <v>250999.99999999997</v>
      </c>
      <c r="F1675" s="67">
        <v>113960994.71499999</v>
      </c>
      <c r="G1675" s="17">
        <f>+Tabla1[[#This Row],[Toneladas Km (Ton.Km)]]/Tabla1[[#This Row],[Toneladas (Ton)]]</f>
        <v>454.02786739043825</v>
      </c>
      <c r="H1675" s="18">
        <v>53190977.060000002</v>
      </c>
      <c r="I1675" s="18">
        <f>+H1675/E1675</f>
        <v>211.9162432669323</v>
      </c>
      <c r="J1675" s="18">
        <f>+H1675/F1675</f>
        <v>0.46674721638770322</v>
      </c>
      <c r="K1675" s="18"/>
      <c r="L1675" s="56" t="str">
        <f>+VLOOKUP(Tabla1[[#This Row],[Operador]],OPE_6[#All],9,FALSE)</f>
        <v>B-FEP SA</v>
      </c>
    </row>
    <row r="1676" spans="1:12" x14ac:dyDescent="0.2">
      <c r="A1676" s="15">
        <v>2016</v>
      </c>
      <c r="B1676" s="15" t="s">
        <v>4</v>
      </c>
      <c r="C1676" s="16" t="str">
        <f t="shared" si="100"/>
        <v>Enero-2016</v>
      </c>
      <c r="D1676" s="15" t="s">
        <v>7</v>
      </c>
      <c r="E1676" s="67">
        <v>582219.32000000007</v>
      </c>
      <c r="F1676" s="67">
        <v>251923225.63999999</v>
      </c>
      <c r="G1676" s="17">
        <f>+Tabla1[[#This Row],[Toneladas Km (Ton.Km)]]/Tabla1[[#This Row],[Toneladas (Ton)]]</f>
        <v>432.69471998971102</v>
      </c>
      <c r="H1676" s="18">
        <v>90105820.690000013</v>
      </c>
      <c r="I1676" s="18">
        <f>+H1676/E1676</f>
        <v>154.7626772158643</v>
      </c>
      <c r="J1676" s="18">
        <f>+H1676/F1676</f>
        <v>0.35767174884765029</v>
      </c>
      <c r="K1676" s="18"/>
      <c r="L1676" s="56" t="str">
        <f>+VLOOKUP(Tabla1[[#This Row],[Operador]],OPE_6[#All],9,FALSE)</f>
        <v>C-NCA SA</v>
      </c>
    </row>
    <row r="1677" spans="1:12" x14ac:dyDescent="0.2">
      <c r="A1677" s="15">
        <v>2016</v>
      </c>
      <c r="B1677" s="15" t="s">
        <v>4</v>
      </c>
      <c r="C1677" s="16" t="str">
        <f t="shared" si="100"/>
        <v>Enero-2016</v>
      </c>
      <c r="D1677" s="15" t="s">
        <v>8</v>
      </c>
      <c r="E1677" s="67">
        <v>63628</v>
      </c>
      <c r="F1677" s="67">
        <v>51095997</v>
      </c>
      <c r="G1677" s="17">
        <f>+Tabla1[[#This Row],[Toneladas Km (Ton.Km)]]/Tabla1[[#This Row],[Toneladas (Ton)]]</f>
        <v>803.04263846105493</v>
      </c>
      <c r="H1677" s="18">
        <v>20385483</v>
      </c>
      <c r="I1677" s="18">
        <f>+H1677/E1677</f>
        <v>320.38541208273085</v>
      </c>
      <c r="J1677" s="18">
        <f>+H1677/F1677</f>
        <v>0.39896438462684269</v>
      </c>
      <c r="K1677" s="18"/>
      <c r="L1677" s="56" t="str">
        <f>+VLOOKUP(Tabla1[[#This Row],[Operador]],OPE_6[#All],9,FALSE)</f>
        <v>D-BCyL SA - TAC - L. BEL</v>
      </c>
    </row>
    <row r="1678" spans="1:12" x14ac:dyDescent="0.2">
      <c r="A1678" s="15">
        <v>2016</v>
      </c>
      <c r="B1678" s="15" t="s">
        <v>4</v>
      </c>
      <c r="C1678" s="16" t="str">
        <f t="shared" si="100"/>
        <v>Enero-2016</v>
      </c>
      <c r="D1678" s="15" t="s">
        <v>9</v>
      </c>
      <c r="E1678" s="67">
        <v>0</v>
      </c>
      <c r="F1678" s="67">
        <v>0</v>
      </c>
      <c r="G1678" s="17" t="e">
        <f>+Tabla1[[#This Row],[Toneladas Km (Ton.Km)]]/Tabla1[[#This Row],[Toneladas (Ton)]]</f>
        <v>#DIV/0!</v>
      </c>
      <c r="H1678" s="18">
        <v>0</v>
      </c>
      <c r="K1678" s="18"/>
      <c r="L1678" s="56" t="str">
        <f>+VLOOKUP(Tabla1[[#This Row],[Operador]],OPE_6[#All],9,FALSE)</f>
        <v>E-BCyL SA - TAC - L. URQ</v>
      </c>
    </row>
    <row r="1679" spans="1:12" x14ac:dyDescent="0.2">
      <c r="A1679" s="15">
        <v>2016</v>
      </c>
      <c r="B1679" s="15" t="s">
        <v>4</v>
      </c>
      <c r="C1679" s="16" t="str">
        <f t="shared" si="100"/>
        <v>Enero-2016</v>
      </c>
      <c r="D1679" s="15" t="s">
        <v>10</v>
      </c>
      <c r="E1679" s="67">
        <v>103189</v>
      </c>
      <c r="F1679" s="67">
        <v>60529457</v>
      </c>
      <c r="G1679" s="17">
        <f>+Tabla1[[#This Row],[Toneladas Km (Ton.Km)]]/Tabla1[[#This Row],[Toneladas (Ton)]]</f>
        <v>586.58827006754598</v>
      </c>
      <c r="H1679" s="18">
        <v>27395838</v>
      </c>
      <c r="I1679" s="18">
        <f t="shared" ref="I1679:I1710" si="101">+H1679/E1679</f>
        <v>265.49184506100454</v>
      </c>
      <c r="J1679" s="18">
        <f t="shared" ref="J1679:J1710" si="102">+H1679/F1679</f>
        <v>0.4526033993663614</v>
      </c>
      <c r="K1679" s="18"/>
      <c r="L1679" s="56" t="str">
        <f>+VLOOKUP(Tabla1[[#This Row],[Operador]],OPE_6[#All],9,FALSE)</f>
        <v>F-BCyL SA - TAC - L. SM</v>
      </c>
    </row>
    <row r="1680" spans="1:12" x14ac:dyDescent="0.2">
      <c r="A1680" s="15">
        <v>2016</v>
      </c>
      <c r="B1680" s="15" t="s">
        <v>11</v>
      </c>
      <c r="C1680" s="16" t="str">
        <f t="shared" si="100"/>
        <v>Febrero-2016</v>
      </c>
      <c r="D1680" s="15" t="s">
        <v>6</v>
      </c>
      <c r="E1680" s="67">
        <v>371266.60500000004</v>
      </c>
      <c r="F1680" s="67">
        <v>150530518.78400001</v>
      </c>
      <c r="G1680" s="17">
        <f>+Tabla1[[#This Row],[Toneladas Km (Ton.Km)]]/Tabla1[[#This Row],[Toneladas (Ton)]]</f>
        <v>405.45127613618786</v>
      </c>
      <c r="H1680" s="18">
        <v>82736830.13000001</v>
      </c>
      <c r="I1680" s="18">
        <f t="shared" si="101"/>
        <v>222.85018101749282</v>
      </c>
      <c r="J1680" s="18">
        <f t="shared" si="102"/>
        <v>0.54963492319269258</v>
      </c>
      <c r="K1680" s="18"/>
      <c r="L1680" s="56" t="str">
        <f>+VLOOKUP(Tabla1[[#This Row],[Operador]],OPE_6[#All],9,FALSE)</f>
        <v>A-FSR SA</v>
      </c>
    </row>
    <row r="1681" spans="1:12" x14ac:dyDescent="0.2">
      <c r="A1681" s="15">
        <v>2016</v>
      </c>
      <c r="B1681" s="15" t="s">
        <v>11</v>
      </c>
      <c r="C1681" s="16" t="str">
        <f t="shared" si="100"/>
        <v>Febrero-2016</v>
      </c>
      <c r="D1681" s="15" t="s">
        <v>81</v>
      </c>
      <c r="E1681" s="67">
        <v>241000.45000000004</v>
      </c>
      <c r="F1681" s="67">
        <v>88454975.094000027</v>
      </c>
      <c r="G1681" s="17">
        <f>+Tabla1[[#This Row],[Toneladas Km (Ton.Km)]]/Tabla1[[#This Row],[Toneladas (Ton)]]</f>
        <v>367.03240634612928</v>
      </c>
      <c r="H1681" s="18">
        <v>50752618.134999998</v>
      </c>
      <c r="I1681" s="18">
        <f t="shared" si="101"/>
        <v>210.59138327335069</v>
      </c>
      <c r="J1681" s="18">
        <f t="shared" si="102"/>
        <v>0.57376781895044127</v>
      </c>
      <c r="K1681" s="18"/>
      <c r="L1681" s="56" t="str">
        <f>+VLOOKUP(Tabla1[[#This Row],[Operador]],OPE_6[#All],9,FALSE)</f>
        <v>B-FEP SA</v>
      </c>
    </row>
    <row r="1682" spans="1:12" x14ac:dyDescent="0.2">
      <c r="A1682" s="15">
        <v>2016</v>
      </c>
      <c r="B1682" s="15" t="s">
        <v>11</v>
      </c>
      <c r="C1682" s="16" t="str">
        <f t="shared" si="100"/>
        <v>Febrero-2016</v>
      </c>
      <c r="D1682" s="15" t="s">
        <v>7</v>
      </c>
      <c r="E1682" s="67">
        <v>528452.04999999993</v>
      </c>
      <c r="F1682" s="67">
        <v>222144363.07000005</v>
      </c>
      <c r="G1682" s="17">
        <f>+Tabla1[[#This Row],[Toneladas Km (Ton.Km)]]/Tabla1[[#This Row],[Toneladas (Ton)]]</f>
        <v>420.36806001604134</v>
      </c>
      <c r="H1682" s="18">
        <v>92282875.929999992</v>
      </c>
      <c r="I1682" s="18">
        <f t="shared" si="101"/>
        <v>174.62866485237404</v>
      </c>
      <c r="J1682" s="18">
        <f t="shared" si="102"/>
        <v>0.41541849027661654</v>
      </c>
      <c r="K1682" s="18"/>
      <c r="L1682" s="56" t="str">
        <f>+VLOOKUP(Tabla1[[#This Row],[Operador]],OPE_6[#All],9,FALSE)</f>
        <v>C-NCA SA</v>
      </c>
    </row>
    <row r="1683" spans="1:12" x14ac:dyDescent="0.2">
      <c r="A1683" s="15">
        <v>2016</v>
      </c>
      <c r="B1683" s="15" t="s">
        <v>11</v>
      </c>
      <c r="C1683" s="16" t="str">
        <f t="shared" si="100"/>
        <v>Febrero-2016</v>
      </c>
      <c r="D1683" s="15" t="s">
        <v>8</v>
      </c>
      <c r="E1683" s="67">
        <v>51828.520000000004</v>
      </c>
      <c r="F1683" s="67">
        <v>39858556.759999998</v>
      </c>
      <c r="G1683" s="17">
        <f>+Tabla1[[#This Row],[Toneladas Km (Ton.Km)]]/Tabla1[[#This Row],[Toneladas (Ton)]]</f>
        <v>769.04678659548824</v>
      </c>
      <c r="H1683" s="18">
        <v>16169078.539999999</v>
      </c>
      <c r="I1683" s="18">
        <f t="shared" si="101"/>
        <v>311.97260774569673</v>
      </c>
      <c r="J1683" s="18">
        <f t="shared" si="102"/>
        <v>0.40566141512244758</v>
      </c>
      <c r="K1683" s="18"/>
      <c r="L1683" s="56" t="str">
        <f>+VLOOKUP(Tabla1[[#This Row],[Operador]],OPE_6[#All],9,FALSE)</f>
        <v>D-BCyL SA - TAC - L. BEL</v>
      </c>
    </row>
    <row r="1684" spans="1:12" x14ac:dyDescent="0.2">
      <c r="A1684" s="15">
        <v>2016</v>
      </c>
      <c r="B1684" s="15" t="s">
        <v>11</v>
      </c>
      <c r="C1684" s="16" t="str">
        <f t="shared" si="100"/>
        <v>Febrero-2016</v>
      </c>
      <c r="D1684" s="15" t="s">
        <v>9</v>
      </c>
      <c r="E1684" s="67">
        <v>5177</v>
      </c>
      <c r="F1684" s="67">
        <v>3571126</v>
      </c>
      <c r="G1684" s="17">
        <f>+Tabla1[[#This Row],[Toneladas Km (Ton.Km)]]/Tabla1[[#This Row],[Toneladas (Ton)]]</f>
        <v>689.80606528877729</v>
      </c>
      <c r="H1684" s="18">
        <v>883104</v>
      </c>
      <c r="I1684" s="18">
        <f t="shared" si="101"/>
        <v>170.5821904577941</v>
      </c>
      <c r="J1684" s="18">
        <f t="shared" si="102"/>
        <v>0.24729007041476553</v>
      </c>
      <c r="K1684" s="18"/>
      <c r="L1684" s="56" t="str">
        <f>+VLOOKUP(Tabla1[[#This Row],[Operador]],OPE_6[#All],9,FALSE)</f>
        <v>E-BCyL SA - TAC - L. URQ</v>
      </c>
    </row>
    <row r="1685" spans="1:12" x14ac:dyDescent="0.2">
      <c r="A1685" s="15">
        <v>2016</v>
      </c>
      <c r="B1685" s="15" t="s">
        <v>11</v>
      </c>
      <c r="C1685" s="16" t="str">
        <f t="shared" si="100"/>
        <v>Febrero-2016</v>
      </c>
      <c r="D1685" s="15" t="s">
        <v>10</v>
      </c>
      <c r="E1685" s="67">
        <v>75003</v>
      </c>
      <c r="F1685" s="67">
        <v>42140381</v>
      </c>
      <c r="G1685" s="17">
        <f>+Tabla1[[#This Row],[Toneladas Km (Ton.Km)]]/Tabla1[[#This Row],[Toneladas (Ton)]]</f>
        <v>561.84927269575883</v>
      </c>
      <c r="H1685" s="18">
        <v>20229260</v>
      </c>
      <c r="I1685" s="18">
        <f t="shared" si="101"/>
        <v>269.7126781595403</v>
      </c>
      <c r="J1685" s="18">
        <f t="shared" si="102"/>
        <v>0.48004454444775901</v>
      </c>
      <c r="K1685" s="18"/>
      <c r="L1685" s="56" t="str">
        <f>+VLOOKUP(Tabla1[[#This Row],[Operador]],OPE_6[#All],9,FALSE)</f>
        <v>F-BCyL SA - TAC - L. SM</v>
      </c>
    </row>
    <row r="1686" spans="1:12" x14ac:dyDescent="0.2">
      <c r="A1686" s="15">
        <v>2016</v>
      </c>
      <c r="B1686" s="15" t="s">
        <v>12</v>
      </c>
      <c r="C1686" s="16" t="str">
        <f t="shared" si="100"/>
        <v>Marzo-2016</v>
      </c>
      <c r="D1686" s="15" t="s">
        <v>6</v>
      </c>
      <c r="E1686" s="67">
        <v>384937.18799999997</v>
      </c>
      <c r="F1686" s="67">
        <v>157970928.82600001</v>
      </c>
      <c r="G1686" s="17">
        <f>+Tabla1[[#This Row],[Toneladas Km (Ton.Km)]]/Tabla1[[#This Row],[Toneladas (Ton)]]</f>
        <v>410.38105371622351</v>
      </c>
      <c r="H1686" s="18">
        <v>84314299.160000011</v>
      </c>
      <c r="I1686" s="18">
        <f t="shared" si="101"/>
        <v>219.03391459284006</v>
      </c>
      <c r="J1686" s="18">
        <f t="shared" si="102"/>
        <v>0.53373300889348796</v>
      </c>
      <c r="K1686" s="18"/>
      <c r="L1686" s="56" t="str">
        <f>+VLOOKUP(Tabla1[[#This Row],[Operador]],OPE_6[#All],9,FALSE)</f>
        <v>A-FSR SA</v>
      </c>
    </row>
    <row r="1687" spans="1:12" x14ac:dyDescent="0.2">
      <c r="A1687" s="15">
        <v>2016</v>
      </c>
      <c r="B1687" s="15" t="s">
        <v>12</v>
      </c>
      <c r="C1687" s="16" t="str">
        <f t="shared" si="100"/>
        <v>Marzo-2016</v>
      </c>
      <c r="D1687" s="15" t="s">
        <v>81</v>
      </c>
      <c r="E1687" s="67">
        <v>323000.00000000012</v>
      </c>
      <c r="F1687" s="67">
        <v>127587350.59060001</v>
      </c>
      <c r="G1687" s="17">
        <f>+Tabla1[[#This Row],[Toneladas Km (Ton.Km)]]/Tabla1[[#This Row],[Toneladas (Ton)]]</f>
        <v>395.00727737027853</v>
      </c>
      <c r="H1687" s="18">
        <v>75189927.6796</v>
      </c>
      <c r="I1687" s="18">
        <f t="shared" si="101"/>
        <v>232.78615380681106</v>
      </c>
      <c r="J1687" s="18">
        <f t="shared" si="102"/>
        <v>0.5893211774642777</v>
      </c>
      <c r="K1687" s="18"/>
      <c r="L1687" s="56" t="str">
        <f>+VLOOKUP(Tabla1[[#This Row],[Operador]],OPE_6[#All],9,FALSE)</f>
        <v>B-FEP SA</v>
      </c>
    </row>
    <row r="1688" spans="1:12" x14ac:dyDescent="0.2">
      <c r="A1688" s="15">
        <v>2016</v>
      </c>
      <c r="B1688" s="15" t="s">
        <v>12</v>
      </c>
      <c r="C1688" s="16" t="str">
        <f t="shared" si="100"/>
        <v>Marzo-2016</v>
      </c>
      <c r="D1688" s="15" t="s">
        <v>7</v>
      </c>
      <c r="E1688" s="67">
        <v>561304.32999999996</v>
      </c>
      <c r="F1688" s="67">
        <v>223470428.42000008</v>
      </c>
      <c r="G1688" s="17">
        <f>+Tabla1[[#This Row],[Toneladas Km (Ton.Km)]]/Tabla1[[#This Row],[Toneladas (Ton)]]</f>
        <v>398.12703461596328</v>
      </c>
      <c r="H1688" s="18">
        <v>100503043.57999998</v>
      </c>
      <c r="I1688" s="18">
        <f t="shared" si="101"/>
        <v>179.05267821468613</v>
      </c>
      <c r="J1688" s="18">
        <f t="shared" si="102"/>
        <v>0.44973755270701937</v>
      </c>
      <c r="K1688" s="18"/>
      <c r="L1688" s="56" t="str">
        <f>+VLOOKUP(Tabla1[[#This Row],[Operador]],OPE_6[#All],9,FALSE)</f>
        <v>C-NCA SA</v>
      </c>
    </row>
    <row r="1689" spans="1:12" x14ac:dyDescent="0.2">
      <c r="A1689" s="15">
        <v>2016</v>
      </c>
      <c r="B1689" s="15" t="s">
        <v>12</v>
      </c>
      <c r="C1689" s="16" t="str">
        <f t="shared" si="100"/>
        <v>Marzo-2016</v>
      </c>
      <c r="D1689" s="15" t="s">
        <v>8</v>
      </c>
      <c r="E1689" s="67">
        <v>75233.31</v>
      </c>
      <c r="F1689" s="67">
        <v>53634549.900000006</v>
      </c>
      <c r="G1689" s="17">
        <f>+Tabla1[[#This Row],[Toneladas Km (Ton.Km)]]/Tabla1[[#This Row],[Toneladas (Ton)]]</f>
        <v>712.9096127765747</v>
      </c>
      <c r="H1689" s="18">
        <v>23678256.48</v>
      </c>
      <c r="I1689" s="18">
        <f t="shared" si="101"/>
        <v>314.73102113943946</v>
      </c>
      <c r="J1689" s="18">
        <f t="shared" si="102"/>
        <v>0.44147394774725235</v>
      </c>
      <c r="K1689" s="18"/>
      <c r="L1689" s="56" t="str">
        <f>+VLOOKUP(Tabla1[[#This Row],[Operador]],OPE_6[#All],9,FALSE)</f>
        <v>D-BCyL SA - TAC - L. BEL</v>
      </c>
    </row>
    <row r="1690" spans="1:12" x14ac:dyDescent="0.2">
      <c r="A1690" s="15">
        <v>2016</v>
      </c>
      <c r="B1690" s="15" t="s">
        <v>12</v>
      </c>
      <c r="C1690" s="16" t="str">
        <f t="shared" si="100"/>
        <v>Marzo-2016</v>
      </c>
      <c r="D1690" s="15" t="s">
        <v>9</v>
      </c>
      <c r="E1690" s="67">
        <v>9599</v>
      </c>
      <c r="F1690" s="67">
        <v>6335656</v>
      </c>
      <c r="G1690" s="17">
        <f>+Tabla1[[#This Row],[Toneladas Km (Ton.Km)]]/Tabla1[[#This Row],[Toneladas (Ton)]]</f>
        <v>660.03292009584334</v>
      </c>
      <c r="H1690" s="18">
        <v>1660494</v>
      </c>
      <c r="I1690" s="18">
        <f t="shared" si="101"/>
        <v>172.98614439004064</v>
      </c>
      <c r="J1690" s="18">
        <f t="shared" si="102"/>
        <v>0.26208714614556095</v>
      </c>
      <c r="K1690" s="18"/>
      <c r="L1690" s="56" t="str">
        <f>+VLOOKUP(Tabla1[[#This Row],[Operador]],OPE_6[#All],9,FALSE)</f>
        <v>E-BCyL SA - TAC - L. URQ</v>
      </c>
    </row>
    <row r="1691" spans="1:12" x14ac:dyDescent="0.2">
      <c r="A1691" s="15">
        <v>2016</v>
      </c>
      <c r="B1691" s="15" t="s">
        <v>12</v>
      </c>
      <c r="C1691" s="16" t="str">
        <f t="shared" si="100"/>
        <v>Marzo-2016</v>
      </c>
      <c r="D1691" s="15" t="s">
        <v>10</v>
      </c>
      <c r="E1691" s="67">
        <v>106041</v>
      </c>
      <c r="F1691" s="67">
        <v>67457414</v>
      </c>
      <c r="G1691" s="17">
        <f>+Tabla1[[#This Row],[Toneladas Km (Ton.Km)]]/Tabla1[[#This Row],[Toneladas (Ton)]]</f>
        <v>636.1446421667091</v>
      </c>
      <c r="H1691" s="18">
        <v>33683825</v>
      </c>
      <c r="I1691" s="18">
        <f t="shared" si="101"/>
        <v>317.64906969945588</v>
      </c>
      <c r="J1691" s="18">
        <f t="shared" si="102"/>
        <v>0.49933466171709456</v>
      </c>
      <c r="K1691" s="18"/>
      <c r="L1691" s="56" t="str">
        <f>+VLOOKUP(Tabla1[[#This Row],[Operador]],OPE_6[#All],9,FALSE)</f>
        <v>F-BCyL SA - TAC - L. SM</v>
      </c>
    </row>
    <row r="1692" spans="1:12" x14ac:dyDescent="0.2">
      <c r="A1692" s="15">
        <v>2016</v>
      </c>
      <c r="B1692" s="15" t="s">
        <v>13</v>
      </c>
      <c r="C1692" s="16" t="str">
        <f t="shared" si="100"/>
        <v>Abril-2016</v>
      </c>
      <c r="D1692" s="15" t="s">
        <v>6</v>
      </c>
      <c r="E1692" s="67">
        <v>344162.74400000001</v>
      </c>
      <c r="F1692" s="67">
        <v>143305394.18600002</v>
      </c>
      <c r="G1692" s="17">
        <f>+Tabla1[[#This Row],[Toneladas Km (Ton.Km)]]/Tabla1[[#This Row],[Toneladas (Ton)]]</f>
        <v>416.38845774079493</v>
      </c>
      <c r="H1692" s="18">
        <v>79166186.570000008</v>
      </c>
      <c r="I1692" s="18">
        <f t="shared" si="101"/>
        <v>230.02543985411739</v>
      </c>
      <c r="J1692" s="18">
        <f t="shared" si="102"/>
        <v>0.55242991388899176</v>
      </c>
      <c r="K1692" s="18"/>
      <c r="L1692" s="56" t="str">
        <f>+VLOOKUP(Tabla1[[#This Row],[Operador]],OPE_6[#All],9,FALSE)</f>
        <v>A-FSR SA</v>
      </c>
    </row>
    <row r="1693" spans="1:12" x14ac:dyDescent="0.2">
      <c r="A1693" s="15">
        <v>2016</v>
      </c>
      <c r="B1693" s="15" t="s">
        <v>13</v>
      </c>
      <c r="C1693" s="16" t="str">
        <f t="shared" si="100"/>
        <v>Abril-2016</v>
      </c>
      <c r="D1693" s="15" t="s">
        <v>81</v>
      </c>
      <c r="E1693" s="67">
        <v>353999</v>
      </c>
      <c r="F1693" s="67">
        <v>141258311.87539998</v>
      </c>
      <c r="G1693" s="17">
        <f>+Tabla1[[#This Row],[Toneladas Km (Ton.Km)]]/Tabla1[[#This Row],[Toneladas (Ton)]]</f>
        <v>399.03590652911441</v>
      </c>
      <c r="H1693" s="18">
        <v>107594514.12500001</v>
      </c>
      <c r="I1693" s="18">
        <f t="shared" si="101"/>
        <v>303.9401640258871</v>
      </c>
      <c r="J1693" s="18">
        <f t="shared" si="102"/>
        <v>0.7616862519205676</v>
      </c>
      <c r="K1693" s="18"/>
      <c r="L1693" s="56" t="str">
        <f>+VLOOKUP(Tabla1[[#This Row],[Operador]],OPE_6[#All],9,FALSE)</f>
        <v>B-FEP SA</v>
      </c>
    </row>
    <row r="1694" spans="1:12" x14ac:dyDescent="0.2">
      <c r="A1694" s="15">
        <v>2016</v>
      </c>
      <c r="B1694" s="15" t="s">
        <v>13</v>
      </c>
      <c r="C1694" s="16" t="str">
        <f t="shared" si="100"/>
        <v>Abril-2016</v>
      </c>
      <c r="D1694" s="15" t="s">
        <v>7</v>
      </c>
      <c r="E1694" s="67">
        <v>545245.93999999994</v>
      </c>
      <c r="F1694" s="67">
        <v>227689607.94</v>
      </c>
      <c r="G1694" s="17">
        <f>+Tabla1[[#This Row],[Toneladas Km (Ton.Km)]]/Tabla1[[#This Row],[Toneladas (Ton)]]</f>
        <v>417.5906526511688</v>
      </c>
      <c r="H1694" s="18">
        <v>104076446.25999999</v>
      </c>
      <c r="I1694" s="18">
        <f t="shared" si="101"/>
        <v>190.87981885752328</v>
      </c>
      <c r="J1694" s="18">
        <f t="shared" si="102"/>
        <v>0.45709792028552249</v>
      </c>
      <c r="K1694" s="18"/>
      <c r="L1694" s="56" t="str">
        <f>+VLOOKUP(Tabla1[[#This Row],[Operador]],OPE_6[#All],9,FALSE)</f>
        <v>C-NCA SA</v>
      </c>
    </row>
    <row r="1695" spans="1:12" x14ac:dyDescent="0.2">
      <c r="A1695" s="15">
        <v>2016</v>
      </c>
      <c r="B1695" s="15" t="s">
        <v>13</v>
      </c>
      <c r="C1695" s="16" t="str">
        <f t="shared" si="100"/>
        <v>Abril-2016</v>
      </c>
      <c r="D1695" s="15" t="s">
        <v>8</v>
      </c>
      <c r="E1695" s="67">
        <v>53364.270000000004</v>
      </c>
      <c r="F1695" s="67">
        <v>40905499.399999999</v>
      </c>
      <c r="G1695" s="17">
        <f>+Tabla1[[#This Row],[Toneladas Km (Ton.Km)]]/Tabla1[[#This Row],[Toneladas (Ton)]]</f>
        <v>766.53347642533095</v>
      </c>
      <c r="H1695" s="18">
        <v>20070911.699999999</v>
      </c>
      <c r="I1695" s="18">
        <f t="shared" si="101"/>
        <v>376.11142624081617</v>
      </c>
      <c r="J1695" s="18">
        <f t="shared" si="102"/>
        <v>0.49066536271159666</v>
      </c>
      <c r="K1695" s="18"/>
      <c r="L1695" s="56" t="str">
        <f>+VLOOKUP(Tabla1[[#This Row],[Operador]],OPE_6[#All],9,FALSE)</f>
        <v>D-BCyL SA - TAC - L. BEL</v>
      </c>
    </row>
    <row r="1696" spans="1:12" x14ac:dyDescent="0.2">
      <c r="A1696" s="15">
        <v>2016</v>
      </c>
      <c r="B1696" s="15" t="s">
        <v>13</v>
      </c>
      <c r="C1696" s="16" t="str">
        <f t="shared" si="100"/>
        <v>Abril-2016</v>
      </c>
      <c r="D1696" s="15" t="s">
        <v>9</v>
      </c>
      <c r="E1696" s="67">
        <v>11283</v>
      </c>
      <c r="F1696" s="67">
        <v>7558056</v>
      </c>
      <c r="G1696" s="17">
        <f>+Tabla1[[#This Row],[Toneladas Km (Ton.Km)]]/Tabla1[[#This Row],[Toneladas (Ton)]]</f>
        <v>669.8622706726934</v>
      </c>
      <c r="H1696" s="18">
        <v>1826192</v>
      </c>
      <c r="I1696" s="18">
        <f t="shared" si="101"/>
        <v>161.85340778161836</v>
      </c>
      <c r="J1696" s="18">
        <f t="shared" si="102"/>
        <v>0.24162191971057106</v>
      </c>
      <c r="K1696" s="18"/>
      <c r="L1696" s="56" t="str">
        <f>+VLOOKUP(Tabla1[[#This Row],[Operador]],OPE_6[#All],9,FALSE)</f>
        <v>E-BCyL SA - TAC - L. URQ</v>
      </c>
    </row>
    <row r="1697" spans="1:12" x14ac:dyDescent="0.2">
      <c r="A1697" s="15">
        <v>2016</v>
      </c>
      <c r="B1697" s="15" t="s">
        <v>13</v>
      </c>
      <c r="C1697" s="16" t="str">
        <f t="shared" si="100"/>
        <v>Abril-2016</v>
      </c>
      <c r="D1697" s="15" t="s">
        <v>10</v>
      </c>
      <c r="E1697" s="67">
        <v>71075</v>
      </c>
      <c r="F1697" s="67">
        <v>55560256</v>
      </c>
      <c r="G1697" s="17">
        <f>+Tabla1[[#This Row],[Toneladas Km (Ton.Km)]]/Tabla1[[#This Row],[Toneladas (Ton)]]</f>
        <v>781.7130636651425</v>
      </c>
      <c r="H1697" s="18">
        <v>27432061</v>
      </c>
      <c r="I1697" s="18">
        <f t="shared" si="101"/>
        <v>385.95935279634188</v>
      </c>
      <c r="J1697" s="18">
        <f t="shared" si="102"/>
        <v>0.4937353240417035</v>
      </c>
      <c r="K1697" s="18"/>
      <c r="L1697" s="56" t="str">
        <f>+VLOOKUP(Tabla1[[#This Row],[Operador]],OPE_6[#All],9,FALSE)</f>
        <v>F-BCyL SA - TAC - L. SM</v>
      </c>
    </row>
    <row r="1698" spans="1:12" x14ac:dyDescent="0.2">
      <c r="A1698" s="15">
        <v>2016</v>
      </c>
      <c r="B1698" s="15" t="s">
        <v>14</v>
      </c>
      <c r="C1698" s="16" t="str">
        <f t="shared" si="100"/>
        <v>Mayo-2016</v>
      </c>
      <c r="D1698" s="15" t="s">
        <v>6</v>
      </c>
      <c r="E1698" s="67">
        <v>349328.45100000006</v>
      </c>
      <c r="F1698" s="67">
        <v>148510095.47299999</v>
      </c>
      <c r="G1698" s="17">
        <f>+Tabla1[[#This Row],[Toneladas Km (Ton.Km)]]/Tabla1[[#This Row],[Toneladas (Ton)]]</f>
        <v>425.13026078428396</v>
      </c>
      <c r="H1698" s="18">
        <v>85818029.11999999</v>
      </c>
      <c r="I1698" s="18">
        <f t="shared" si="101"/>
        <v>245.66573055911778</v>
      </c>
      <c r="J1698" s="18">
        <f t="shared" si="102"/>
        <v>0.57785990135332055</v>
      </c>
      <c r="K1698" s="18"/>
      <c r="L1698" s="56" t="str">
        <f>+VLOOKUP(Tabla1[[#This Row],[Operador]],OPE_6[#All],9,FALSE)</f>
        <v>A-FSR SA</v>
      </c>
    </row>
    <row r="1699" spans="1:12" x14ac:dyDescent="0.2">
      <c r="A1699" s="15">
        <v>2016</v>
      </c>
      <c r="B1699" s="15" t="s">
        <v>14</v>
      </c>
      <c r="C1699" s="16" t="str">
        <f t="shared" si="100"/>
        <v>Mayo-2016</v>
      </c>
      <c r="D1699" s="15" t="s">
        <v>81</v>
      </c>
      <c r="E1699" s="67">
        <v>413999.99999999988</v>
      </c>
      <c r="F1699" s="67">
        <v>160298487.45799997</v>
      </c>
      <c r="G1699" s="17">
        <f>+Tabla1[[#This Row],[Toneladas Km (Ton.Km)]]/Tabla1[[#This Row],[Toneladas (Ton)]]</f>
        <v>387.19441414975853</v>
      </c>
      <c r="H1699" s="18">
        <v>129494118.36999999</v>
      </c>
      <c r="I1699" s="18">
        <f t="shared" si="101"/>
        <v>312.78772553140101</v>
      </c>
      <c r="J1699" s="18">
        <f t="shared" si="102"/>
        <v>0.80783119306680251</v>
      </c>
      <c r="K1699" s="18"/>
      <c r="L1699" s="56" t="str">
        <f>+VLOOKUP(Tabla1[[#This Row],[Operador]],OPE_6[#All],9,FALSE)</f>
        <v>B-FEP SA</v>
      </c>
    </row>
    <row r="1700" spans="1:12" x14ac:dyDescent="0.2">
      <c r="A1700" s="15">
        <v>2016</v>
      </c>
      <c r="B1700" s="15" t="s">
        <v>14</v>
      </c>
      <c r="C1700" s="16" t="str">
        <f t="shared" si="100"/>
        <v>Mayo-2016</v>
      </c>
      <c r="D1700" s="15" t="s">
        <v>7</v>
      </c>
      <c r="E1700" s="67">
        <v>721818.26</v>
      </c>
      <c r="F1700" s="67">
        <v>251655024.99999994</v>
      </c>
      <c r="G1700" s="17">
        <f>+Tabla1[[#This Row],[Toneladas Km (Ton.Km)]]/Tabla1[[#This Row],[Toneladas (Ton)]]</f>
        <v>348.64042508428639</v>
      </c>
      <c r="H1700" s="18">
        <v>123713860.47</v>
      </c>
      <c r="I1700" s="18">
        <f t="shared" si="101"/>
        <v>171.39197956837501</v>
      </c>
      <c r="J1700" s="18">
        <f t="shared" si="102"/>
        <v>0.49160099413870251</v>
      </c>
      <c r="K1700" s="18"/>
      <c r="L1700" s="56" t="str">
        <f>+VLOOKUP(Tabla1[[#This Row],[Operador]],OPE_6[#All],9,FALSE)</f>
        <v>C-NCA SA</v>
      </c>
    </row>
    <row r="1701" spans="1:12" x14ac:dyDescent="0.2">
      <c r="A1701" s="15">
        <v>2016</v>
      </c>
      <c r="B1701" s="15" t="s">
        <v>14</v>
      </c>
      <c r="C1701" s="16" t="str">
        <f t="shared" si="100"/>
        <v>Mayo-2016</v>
      </c>
      <c r="D1701" s="15" t="s">
        <v>8</v>
      </c>
      <c r="E1701" s="67">
        <v>76207.73000000001</v>
      </c>
      <c r="F1701" s="67">
        <v>54598634.060000002</v>
      </c>
      <c r="G1701" s="17">
        <f>+Tabla1[[#This Row],[Toneladas Km (Ton.Km)]]/Tabla1[[#This Row],[Toneladas (Ton)]]</f>
        <v>716.44482862827692</v>
      </c>
      <c r="H1701" s="18">
        <v>29005165.239999998</v>
      </c>
      <c r="I1701" s="18">
        <f t="shared" si="101"/>
        <v>380.60660303095227</v>
      </c>
      <c r="J1701" s="18">
        <f t="shared" si="102"/>
        <v>0.53124342283225234</v>
      </c>
      <c r="K1701" s="18"/>
      <c r="L1701" s="56" t="str">
        <f>+VLOOKUP(Tabla1[[#This Row],[Operador]],OPE_6[#All],9,FALSE)</f>
        <v>D-BCyL SA - TAC - L. BEL</v>
      </c>
    </row>
    <row r="1702" spans="1:12" x14ac:dyDescent="0.2">
      <c r="A1702" s="15">
        <v>2016</v>
      </c>
      <c r="B1702" s="15" t="s">
        <v>14</v>
      </c>
      <c r="C1702" s="16" t="str">
        <f t="shared" si="100"/>
        <v>Mayo-2016</v>
      </c>
      <c r="D1702" s="15" t="s">
        <v>9</v>
      </c>
      <c r="E1702" s="67">
        <v>7257</v>
      </c>
      <c r="F1702" s="67">
        <v>4918249</v>
      </c>
      <c r="G1702" s="17">
        <f>+Tabla1[[#This Row],[Toneladas Km (Ton.Km)]]/Tabla1[[#This Row],[Toneladas (Ton)]]</f>
        <v>677.72481741766569</v>
      </c>
      <c r="H1702" s="18">
        <v>1313840</v>
      </c>
      <c r="I1702" s="18">
        <f t="shared" si="101"/>
        <v>181.04450875017224</v>
      </c>
      <c r="J1702" s="18">
        <f t="shared" si="102"/>
        <v>0.26713572248985362</v>
      </c>
      <c r="K1702" s="18"/>
      <c r="L1702" s="56" t="str">
        <f>+VLOOKUP(Tabla1[[#This Row],[Operador]],OPE_6[#All],9,FALSE)</f>
        <v>E-BCyL SA - TAC - L. URQ</v>
      </c>
    </row>
    <row r="1703" spans="1:12" x14ac:dyDescent="0.2">
      <c r="A1703" s="15">
        <v>2016</v>
      </c>
      <c r="B1703" s="15" t="s">
        <v>14</v>
      </c>
      <c r="C1703" s="16" t="str">
        <f t="shared" si="100"/>
        <v>Mayo-2016</v>
      </c>
      <c r="D1703" s="15" t="s">
        <v>10</v>
      </c>
      <c r="E1703" s="67">
        <v>105512</v>
      </c>
      <c r="F1703" s="67">
        <v>61617352</v>
      </c>
      <c r="G1703" s="17">
        <f>+Tabla1[[#This Row],[Toneladas Km (Ton.Km)]]/Tabla1[[#This Row],[Toneladas (Ton)]]</f>
        <v>583.98430510273715</v>
      </c>
      <c r="H1703" s="18">
        <v>37666577</v>
      </c>
      <c r="I1703" s="18">
        <f t="shared" si="101"/>
        <v>356.98856054287666</v>
      </c>
      <c r="J1703" s="18">
        <f t="shared" si="102"/>
        <v>0.61129821028336306</v>
      </c>
      <c r="K1703" s="18"/>
      <c r="L1703" s="56" t="str">
        <f>+VLOOKUP(Tabla1[[#This Row],[Operador]],OPE_6[#All],9,FALSE)</f>
        <v>F-BCyL SA - TAC - L. SM</v>
      </c>
    </row>
    <row r="1704" spans="1:12" x14ac:dyDescent="0.2">
      <c r="A1704" s="15">
        <v>2016</v>
      </c>
      <c r="B1704" s="15" t="s">
        <v>15</v>
      </c>
      <c r="C1704" s="16" t="str">
        <f t="shared" si="100"/>
        <v>Junio-2016</v>
      </c>
      <c r="D1704" s="15" t="s">
        <v>6</v>
      </c>
      <c r="E1704" s="67">
        <v>380135.46300000005</v>
      </c>
      <c r="F1704" s="67">
        <v>149207379.02199998</v>
      </c>
      <c r="G1704" s="17">
        <f>+Tabla1[[#This Row],[Toneladas Km (Ton.Km)]]/Tabla1[[#This Row],[Toneladas (Ton)]]</f>
        <v>392.51107445873834</v>
      </c>
      <c r="H1704" s="18">
        <v>88702762.450000003</v>
      </c>
      <c r="I1704" s="18">
        <f t="shared" si="101"/>
        <v>233.34513899325407</v>
      </c>
      <c r="J1704" s="18">
        <f t="shared" si="102"/>
        <v>0.59449313453137709</v>
      </c>
      <c r="K1704" s="18"/>
      <c r="L1704" s="56" t="str">
        <f>+VLOOKUP(Tabla1[[#This Row],[Operador]],OPE_6[#All],9,FALSE)</f>
        <v>A-FSR SA</v>
      </c>
    </row>
    <row r="1705" spans="1:12" x14ac:dyDescent="0.2">
      <c r="A1705" s="15">
        <v>2016</v>
      </c>
      <c r="B1705" s="15" t="s">
        <v>15</v>
      </c>
      <c r="C1705" s="16" t="str">
        <f t="shared" si="100"/>
        <v>Junio-2016</v>
      </c>
      <c r="D1705" s="15" t="s">
        <v>81</v>
      </c>
      <c r="E1705" s="67">
        <v>403999.99999999994</v>
      </c>
      <c r="F1705" s="67">
        <v>160228134.02800003</v>
      </c>
      <c r="G1705" s="17">
        <f>+Tabla1[[#This Row],[Toneladas Km (Ton.Km)]]/Tabla1[[#This Row],[Toneladas (Ton)]]</f>
        <v>396.60429214851496</v>
      </c>
      <c r="H1705" s="18">
        <v>129192161.40199998</v>
      </c>
      <c r="I1705" s="18">
        <f t="shared" si="101"/>
        <v>319.78257772772275</v>
      </c>
      <c r="J1705" s="18">
        <f t="shared" si="102"/>
        <v>0.80630135391468472</v>
      </c>
      <c r="K1705" s="18"/>
      <c r="L1705" s="56" t="str">
        <f>+VLOOKUP(Tabla1[[#This Row],[Operador]],OPE_6[#All],9,FALSE)</f>
        <v>B-FEP SA</v>
      </c>
    </row>
    <row r="1706" spans="1:12" x14ac:dyDescent="0.2">
      <c r="A1706" s="15">
        <v>2016</v>
      </c>
      <c r="B1706" s="15" t="s">
        <v>15</v>
      </c>
      <c r="C1706" s="16" t="str">
        <f t="shared" ref="C1706:C1769" si="103" xml:space="preserve"> B1706 &amp; "-" &amp; A1706</f>
        <v>Junio-2016</v>
      </c>
      <c r="D1706" s="15" t="s">
        <v>7</v>
      </c>
      <c r="E1706" s="67">
        <v>706910.30999999994</v>
      </c>
      <c r="F1706" s="67">
        <v>278658930.08000004</v>
      </c>
      <c r="G1706" s="17">
        <f>+Tabla1[[#This Row],[Toneladas Km (Ton.Km)]]/Tabla1[[#This Row],[Toneladas (Ton)]]</f>
        <v>394.19276552919433</v>
      </c>
      <c r="H1706" s="18">
        <v>136924153.20999998</v>
      </c>
      <c r="I1706" s="18">
        <f t="shared" si="101"/>
        <v>193.69381274125141</v>
      </c>
      <c r="J1706" s="18">
        <f t="shared" si="102"/>
        <v>0.49136825857578115</v>
      </c>
      <c r="K1706" s="18"/>
      <c r="L1706" s="56" t="str">
        <f>+VLOOKUP(Tabla1[[#This Row],[Operador]],OPE_6[#All],9,FALSE)</f>
        <v>C-NCA SA</v>
      </c>
    </row>
    <row r="1707" spans="1:12" x14ac:dyDescent="0.2">
      <c r="A1707" s="15">
        <v>2016</v>
      </c>
      <c r="B1707" s="15" t="s">
        <v>15</v>
      </c>
      <c r="C1707" s="16" t="str">
        <f t="shared" si="103"/>
        <v>Junio-2016</v>
      </c>
      <c r="D1707" s="15" t="s">
        <v>8</v>
      </c>
      <c r="E1707" s="67">
        <v>69300.260000000009</v>
      </c>
      <c r="F1707" s="67">
        <v>50503967.68999999</v>
      </c>
      <c r="G1707" s="17">
        <f>+Tabla1[[#This Row],[Toneladas Km (Ton.Km)]]/Tabla1[[#This Row],[Toneladas (Ton)]]</f>
        <v>728.77024833673033</v>
      </c>
      <c r="H1707" s="18">
        <v>29333650.760000002</v>
      </c>
      <c r="I1707" s="18">
        <f t="shared" si="101"/>
        <v>423.28341567549671</v>
      </c>
      <c r="J1707" s="18">
        <f t="shared" si="102"/>
        <v>0.58081873764956082</v>
      </c>
      <c r="K1707" s="18"/>
      <c r="L1707" s="56" t="str">
        <f>+VLOOKUP(Tabla1[[#This Row],[Operador]],OPE_6[#All],9,FALSE)</f>
        <v>D-BCyL SA - TAC - L. BEL</v>
      </c>
    </row>
    <row r="1708" spans="1:12" x14ac:dyDescent="0.2">
      <c r="A1708" s="15">
        <v>2016</v>
      </c>
      <c r="B1708" s="15" t="s">
        <v>15</v>
      </c>
      <c r="C1708" s="16" t="str">
        <f t="shared" si="103"/>
        <v>Junio-2016</v>
      </c>
      <c r="D1708" s="15" t="s">
        <v>9</v>
      </c>
      <c r="E1708" s="67">
        <v>7415</v>
      </c>
      <c r="F1708" s="67">
        <v>5091249</v>
      </c>
      <c r="G1708" s="17">
        <f>+Tabla1[[#This Row],[Toneladas Km (Ton.Km)]]/Tabla1[[#This Row],[Toneladas (Ton)]]</f>
        <v>686.61483479433582</v>
      </c>
      <c r="H1708" s="18">
        <v>1716352</v>
      </c>
      <c r="I1708" s="18">
        <f t="shared" si="101"/>
        <v>231.47026298044506</v>
      </c>
      <c r="J1708" s="18">
        <f t="shared" si="102"/>
        <v>0.33711806277791562</v>
      </c>
      <c r="K1708" s="18"/>
      <c r="L1708" s="56" t="str">
        <f>+VLOOKUP(Tabla1[[#This Row],[Operador]],OPE_6[#All],9,FALSE)</f>
        <v>E-BCyL SA - TAC - L. URQ</v>
      </c>
    </row>
    <row r="1709" spans="1:12" x14ac:dyDescent="0.2">
      <c r="A1709" s="15">
        <v>2016</v>
      </c>
      <c r="B1709" s="15" t="s">
        <v>15</v>
      </c>
      <c r="C1709" s="16" t="str">
        <f t="shared" si="103"/>
        <v>Junio-2016</v>
      </c>
      <c r="D1709" s="15" t="s">
        <v>10</v>
      </c>
      <c r="E1709" s="67">
        <v>123484</v>
      </c>
      <c r="F1709" s="67">
        <v>77852882</v>
      </c>
      <c r="G1709" s="17">
        <f>+Tabla1[[#This Row],[Toneladas Km (Ton.Km)]]/Tabla1[[#This Row],[Toneladas (Ton)]]</f>
        <v>630.46938874672026</v>
      </c>
      <c r="H1709" s="18">
        <v>45810056</v>
      </c>
      <c r="I1709" s="18">
        <f t="shared" si="101"/>
        <v>370.97968967639531</v>
      </c>
      <c r="J1709" s="18">
        <f t="shared" si="102"/>
        <v>0.58841824250000152</v>
      </c>
      <c r="K1709" s="18"/>
      <c r="L1709" s="56" t="str">
        <f>+VLOOKUP(Tabla1[[#This Row],[Operador]],OPE_6[#All],9,FALSE)</f>
        <v>F-BCyL SA - TAC - L. SM</v>
      </c>
    </row>
    <row r="1710" spans="1:12" x14ac:dyDescent="0.2">
      <c r="A1710" s="15">
        <v>2016</v>
      </c>
      <c r="B1710" s="15" t="s">
        <v>16</v>
      </c>
      <c r="C1710" s="16" t="str">
        <f t="shared" si="103"/>
        <v>Julio-2016</v>
      </c>
      <c r="D1710" s="15" t="s">
        <v>6</v>
      </c>
      <c r="E1710" s="67">
        <v>369314.09099999996</v>
      </c>
      <c r="F1710" s="67">
        <v>144256969.53300002</v>
      </c>
      <c r="G1710" s="17">
        <f>+Tabla1[[#This Row],[Toneladas Km (Ton.Km)]]/Tabla1[[#This Row],[Toneladas (Ton)]]</f>
        <v>390.60781337206015</v>
      </c>
      <c r="H1710" s="18">
        <v>86712658.169999987</v>
      </c>
      <c r="I1710" s="18">
        <f t="shared" si="101"/>
        <v>234.7937982415082</v>
      </c>
      <c r="J1710" s="18">
        <f t="shared" si="102"/>
        <v>0.60109857049342574</v>
      </c>
      <c r="K1710" s="18"/>
      <c r="L1710" s="56" t="str">
        <f>+VLOOKUP(Tabla1[[#This Row],[Operador]],OPE_6[#All],9,FALSE)</f>
        <v>A-FSR SA</v>
      </c>
    </row>
    <row r="1711" spans="1:12" x14ac:dyDescent="0.2">
      <c r="A1711" s="15">
        <v>2016</v>
      </c>
      <c r="B1711" s="15" t="s">
        <v>16</v>
      </c>
      <c r="C1711" s="16" t="str">
        <f t="shared" si="103"/>
        <v>Julio-2016</v>
      </c>
      <c r="D1711" s="15" t="s">
        <v>81</v>
      </c>
      <c r="E1711" s="67">
        <v>441999.99999999983</v>
      </c>
      <c r="F1711" s="67">
        <v>165746837.36199996</v>
      </c>
      <c r="G1711" s="17">
        <f>+Tabla1[[#This Row],[Toneladas Km (Ton.Km)]]/Tabla1[[#This Row],[Toneladas (Ton)]]</f>
        <v>374.99284471040727</v>
      </c>
      <c r="H1711" s="18">
        <v>120634583.21000001</v>
      </c>
      <c r="I1711" s="18">
        <f t="shared" ref="I1711:I1742" si="104">+H1711/E1711</f>
        <v>272.92892128959289</v>
      </c>
      <c r="J1711" s="18">
        <f t="shared" ref="J1711:J1745" si="105">+H1711/F1711</f>
        <v>0.72782434422279574</v>
      </c>
      <c r="K1711" s="18"/>
      <c r="L1711" s="56" t="str">
        <f>+VLOOKUP(Tabla1[[#This Row],[Operador]],OPE_6[#All],9,FALSE)</f>
        <v>B-FEP SA</v>
      </c>
    </row>
    <row r="1712" spans="1:12" x14ac:dyDescent="0.2">
      <c r="A1712" s="15">
        <v>2016</v>
      </c>
      <c r="B1712" s="15" t="s">
        <v>16</v>
      </c>
      <c r="C1712" s="16" t="str">
        <f t="shared" si="103"/>
        <v>Julio-2016</v>
      </c>
      <c r="D1712" s="15" t="s">
        <v>7</v>
      </c>
      <c r="E1712" s="67">
        <v>714619.46</v>
      </c>
      <c r="F1712" s="67">
        <v>329564388.81</v>
      </c>
      <c r="G1712" s="17">
        <f>+Tabla1[[#This Row],[Toneladas Km (Ton.Km)]]/Tabla1[[#This Row],[Toneladas (Ton)]]</f>
        <v>461.17466323964931</v>
      </c>
      <c r="H1712" s="18">
        <v>156361647.49999997</v>
      </c>
      <c r="I1712" s="18">
        <f t="shared" si="104"/>
        <v>218.80407161036445</v>
      </c>
      <c r="J1712" s="18">
        <f t="shared" si="105"/>
        <v>0.47444946362255591</v>
      </c>
      <c r="K1712" s="18"/>
      <c r="L1712" s="56" t="str">
        <f>+VLOOKUP(Tabla1[[#This Row],[Operador]],OPE_6[#All],9,FALSE)</f>
        <v>C-NCA SA</v>
      </c>
    </row>
    <row r="1713" spans="1:12" x14ac:dyDescent="0.2">
      <c r="A1713" s="15">
        <v>2016</v>
      </c>
      <c r="B1713" s="15" t="s">
        <v>16</v>
      </c>
      <c r="C1713" s="16" t="str">
        <f t="shared" si="103"/>
        <v>Julio-2016</v>
      </c>
      <c r="D1713" s="15" t="s">
        <v>8</v>
      </c>
      <c r="E1713" s="67">
        <v>82930.53</v>
      </c>
      <c r="F1713" s="67">
        <v>62848689.860000007</v>
      </c>
      <c r="G1713" s="17">
        <f>+Tabla1[[#This Row],[Toneladas Km (Ton.Km)]]/Tabla1[[#This Row],[Toneladas (Ton)]]</f>
        <v>757.84744001997831</v>
      </c>
      <c r="H1713" s="18">
        <v>34624249.140000001</v>
      </c>
      <c r="I1713" s="18">
        <f t="shared" si="104"/>
        <v>417.50907826104572</v>
      </c>
      <c r="J1713" s="18">
        <f t="shared" si="105"/>
        <v>0.55091441392219975</v>
      </c>
      <c r="K1713" s="18"/>
      <c r="L1713" s="56" t="str">
        <f>+VLOOKUP(Tabla1[[#This Row],[Operador]],OPE_6[#All],9,FALSE)</f>
        <v>D-BCyL SA - TAC - L. BEL</v>
      </c>
    </row>
    <row r="1714" spans="1:12" x14ac:dyDescent="0.2">
      <c r="A1714" s="15">
        <v>2016</v>
      </c>
      <c r="B1714" s="15" t="s">
        <v>16</v>
      </c>
      <c r="C1714" s="16" t="str">
        <f t="shared" si="103"/>
        <v>Julio-2016</v>
      </c>
      <c r="D1714" s="15" t="s">
        <v>9</v>
      </c>
      <c r="E1714" s="67">
        <v>10488</v>
      </c>
      <c r="F1714" s="67">
        <v>9199051</v>
      </c>
      <c r="G1714" s="17">
        <f>+Tabla1[[#This Row],[Toneladas Km (Ton.Km)]]/Tabla1[[#This Row],[Toneladas (Ton)]]</f>
        <v>877.10249809305878</v>
      </c>
      <c r="H1714" s="18">
        <v>9036383</v>
      </c>
      <c r="I1714" s="18">
        <f t="shared" si="104"/>
        <v>861.59258199847443</v>
      </c>
      <c r="J1714" s="18">
        <f t="shared" si="105"/>
        <v>0.9823168715990378</v>
      </c>
      <c r="K1714" s="18"/>
      <c r="L1714" s="56" t="str">
        <f>+VLOOKUP(Tabla1[[#This Row],[Operador]],OPE_6[#All],9,FALSE)</f>
        <v>E-BCyL SA - TAC - L. URQ</v>
      </c>
    </row>
    <row r="1715" spans="1:12" x14ac:dyDescent="0.2">
      <c r="A1715" s="15">
        <v>2016</v>
      </c>
      <c r="B1715" s="15" t="s">
        <v>16</v>
      </c>
      <c r="C1715" s="16" t="str">
        <f t="shared" si="103"/>
        <v>Julio-2016</v>
      </c>
      <c r="D1715" s="15" t="s">
        <v>10</v>
      </c>
      <c r="E1715" s="67">
        <v>136632</v>
      </c>
      <c r="F1715" s="67">
        <v>86236377</v>
      </c>
      <c r="G1715" s="17">
        <f>+Tabla1[[#This Row],[Toneladas Km (Ton.Km)]]/Tabla1[[#This Row],[Toneladas (Ton)]]</f>
        <v>631.15797909713683</v>
      </c>
      <c r="H1715" s="18">
        <v>51576110</v>
      </c>
      <c r="I1715" s="18">
        <f t="shared" si="104"/>
        <v>377.48192224369109</v>
      </c>
      <c r="J1715" s="18">
        <f t="shared" si="105"/>
        <v>0.59807834923306202</v>
      </c>
      <c r="K1715" s="18"/>
      <c r="L1715" s="56" t="str">
        <f>+VLOOKUP(Tabla1[[#This Row],[Operador]],OPE_6[#All],9,FALSE)</f>
        <v>F-BCyL SA - TAC - L. SM</v>
      </c>
    </row>
    <row r="1716" spans="1:12" x14ac:dyDescent="0.2">
      <c r="A1716" s="15">
        <v>2016</v>
      </c>
      <c r="B1716" s="15" t="s">
        <v>28</v>
      </c>
      <c r="C1716" s="16" t="str">
        <f t="shared" si="103"/>
        <v>Agosto-2016</v>
      </c>
      <c r="D1716" s="15" t="s">
        <v>6</v>
      </c>
      <c r="E1716" s="67">
        <v>421423.99800000002</v>
      </c>
      <c r="F1716" s="67">
        <v>161884605.94199997</v>
      </c>
      <c r="G1716" s="17">
        <f>+Tabla1[[#This Row],[Toneladas Km (Ton.Km)]]/Tabla1[[#This Row],[Toneladas (Ton)]]</f>
        <v>384.13713198648918</v>
      </c>
      <c r="H1716" s="18">
        <v>103756091.98</v>
      </c>
      <c r="I1716" s="18">
        <f t="shared" si="104"/>
        <v>246.20356807492487</v>
      </c>
      <c r="J1716" s="18">
        <f t="shared" si="105"/>
        <v>0.64092624111012597</v>
      </c>
      <c r="K1716" s="18"/>
      <c r="L1716" s="56" t="str">
        <f>+VLOOKUP(Tabla1[[#This Row],[Operador]],OPE_6[#All],9,FALSE)</f>
        <v>A-FSR SA</v>
      </c>
    </row>
    <row r="1717" spans="1:12" x14ac:dyDescent="0.2">
      <c r="A1717" s="15">
        <v>2016</v>
      </c>
      <c r="B1717" s="15" t="s">
        <v>28</v>
      </c>
      <c r="C1717" s="16" t="str">
        <f t="shared" si="103"/>
        <v>Agosto-2016</v>
      </c>
      <c r="D1717" s="15" t="s">
        <v>81</v>
      </c>
      <c r="E1717" s="67">
        <v>469999</v>
      </c>
      <c r="F1717" s="67">
        <v>185260590.35720003</v>
      </c>
      <c r="G1717" s="17">
        <f>+Tabla1[[#This Row],[Toneladas Km (Ton.Km)]]/Tabla1[[#This Row],[Toneladas (Ton)]]</f>
        <v>394.1723075095905</v>
      </c>
      <c r="H1717" s="18">
        <v>130378433.005</v>
      </c>
      <c r="I1717" s="18">
        <f t="shared" si="104"/>
        <v>277.40151150321594</v>
      </c>
      <c r="J1717" s="18">
        <f t="shared" si="105"/>
        <v>0.7037569768811488</v>
      </c>
      <c r="K1717" s="18"/>
      <c r="L1717" s="56" t="str">
        <f>+VLOOKUP(Tabla1[[#This Row],[Operador]],OPE_6[#All],9,FALSE)</f>
        <v>B-FEP SA</v>
      </c>
    </row>
    <row r="1718" spans="1:12" x14ac:dyDescent="0.2">
      <c r="A1718" s="15">
        <v>2016</v>
      </c>
      <c r="B1718" s="15" t="s">
        <v>28</v>
      </c>
      <c r="C1718" s="16" t="str">
        <f t="shared" si="103"/>
        <v>Agosto-2016</v>
      </c>
      <c r="D1718" s="15" t="s">
        <v>7</v>
      </c>
      <c r="E1718" s="67">
        <v>700677.74000000011</v>
      </c>
      <c r="F1718" s="67">
        <v>315970642.01000005</v>
      </c>
      <c r="G1718" s="17">
        <f>+Tabla1[[#This Row],[Toneladas Km (Ton.Km)]]/Tabla1[[#This Row],[Toneladas (Ton)]]</f>
        <v>450.9500216319131</v>
      </c>
      <c r="H1718" s="18">
        <v>151320282.15000001</v>
      </c>
      <c r="I1718" s="18">
        <f t="shared" si="104"/>
        <v>215.96273652135713</v>
      </c>
      <c r="J1718" s="18">
        <f t="shared" si="105"/>
        <v>0.47890614516398938</v>
      </c>
      <c r="K1718" s="18"/>
      <c r="L1718" s="56" t="str">
        <f>+VLOOKUP(Tabla1[[#This Row],[Operador]],OPE_6[#All],9,FALSE)</f>
        <v>C-NCA SA</v>
      </c>
    </row>
    <row r="1719" spans="1:12" x14ac:dyDescent="0.2">
      <c r="A1719" s="15">
        <v>2016</v>
      </c>
      <c r="B1719" s="15" t="s">
        <v>28</v>
      </c>
      <c r="C1719" s="16" t="str">
        <f t="shared" si="103"/>
        <v>Agosto-2016</v>
      </c>
      <c r="D1719" s="15" t="s">
        <v>8</v>
      </c>
      <c r="E1719" s="67">
        <v>98657.55</v>
      </c>
      <c r="F1719" s="67">
        <v>69740611.700000003</v>
      </c>
      <c r="G1719" s="17">
        <f>+Tabla1[[#This Row],[Toneladas Km (Ton.Km)]]/Tabla1[[#This Row],[Toneladas (Ton)]]</f>
        <v>706.89584020685697</v>
      </c>
      <c r="H1719" s="18">
        <v>41311174</v>
      </c>
      <c r="I1719" s="18">
        <f t="shared" si="104"/>
        <v>418.73302144640729</v>
      </c>
      <c r="J1719" s="18">
        <f t="shared" si="105"/>
        <v>0.59235462656545634</v>
      </c>
      <c r="K1719" s="18"/>
      <c r="L1719" s="56" t="str">
        <f>+VLOOKUP(Tabla1[[#This Row],[Operador]],OPE_6[#All],9,FALSE)</f>
        <v>D-BCyL SA - TAC - L. BEL</v>
      </c>
    </row>
    <row r="1720" spans="1:12" x14ac:dyDescent="0.2">
      <c r="A1720" s="15">
        <v>2016</v>
      </c>
      <c r="B1720" s="15" t="s">
        <v>28</v>
      </c>
      <c r="C1720" s="16" t="str">
        <f t="shared" si="103"/>
        <v>Agosto-2016</v>
      </c>
      <c r="D1720" s="15" t="s">
        <v>9</v>
      </c>
      <c r="E1720" s="67">
        <v>8335</v>
      </c>
      <c r="F1720" s="67">
        <v>6547154</v>
      </c>
      <c r="G1720" s="17">
        <f>+Tabla1[[#This Row],[Toneladas Km (Ton.Km)]]/Tabla1[[#This Row],[Toneladas (Ton)]]</f>
        <v>785.50137972405514</v>
      </c>
      <c r="H1720" s="18">
        <v>4172876</v>
      </c>
      <c r="I1720" s="18">
        <f t="shared" si="104"/>
        <v>500.64499100179967</v>
      </c>
      <c r="J1720" s="18">
        <f t="shared" si="105"/>
        <v>0.63735723949673395</v>
      </c>
      <c r="K1720" s="18"/>
      <c r="L1720" s="56" t="str">
        <f>+VLOOKUP(Tabla1[[#This Row],[Operador]],OPE_6[#All],9,FALSE)</f>
        <v>E-BCyL SA - TAC - L. URQ</v>
      </c>
    </row>
    <row r="1721" spans="1:12" x14ac:dyDescent="0.2">
      <c r="A1721" s="15">
        <v>2016</v>
      </c>
      <c r="B1721" s="15" t="s">
        <v>28</v>
      </c>
      <c r="C1721" s="16" t="str">
        <f t="shared" si="103"/>
        <v>Agosto-2016</v>
      </c>
      <c r="D1721" s="15" t="s">
        <v>10</v>
      </c>
      <c r="E1721" s="67">
        <v>139600</v>
      </c>
      <c r="F1721" s="67">
        <v>94130038</v>
      </c>
      <c r="G1721" s="17">
        <f>+Tabla1[[#This Row],[Toneladas Km (Ton.Km)]]/Tabla1[[#This Row],[Toneladas (Ton)]]</f>
        <v>674.28393982808018</v>
      </c>
      <c r="H1721" s="18">
        <v>55382345</v>
      </c>
      <c r="I1721" s="18">
        <f t="shared" si="104"/>
        <v>396.72166905444124</v>
      </c>
      <c r="J1721" s="18">
        <f t="shared" si="105"/>
        <v>0.58835995583046508</v>
      </c>
      <c r="K1721" s="18"/>
      <c r="L1721" s="56" t="str">
        <f>+VLOOKUP(Tabla1[[#This Row],[Operador]],OPE_6[#All],9,FALSE)</f>
        <v>F-BCyL SA - TAC - L. SM</v>
      </c>
    </row>
    <row r="1722" spans="1:12" x14ac:dyDescent="0.2">
      <c r="A1722" s="15">
        <v>2016</v>
      </c>
      <c r="B1722" s="15" t="s">
        <v>29</v>
      </c>
      <c r="C1722" s="16" t="str">
        <f t="shared" si="103"/>
        <v>Septiembre-2016</v>
      </c>
      <c r="D1722" s="15" t="s">
        <v>6</v>
      </c>
      <c r="E1722" s="67">
        <v>428991.45399999997</v>
      </c>
      <c r="F1722" s="67">
        <v>170517711.15200001</v>
      </c>
      <c r="G1722" s="17">
        <f>+Tabla1[[#This Row],[Toneladas Km (Ton.Km)]]/Tabla1[[#This Row],[Toneladas (Ton)]]</f>
        <v>397.48510037218603</v>
      </c>
      <c r="H1722" s="18">
        <v>110298812.56</v>
      </c>
      <c r="I1722" s="18">
        <f t="shared" si="104"/>
        <v>257.11191104520236</v>
      </c>
      <c r="J1722" s="18">
        <f t="shared" si="105"/>
        <v>0.64684666369746957</v>
      </c>
      <c r="K1722" s="18"/>
      <c r="L1722" s="56" t="str">
        <f>+VLOOKUP(Tabla1[[#This Row],[Operador]],OPE_6[#All],9,FALSE)</f>
        <v>A-FSR SA</v>
      </c>
    </row>
    <row r="1723" spans="1:12" x14ac:dyDescent="0.2">
      <c r="A1723" s="15">
        <v>2016</v>
      </c>
      <c r="B1723" s="15" t="s">
        <v>29</v>
      </c>
      <c r="C1723" s="16" t="str">
        <f t="shared" si="103"/>
        <v>Septiembre-2016</v>
      </c>
      <c r="D1723" s="15" t="s">
        <v>81</v>
      </c>
      <c r="E1723" s="67">
        <v>416999.91999999993</v>
      </c>
      <c r="F1723" s="67">
        <v>158624510.63299999</v>
      </c>
      <c r="G1723" s="17">
        <f>+Tabla1[[#This Row],[Toneladas Km (Ton.Km)]]/Tabla1[[#This Row],[Toneladas (Ton)]]</f>
        <v>380.39458288864904</v>
      </c>
      <c r="H1723" s="18">
        <v>116767439.93789998</v>
      </c>
      <c r="I1723" s="18">
        <f t="shared" si="104"/>
        <v>280.01789529815738</v>
      </c>
      <c r="J1723" s="18">
        <f t="shared" si="105"/>
        <v>0.7361248237862672</v>
      </c>
      <c r="K1723" s="18"/>
      <c r="L1723" s="56" t="str">
        <f>+VLOOKUP(Tabla1[[#This Row],[Operador]],OPE_6[#All],9,FALSE)</f>
        <v>B-FEP SA</v>
      </c>
    </row>
    <row r="1724" spans="1:12" x14ac:dyDescent="0.2">
      <c r="A1724" s="15">
        <v>2016</v>
      </c>
      <c r="B1724" s="15" t="s">
        <v>29</v>
      </c>
      <c r="C1724" s="16" t="str">
        <f t="shared" si="103"/>
        <v>Septiembre-2016</v>
      </c>
      <c r="D1724" s="15" t="s">
        <v>7</v>
      </c>
      <c r="E1724" s="67">
        <v>752669.56</v>
      </c>
      <c r="F1724" s="67">
        <v>317176960.63999999</v>
      </c>
      <c r="G1724" s="17">
        <f>+Tabla1[[#This Row],[Toneladas Km (Ton.Km)]]/Tabla1[[#This Row],[Toneladas (Ton)]]</f>
        <v>421.40266791179914</v>
      </c>
      <c r="H1724" s="18">
        <v>152683901.10000002</v>
      </c>
      <c r="I1724" s="18">
        <f t="shared" si="104"/>
        <v>202.85648472352199</v>
      </c>
      <c r="J1724" s="18">
        <f t="shared" si="105"/>
        <v>0.48138395926335348</v>
      </c>
      <c r="K1724" s="18"/>
      <c r="L1724" s="56" t="str">
        <f>+VLOOKUP(Tabla1[[#This Row],[Operador]],OPE_6[#All],9,FALSE)</f>
        <v>C-NCA SA</v>
      </c>
    </row>
    <row r="1725" spans="1:12" x14ac:dyDescent="0.2">
      <c r="A1725" s="15">
        <v>2016</v>
      </c>
      <c r="B1725" s="15" t="s">
        <v>29</v>
      </c>
      <c r="C1725" s="16" t="str">
        <f t="shared" si="103"/>
        <v>Septiembre-2016</v>
      </c>
      <c r="D1725" s="15" t="s">
        <v>8</v>
      </c>
      <c r="E1725" s="67">
        <v>93492</v>
      </c>
      <c r="F1725" s="67">
        <v>67529335.220000014</v>
      </c>
      <c r="G1725" s="17">
        <f>+Tabla1[[#This Row],[Toneladas Km (Ton.Km)]]/Tabla1[[#This Row],[Toneladas (Ton)]]</f>
        <v>722.30068048603107</v>
      </c>
      <c r="H1725" s="18">
        <v>39475094.820000008</v>
      </c>
      <c r="I1725" s="18">
        <f t="shared" si="104"/>
        <v>422.22965408805038</v>
      </c>
      <c r="J1725" s="18">
        <f t="shared" si="105"/>
        <v>0.58456217126077614</v>
      </c>
      <c r="K1725" s="18"/>
      <c r="L1725" s="56" t="str">
        <f>+VLOOKUP(Tabla1[[#This Row],[Operador]],OPE_6[#All],9,FALSE)</f>
        <v>D-BCyL SA - TAC - L. BEL</v>
      </c>
    </row>
    <row r="1726" spans="1:12" x14ac:dyDescent="0.2">
      <c r="A1726" s="15">
        <v>2016</v>
      </c>
      <c r="B1726" s="15" t="s">
        <v>29</v>
      </c>
      <c r="C1726" s="16" t="str">
        <f t="shared" si="103"/>
        <v>Septiembre-2016</v>
      </c>
      <c r="D1726" s="15" t="s">
        <v>9</v>
      </c>
      <c r="E1726" s="67">
        <v>11089</v>
      </c>
      <c r="F1726" s="67">
        <v>8938302</v>
      </c>
      <c r="G1726" s="17">
        <f>+Tabla1[[#This Row],[Toneladas Km (Ton.Km)]]/Tabla1[[#This Row],[Toneladas (Ton)]]</f>
        <v>806.05122193164402</v>
      </c>
      <c r="H1726" s="18">
        <v>7984337</v>
      </c>
      <c r="I1726" s="18">
        <f t="shared" si="104"/>
        <v>720.02317612047977</v>
      </c>
      <c r="J1726" s="18">
        <f t="shared" si="105"/>
        <v>0.89327223448032966</v>
      </c>
      <c r="K1726" s="18"/>
      <c r="L1726" s="56" t="str">
        <f>+VLOOKUP(Tabla1[[#This Row],[Operador]],OPE_6[#All],9,FALSE)</f>
        <v>E-BCyL SA - TAC - L. URQ</v>
      </c>
    </row>
    <row r="1727" spans="1:12" x14ac:dyDescent="0.2">
      <c r="A1727" s="15">
        <v>2016</v>
      </c>
      <c r="B1727" s="15" t="s">
        <v>29</v>
      </c>
      <c r="C1727" s="16" t="str">
        <f t="shared" si="103"/>
        <v>Septiembre-2016</v>
      </c>
      <c r="D1727" s="15" t="s">
        <v>10</v>
      </c>
      <c r="E1727" s="67">
        <v>153638</v>
      </c>
      <c r="F1727" s="67">
        <v>101914817</v>
      </c>
      <c r="G1727" s="17">
        <f>+Tabla1[[#This Row],[Toneladas Km (Ton.Km)]]/Tabla1[[#This Row],[Toneladas (Ton)]]</f>
        <v>663.34381468126378</v>
      </c>
      <c r="H1727" s="18">
        <v>61149051</v>
      </c>
      <c r="I1727" s="18">
        <f t="shared" si="104"/>
        <v>398.00733542482982</v>
      </c>
      <c r="J1727" s="18">
        <f t="shared" si="105"/>
        <v>0.60000157778824248</v>
      </c>
      <c r="K1727" s="18"/>
      <c r="L1727" s="56" t="str">
        <f>+VLOOKUP(Tabla1[[#This Row],[Operador]],OPE_6[#All],9,FALSE)</f>
        <v>F-BCyL SA - TAC - L. SM</v>
      </c>
    </row>
    <row r="1728" spans="1:12" x14ac:dyDescent="0.2">
      <c r="A1728" s="15">
        <v>2016</v>
      </c>
      <c r="B1728" s="15" t="s">
        <v>30</v>
      </c>
      <c r="C1728" s="16" t="str">
        <f t="shared" si="103"/>
        <v>Octubre-2016</v>
      </c>
      <c r="D1728" s="15" t="s">
        <v>6</v>
      </c>
      <c r="E1728" s="67">
        <v>430692</v>
      </c>
      <c r="F1728" s="67">
        <v>178472618.20199999</v>
      </c>
      <c r="G1728" s="17">
        <f>+Tabla1[[#This Row],[Toneladas Km (Ton.Km)]]/Tabla1[[#This Row],[Toneladas (Ton)]]</f>
        <v>414.38572855311912</v>
      </c>
      <c r="H1728" s="18">
        <v>117836588.44000001</v>
      </c>
      <c r="I1728" s="18">
        <f t="shared" si="104"/>
        <v>273.59827542652295</v>
      </c>
      <c r="J1728" s="18">
        <f t="shared" si="105"/>
        <v>0.66025023685498618</v>
      </c>
      <c r="K1728" s="18"/>
      <c r="L1728" s="56" t="str">
        <f>+VLOOKUP(Tabla1[[#This Row],[Operador]],OPE_6[#All],9,FALSE)</f>
        <v>A-FSR SA</v>
      </c>
    </row>
    <row r="1729" spans="1:12" x14ac:dyDescent="0.2">
      <c r="A1729" s="15">
        <v>2016</v>
      </c>
      <c r="B1729" s="15" t="s">
        <v>30</v>
      </c>
      <c r="C1729" s="16" t="str">
        <f t="shared" si="103"/>
        <v>Octubre-2016</v>
      </c>
      <c r="D1729" s="15" t="s">
        <v>81</v>
      </c>
      <c r="E1729" s="67">
        <v>312999.7</v>
      </c>
      <c r="F1729" s="67">
        <v>118762552.35000001</v>
      </c>
      <c r="G1729" s="17">
        <f>+Tabla1[[#This Row],[Toneladas Km (Ton.Km)]]/Tabla1[[#This Row],[Toneladas (Ton)]]</f>
        <v>379.43343827486098</v>
      </c>
      <c r="H1729" s="18">
        <v>85058416.842399999</v>
      </c>
      <c r="I1729" s="18">
        <f t="shared" si="104"/>
        <v>271.75239095245138</v>
      </c>
      <c r="J1729" s="18">
        <f t="shared" si="105"/>
        <v>0.7162056991814052</v>
      </c>
      <c r="K1729" s="18"/>
      <c r="L1729" s="56" t="str">
        <f>+VLOOKUP(Tabla1[[#This Row],[Operador]],OPE_6[#All],9,FALSE)</f>
        <v>B-FEP SA</v>
      </c>
    </row>
    <row r="1730" spans="1:12" x14ac:dyDescent="0.2">
      <c r="A1730" s="15">
        <v>2016</v>
      </c>
      <c r="B1730" s="15" t="s">
        <v>30</v>
      </c>
      <c r="C1730" s="16" t="str">
        <f t="shared" si="103"/>
        <v>Octubre-2016</v>
      </c>
      <c r="D1730" s="15" t="s">
        <v>7</v>
      </c>
      <c r="E1730" s="67">
        <v>658858.38</v>
      </c>
      <c r="F1730" s="67">
        <v>328525909.88000005</v>
      </c>
      <c r="G1730" s="17">
        <f>+Tabla1[[#This Row],[Toneladas Km (Ton.Km)]]/Tabla1[[#This Row],[Toneladas (Ton)]]</f>
        <v>498.62902234012728</v>
      </c>
      <c r="H1730" s="18">
        <v>159719246.32999998</v>
      </c>
      <c r="I1730" s="18">
        <f t="shared" si="104"/>
        <v>242.41817540516064</v>
      </c>
      <c r="J1730" s="18">
        <f t="shared" si="105"/>
        <v>0.48616940559829902</v>
      </c>
      <c r="K1730" s="18"/>
      <c r="L1730" s="56" t="str">
        <f>+VLOOKUP(Tabla1[[#This Row],[Operador]],OPE_6[#All],9,FALSE)</f>
        <v>C-NCA SA</v>
      </c>
    </row>
    <row r="1731" spans="1:12" x14ac:dyDescent="0.2">
      <c r="A1731" s="15">
        <v>2016</v>
      </c>
      <c r="B1731" s="15" t="s">
        <v>30</v>
      </c>
      <c r="C1731" s="16" t="str">
        <f t="shared" si="103"/>
        <v>Octubre-2016</v>
      </c>
      <c r="D1731" s="15" t="s">
        <v>8</v>
      </c>
      <c r="E1731" s="67">
        <v>104985.76000000001</v>
      </c>
      <c r="F1731" s="67">
        <v>69348171.140000001</v>
      </c>
      <c r="G1731" s="17">
        <f>+Tabla1[[#This Row],[Toneladas Km (Ton.Km)]]/Tabla1[[#This Row],[Toneladas (Ton)]]</f>
        <v>660.54835570081116</v>
      </c>
      <c r="H1731" s="18">
        <v>42627611.179999992</v>
      </c>
      <c r="I1731" s="18">
        <f t="shared" si="104"/>
        <v>406.03231504920274</v>
      </c>
      <c r="J1731" s="18">
        <f t="shared" si="105"/>
        <v>0.61468976728951397</v>
      </c>
      <c r="K1731" s="18"/>
      <c r="L1731" s="56" t="str">
        <f>+VLOOKUP(Tabla1[[#This Row],[Operador]],OPE_6[#All],9,FALSE)</f>
        <v>D-BCyL SA - TAC - L. BEL</v>
      </c>
    </row>
    <row r="1732" spans="1:12" x14ac:dyDescent="0.2">
      <c r="A1732" s="15">
        <v>2016</v>
      </c>
      <c r="B1732" s="15" t="s">
        <v>30</v>
      </c>
      <c r="C1732" s="16" t="str">
        <f t="shared" si="103"/>
        <v>Octubre-2016</v>
      </c>
      <c r="D1732" s="15" t="s">
        <v>9</v>
      </c>
      <c r="E1732" s="67">
        <v>14007</v>
      </c>
      <c r="F1732" s="67">
        <v>11331480</v>
      </c>
      <c r="G1732" s="17">
        <f>+Tabla1[[#This Row],[Toneladas Km (Ton.Km)]]/Tabla1[[#This Row],[Toneladas (Ton)]]</f>
        <v>808.98693510387659</v>
      </c>
      <c r="H1732" s="18">
        <v>9755956</v>
      </c>
      <c r="I1732" s="18">
        <f t="shared" si="104"/>
        <v>696.50574712643675</v>
      </c>
      <c r="J1732" s="18">
        <f t="shared" si="105"/>
        <v>0.86096043941303346</v>
      </c>
      <c r="K1732" s="18"/>
      <c r="L1732" s="56" t="str">
        <f>+VLOOKUP(Tabla1[[#This Row],[Operador]],OPE_6[#All],9,FALSE)</f>
        <v>E-BCyL SA - TAC - L. URQ</v>
      </c>
    </row>
    <row r="1733" spans="1:12" x14ac:dyDescent="0.2">
      <c r="A1733" s="15">
        <v>2016</v>
      </c>
      <c r="B1733" s="15" t="s">
        <v>30</v>
      </c>
      <c r="C1733" s="16" t="str">
        <f t="shared" si="103"/>
        <v>Octubre-2016</v>
      </c>
      <c r="D1733" s="15" t="s">
        <v>10</v>
      </c>
      <c r="E1733" s="67">
        <v>136208</v>
      </c>
      <c r="F1733" s="67">
        <v>86766960</v>
      </c>
      <c r="G1733" s="17">
        <f>+Tabla1[[#This Row],[Toneladas Km (Ton.Km)]]/Tabla1[[#This Row],[Toneladas (Ton)]]</f>
        <v>637.0180899800306</v>
      </c>
      <c r="H1733" s="18">
        <v>53388348</v>
      </c>
      <c r="I1733" s="18">
        <f t="shared" si="104"/>
        <v>391.96191119464351</v>
      </c>
      <c r="J1733" s="18">
        <f t="shared" si="105"/>
        <v>0.61530734740504911</v>
      </c>
      <c r="K1733" s="18"/>
      <c r="L1733" s="56" t="str">
        <f>+VLOOKUP(Tabla1[[#This Row],[Operador]],OPE_6[#All],9,FALSE)</f>
        <v>F-BCyL SA - TAC - L. SM</v>
      </c>
    </row>
    <row r="1734" spans="1:12" x14ac:dyDescent="0.2">
      <c r="A1734" s="15">
        <v>2016</v>
      </c>
      <c r="B1734" s="15" t="s">
        <v>31</v>
      </c>
      <c r="C1734" s="16" t="str">
        <f t="shared" si="103"/>
        <v>Noviembre-2016</v>
      </c>
      <c r="D1734" s="15" t="s">
        <v>6</v>
      </c>
      <c r="E1734" s="67">
        <v>404112.201</v>
      </c>
      <c r="F1734" s="67">
        <v>166665509.68899998</v>
      </c>
      <c r="G1734" s="17">
        <f>+Tabla1[[#This Row],[Toneladas Km (Ton.Km)]]/Tabla1[[#This Row],[Toneladas (Ton)]]</f>
        <v>412.42384980353506</v>
      </c>
      <c r="H1734" s="18">
        <v>110212746.81999999</v>
      </c>
      <c r="I1734" s="18">
        <f t="shared" si="104"/>
        <v>272.72808528738284</v>
      </c>
      <c r="J1734" s="18">
        <f t="shared" si="105"/>
        <v>0.66128107144458637</v>
      </c>
      <c r="K1734" s="18"/>
      <c r="L1734" s="56" t="str">
        <f>+VLOOKUP(Tabla1[[#This Row],[Operador]],OPE_6[#All],9,FALSE)</f>
        <v>A-FSR SA</v>
      </c>
    </row>
    <row r="1735" spans="1:12" x14ac:dyDescent="0.2">
      <c r="A1735" s="15">
        <v>2016</v>
      </c>
      <c r="B1735" s="15" t="s">
        <v>31</v>
      </c>
      <c r="C1735" s="16" t="str">
        <f t="shared" si="103"/>
        <v>Noviembre-2016</v>
      </c>
      <c r="D1735" s="15" t="s">
        <v>81</v>
      </c>
      <c r="E1735" s="67">
        <v>314000.87000000011</v>
      </c>
      <c r="F1735" s="67">
        <v>136422444.27200001</v>
      </c>
      <c r="G1735" s="17">
        <f>+Tabla1[[#This Row],[Toneladas Km (Ton.Km)]]/Tabla1[[#This Row],[Toneladas (Ton)]]</f>
        <v>434.4651792588981</v>
      </c>
      <c r="H1735" s="18">
        <v>87559167.099499986</v>
      </c>
      <c r="I1735" s="18">
        <f t="shared" si="104"/>
        <v>278.85007802526138</v>
      </c>
      <c r="J1735" s="18">
        <f t="shared" si="105"/>
        <v>0.64182376709893796</v>
      </c>
      <c r="K1735" s="18"/>
      <c r="L1735" s="56" t="str">
        <f>+VLOOKUP(Tabla1[[#This Row],[Operador]],OPE_6[#All],9,FALSE)</f>
        <v>B-FEP SA</v>
      </c>
    </row>
    <row r="1736" spans="1:12" x14ac:dyDescent="0.2">
      <c r="A1736" s="15">
        <v>2016</v>
      </c>
      <c r="B1736" s="15" t="s">
        <v>31</v>
      </c>
      <c r="C1736" s="16" t="str">
        <f t="shared" si="103"/>
        <v>Noviembre-2016</v>
      </c>
      <c r="D1736" s="15" t="s">
        <v>7</v>
      </c>
      <c r="E1736" s="67">
        <v>600672.86</v>
      </c>
      <c r="F1736" s="67">
        <v>292534331.67000002</v>
      </c>
      <c r="G1736" s="17">
        <f>+Tabla1[[#This Row],[Toneladas Km (Ton.Km)]]/Tabla1[[#This Row],[Toneladas (Ton)]]</f>
        <v>487.01106900351721</v>
      </c>
      <c r="H1736" s="18">
        <v>143493951.18000001</v>
      </c>
      <c r="I1736" s="18">
        <f t="shared" si="104"/>
        <v>238.88868756281082</v>
      </c>
      <c r="J1736" s="18">
        <f t="shared" si="105"/>
        <v>0.49052003695030094</v>
      </c>
      <c r="K1736" s="18"/>
      <c r="L1736" s="56" t="str">
        <f>+VLOOKUP(Tabla1[[#This Row],[Operador]],OPE_6[#All],9,FALSE)</f>
        <v>C-NCA SA</v>
      </c>
    </row>
    <row r="1737" spans="1:12" x14ac:dyDescent="0.2">
      <c r="A1737" s="15">
        <v>2016</v>
      </c>
      <c r="B1737" s="15" t="s">
        <v>31</v>
      </c>
      <c r="C1737" s="16" t="str">
        <f t="shared" si="103"/>
        <v>Noviembre-2016</v>
      </c>
      <c r="D1737" s="15" t="s">
        <v>8</v>
      </c>
      <c r="E1737" s="67">
        <v>121561.55</v>
      </c>
      <c r="F1737" s="67">
        <v>67310985.289999992</v>
      </c>
      <c r="G1737" s="17">
        <f>+Tabla1[[#This Row],[Toneladas Km (Ton.Km)]]/Tabla1[[#This Row],[Toneladas (Ton)]]</f>
        <v>553.71937335448581</v>
      </c>
      <c r="H1737" s="18">
        <v>41901029.530000001</v>
      </c>
      <c r="I1737" s="18">
        <f t="shared" si="104"/>
        <v>344.68982610044048</v>
      </c>
      <c r="J1737" s="18">
        <f t="shared" si="105"/>
        <v>0.62249912624923343</v>
      </c>
      <c r="K1737" s="18"/>
      <c r="L1737" s="56" t="str">
        <f>+VLOOKUP(Tabla1[[#This Row],[Operador]],OPE_6[#All],9,FALSE)</f>
        <v>D-BCyL SA - TAC - L. BEL</v>
      </c>
    </row>
    <row r="1738" spans="1:12" x14ac:dyDescent="0.2">
      <c r="A1738" s="15">
        <v>2016</v>
      </c>
      <c r="B1738" s="15" t="s">
        <v>31</v>
      </c>
      <c r="C1738" s="16" t="str">
        <f t="shared" si="103"/>
        <v>Noviembre-2016</v>
      </c>
      <c r="D1738" s="15" t="s">
        <v>9</v>
      </c>
      <c r="E1738" s="67">
        <v>9910</v>
      </c>
      <c r="F1738" s="67">
        <v>8182393</v>
      </c>
      <c r="G1738" s="17">
        <f>+Tabla1[[#This Row],[Toneladas Km (Ton.Km)]]/Tabla1[[#This Row],[Toneladas (Ton)]]</f>
        <v>825.67033299697277</v>
      </c>
      <c r="H1738" s="18">
        <v>6708261</v>
      </c>
      <c r="I1738" s="18">
        <f t="shared" si="104"/>
        <v>676.91836528758824</v>
      </c>
      <c r="J1738" s="18">
        <f t="shared" si="105"/>
        <v>0.81984096828397268</v>
      </c>
      <c r="K1738" s="18"/>
      <c r="L1738" s="56" t="str">
        <f>+VLOOKUP(Tabla1[[#This Row],[Operador]],OPE_6[#All],9,FALSE)</f>
        <v>E-BCyL SA - TAC - L. URQ</v>
      </c>
    </row>
    <row r="1739" spans="1:12" x14ac:dyDescent="0.2">
      <c r="A1739" s="15">
        <v>2016</v>
      </c>
      <c r="B1739" s="15" t="s">
        <v>31</v>
      </c>
      <c r="C1739" s="16" t="str">
        <f t="shared" si="103"/>
        <v>Noviembre-2016</v>
      </c>
      <c r="D1739" s="15" t="s">
        <v>10</v>
      </c>
      <c r="E1739" s="67">
        <v>135528</v>
      </c>
      <c r="F1739" s="67">
        <v>79337091</v>
      </c>
      <c r="G1739" s="17">
        <f>+Tabla1[[#This Row],[Toneladas Km (Ton.Km)]]/Tabla1[[#This Row],[Toneladas (Ton)]]</f>
        <v>585.39261997520805</v>
      </c>
      <c r="H1739" s="18">
        <v>48020398</v>
      </c>
      <c r="I1739" s="18">
        <f t="shared" si="104"/>
        <v>354.32086358538459</v>
      </c>
      <c r="J1739" s="18">
        <f t="shared" si="105"/>
        <v>0.60527046548757379</v>
      </c>
      <c r="K1739" s="18"/>
      <c r="L1739" s="56" t="str">
        <f>+VLOOKUP(Tabla1[[#This Row],[Operador]],OPE_6[#All],9,FALSE)</f>
        <v>F-BCyL SA - TAC - L. SM</v>
      </c>
    </row>
    <row r="1740" spans="1:12" x14ac:dyDescent="0.2">
      <c r="A1740" s="15">
        <v>2016</v>
      </c>
      <c r="B1740" s="15" t="s">
        <v>32</v>
      </c>
      <c r="C1740" s="16" t="str">
        <f t="shared" si="103"/>
        <v>Diciembre-2016</v>
      </c>
      <c r="D1740" s="15" t="s">
        <v>6</v>
      </c>
      <c r="E1740" s="67">
        <v>380615.50099999999</v>
      </c>
      <c r="F1740" s="67">
        <v>153006921.92500001</v>
      </c>
      <c r="G1740" s="17">
        <f>+Tabla1[[#This Row],[Toneladas Km (Ton.Km)]]/Tabla1[[#This Row],[Toneladas (Ton)]]</f>
        <v>401.99866143917251</v>
      </c>
      <c r="H1740" s="18">
        <v>107375049.28</v>
      </c>
      <c r="I1740" s="18">
        <f t="shared" si="104"/>
        <v>282.10897611340323</v>
      </c>
      <c r="J1740" s="18">
        <f t="shared" si="105"/>
        <v>0.70176595888016391</v>
      </c>
      <c r="K1740" s="18"/>
      <c r="L1740" s="56" t="str">
        <f>+VLOOKUP(Tabla1[[#This Row],[Operador]],OPE_6[#All],9,FALSE)</f>
        <v>A-FSR SA</v>
      </c>
    </row>
    <row r="1741" spans="1:12" x14ac:dyDescent="0.2">
      <c r="A1741" s="15">
        <v>2016</v>
      </c>
      <c r="B1741" s="15" t="s">
        <v>32</v>
      </c>
      <c r="C1741" s="16" t="str">
        <f t="shared" si="103"/>
        <v>Diciembre-2016</v>
      </c>
      <c r="D1741" s="15" t="s">
        <v>81</v>
      </c>
      <c r="E1741" s="67">
        <v>290999.93000000005</v>
      </c>
      <c r="F1741" s="67">
        <v>113886464.68000002</v>
      </c>
      <c r="G1741" s="17">
        <f>+Tabla1[[#This Row],[Toneladas Km (Ton.Km)]]/Tabla1[[#This Row],[Toneladas (Ton)]]</f>
        <v>391.36251572294191</v>
      </c>
      <c r="H1741" s="18">
        <v>75979033.678500012</v>
      </c>
      <c r="I1741" s="18">
        <f t="shared" si="104"/>
        <v>261.09639847164226</v>
      </c>
      <c r="J1741" s="18">
        <f t="shared" si="105"/>
        <v>0.66714717935961132</v>
      </c>
      <c r="K1741" s="18"/>
      <c r="L1741" s="56" t="str">
        <f>+VLOOKUP(Tabla1[[#This Row],[Operador]],OPE_6[#All],9,FALSE)</f>
        <v>B-FEP SA</v>
      </c>
    </row>
    <row r="1742" spans="1:12" x14ac:dyDescent="0.2">
      <c r="A1742" s="15">
        <v>2016</v>
      </c>
      <c r="B1742" s="15" t="s">
        <v>32</v>
      </c>
      <c r="C1742" s="16" t="str">
        <f t="shared" si="103"/>
        <v>Diciembre-2016</v>
      </c>
      <c r="D1742" s="15" t="s">
        <v>7</v>
      </c>
      <c r="E1742" s="67">
        <v>596968.03</v>
      </c>
      <c r="F1742" s="67">
        <v>265200415.75999996</v>
      </c>
      <c r="G1742" s="17">
        <f>+Tabla1[[#This Row],[Toneladas Km (Ton.Km)]]/Tabla1[[#This Row],[Toneladas (Ton)]]</f>
        <v>444.2455917781727</v>
      </c>
      <c r="H1742" s="18">
        <v>134331282.47</v>
      </c>
      <c r="I1742" s="18">
        <f t="shared" si="104"/>
        <v>225.02257360415095</v>
      </c>
      <c r="J1742" s="18">
        <f t="shared" si="105"/>
        <v>0.5065274203475103</v>
      </c>
      <c r="K1742" s="18"/>
      <c r="L1742" s="56" t="str">
        <f>+VLOOKUP(Tabla1[[#This Row],[Operador]],OPE_6[#All],9,FALSE)</f>
        <v>C-NCA SA</v>
      </c>
    </row>
    <row r="1743" spans="1:12" x14ac:dyDescent="0.2">
      <c r="A1743" s="15">
        <v>2016</v>
      </c>
      <c r="B1743" s="15" t="s">
        <v>32</v>
      </c>
      <c r="C1743" s="16" t="str">
        <f t="shared" si="103"/>
        <v>Diciembre-2016</v>
      </c>
      <c r="D1743" s="15" t="s">
        <v>8</v>
      </c>
      <c r="E1743" s="67">
        <v>121417.87000000001</v>
      </c>
      <c r="F1743" s="67">
        <v>65512354</v>
      </c>
      <c r="G1743" s="17">
        <f>+Tabla1[[#This Row],[Toneladas Km (Ton.Km)]]/Tabla1[[#This Row],[Toneladas (Ton)]]</f>
        <v>539.56105472777597</v>
      </c>
      <c r="H1743" s="18">
        <v>43909523</v>
      </c>
      <c r="I1743" s="18">
        <f t="shared" ref="I1743:I1745" si="106">+H1743/E1743</f>
        <v>361.6397075652867</v>
      </c>
      <c r="J1743" s="18">
        <f t="shared" si="105"/>
        <v>0.67024798101439009</v>
      </c>
      <c r="K1743" s="18"/>
      <c r="L1743" s="56" t="str">
        <f>+VLOOKUP(Tabla1[[#This Row],[Operador]],OPE_6[#All],9,FALSE)</f>
        <v>D-BCyL SA - TAC - L. BEL</v>
      </c>
    </row>
    <row r="1744" spans="1:12" x14ac:dyDescent="0.2">
      <c r="A1744" s="15">
        <v>2016</v>
      </c>
      <c r="B1744" s="15" t="s">
        <v>32</v>
      </c>
      <c r="C1744" s="16" t="str">
        <f t="shared" si="103"/>
        <v>Diciembre-2016</v>
      </c>
      <c r="D1744" s="15" t="s">
        <v>9</v>
      </c>
      <c r="E1744" s="67">
        <v>14745</v>
      </c>
      <c r="F1744" s="67">
        <v>12173297</v>
      </c>
      <c r="G1744" s="17">
        <f>+Tabla1[[#This Row],[Toneladas Km (Ton.Km)]]/Tabla1[[#This Row],[Toneladas (Ton)]]</f>
        <v>825.58813157002373</v>
      </c>
      <c r="H1744" s="18">
        <v>12934678</v>
      </c>
      <c r="I1744" s="18">
        <f t="shared" si="106"/>
        <v>877.22468633435062</v>
      </c>
      <c r="J1744" s="18">
        <f t="shared" si="105"/>
        <v>1.0625451757235529</v>
      </c>
      <c r="K1744" s="18"/>
      <c r="L1744" s="56" t="str">
        <f>+VLOOKUP(Tabla1[[#This Row],[Operador]],OPE_6[#All],9,FALSE)</f>
        <v>E-BCyL SA - TAC - L. URQ</v>
      </c>
    </row>
    <row r="1745" spans="1:12" x14ac:dyDescent="0.2">
      <c r="A1745" s="15">
        <v>2016</v>
      </c>
      <c r="B1745" s="15" t="s">
        <v>32</v>
      </c>
      <c r="C1745" s="16" t="str">
        <f t="shared" si="103"/>
        <v>Diciembre-2016</v>
      </c>
      <c r="D1745" s="15" t="s">
        <v>10</v>
      </c>
      <c r="E1745" s="67">
        <v>138906</v>
      </c>
      <c r="F1745" s="67">
        <v>85514167</v>
      </c>
      <c r="G1745" s="17">
        <f>+Tabla1[[#This Row],[Toneladas Km (Ton.Km)]]/Tabla1[[#This Row],[Toneladas (Ton)]]</f>
        <v>615.62615725742592</v>
      </c>
      <c r="H1745" s="18">
        <v>53186781</v>
      </c>
      <c r="I1745" s="18">
        <f t="shared" si="106"/>
        <v>382.8976502094942</v>
      </c>
      <c r="J1745" s="18">
        <f t="shared" si="105"/>
        <v>0.62196455705403764</v>
      </c>
      <c r="K1745" s="18"/>
      <c r="L1745" s="56" t="str">
        <f>+VLOOKUP(Tabla1[[#This Row],[Operador]],OPE_6[#All],9,FALSE)</f>
        <v>F-BCyL SA - TAC - L. SM</v>
      </c>
    </row>
    <row r="1746" spans="1:12" x14ac:dyDescent="0.2">
      <c r="A1746" s="15">
        <v>2016</v>
      </c>
      <c r="B1746" s="15" t="s">
        <v>4</v>
      </c>
      <c r="C1746" s="50" t="str">
        <f t="shared" si="103"/>
        <v>Enero-2016</v>
      </c>
      <c r="D1746" s="15" t="s">
        <v>48</v>
      </c>
      <c r="E1746" s="67">
        <v>28600</v>
      </c>
      <c r="F1746" s="67">
        <v>0</v>
      </c>
      <c r="G1746" s="17">
        <v>0</v>
      </c>
      <c r="I1746" s="18">
        <v>0</v>
      </c>
      <c r="J1746" s="18" t="s">
        <v>114</v>
      </c>
      <c r="K1746" s="18"/>
      <c r="L1746" s="56" t="str">
        <f>+VLOOKUP(Tabla1[[#This Row],[Operador]],OPE_6[#All],9,FALSE)</f>
        <v>G-TP SA</v>
      </c>
    </row>
    <row r="1747" spans="1:12" x14ac:dyDescent="0.2">
      <c r="A1747" s="15">
        <v>2016</v>
      </c>
      <c r="B1747" s="15" t="s">
        <v>11</v>
      </c>
      <c r="C1747" s="50" t="str">
        <f t="shared" si="103"/>
        <v>Febrero-2016</v>
      </c>
      <c r="D1747" s="15" t="s">
        <v>48</v>
      </c>
      <c r="E1747" s="67">
        <v>27553</v>
      </c>
      <c r="F1747" s="67">
        <v>0</v>
      </c>
      <c r="G1747" s="17">
        <v>0</v>
      </c>
      <c r="I1747" s="18">
        <v>0</v>
      </c>
      <c r="J1747" s="18" t="s">
        <v>114</v>
      </c>
      <c r="K1747" s="18"/>
      <c r="L1747" s="56" t="str">
        <f>+VLOOKUP(Tabla1[[#This Row],[Operador]],OPE_6[#All],9,FALSE)</f>
        <v>G-TP SA</v>
      </c>
    </row>
    <row r="1748" spans="1:12" x14ac:dyDescent="0.2">
      <c r="A1748" s="15">
        <v>2016</v>
      </c>
      <c r="B1748" s="15" t="s">
        <v>12</v>
      </c>
      <c r="C1748" s="50" t="str">
        <f t="shared" si="103"/>
        <v>Marzo-2016</v>
      </c>
      <c r="D1748" s="15" t="s">
        <v>48</v>
      </c>
      <c r="E1748" s="67">
        <v>24400</v>
      </c>
      <c r="F1748" s="67">
        <v>0</v>
      </c>
      <c r="G1748" s="17">
        <v>0</v>
      </c>
      <c r="I1748" s="18">
        <v>0</v>
      </c>
      <c r="J1748" s="18" t="s">
        <v>114</v>
      </c>
      <c r="K1748" s="18"/>
      <c r="L1748" s="56" t="str">
        <f>+VLOOKUP(Tabla1[[#This Row],[Operador]],OPE_6[#All],9,FALSE)</f>
        <v>G-TP SA</v>
      </c>
    </row>
    <row r="1749" spans="1:12" x14ac:dyDescent="0.2">
      <c r="A1749" s="15">
        <v>2016</v>
      </c>
      <c r="B1749" s="15" t="s">
        <v>13</v>
      </c>
      <c r="C1749" s="50" t="str">
        <f t="shared" si="103"/>
        <v>Abril-2016</v>
      </c>
      <c r="D1749" s="15" t="s">
        <v>48</v>
      </c>
      <c r="E1749" s="67">
        <v>24400</v>
      </c>
      <c r="F1749" s="67">
        <v>0</v>
      </c>
      <c r="G1749" s="17">
        <v>0</v>
      </c>
      <c r="I1749" s="18">
        <v>0</v>
      </c>
      <c r="J1749" s="18" t="s">
        <v>114</v>
      </c>
      <c r="K1749" s="18"/>
      <c r="L1749" s="56" t="str">
        <f>+VLOOKUP(Tabla1[[#This Row],[Operador]],OPE_6[#All],9,FALSE)</f>
        <v>G-TP SA</v>
      </c>
    </row>
    <row r="1750" spans="1:12" x14ac:dyDescent="0.2">
      <c r="A1750" s="15">
        <v>2016</v>
      </c>
      <c r="B1750" s="15" t="s">
        <v>14</v>
      </c>
      <c r="C1750" s="50" t="str">
        <f t="shared" si="103"/>
        <v>Mayo-2016</v>
      </c>
      <c r="D1750" s="15" t="s">
        <v>48</v>
      </c>
      <c r="E1750" s="67">
        <v>17600</v>
      </c>
      <c r="F1750" s="67">
        <v>0</v>
      </c>
      <c r="G1750" s="17">
        <v>0</v>
      </c>
      <c r="I1750" s="18">
        <v>0</v>
      </c>
      <c r="J1750" s="18" t="s">
        <v>114</v>
      </c>
      <c r="K1750" s="18"/>
      <c r="L1750" s="56" t="str">
        <f>+VLOOKUP(Tabla1[[#This Row],[Operador]],OPE_6[#All],9,FALSE)</f>
        <v>G-TP SA</v>
      </c>
    </row>
    <row r="1751" spans="1:12" x14ac:dyDescent="0.2">
      <c r="A1751" s="15">
        <v>2016</v>
      </c>
      <c r="B1751" s="15" t="s">
        <v>15</v>
      </c>
      <c r="C1751" s="50" t="str">
        <f t="shared" si="103"/>
        <v>Junio-2016</v>
      </c>
      <c r="D1751" s="15" t="s">
        <v>48</v>
      </c>
      <c r="E1751" s="67">
        <v>20760</v>
      </c>
      <c r="F1751" s="67">
        <v>0</v>
      </c>
      <c r="G1751" s="17">
        <v>0</v>
      </c>
      <c r="I1751" s="18">
        <v>0</v>
      </c>
      <c r="J1751" s="18" t="s">
        <v>114</v>
      </c>
      <c r="K1751" s="18"/>
      <c r="L1751" s="56" t="str">
        <f>+VLOOKUP(Tabla1[[#This Row],[Operador]],OPE_6[#All],9,FALSE)</f>
        <v>G-TP SA</v>
      </c>
    </row>
    <row r="1752" spans="1:12" x14ac:dyDescent="0.2">
      <c r="A1752" s="15">
        <v>2016</v>
      </c>
      <c r="B1752" s="15" t="s">
        <v>16</v>
      </c>
      <c r="C1752" s="50" t="str">
        <f t="shared" si="103"/>
        <v>Julio-2016</v>
      </c>
      <c r="D1752" s="15" t="s">
        <v>48</v>
      </c>
      <c r="E1752" s="67">
        <v>27680</v>
      </c>
      <c r="F1752" s="67">
        <v>0</v>
      </c>
      <c r="G1752" s="17">
        <v>0</v>
      </c>
      <c r="I1752" s="18">
        <v>0</v>
      </c>
      <c r="J1752" s="18" t="s">
        <v>114</v>
      </c>
      <c r="K1752" s="18"/>
      <c r="L1752" s="56" t="str">
        <f>+VLOOKUP(Tabla1[[#This Row],[Operador]],OPE_6[#All],9,FALSE)</f>
        <v>G-TP SA</v>
      </c>
    </row>
    <row r="1753" spans="1:12" x14ac:dyDescent="0.2">
      <c r="A1753" s="15">
        <v>2016</v>
      </c>
      <c r="B1753" s="15" t="s">
        <v>28</v>
      </c>
      <c r="C1753" s="50" t="str">
        <f t="shared" si="103"/>
        <v>Agosto-2016</v>
      </c>
      <c r="D1753" s="15" t="s">
        <v>48</v>
      </c>
      <c r="E1753" s="67">
        <v>25000</v>
      </c>
      <c r="F1753" s="67">
        <v>0</v>
      </c>
      <c r="G1753" s="17">
        <v>0</v>
      </c>
      <c r="I1753" s="18">
        <v>0</v>
      </c>
      <c r="J1753" s="18" t="s">
        <v>114</v>
      </c>
      <c r="K1753" s="18"/>
      <c r="L1753" s="56" t="str">
        <f>+VLOOKUP(Tabla1[[#This Row],[Operador]],OPE_6[#All],9,FALSE)</f>
        <v>G-TP SA</v>
      </c>
    </row>
    <row r="1754" spans="1:12" x14ac:dyDescent="0.2">
      <c r="A1754" s="15">
        <v>2016</v>
      </c>
      <c r="B1754" s="15" t="s">
        <v>29</v>
      </c>
      <c r="C1754" s="50" t="str">
        <f t="shared" si="103"/>
        <v>Septiembre-2016</v>
      </c>
      <c r="D1754" s="15" t="s">
        <v>48</v>
      </c>
      <c r="E1754" s="67">
        <v>29000</v>
      </c>
      <c r="F1754" s="67">
        <v>0</v>
      </c>
      <c r="G1754" s="17">
        <v>0</v>
      </c>
      <c r="I1754" s="18">
        <v>0</v>
      </c>
      <c r="J1754" s="18" t="s">
        <v>114</v>
      </c>
      <c r="K1754" s="18"/>
      <c r="L1754" s="56" t="str">
        <f>+VLOOKUP(Tabla1[[#This Row],[Operador]],OPE_6[#All],9,FALSE)</f>
        <v>G-TP SA</v>
      </c>
    </row>
    <row r="1755" spans="1:12" x14ac:dyDescent="0.2">
      <c r="A1755" s="15">
        <v>2016</v>
      </c>
      <c r="B1755" s="15" t="s">
        <v>30</v>
      </c>
      <c r="C1755" s="50" t="str">
        <f t="shared" si="103"/>
        <v>Octubre-2016</v>
      </c>
      <c r="D1755" s="15" t="s">
        <v>48</v>
      </c>
      <c r="E1755" s="67">
        <v>32000</v>
      </c>
      <c r="F1755" s="67">
        <v>0</v>
      </c>
      <c r="G1755" s="17">
        <v>0</v>
      </c>
      <c r="I1755" s="18">
        <v>0</v>
      </c>
      <c r="J1755" s="18" t="s">
        <v>114</v>
      </c>
      <c r="K1755" s="18"/>
      <c r="L1755" s="56" t="str">
        <f>+VLOOKUP(Tabla1[[#This Row],[Operador]],OPE_6[#All],9,FALSE)</f>
        <v>G-TP SA</v>
      </c>
    </row>
    <row r="1756" spans="1:12" x14ac:dyDescent="0.2">
      <c r="A1756" s="15">
        <v>2016</v>
      </c>
      <c r="B1756" s="15" t="s">
        <v>31</v>
      </c>
      <c r="C1756" s="50" t="str">
        <f t="shared" si="103"/>
        <v>Noviembre-2016</v>
      </c>
      <c r="D1756" s="15" t="s">
        <v>48</v>
      </c>
      <c r="E1756" s="67">
        <v>26240</v>
      </c>
      <c r="F1756" s="67">
        <v>0</v>
      </c>
      <c r="G1756" s="17">
        <v>0</v>
      </c>
      <c r="I1756" s="18">
        <v>0</v>
      </c>
      <c r="J1756" s="18" t="s">
        <v>114</v>
      </c>
      <c r="K1756" s="18"/>
      <c r="L1756" s="56" t="str">
        <f>+VLOOKUP(Tabla1[[#This Row],[Operador]],OPE_6[#All],9,FALSE)</f>
        <v>G-TP SA</v>
      </c>
    </row>
    <row r="1757" spans="1:12" x14ac:dyDescent="0.2">
      <c r="A1757" s="15">
        <v>2016</v>
      </c>
      <c r="B1757" s="15" t="s">
        <v>32</v>
      </c>
      <c r="C1757" s="50" t="str">
        <f t="shared" si="103"/>
        <v>Diciembre-2016</v>
      </c>
      <c r="D1757" s="15" t="s">
        <v>48</v>
      </c>
      <c r="E1757" s="67">
        <v>21000</v>
      </c>
      <c r="F1757" s="67">
        <v>0</v>
      </c>
      <c r="G1757" s="17">
        <v>0</v>
      </c>
      <c r="I1757" s="18">
        <v>0</v>
      </c>
      <c r="J1757" s="18" t="s">
        <v>114</v>
      </c>
      <c r="K1757" s="18"/>
      <c r="L1757" s="56" t="str">
        <f>+VLOOKUP(Tabla1[[#This Row],[Operador]],OPE_6[#All],9,FALSE)</f>
        <v>G-TP SA</v>
      </c>
    </row>
    <row r="1758" spans="1:12" x14ac:dyDescent="0.2">
      <c r="A1758" s="15">
        <v>2017</v>
      </c>
      <c r="B1758" s="15" t="s">
        <v>4</v>
      </c>
      <c r="C1758" s="16" t="str">
        <f t="shared" si="103"/>
        <v>Enero-2017</v>
      </c>
      <c r="D1758" s="15" t="s">
        <v>6</v>
      </c>
      <c r="E1758" s="67">
        <v>395701</v>
      </c>
      <c r="F1758" s="67">
        <v>161083531</v>
      </c>
      <c r="G1758" s="17">
        <f>+Tabla1[[#This Row],[Toneladas Km (Ton.Km)]]/Tabla1[[#This Row],[Toneladas (Ton)]]</f>
        <v>407.08396238574073</v>
      </c>
      <c r="H1758" s="18">
        <v>109658000</v>
      </c>
      <c r="I1758" s="18">
        <f t="shared" ref="I1758:I1789" si="107">+H1758/E1758</f>
        <v>277.12338356486339</v>
      </c>
      <c r="J1758" s="18">
        <f t="shared" ref="J1758:J1789" si="108">+H1758/F1758</f>
        <v>0.68075239795929232</v>
      </c>
      <c r="K1758" s="18"/>
      <c r="L1758" s="56" t="str">
        <f>+VLOOKUP(Tabla1[[#This Row],[Operador]],OPE_6[#All],9,FALSE)</f>
        <v>A-FSR SA</v>
      </c>
    </row>
    <row r="1759" spans="1:12" x14ac:dyDescent="0.2">
      <c r="A1759" s="15">
        <v>2017</v>
      </c>
      <c r="B1759" s="15" t="s">
        <v>4</v>
      </c>
      <c r="C1759" s="16" t="str">
        <f t="shared" si="103"/>
        <v>Enero-2017</v>
      </c>
      <c r="D1759" s="15" t="s">
        <v>81</v>
      </c>
      <c r="E1759" s="67">
        <v>295000</v>
      </c>
      <c r="F1759" s="67">
        <v>111718578</v>
      </c>
      <c r="G1759" s="17">
        <f>+Tabla1[[#This Row],[Toneladas Km (Ton.Km)]]/Tabla1[[#This Row],[Toneladas (Ton)]]</f>
        <v>378.70704406779663</v>
      </c>
      <c r="H1759" s="18">
        <v>79382000</v>
      </c>
      <c r="I1759" s="18">
        <f t="shared" si="107"/>
        <v>269.0915254237288</v>
      </c>
      <c r="J1759" s="18">
        <f t="shared" si="108"/>
        <v>0.71055326178605671</v>
      </c>
      <c r="K1759" s="18"/>
      <c r="L1759" s="56" t="str">
        <f>+VLOOKUP(Tabla1[[#This Row],[Operador]],OPE_6[#All],9,FALSE)</f>
        <v>B-FEP SA</v>
      </c>
    </row>
    <row r="1760" spans="1:12" x14ac:dyDescent="0.2">
      <c r="A1760" s="15">
        <v>2017</v>
      </c>
      <c r="B1760" s="15" t="s">
        <v>4</v>
      </c>
      <c r="C1760" s="16" t="str">
        <f t="shared" si="103"/>
        <v>Enero-2017</v>
      </c>
      <c r="D1760" s="15" t="s">
        <v>7</v>
      </c>
      <c r="E1760" s="67">
        <v>550410</v>
      </c>
      <c r="F1760" s="67">
        <v>229827723</v>
      </c>
      <c r="G1760" s="17">
        <f>+Tabla1[[#This Row],[Toneladas Km (Ton.Km)]]/Tabla1[[#This Row],[Toneladas (Ton)]]</f>
        <v>417.55731727257864</v>
      </c>
      <c r="H1760" s="18">
        <v>138833000</v>
      </c>
      <c r="I1760" s="18">
        <f t="shared" si="107"/>
        <v>252.23560618448067</v>
      </c>
      <c r="J1760" s="18">
        <f t="shared" si="108"/>
        <v>0.60407420909791631</v>
      </c>
      <c r="K1760" s="18"/>
      <c r="L1760" s="56" t="str">
        <f>+VLOOKUP(Tabla1[[#This Row],[Operador]],OPE_6[#All],9,FALSE)</f>
        <v>C-NCA SA</v>
      </c>
    </row>
    <row r="1761" spans="1:12" x14ac:dyDescent="0.2">
      <c r="A1761" s="15">
        <v>2017</v>
      </c>
      <c r="B1761" s="15" t="s">
        <v>4</v>
      </c>
      <c r="C1761" s="16" t="str">
        <f t="shared" si="103"/>
        <v>Enero-2017</v>
      </c>
      <c r="D1761" s="15" t="s">
        <v>8</v>
      </c>
      <c r="E1761" s="67">
        <v>76906</v>
      </c>
      <c r="F1761" s="67">
        <v>32368767</v>
      </c>
      <c r="G1761" s="17">
        <f>+Tabla1[[#This Row],[Toneladas Km (Ton.Km)]]/Tabla1[[#This Row],[Toneladas (Ton)]]</f>
        <v>420.88740800457703</v>
      </c>
      <c r="H1761" s="18">
        <v>18969000</v>
      </c>
      <c r="I1761" s="18">
        <f t="shared" si="107"/>
        <v>246.65175668998518</v>
      </c>
      <c r="J1761" s="18">
        <f t="shared" si="108"/>
        <v>0.58602788298979691</v>
      </c>
      <c r="K1761" s="18"/>
      <c r="L1761" s="56" t="str">
        <f>+VLOOKUP(Tabla1[[#This Row],[Operador]],OPE_6[#All],9,FALSE)</f>
        <v>D-BCyL SA - TAC - L. BEL</v>
      </c>
    </row>
    <row r="1762" spans="1:12" x14ac:dyDescent="0.2">
      <c r="A1762" s="15">
        <v>2017</v>
      </c>
      <c r="B1762" s="15" t="s">
        <v>4</v>
      </c>
      <c r="C1762" s="16" t="str">
        <f t="shared" si="103"/>
        <v>Enero-2017</v>
      </c>
      <c r="D1762" s="15" t="s">
        <v>9</v>
      </c>
      <c r="E1762" s="67">
        <v>6027</v>
      </c>
      <c r="F1762" s="67">
        <v>4887567</v>
      </c>
      <c r="G1762" s="17">
        <f>+Tabla1[[#This Row],[Toneladas Km (Ton.Km)]]/Tabla1[[#This Row],[Toneladas (Ton)]]</f>
        <v>810.94524639123938</v>
      </c>
      <c r="H1762" s="18">
        <v>2960000</v>
      </c>
      <c r="I1762" s="18">
        <f t="shared" si="107"/>
        <v>491.12327857972457</v>
      </c>
      <c r="J1762" s="18">
        <f t="shared" si="108"/>
        <v>0.60561829638345621</v>
      </c>
      <c r="K1762" s="18"/>
      <c r="L1762" s="56" t="str">
        <f>+VLOOKUP(Tabla1[[#This Row],[Operador]],OPE_6[#All],9,FALSE)</f>
        <v>E-BCyL SA - TAC - L. URQ</v>
      </c>
    </row>
    <row r="1763" spans="1:12" x14ac:dyDescent="0.2">
      <c r="A1763" s="15">
        <v>2017</v>
      </c>
      <c r="B1763" s="15" t="s">
        <v>4</v>
      </c>
      <c r="C1763" s="16" t="str">
        <f t="shared" si="103"/>
        <v>Enero-2017</v>
      </c>
      <c r="D1763" s="15" t="s">
        <v>10</v>
      </c>
      <c r="E1763" s="67">
        <v>68790</v>
      </c>
      <c r="F1763" s="67">
        <v>43613611</v>
      </c>
      <c r="G1763" s="17">
        <f>+Tabla1[[#This Row],[Toneladas Km (Ton.Km)]]/Tabla1[[#This Row],[Toneladas (Ton)]]</f>
        <v>634.01091728448898</v>
      </c>
      <c r="H1763" s="18">
        <v>26472000</v>
      </c>
      <c r="I1763" s="18">
        <f t="shared" si="107"/>
        <v>384.82337549062362</v>
      </c>
      <c r="J1763" s="18">
        <f t="shared" si="108"/>
        <v>0.60696648117487906</v>
      </c>
      <c r="K1763" s="18"/>
      <c r="L1763" s="56" t="str">
        <f>+VLOOKUP(Tabla1[[#This Row],[Operador]],OPE_6[#All],9,FALSE)</f>
        <v>F-BCyL SA - TAC - L. SM</v>
      </c>
    </row>
    <row r="1764" spans="1:12" x14ac:dyDescent="0.2">
      <c r="A1764" s="15">
        <v>2017</v>
      </c>
      <c r="B1764" s="15" t="s">
        <v>11</v>
      </c>
      <c r="C1764" s="16" t="str">
        <f t="shared" si="103"/>
        <v>Febrero-2017</v>
      </c>
      <c r="D1764" s="15" t="s">
        <v>6</v>
      </c>
      <c r="E1764" s="67">
        <v>392430</v>
      </c>
      <c r="F1764" s="67">
        <v>157893124</v>
      </c>
      <c r="G1764" s="17">
        <f>+Tabla1[[#This Row],[Toneladas Km (Ton.Km)]]/Tabla1[[#This Row],[Toneladas (Ton)]]</f>
        <v>402.34723135336236</v>
      </c>
      <c r="H1764" s="18">
        <v>108432000</v>
      </c>
      <c r="I1764" s="18">
        <f t="shared" si="107"/>
        <v>276.30915067655377</v>
      </c>
      <c r="J1764" s="18">
        <f t="shared" si="108"/>
        <v>0.68674301485098233</v>
      </c>
      <c r="K1764" s="18"/>
      <c r="L1764" s="56" t="str">
        <f>+VLOOKUP(Tabla1[[#This Row],[Operador]],OPE_6[#All],9,FALSE)</f>
        <v>A-FSR SA</v>
      </c>
    </row>
    <row r="1765" spans="1:12" x14ac:dyDescent="0.2">
      <c r="A1765" s="15">
        <v>2017</v>
      </c>
      <c r="B1765" s="15" t="s">
        <v>11</v>
      </c>
      <c r="C1765" s="16" t="str">
        <f t="shared" si="103"/>
        <v>Febrero-2017</v>
      </c>
      <c r="D1765" s="15" t="s">
        <v>81</v>
      </c>
      <c r="E1765" s="67">
        <v>242999</v>
      </c>
      <c r="F1765" s="67">
        <v>100620796</v>
      </c>
      <c r="G1765" s="17">
        <f>+Tabla1[[#This Row],[Toneladas Km (Ton.Km)]]/Tabla1[[#This Row],[Toneladas (Ton)]]</f>
        <v>414.07905382326675</v>
      </c>
      <c r="H1765" s="18">
        <v>63768000</v>
      </c>
      <c r="I1765" s="18">
        <f t="shared" si="107"/>
        <v>262.42083300754325</v>
      </c>
      <c r="J1765" s="18">
        <f t="shared" si="108"/>
        <v>0.63374573184652605</v>
      </c>
      <c r="K1765" s="18"/>
      <c r="L1765" s="56" t="str">
        <f>+VLOOKUP(Tabla1[[#This Row],[Operador]],OPE_6[#All],9,FALSE)</f>
        <v>B-FEP SA</v>
      </c>
    </row>
    <row r="1766" spans="1:12" x14ac:dyDescent="0.2">
      <c r="A1766" s="15">
        <v>2017</v>
      </c>
      <c r="B1766" s="15" t="s">
        <v>11</v>
      </c>
      <c r="C1766" s="16" t="str">
        <f t="shared" si="103"/>
        <v>Febrero-2017</v>
      </c>
      <c r="D1766" s="15" t="s">
        <v>7</v>
      </c>
      <c r="E1766" s="67">
        <v>501587</v>
      </c>
      <c r="F1766" s="67">
        <v>201674303</v>
      </c>
      <c r="G1766" s="17">
        <f>+Tabla1[[#This Row],[Toneladas Km (Ton.Km)]]/Tabla1[[#This Row],[Toneladas (Ton)]]</f>
        <v>402.07242811316883</v>
      </c>
      <c r="H1766" s="18">
        <v>120607000</v>
      </c>
      <c r="I1766" s="18">
        <f t="shared" si="107"/>
        <v>240.45080913181562</v>
      </c>
      <c r="J1766" s="18">
        <f t="shared" si="108"/>
        <v>0.59802859464946312</v>
      </c>
      <c r="K1766" s="18"/>
      <c r="L1766" s="56" t="str">
        <f>+VLOOKUP(Tabla1[[#This Row],[Operador]],OPE_6[#All],9,FALSE)</f>
        <v>C-NCA SA</v>
      </c>
    </row>
    <row r="1767" spans="1:12" x14ac:dyDescent="0.2">
      <c r="A1767" s="15">
        <v>2017</v>
      </c>
      <c r="B1767" s="15" t="s">
        <v>11</v>
      </c>
      <c r="C1767" s="16" t="str">
        <f t="shared" si="103"/>
        <v>Febrero-2017</v>
      </c>
      <c r="D1767" s="15" t="s">
        <v>8</v>
      </c>
      <c r="E1767" s="67">
        <v>84263</v>
      </c>
      <c r="F1767" s="67">
        <v>42467561</v>
      </c>
      <c r="G1767" s="17">
        <f>+Tabla1[[#This Row],[Toneladas Km (Ton.Km)]]/Tabla1[[#This Row],[Toneladas (Ton)]]</f>
        <v>503.98823920344637</v>
      </c>
      <c r="H1767" s="18">
        <v>23331000</v>
      </c>
      <c r="I1767" s="18">
        <f t="shared" si="107"/>
        <v>276.88309222315843</v>
      </c>
      <c r="J1767" s="18">
        <f t="shared" si="108"/>
        <v>0.54938403455757678</v>
      </c>
      <c r="K1767" s="18"/>
      <c r="L1767" s="56" t="str">
        <f>+VLOOKUP(Tabla1[[#This Row],[Operador]],OPE_6[#All],9,FALSE)</f>
        <v>D-BCyL SA - TAC - L. BEL</v>
      </c>
    </row>
    <row r="1768" spans="1:12" x14ac:dyDescent="0.2">
      <c r="A1768" s="15">
        <v>2017</v>
      </c>
      <c r="B1768" s="15" t="s">
        <v>11</v>
      </c>
      <c r="C1768" s="16" t="str">
        <f t="shared" si="103"/>
        <v>Febrero-2017</v>
      </c>
      <c r="D1768" s="15" t="s">
        <v>9</v>
      </c>
      <c r="E1768" s="67">
        <v>8130</v>
      </c>
      <c r="F1768" s="67">
        <v>6134068</v>
      </c>
      <c r="G1768" s="17">
        <f>+Tabla1[[#This Row],[Toneladas Km (Ton.Km)]]/Tabla1[[#This Row],[Toneladas (Ton)]]</f>
        <v>754.49790897908974</v>
      </c>
      <c r="H1768" s="18">
        <v>2627000</v>
      </c>
      <c r="I1768" s="18">
        <f t="shared" si="107"/>
        <v>323.12423124231242</v>
      </c>
      <c r="J1768" s="18">
        <f t="shared" si="108"/>
        <v>0.42826391882189763</v>
      </c>
      <c r="K1768" s="18"/>
      <c r="L1768" s="56" t="str">
        <f>+VLOOKUP(Tabla1[[#This Row],[Operador]],OPE_6[#All],9,FALSE)</f>
        <v>E-BCyL SA - TAC - L. URQ</v>
      </c>
    </row>
    <row r="1769" spans="1:12" x14ac:dyDescent="0.2">
      <c r="A1769" s="15">
        <v>2017</v>
      </c>
      <c r="B1769" s="15" t="s">
        <v>11</v>
      </c>
      <c r="C1769" s="16" t="str">
        <f t="shared" si="103"/>
        <v>Febrero-2017</v>
      </c>
      <c r="D1769" s="15" t="s">
        <v>10</v>
      </c>
      <c r="E1769" s="67">
        <v>101001</v>
      </c>
      <c r="F1769" s="67">
        <v>60829478</v>
      </c>
      <c r="G1769" s="17">
        <f>+Tabla1[[#This Row],[Toneladas Km (Ton.Km)]]/Tabla1[[#This Row],[Toneladas (Ton)]]</f>
        <v>602.26609637528338</v>
      </c>
      <c r="H1769" s="18">
        <v>37863000</v>
      </c>
      <c r="I1769" s="18">
        <f t="shared" si="107"/>
        <v>374.87747646062911</v>
      </c>
      <c r="J1769" s="18">
        <f t="shared" si="108"/>
        <v>0.62244492711247656</v>
      </c>
      <c r="K1769" s="18"/>
      <c r="L1769" s="56" t="str">
        <f>+VLOOKUP(Tabla1[[#This Row],[Operador]],OPE_6[#All],9,FALSE)</f>
        <v>F-BCyL SA - TAC - L. SM</v>
      </c>
    </row>
    <row r="1770" spans="1:12" x14ac:dyDescent="0.2">
      <c r="A1770" s="15">
        <v>2017</v>
      </c>
      <c r="B1770" s="15" t="s">
        <v>12</v>
      </c>
      <c r="C1770" s="16" t="str">
        <f t="shared" ref="C1770:C1833" si="109" xml:space="preserve"> B1770 &amp; "-" &amp; A1770</f>
        <v>Marzo-2017</v>
      </c>
      <c r="D1770" s="15" t="s">
        <v>6</v>
      </c>
      <c r="E1770" s="67">
        <v>437060</v>
      </c>
      <c r="F1770" s="67">
        <v>178369114</v>
      </c>
      <c r="G1770" s="17">
        <f>+Tabla1[[#This Row],[Toneladas Km (Ton.Km)]]/Tabla1[[#This Row],[Toneladas (Ton)]]</f>
        <v>408.11127533977026</v>
      </c>
      <c r="H1770" s="18">
        <v>124490000</v>
      </c>
      <c r="I1770" s="18">
        <f t="shared" si="107"/>
        <v>284.83503409142912</v>
      </c>
      <c r="J1770" s="18">
        <f t="shared" si="108"/>
        <v>0.69793473325208089</v>
      </c>
      <c r="K1770" s="18"/>
      <c r="L1770" s="56" t="str">
        <f>+VLOOKUP(Tabla1[[#This Row],[Operador]],OPE_6[#All],9,FALSE)</f>
        <v>A-FSR SA</v>
      </c>
    </row>
    <row r="1771" spans="1:12" x14ac:dyDescent="0.2">
      <c r="A1771" s="15">
        <v>2017</v>
      </c>
      <c r="B1771" s="15" t="s">
        <v>12</v>
      </c>
      <c r="C1771" s="16" t="str">
        <f t="shared" si="109"/>
        <v>Marzo-2017</v>
      </c>
      <c r="D1771" s="15" t="s">
        <v>81</v>
      </c>
      <c r="E1771" s="67">
        <v>300000</v>
      </c>
      <c r="F1771" s="67">
        <v>119180311</v>
      </c>
      <c r="G1771" s="17">
        <f>+Tabla1[[#This Row],[Toneladas Km (Ton.Km)]]/Tabla1[[#This Row],[Toneladas (Ton)]]</f>
        <v>397.26770333333332</v>
      </c>
      <c r="H1771" s="18">
        <v>95441000</v>
      </c>
      <c r="I1771" s="18">
        <f t="shared" si="107"/>
        <v>318.13666666666666</v>
      </c>
      <c r="J1771" s="18">
        <f t="shared" si="108"/>
        <v>0.80081180523182227</v>
      </c>
      <c r="K1771" s="18"/>
      <c r="L1771" s="56" t="str">
        <f>+VLOOKUP(Tabla1[[#This Row],[Operador]],OPE_6[#All],9,FALSE)</f>
        <v>B-FEP SA</v>
      </c>
    </row>
    <row r="1772" spans="1:12" x14ac:dyDescent="0.2">
      <c r="A1772" s="15">
        <v>2017</v>
      </c>
      <c r="B1772" s="15" t="s">
        <v>12</v>
      </c>
      <c r="C1772" s="16" t="str">
        <f t="shared" si="109"/>
        <v>Marzo-2017</v>
      </c>
      <c r="D1772" s="15" t="s">
        <v>7</v>
      </c>
      <c r="E1772" s="67">
        <v>576421</v>
      </c>
      <c r="F1772" s="67">
        <v>209855544</v>
      </c>
      <c r="G1772" s="17">
        <f>+Tabla1[[#This Row],[Toneladas Km (Ton.Km)]]/Tabla1[[#This Row],[Toneladas (Ton)]]</f>
        <v>364.06644449109245</v>
      </c>
      <c r="H1772" s="18">
        <v>134919000</v>
      </c>
      <c r="I1772" s="18">
        <f t="shared" si="107"/>
        <v>234.06329748569189</v>
      </c>
      <c r="J1772" s="18">
        <f t="shared" si="108"/>
        <v>0.64291367970721802</v>
      </c>
      <c r="K1772" s="18"/>
      <c r="L1772" s="56" t="str">
        <f>+VLOOKUP(Tabla1[[#This Row],[Operador]],OPE_6[#All],9,FALSE)</f>
        <v>C-NCA SA</v>
      </c>
    </row>
    <row r="1773" spans="1:12" x14ac:dyDescent="0.2">
      <c r="A1773" s="15">
        <v>2017</v>
      </c>
      <c r="B1773" s="15" t="s">
        <v>12</v>
      </c>
      <c r="C1773" s="16" t="str">
        <f t="shared" si="109"/>
        <v>Marzo-2017</v>
      </c>
      <c r="D1773" s="15" t="s">
        <v>8</v>
      </c>
      <c r="E1773" s="67">
        <v>81131</v>
      </c>
      <c r="F1773" s="67">
        <v>46749810</v>
      </c>
      <c r="G1773" s="17">
        <f>+Tabla1[[#This Row],[Toneladas Km (Ton.Km)]]/Tabla1[[#This Row],[Toneladas (Ton)]]</f>
        <v>576.22622671974955</v>
      </c>
      <c r="H1773" s="18">
        <v>23127000</v>
      </c>
      <c r="I1773" s="18">
        <f t="shared" si="107"/>
        <v>285.05749959941329</v>
      </c>
      <c r="J1773" s="18">
        <f t="shared" si="108"/>
        <v>0.49469719769984094</v>
      </c>
      <c r="K1773" s="18"/>
      <c r="L1773" s="56" t="str">
        <f>+VLOOKUP(Tabla1[[#This Row],[Operador]],OPE_6[#All],9,FALSE)</f>
        <v>D-BCyL SA - TAC - L. BEL</v>
      </c>
    </row>
    <row r="1774" spans="1:12" x14ac:dyDescent="0.2">
      <c r="A1774" s="15">
        <v>2017</v>
      </c>
      <c r="B1774" s="15" t="s">
        <v>12</v>
      </c>
      <c r="C1774" s="16" t="str">
        <f t="shared" si="109"/>
        <v>Marzo-2017</v>
      </c>
      <c r="D1774" s="15" t="s">
        <v>9</v>
      </c>
      <c r="E1774" s="67">
        <v>11366</v>
      </c>
      <c r="F1774" s="67">
        <v>8979417</v>
      </c>
      <c r="G1774" s="17">
        <f>+Tabla1[[#This Row],[Toneladas Km (Ton.Km)]]/Tabla1[[#This Row],[Toneladas (Ton)]]</f>
        <v>790.02437093084643</v>
      </c>
      <c r="H1774" s="18">
        <v>4644000</v>
      </c>
      <c r="I1774" s="18">
        <f t="shared" si="107"/>
        <v>408.58701390110855</v>
      </c>
      <c r="J1774" s="18">
        <f t="shared" si="108"/>
        <v>0.51718279705686909</v>
      </c>
      <c r="K1774" s="18"/>
      <c r="L1774" s="56" t="str">
        <f>+VLOOKUP(Tabla1[[#This Row],[Operador]],OPE_6[#All],9,FALSE)</f>
        <v>E-BCyL SA - TAC - L. URQ</v>
      </c>
    </row>
    <row r="1775" spans="1:12" x14ac:dyDescent="0.2">
      <c r="A1775" s="15">
        <v>2017</v>
      </c>
      <c r="B1775" s="15" t="s">
        <v>12</v>
      </c>
      <c r="C1775" s="16" t="str">
        <f t="shared" si="109"/>
        <v>Marzo-2017</v>
      </c>
      <c r="D1775" s="15" t="s">
        <v>10</v>
      </c>
      <c r="E1775" s="67">
        <v>119511</v>
      </c>
      <c r="F1775" s="67">
        <v>80506413</v>
      </c>
      <c r="G1775" s="17">
        <f>+Tabla1[[#This Row],[Toneladas Km (Ton.Km)]]/Tabla1[[#This Row],[Toneladas (Ton)]]</f>
        <v>673.63182468559376</v>
      </c>
      <c r="H1775" s="18">
        <v>47265000</v>
      </c>
      <c r="I1775" s="18">
        <f t="shared" si="107"/>
        <v>395.48660792730374</v>
      </c>
      <c r="J1775" s="18">
        <f t="shared" si="108"/>
        <v>0.58709608637016286</v>
      </c>
      <c r="K1775" s="18"/>
      <c r="L1775" s="56" t="str">
        <f>+VLOOKUP(Tabla1[[#This Row],[Operador]],OPE_6[#All],9,FALSE)</f>
        <v>F-BCyL SA - TAC - L. SM</v>
      </c>
    </row>
    <row r="1776" spans="1:12" x14ac:dyDescent="0.2">
      <c r="A1776" s="15">
        <v>2017</v>
      </c>
      <c r="B1776" s="15" t="s">
        <v>13</v>
      </c>
      <c r="C1776" s="16" t="str">
        <f t="shared" si="109"/>
        <v>Abril-2017</v>
      </c>
      <c r="D1776" s="15" t="s">
        <v>6</v>
      </c>
      <c r="E1776" s="67">
        <v>392818</v>
      </c>
      <c r="F1776" s="67">
        <v>158938320</v>
      </c>
      <c r="G1776" s="17">
        <f>+Tabla1[[#This Row],[Toneladas Km (Ton.Km)]]/Tabla1[[#This Row],[Toneladas (Ton)]]</f>
        <v>404.61058301808981</v>
      </c>
      <c r="H1776" s="18">
        <v>113282000</v>
      </c>
      <c r="I1776" s="18">
        <f t="shared" si="107"/>
        <v>288.38291524319152</v>
      </c>
      <c r="J1776" s="18">
        <f t="shared" si="108"/>
        <v>0.71274189886995154</v>
      </c>
      <c r="K1776" s="18"/>
      <c r="L1776" s="56" t="str">
        <f>+VLOOKUP(Tabla1[[#This Row],[Operador]],OPE_6[#All],9,FALSE)</f>
        <v>A-FSR SA</v>
      </c>
    </row>
    <row r="1777" spans="1:12" x14ac:dyDescent="0.2">
      <c r="A1777" s="15">
        <v>2017</v>
      </c>
      <c r="B1777" s="15" t="s">
        <v>13</v>
      </c>
      <c r="C1777" s="16" t="str">
        <f t="shared" si="109"/>
        <v>Abril-2017</v>
      </c>
      <c r="D1777" s="15" t="s">
        <v>81</v>
      </c>
      <c r="E1777" s="67">
        <v>286000</v>
      </c>
      <c r="F1777" s="67">
        <v>109531015</v>
      </c>
      <c r="G1777" s="17">
        <f>+Tabla1[[#This Row],[Toneladas Km (Ton.Km)]]/Tabla1[[#This Row],[Toneladas (Ton)]]</f>
        <v>382.97557692307691</v>
      </c>
      <c r="H1777" s="18">
        <v>112706000</v>
      </c>
      <c r="I1777" s="18">
        <f t="shared" si="107"/>
        <v>394.07692307692309</v>
      </c>
      <c r="J1777" s="18">
        <f t="shared" si="108"/>
        <v>1.0289870864430499</v>
      </c>
      <c r="K1777" s="18"/>
      <c r="L1777" s="56" t="str">
        <f>+VLOOKUP(Tabla1[[#This Row],[Operador]],OPE_6[#All],9,FALSE)</f>
        <v>B-FEP SA</v>
      </c>
    </row>
    <row r="1778" spans="1:12" x14ac:dyDescent="0.2">
      <c r="A1778" s="15">
        <v>2017</v>
      </c>
      <c r="B1778" s="15" t="s">
        <v>13</v>
      </c>
      <c r="C1778" s="16" t="str">
        <f t="shared" si="109"/>
        <v>Abril-2017</v>
      </c>
      <c r="D1778" s="15" t="s">
        <v>7</v>
      </c>
      <c r="E1778" s="67">
        <v>565354</v>
      </c>
      <c r="F1778" s="67">
        <v>201979224</v>
      </c>
      <c r="G1778" s="17">
        <f>+Tabla1[[#This Row],[Toneladas Km (Ton.Km)]]/Tabla1[[#This Row],[Toneladas (Ton)]]</f>
        <v>357.26151048723455</v>
      </c>
      <c r="H1778" s="18">
        <v>129356000</v>
      </c>
      <c r="I1778" s="18">
        <f t="shared" si="107"/>
        <v>228.80531490004492</v>
      </c>
      <c r="J1778" s="18">
        <f t="shared" si="108"/>
        <v>0.64044210804572654</v>
      </c>
      <c r="K1778" s="18"/>
      <c r="L1778" s="56" t="str">
        <f>+VLOOKUP(Tabla1[[#This Row],[Operador]],OPE_6[#All],9,FALSE)</f>
        <v>C-NCA SA</v>
      </c>
    </row>
    <row r="1779" spans="1:12" x14ac:dyDescent="0.2">
      <c r="A1779" s="15">
        <v>2017</v>
      </c>
      <c r="B1779" s="15" t="s">
        <v>13</v>
      </c>
      <c r="C1779" s="16" t="str">
        <f t="shared" si="109"/>
        <v>Abril-2017</v>
      </c>
      <c r="D1779" s="15" t="s">
        <v>8</v>
      </c>
      <c r="E1779" s="67">
        <v>65461</v>
      </c>
      <c r="F1779" s="67">
        <v>32661427</v>
      </c>
      <c r="G1779" s="17">
        <f>+Tabla1[[#This Row],[Toneladas Km (Ton.Km)]]/Tabla1[[#This Row],[Toneladas (Ton)]]</f>
        <v>498.9448221078199</v>
      </c>
      <c r="H1779" s="18">
        <v>28102000</v>
      </c>
      <c r="I1779" s="18">
        <f t="shared" si="107"/>
        <v>429.29377797467197</v>
      </c>
      <c r="J1779" s="18">
        <f t="shared" si="108"/>
        <v>0.86040331305793838</v>
      </c>
      <c r="K1779" s="18"/>
      <c r="L1779" s="56" t="str">
        <f>+VLOOKUP(Tabla1[[#This Row],[Operador]],OPE_6[#All],9,FALSE)</f>
        <v>D-BCyL SA - TAC - L. BEL</v>
      </c>
    </row>
    <row r="1780" spans="1:12" x14ac:dyDescent="0.2">
      <c r="A1780" s="15">
        <v>2017</v>
      </c>
      <c r="B1780" s="15" t="s">
        <v>13</v>
      </c>
      <c r="C1780" s="16" t="str">
        <f t="shared" si="109"/>
        <v>Abril-2017</v>
      </c>
      <c r="D1780" s="15" t="s">
        <v>9</v>
      </c>
      <c r="E1780" s="67">
        <v>4771</v>
      </c>
      <c r="F1780" s="67">
        <v>3765979</v>
      </c>
      <c r="G1780" s="17">
        <f>+Tabla1[[#This Row],[Toneladas Km (Ton.Km)]]/Tabla1[[#This Row],[Toneladas (Ton)]]</f>
        <v>789.3479354433033</v>
      </c>
      <c r="H1780" s="18">
        <v>1263000</v>
      </c>
      <c r="I1780" s="18">
        <f t="shared" si="107"/>
        <v>264.72437644099767</v>
      </c>
      <c r="J1780" s="18">
        <f t="shared" si="108"/>
        <v>0.33537096197296906</v>
      </c>
      <c r="K1780" s="18"/>
      <c r="L1780" s="56" t="str">
        <f>+VLOOKUP(Tabla1[[#This Row],[Operador]],OPE_6[#All],9,FALSE)</f>
        <v>E-BCyL SA - TAC - L. URQ</v>
      </c>
    </row>
    <row r="1781" spans="1:12" x14ac:dyDescent="0.2">
      <c r="A1781" s="15">
        <v>2017</v>
      </c>
      <c r="B1781" s="15" t="s">
        <v>13</v>
      </c>
      <c r="C1781" s="16" t="str">
        <f t="shared" si="109"/>
        <v>Abril-2017</v>
      </c>
      <c r="D1781" s="15" t="s">
        <v>10</v>
      </c>
      <c r="E1781" s="67">
        <v>71904</v>
      </c>
      <c r="F1781" s="67">
        <v>47911864</v>
      </c>
      <c r="G1781" s="17">
        <f>+Tabla1[[#This Row],[Toneladas Km (Ton.Km)]]/Tabla1[[#This Row],[Toneladas (Ton)]]</f>
        <v>666.33099688473521</v>
      </c>
      <c r="H1781" s="18">
        <v>29448000</v>
      </c>
      <c r="I1781" s="18">
        <f t="shared" si="107"/>
        <v>409.54606141522032</v>
      </c>
      <c r="J1781" s="18">
        <f t="shared" si="108"/>
        <v>0.61462856047512571</v>
      </c>
      <c r="K1781" s="18"/>
      <c r="L1781" s="56" t="str">
        <f>+VLOOKUP(Tabla1[[#This Row],[Operador]],OPE_6[#All],9,FALSE)</f>
        <v>F-BCyL SA - TAC - L. SM</v>
      </c>
    </row>
    <row r="1782" spans="1:12" x14ac:dyDescent="0.2">
      <c r="A1782" s="15">
        <v>2017</v>
      </c>
      <c r="B1782" s="15" t="s">
        <v>14</v>
      </c>
      <c r="C1782" s="16" t="str">
        <f t="shared" si="109"/>
        <v>Mayo-2017</v>
      </c>
      <c r="D1782" s="15" t="s">
        <v>6</v>
      </c>
      <c r="E1782" s="67">
        <v>435118</v>
      </c>
      <c r="F1782" s="67">
        <v>172440132</v>
      </c>
      <c r="G1782" s="17">
        <f>+Tabla1[[#This Row],[Toneladas Km (Ton.Km)]]/Tabla1[[#This Row],[Toneladas (Ton)]]</f>
        <v>396.30659269439553</v>
      </c>
      <c r="H1782" s="18">
        <v>123878000</v>
      </c>
      <c r="I1782" s="18">
        <f t="shared" si="107"/>
        <v>284.69978258771187</v>
      </c>
      <c r="J1782" s="18">
        <f t="shared" si="108"/>
        <v>0.71838265584255057</v>
      </c>
      <c r="K1782" s="18"/>
      <c r="L1782" s="56" t="str">
        <f>+VLOOKUP(Tabla1[[#This Row],[Operador]],OPE_6[#All],9,FALSE)</f>
        <v>A-FSR SA</v>
      </c>
    </row>
    <row r="1783" spans="1:12" x14ac:dyDescent="0.2">
      <c r="A1783" s="15">
        <v>2017</v>
      </c>
      <c r="B1783" s="15" t="s">
        <v>14</v>
      </c>
      <c r="C1783" s="16" t="str">
        <f t="shared" si="109"/>
        <v>Mayo-2017</v>
      </c>
      <c r="D1783" s="15" t="s">
        <v>81</v>
      </c>
      <c r="E1783" s="67">
        <v>339000</v>
      </c>
      <c r="F1783" s="67">
        <v>133592134</v>
      </c>
      <c r="G1783" s="17">
        <f>+Tabla1[[#This Row],[Toneladas Km (Ton.Km)]]/Tabla1[[#This Row],[Toneladas (Ton)]]</f>
        <v>394.07709144542775</v>
      </c>
      <c r="H1783" s="18">
        <v>139732000</v>
      </c>
      <c r="I1783" s="18">
        <f t="shared" si="107"/>
        <v>412.188790560472</v>
      </c>
      <c r="J1783" s="18">
        <f t="shared" si="108"/>
        <v>1.0459597868239758</v>
      </c>
      <c r="K1783" s="18"/>
      <c r="L1783" s="56" t="str">
        <f>+VLOOKUP(Tabla1[[#This Row],[Operador]],OPE_6[#All],9,FALSE)</f>
        <v>B-FEP SA</v>
      </c>
    </row>
    <row r="1784" spans="1:12" x14ac:dyDescent="0.2">
      <c r="A1784" s="15">
        <v>2017</v>
      </c>
      <c r="B1784" s="15" t="s">
        <v>14</v>
      </c>
      <c r="C1784" s="16" t="str">
        <f t="shared" si="109"/>
        <v>Mayo-2017</v>
      </c>
      <c r="D1784" s="15" t="s">
        <v>7</v>
      </c>
      <c r="E1784" s="67">
        <v>713926</v>
      </c>
      <c r="F1784" s="67">
        <v>266288518</v>
      </c>
      <c r="G1784" s="17">
        <f>+Tabla1[[#This Row],[Toneladas Km (Ton.Km)]]/Tabla1[[#This Row],[Toneladas (Ton)]]</f>
        <v>372.99176385227599</v>
      </c>
      <c r="H1784" s="18">
        <v>176692000</v>
      </c>
      <c r="I1784" s="18">
        <f t="shared" si="107"/>
        <v>247.49343769522332</v>
      </c>
      <c r="J1784" s="18">
        <f t="shared" si="108"/>
        <v>0.66353593210504103</v>
      </c>
      <c r="K1784" s="18"/>
      <c r="L1784" s="56" t="str">
        <f>+VLOOKUP(Tabla1[[#This Row],[Operador]],OPE_6[#All],9,FALSE)</f>
        <v>C-NCA SA</v>
      </c>
    </row>
    <row r="1785" spans="1:12" x14ac:dyDescent="0.2">
      <c r="A1785" s="15">
        <v>2017</v>
      </c>
      <c r="B1785" s="15" t="s">
        <v>14</v>
      </c>
      <c r="C1785" s="16" t="str">
        <f t="shared" si="109"/>
        <v>Mayo-2017</v>
      </c>
      <c r="D1785" s="15" t="s">
        <v>8</v>
      </c>
      <c r="E1785" s="67">
        <v>90704</v>
      </c>
      <c r="F1785" s="67">
        <v>56953708</v>
      </c>
      <c r="G1785" s="17">
        <f>+Tabla1[[#This Row],[Toneladas Km (Ton.Km)]]/Tabla1[[#This Row],[Toneladas (Ton)]]</f>
        <v>627.90734697477512</v>
      </c>
      <c r="H1785" s="18">
        <v>46564000</v>
      </c>
      <c r="I1785" s="18">
        <f t="shared" si="107"/>
        <v>513.36214499911796</v>
      </c>
      <c r="J1785" s="18">
        <f t="shared" si="108"/>
        <v>0.81757626737841194</v>
      </c>
      <c r="K1785" s="18"/>
      <c r="L1785" s="56" t="str">
        <f>+VLOOKUP(Tabla1[[#This Row],[Operador]],OPE_6[#All],9,FALSE)</f>
        <v>D-BCyL SA - TAC - L. BEL</v>
      </c>
    </row>
    <row r="1786" spans="1:12" x14ac:dyDescent="0.2">
      <c r="A1786" s="15">
        <v>2017</v>
      </c>
      <c r="B1786" s="15" t="s">
        <v>14</v>
      </c>
      <c r="C1786" s="16" t="str">
        <f t="shared" si="109"/>
        <v>Mayo-2017</v>
      </c>
      <c r="D1786" s="15" t="s">
        <v>9</v>
      </c>
      <c r="E1786" s="67">
        <v>7487</v>
      </c>
      <c r="F1786" s="67">
        <v>5806663</v>
      </c>
      <c r="G1786" s="17">
        <f>+Tabla1[[#This Row],[Toneladas Km (Ton.Km)]]/Tabla1[[#This Row],[Toneladas (Ton)]]</f>
        <v>775.56604781621479</v>
      </c>
      <c r="H1786" s="18">
        <v>1916000</v>
      </c>
      <c r="I1786" s="18">
        <f t="shared" si="107"/>
        <v>255.91024442366768</v>
      </c>
      <c r="J1786" s="18">
        <f t="shared" si="108"/>
        <v>0.32996576519078169</v>
      </c>
      <c r="K1786" s="18"/>
      <c r="L1786" s="56" t="str">
        <f>+VLOOKUP(Tabla1[[#This Row],[Operador]],OPE_6[#All],9,FALSE)</f>
        <v>E-BCyL SA - TAC - L. URQ</v>
      </c>
    </row>
    <row r="1787" spans="1:12" x14ac:dyDescent="0.2">
      <c r="A1787" s="15">
        <v>2017</v>
      </c>
      <c r="B1787" s="15" t="s">
        <v>14</v>
      </c>
      <c r="C1787" s="16" t="str">
        <f t="shared" si="109"/>
        <v>Mayo-2017</v>
      </c>
      <c r="D1787" s="15" t="s">
        <v>10</v>
      </c>
      <c r="E1787" s="67">
        <v>107831</v>
      </c>
      <c r="F1787" s="67">
        <v>77239923</v>
      </c>
      <c r="G1787" s="17">
        <f>+Tabla1[[#This Row],[Toneladas Km (Ton.Km)]]/Tabla1[[#This Row],[Toneladas (Ton)]]</f>
        <v>716.30535745750296</v>
      </c>
      <c r="H1787" s="18">
        <v>50481000</v>
      </c>
      <c r="I1787" s="18">
        <f t="shared" si="107"/>
        <v>468.14923352282739</v>
      </c>
      <c r="J1787" s="18">
        <f t="shared" si="108"/>
        <v>0.65356098296472931</v>
      </c>
      <c r="K1787" s="18"/>
      <c r="L1787" s="56" t="str">
        <f>+VLOOKUP(Tabla1[[#This Row],[Operador]],OPE_6[#All],9,FALSE)</f>
        <v>F-BCyL SA - TAC - L. SM</v>
      </c>
    </row>
    <row r="1788" spans="1:12" x14ac:dyDescent="0.2">
      <c r="A1788" s="15">
        <v>2017</v>
      </c>
      <c r="B1788" s="15" t="s">
        <v>15</v>
      </c>
      <c r="C1788" s="16" t="str">
        <f t="shared" si="109"/>
        <v>Junio-2017</v>
      </c>
      <c r="D1788" s="15" t="s">
        <v>6</v>
      </c>
      <c r="E1788" s="67">
        <v>402580</v>
      </c>
      <c r="F1788" s="67">
        <v>159039771</v>
      </c>
      <c r="G1788" s="17">
        <f>+Tabla1[[#This Row],[Toneladas Km (Ton.Km)]]/Tabla1[[#This Row],[Toneladas (Ton)]]</f>
        <v>395.05134631626009</v>
      </c>
      <c r="H1788" s="18">
        <v>123970000</v>
      </c>
      <c r="I1788" s="18">
        <f t="shared" si="107"/>
        <v>307.93879477370956</v>
      </c>
      <c r="J1788" s="18">
        <f t="shared" si="108"/>
        <v>0.77949055899986175</v>
      </c>
      <c r="K1788" s="18"/>
      <c r="L1788" s="56" t="str">
        <f>+VLOOKUP(Tabla1[[#This Row],[Operador]],OPE_6[#All],9,FALSE)</f>
        <v>A-FSR SA</v>
      </c>
    </row>
    <row r="1789" spans="1:12" x14ac:dyDescent="0.2">
      <c r="A1789" s="15">
        <v>2017</v>
      </c>
      <c r="B1789" s="15" t="s">
        <v>15</v>
      </c>
      <c r="C1789" s="16" t="str">
        <f t="shared" si="109"/>
        <v>Junio-2017</v>
      </c>
      <c r="D1789" s="15" t="s">
        <v>81</v>
      </c>
      <c r="E1789" s="67">
        <v>355000</v>
      </c>
      <c r="F1789" s="67">
        <v>133713618</v>
      </c>
      <c r="G1789" s="17">
        <f>+Tabla1[[#This Row],[Toneladas Km (Ton.Km)]]/Tabla1[[#This Row],[Toneladas (Ton)]]</f>
        <v>376.65807887323945</v>
      </c>
      <c r="H1789" s="18">
        <v>138166000</v>
      </c>
      <c r="I1789" s="18">
        <f t="shared" si="107"/>
        <v>389.2</v>
      </c>
      <c r="J1789" s="18">
        <f t="shared" si="108"/>
        <v>1.0332978949085052</v>
      </c>
      <c r="K1789" s="18"/>
      <c r="L1789" s="56" t="str">
        <f>+VLOOKUP(Tabla1[[#This Row],[Operador]],OPE_6[#All],9,FALSE)</f>
        <v>B-FEP SA</v>
      </c>
    </row>
    <row r="1790" spans="1:12" x14ac:dyDescent="0.2">
      <c r="A1790" s="15">
        <v>2017</v>
      </c>
      <c r="B1790" s="15" t="s">
        <v>15</v>
      </c>
      <c r="C1790" s="16" t="str">
        <f t="shared" si="109"/>
        <v>Junio-2017</v>
      </c>
      <c r="D1790" s="15" t="s">
        <v>7</v>
      </c>
      <c r="E1790" s="67">
        <v>642501</v>
      </c>
      <c r="F1790" s="67">
        <v>258819344</v>
      </c>
      <c r="G1790" s="17">
        <f>+Tabla1[[#This Row],[Toneladas Km (Ton.Km)]]/Tabla1[[#This Row],[Toneladas (Ton)]]</f>
        <v>402.83103683885315</v>
      </c>
      <c r="H1790" s="18">
        <v>169618000</v>
      </c>
      <c r="I1790" s="18">
        <f t="shared" ref="I1790:I1821" si="110">+H1790/E1790</f>
        <v>263.99647627007585</v>
      </c>
      <c r="J1790" s="18">
        <f t="shared" ref="J1790:J1821" si="111">+H1790/F1790</f>
        <v>0.65535287037896206</v>
      </c>
      <c r="K1790" s="18"/>
      <c r="L1790" s="56" t="str">
        <f>+VLOOKUP(Tabla1[[#This Row],[Operador]],OPE_6[#All],9,FALSE)</f>
        <v>C-NCA SA</v>
      </c>
    </row>
    <row r="1791" spans="1:12" x14ac:dyDescent="0.2">
      <c r="A1791" s="15">
        <v>2017</v>
      </c>
      <c r="B1791" s="15" t="s">
        <v>15</v>
      </c>
      <c r="C1791" s="16" t="str">
        <f t="shared" si="109"/>
        <v>Junio-2017</v>
      </c>
      <c r="D1791" s="15" t="s">
        <v>8</v>
      </c>
      <c r="E1791" s="67">
        <v>108330</v>
      </c>
      <c r="F1791" s="67">
        <v>62441206</v>
      </c>
      <c r="G1791" s="17">
        <f>+Tabla1[[#This Row],[Toneladas Km (Ton.Km)]]/Tabla1[[#This Row],[Toneladas (Ton)]]</f>
        <v>576.3980984030278</v>
      </c>
      <c r="H1791" s="18">
        <v>48676000</v>
      </c>
      <c r="I1791" s="18">
        <f t="shared" si="110"/>
        <v>449.33074863841966</v>
      </c>
      <c r="J1791" s="18">
        <f t="shared" si="111"/>
        <v>0.77954932516838316</v>
      </c>
      <c r="K1791" s="18"/>
      <c r="L1791" s="56" t="str">
        <f>+VLOOKUP(Tabla1[[#This Row],[Operador]],OPE_6[#All],9,FALSE)</f>
        <v>D-BCyL SA - TAC - L. BEL</v>
      </c>
    </row>
    <row r="1792" spans="1:12" x14ac:dyDescent="0.2">
      <c r="A1792" s="15">
        <v>2017</v>
      </c>
      <c r="B1792" s="15" t="s">
        <v>15</v>
      </c>
      <c r="C1792" s="16" t="str">
        <f t="shared" si="109"/>
        <v>Junio-2017</v>
      </c>
      <c r="D1792" s="15" t="s">
        <v>9</v>
      </c>
      <c r="E1792" s="67">
        <v>10463</v>
      </c>
      <c r="F1792" s="67">
        <v>8433521</v>
      </c>
      <c r="G1792" s="17">
        <f>+Tabla1[[#This Row],[Toneladas Km (Ton.Km)]]/Tabla1[[#This Row],[Toneladas (Ton)]]</f>
        <v>806.03278218484184</v>
      </c>
      <c r="H1792" s="18">
        <v>5446000</v>
      </c>
      <c r="I1792" s="18">
        <f t="shared" si="110"/>
        <v>520.50081238650478</v>
      </c>
      <c r="J1792" s="18">
        <f t="shared" si="111"/>
        <v>0.64575638099436761</v>
      </c>
      <c r="K1792" s="18"/>
      <c r="L1792" s="56" t="str">
        <f>+VLOOKUP(Tabla1[[#This Row],[Operador]],OPE_6[#All],9,FALSE)</f>
        <v>E-BCyL SA - TAC - L. URQ</v>
      </c>
    </row>
    <row r="1793" spans="1:12" x14ac:dyDescent="0.2">
      <c r="A1793" s="15">
        <v>2017</v>
      </c>
      <c r="B1793" s="15" t="s">
        <v>15</v>
      </c>
      <c r="C1793" s="16" t="str">
        <f t="shared" si="109"/>
        <v>Junio-2017</v>
      </c>
      <c r="D1793" s="15" t="s">
        <v>10</v>
      </c>
      <c r="E1793" s="67">
        <v>125815</v>
      </c>
      <c r="F1793" s="67">
        <v>91455196</v>
      </c>
      <c r="G1793" s="17">
        <f>+Tabla1[[#This Row],[Toneladas Km (Ton.Km)]]/Tabla1[[#This Row],[Toneladas (Ton)]]</f>
        <v>726.90216587847237</v>
      </c>
      <c r="H1793" s="18">
        <v>58276000</v>
      </c>
      <c r="I1793" s="18">
        <f t="shared" si="110"/>
        <v>463.18801414775663</v>
      </c>
      <c r="J1793" s="18">
        <f t="shared" si="111"/>
        <v>0.63720819099223192</v>
      </c>
      <c r="K1793" s="18"/>
      <c r="L1793" s="56" t="str">
        <f>+VLOOKUP(Tabla1[[#This Row],[Operador]],OPE_6[#All],9,FALSE)</f>
        <v>F-BCyL SA - TAC - L. SM</v>
      </c>
    </row>
    <row r="1794" spans="1:12" x14ac:dyDescent="0.2">
      <c r="A1794" s="15">
        <v>2017</v>
      </c>
      <c r="B1794" s="15" t="s">
        <v>16</v>
      </c>
      <c r="C1794" s="16" t="str">
        <f t="shared" si="109"/>
        <v>Julio-2017</v>
      </c>
      <c r="D1794" s="15" t="s">
        <v>6</v>
      </c>
      <c r="E1794" s="67">
        <v>411423</v>
      </c>
      <c r="F1794" s="67">
        <v>161736838</v>
      </c>
      <c r="G1794" s="17">
        <f>+Tabla1[[#This Row],[Toneladas Km (Ton.Km)]]/Tabla1[[#This Row],[Toneladas (Ton)]]</f>
        <v>393.11569358057278</v>
      </c>
      <c r="H1794" s="18">
        <v>121019000</v>
      </c>
      <c r="I1794" s="18">
        <f t="shared" si="110"/>
        <v>294.14738602363019</v>
      </c>
      <c r="J1794" s="18">
        <f t="shared" si="111"/>
        <v>0.74824635807459028</v>
      </c>
      <c r="K1794" s="18"/>
      <c r="L1794" s="56" t="str">
        <f>+VLOOKUP(Tabla1[[#This Row],[Operador]],OPE_6[#All],9,FALSE)</f>
        <v>A-FSR SA</v>
      </c>
    </row>
    <row r="1795" spans="1:12" x14ac:dyDescent="0.2">
      <c r="A1795" s="15">
        <v>2017</v>
      </c>
      <c r="B1795" s="15" t="s">
        <v>16</v>
      </c>
      <c r="C1795" s="16" t="str">
        <f t="shared" si="109"/>
        <v>Julio-2017</v>
      </c>
      <c r="D1795" s="15" t="s">
        <v>81</v>
      </c>
      <c r="E1795" s="67">
        <v>335000</v>
      </c>
      <c r="F1795" s="67">
        <v>127677538</v>
      </c>
      <c r="G1795" s="17">
        <f>+Tabla1[[#This Row],[Toneladas Km (Ton.Km)]]/Tabla1[[#This Row],[Toneladas (Ton)]]</f>
        <v>381.12697910447758</v>
      </c>
      <c r="H1795" s="18">
        <v>125443000</v>
      </c>
      <c r="I1795" s="18">
        <f t="shared" si="110"/>
        <v>374.45671641791046</v>
      </c>
      <c r="J1795" s="18">
        <f t="shared" si="111"/>
        <v>0.98249858170040838</v>
      </c>
      <c r="K1795" s="18"/>
      <c r="L1795" s="56" t="str">
        <f>+VLOOKUP(Tabla1[[#This Row],[Operador]],OPE_6[#All],9,FALSE)</f>
        <v>B-FEP SA</v>
      </c>
    </row>
    <row r="1796" spans="1:12" x14ac:dyDescent="0.2">
      <c r="A1796" s="15">
        <v>2017</v>
      </c>
      <c r="B1796" s="15" t="s">
        <v>16</v>
      </c>
      <c r="C1796" s="16" t="str">
        <f t="shared" si="109"/>
        <v>Julio-2017</v>
      </c>
      <c r="D1796" s="15" t="s">
        <v>7</v>
      </c>
      <c r="E1796" s="67">
        <v>679278</v>
      </c>
      <c r="F1796" s="67">
        <v>283049798</v>
      </c>
      <c r="G1796" s="17">
        <f>+Tabla1[[#This Row],[Toneladas Km (Ton.Km)]]/Tabla1[[#This Row],[Toneladas (Ton)]]</f>
        <v>416.69213194008933</v>
      </c>
      <c r="H1796" s="18">
        <v>186424000</v>
      </c>
      <c r="I1796" s="18">
        <f t="shared" si="110"/>
        <v>274.44433648668144</v>
      </c>
      <c r="J1796" s="18">
        <f t="shared" si="111"/>
        <v>0.65862615453977469</v>
      </c>
      <c r="K1796" s="18"/>
      <c r="L1796" s="56" t="str">
        <f>+VLOOKUP(Tabla1[[#This Row],[Operador]],OPE_6[#All],9,FALSE)</f>
        <v>C-NCA SA</v>
      </c>
    </row>
    <row r="1797" spans="1:12" x14ac:dyDescent="0.2">
      <c r="A1797" s="15">
        <v>2017</v>
      </c>
      <c r="B1797" s="15" t="s">
        <v>16</v>
      </c>
      <c r="C1797" s="16" t="str">
        <f t="shared" si="109"/>
        <v>Julio-2017</v>
      </c>
      <c r="D1797" s="15" t="s">
        <v>8</v>
      </c>
      <c r="E1797" s="67">
        <v>112911</v>
      </c>
      <c r="F1797" s="67">
        <v>69264250</v>
      </c>
      <c r="G1797" s="17">
        <f>+Tabla1[[#This Row],[Toneladas Km (Ton.Km)]]/Tabla1[[#This Row],[Toneladas (Ton)]]</f>
        <v>613.44111734020601</v>
      </c>
      <c r="H1797" s="18">
        <v>57365000</v>
      </c>
      <c r="I1797" s="18">
        <f t="shared" si="110"/>
        <v>508.0550167831301</v>
      </c>
      <c r="J1797" s="18">
        <f t="shared" si="111"/>
        <v>0.82820502640250926</v>
      </c>
      <c r="K1797" s="18"/>
      <c r="L1797" s="56" t="str">
        <f>+VLOOKUP(Tabla1[[#This Row],[Operador]],OPE_6[#All],9,FALSE)</f>
        <v>D-BCyL SA - TAC - L. BEL</v>
      </c>
    </row>
    <row r="1798" spans="1:12" x14ac:dyDescent="0.2">
      <c r="A1798" s="15">
        <v>2017</v>
      </c>
      <c r="B1798" s="15" t="s">
        <v>16</v>
      </c>
      <c r="C1798" s="16" t="str">
        <f t="shared" si="109"/>
        <v>Julio-2017</v>
      </c>
      <c r="D1798" s="15" t="s">
        <v>9</v>
      </c>
      <c r="E1798" s="67">
        <v>18039</v>
      </c>
      <c r="F1798" s="67">
        <v>12659134</v>
      </c>
      <c r="G1798" s="17">
        <f>+Tabla1[[#This Row],[Toneladas Km (Ton.Km)]]/Tabla1[[#This Row],[Toneladas (Ton)]]</f>
        <v>701.76473196962138</v>
      </c>
      <c r="H1798" s="18">
        <v>6452000</v>
      </c>
      <c r="I1798" s="18">
        <f t="shared" si="110"/>
        <v>357.66949387438331</v>
      </c>
      <c r="J1798" s="18">
        <f t="shared" si="111"/>
        <v>0.50967151465495186</v>
      </c>
      <c r="K1798" s="18"/>
      <c r="L1798" s="56" t="str">
        <f>+VLOOKUP(Tabla1[[#This Row],[Operador]],OPE_6[#All],9,FALSE)</f>
        <v>E-BCyL SA - TAC - L. URQ</v>
      </c>
    </row>
    <row r="1799" spans="1:12" x14ac:dyDescent="0.2">
      <c r="A1799" s="15">
        <v>2017</v>
      </c>
      <c r="B1799" s="15" t="s">
        <v>16</v>
      </c>
      <c r="C1799" s="16" t="str">
        <f t="shared" si="109"/>
        <v>Julio-2017</v>
      </c>
      <c r="D1799" s="15" t="s">
        <v>10</v>
      </c>
      <c r="E1799" s="67">
        <v>120697</v>
      </c>
      <c r="F1799" s="67">
        <v>88049225</v>
      </c>
      <c r="G1799" s="17">
        <f>+Tabla1[[#This Row],[Toneladas Km (Ton.Km)]]/Tabla1[[#This Row],[Toneladas (Ton)]]</f>
        <v>729.50632575788961</v>
      </c>
      <c r="H1799" s="18">
        <v>55032000</v>
      </c>
      <c r="I1799" s="18">
        <f t="shared" si="110"/>
        <v>455.95168065486303</v>
      </c>
      <c r="J1799" s="18">
        <f t="shared" si="111"/>
        <v>0.6250140191466762</v>
      </c>
      <c r="K1799" s="18"/>
      <c r="L1799" s="56" t="str">
        <f>+VLOOKUP(Tabla1[[#This Row],[Operador]],OPE_6[#All],9,FALSE)</f>
        <v>F-BCyL SA - TAC - L. SM</v>
      </c>
    </row>
    <row r="1800" spans="1:12" x14ac:dyDescent="0.2">
      <c r="A1800" s="15">
        <v>2017</v>
      </c>
      <c r="B1800" s="15" t="s">
        <v>28</v>
      </c>
      <c r="C1800" s="16" t="str">
        <f t="shared" si="109"/>
        <v>Agosto-2017</v>
      </c>
      <c r="D1800" s="15" t="s">
        <v>6</v>
      </c>
      <c r="E1800" s="67">
        <v>380824</v>
      </c>
      <c r="F1800" s="67">
        <v>155945976</v>
      </c>
      <c r="G1800" s="17">
        <f>+Tabla1[[#This Row],[Toneladas Km (Ton.Km)]]/Tabla1[[#This Row],[Toneladas (Ton)]]</f>
        <v>409.49618721509148</v>
      </c>
      <c r="H1800" s="18">
        <v>121322000</v>
      </c>
      <c r="I1800" s="18">
        <f t="shared" si="110"/>
        <v>318.57761065479065</v>
      </c>
      <c r="J1800" s="18">
        <f t="shared" si="111"/>
        <v>0.77797454677509603</v>
      </c>
      <c r="K1800" s="18"/>
      <c r="L1800" s="56" t="str">
        <f>+VLOOKUP(Tabla1[[#This Row],[Operador]],OPE_6[#All],9,FALSE)</f>
        <v>A-FSR SA</v>
      </c>
    </row>
    <row r="1801" spans="1:12" x14ac:dyDescent="0.2">
      <c r="A1801" s="15">
        <v>2017</v>
      </c>
      <c r="B1801" s="15" t="s">
        <v>28</v>
      </c>
      <c r="C1801" s="16" t="str">
        <f t="shared" si="109"/>
        <v>Agosto-2017</v>
      </c>
      <c r="D1801" s="15" t="s">
        <v>81</v>
      </c>
      <c r="E1801" s="67">
        <v>350000</v>
      </c>
      <c r="F1801" s="67">
        <v>140298573</v>
      </c>
      <c r="G1801" s="17">
        <f>+Tabla1[[#This Row],[Toneladas Km (Ton.Km)]]/Tabla1[[#This Row],[Toneladas (Ton)]]</f>
        <v>400.85306571428572</v>
      </c>
      <c r="H1801" s="18">
        <v>123566000</v>
      </c>
      <c r="I1801" s="18">
        <f t="shared" si="110"/>
        <v>353.04571428571427</v>
      </c>
      <c r="J1801" s="18">
        <f t="shared" si="111"/>
        <v>0.88073597156259031</v>
      </c>
      <c r="K1801" s="18"/>
      <c r="L1801" s="56" t="str">
        <f>+VLOOKUP(Tabla1[[#This Row],[Operador]],OPE_6[#All],9,FALSE)</f>
        <v>B-FEP SA</v>
      </c>
    </row>
    <row r="1802" spans="1:12" x14ac:dyDescent="0.2">
      <c r="A1802" s="15">
        <v>2017</v>
      </c>
      <c r="B1802" s="15" t="s">
        <v>28</v>
      </c>
      <c r="C1802" s="16" t="str">
        <f t="shared" si="109"/>
        <v>Agosto-2017</v>
      </c>
      <c r="D1802" s="15" t="s">
        <v>7</v>
      </c>
      <c r="E1802" s="67">
        <v>686562</v>
      </c>
      <c r="F1802" s="67">
        <v>309275471</v>
      </c>
      <c r="G1802" s="17">
        <f>+Tabla1[[#This Row],[Toneladas Km (Ton.Km)]]/Tabla1[[#This Row],[Toneladas (Ton)]]</f>
        <v>450.46983520789092</v>
      </c>
      <c r="H1802" s="18">
        <v>199654000</v>
      </c>
      <c r="I1802" s="18">
        <f t="shared" si="110"/>
        <v>290.80257864548287</v>
      </c>
      <c r="J1802" s="18">
        <f t="shared" si="111"/>
        <v>0.6455539437202894</v>
      </c>
      <c r="K1802" s="18"/>
      <c r="L1802" s="56" t="str">
        <f>+VLOOKUP(Tabla1[[#This Row],[Operador]],OPE_6[#All],9,FALSE)</f>
        <v>C-NCA SA</v>
      </c>
    </row>
    <row r="1803" spans="1:12" x14ac:dyDescent="0.2">
      <c r="A1803" s="15">
        <v>2017</v>
      </c>
      <c r="B1803" s="15" t="s">
        <v>28</v>
      </c>
      <c r="C1803" s="16" t="str">
        <f t="shared" si="109"/>
        <v>Agosto-2017</v>
      </c>
      <c r="D1803" s="15" t="s">
        <v>8</v>
      </c>
      <c r="E1803" s="67">
        <v>121496</v>
      </c>
      <c r="F1803" s="67">
        <v>63810705</v>
      </c>
      <c r="G1803" s="17">
        <f>+Tabla1[[#This Row],[Toneladas Km (Ton.Km)]]/Tabla1[[#This Row],[Toneladas (Ton)]]</f>
        <v>525.20827846184238</v>
      </c>
      <c r="H1803" s="18">
        <v>83550000</v>
      </c>
      <c r="I1803" s="18">
        <f t="shared" si="110"/>
        <v>687.67696055837234</v>
      </c>
      <c r="J1803" s="18">
        <f t="shared" si="111"/>
        <v>1.3093414341684517</v>
      </c>
      <c r="K1803" s="18"/>
      <c r="L1803" s="56" t="str">
        <f>+VLOOKUP(Tabla1[[#This Row],[Operador]],OPE_6[#All],9,FALSE)</f>
        <v>D-BCyL SA - TAC - L. BEL</v>
      </c>
    </row>
    <row r="1804" spans="1:12" x14ac:dyDescent="0.2">
      <c r="A1804" s="15">
        <v>2017</v>
      </c>
      <c r="B1804" s="15" t="s">
        <v>28</v>
      </c>
      <c r="C1804" s="16" t="str">
        <f t="shared" si="109"/>
        <v>Agosto-2017</v>
      </c>
      <c r="D1804" s="15" t="s">
        <v>9</v>
      </c>
      <c r="E1804" s="67">
        <v>22306</v>
      </c>
      <c r="F1804" s="67">
        <v>15319749</v>
      </c>
      <c r="G1804" s="17">
        <f>+Tabla1[[#This Row],[Toneladas Km (Ton.Km)]]/Tabla1[[#This Row],[Toneladas (Ton)]]</f>
        <v>686.79947099435128</v>
      </c>
      <c r="H1804" s="18">
        <v>9081000</v>
      </c>
      <c r="I1804" s="18">
        <f t="shared" si="110"/>
        <v>407.11019456648438</v>
      </c>
      <c r="J1804" s="18">
        <f t="shared" si="111"/>
        <v>0.59276428092914579</v>
      </c>
      <c r="K1804" s="18"/>
      <c r="L1804" s="56" t="str">
        <f>+VLOOKUP(Tabla1[[#This Row],[Operador]],OPE_6[#All],9,FALSE)</f>
        <v>E-BCyL SA - TAC - L. URQ</v>
      </c>
    </row>
    <row r="1805" spans="1:12" x14ac:dyDescent="0.2">
      <c r="A1805" s="15">
        <v>2017</v>
      </c>
      <c r="B1805" s="15" t="s">
        <v>28</v>
      </c>
      <c r="C1805" s="16" t="str">
        <f t="shared" si="109"/>
        <v>Agosto-2017</v>
      </c>
      <c r="D1805" s="15" t="s">
        <v>10</v>
      </c>
      <c r="E1805" s="67">
        <v>156704</v>
      </c>
      <c r="F1805" s="67">
        <v>99648373</v>
      </c>
      <c r="G1805" s="17">
        <f>+Tabla1[[#This Row],[Toneladas Km (Ton.Km)]]/Tabla1[[#This Row],[Toneladas (Ton)]]</f>
        <v>635.90191060853579</v>
      </c>
      <c r="H1805" s="18">
        <v>72038000</v>
      </c>
      <c r="I1805" s="18">
        <f t="shared" si="110"/>
        <v>459.70747396365124</v>
      </c>
      <c r="J1805" s="18">
        <f t="shared" si="111"/>
        <v>0.72292198890191617</v>
      </c>
      <c r="K1805" s="18"/>
      <c r="L1805" s="56" t="str">
        <f>+VLOOKUP(Tabla1[[#This Row],[Operador]],OPE_6[#All],9,FALSE)</f>
        <v>F-BCyL SA - TAC - L. SM</v>
      </c>
    </row>
    <row r="1806" spans="1:12" x14ac:dyDescent="0.2">
      <c r="A1806" s="15">
        <v>2017</v>
      </c>
      <c r="B1806" s="15" t="s">
        <v>29</v>
      </c>
      <c r="C1806" s="16" t="str">
        <f t="shared" si="109"/>
        <v>Septiembre-2017</v>
      </c>
      <c r="D1806" s="15" t="s">
        <v>6</v>
      </c>
      <c r="E1806" s="67">
        <v>440354</v>
      </c>
      <c r="F1806" s="67">
        <v>170989362</v>
      </c>
      <c r="G1806" s="17">
        <f>+Tabla1[[#This Row],[Toneladas Km (Ton.Km)]]/Tabla1[[#This Row],[Toneladas (Ton)]]</f>
        <v>388.29978153939783</v>
      </c>
      <c r="H1806" s="18">
        <v>146657000</v>
      </c>
      <c r="I1806" s="18">
        <f t="shared" si="110"/>
        <v>333.04341507060229</v>
      </c>
      <c r="J1806" s="18">
        <f t="shared" si="111"/>
        <v>0.85769663261273532</v>
      </c>
      <c r="K1806" s="18"/>
      <c r="L1806" s="56" t="str">
        <f>+VLOOKUP(Tabla1[[#This Row],[Operador]],OPE_6[#All],9,FALSE)</f>
        <v>A-FSR SA</v>
      </c>
    </row>
    <row r="1807" spans="1:12" x14ac:dyDescent="0.2">
      <c r="A1807" s="15">
        <v>2017</v>
      </c>
      <c r="B1807" s="15" t="s">
        <v>29</v>
      </c>
      <c r="C1807" s="16" t="str">
        <f t="shared" si="109"/>
        <v>Septiembre-2017</v>
      </c>
      <c r="D1807" s="15" t="s">
        <v>81</v>
      </c>
      <c r="E1807" s="67">
        <v>318000</v>
      </c>
      <c r="F1807" s="67">
        <v>137698696</v>
      </c>
      <c r="G1807" s="17">
        <f>+Tabla1[[#This Row],[Toneladas Km (Ton.Km)]]/Tabla1[[#This Row],[Toneladas (Ton)]]</f>
        <v>433.01476729559749</v>
      </c>
      <c r="H1807" s="18">
        <v>115205000</v>
      </c>
      <c r="I1807" s="18">
        <f t="shared" si="110"/>
        <v>362.27987421383648</v>
      </c>
      <c r="J1807" s="18">
        <f t="shared" si="111"/>
        <v>0.83664554092799837</v>
      </c>
      <c r="K1807" s="18"/>
      <c r="L1807" s="56" t="str">
        <f>+VLOOKUP(Tabla1[[#This Row],[Operador]],OPE_6[#All],9,FALSE)</f>
        <v>B-FEP SA</v>
      </c>
    </row>
    <row r="1808" spans="1:12" x14ac:dyDescent="0.2">
      <c r="A1808" s="15">
        <v>2017</v>
      </c>
      <c r="B1808" s="15" t="s">
        <v>29</v>
      </c>
      <c r="C1808" s="16" t="str">
        <f t="shared" si="109"/>
        <v>Septiembre-2017</v>
      </c>
      <c r="D1808" s="15" t="s">
        <v>7</v>
      </c>
      <c r="E1808" s="67">
        <v>628110</v>
      </c>
      <c r="F1808" s="67">
        <v>278611002</v>
      </c>
      <c r="G1808" s="17">
        <f>+Tabla1[[#This Row],[Toneladas Km (Ton.Km)]]/Tabla1[[#This Row],[Toneladas (Ton)]]</f>
        <v>443.57039690500073</v>
      </c>
      <c r="H1808" s="18">
        <v>179524000</v>
      </c>
      <c r="I1808" s="18">
        <f t="shared" si="110"/>
        <v>285.8161786948146</v>
      </c>
      <c r="J1808" s="18">
        <f t="shared" si="111"/>
        <v>0.64435359232511569</v>
      </c>
      <c r="K1808" s="18"/>
      <c r="L1808" s="56" t="str">
        <f>+VLOOKUP(Tabla1[[#This Row],[Operador]],OPE_6[#All],9,FALSE)</f>
        <v>C-NCA SA</v>
      </c>
    </row>
    <row r="1809" spans="1:12" x14ac:dyDescent="0.2">
      <c r="A1809" s="15">
        <v>2017</v>
      </c>
      <c r="B1809" s="15" t="s">
        <v>29</v>
      </c>
      <c r="C1809" s="16" t="str">
        <f t="shared" si="109"/>
        <v>Septiembre-2017</v>
      </c>
      <c r="D1809" s="15" t="s">
        <v>8</v>
      </c>
      <c r="E1809" s="67">
        <v>103298</v>
      </c>
      <c r="F1809" s="67">
        <v>67647626</v>
      </c>
      <c r="G1809" s="17">
        <f>+Tabla1[[#This Row],[Toneladas Km (Ton.Km)]]/Tabla1[[#This Row],[Toneladas (Ton)]]</f>
        <v>654.87837131406218</v>
      </c>
      <c r="H1809" s="18">
        <v>56555000</v>
      </c>
      <c r="I1809" s="18">
        <f t="shared" si="110"/>
        <v>547.49365912215148</v>
      </c>
      <c r="J1809" s="18">
        <f t="shared" si="111"/>
        <v>0.83602342527142048</v>
      </c>
      <c r="K1809" s="18"/>
      <c r="L1809" s="56" t="str">
        <f>+VLOOKUP(Tabla1[[#This Row],[Operador]],OPE_6[#All],9,FALSE)</f>
        <v>D-BCyL SA - TAC - L. BEL</v>
      </c>
    </row>
    <row r="1810" spans="1:12" x14ac:dyDescent="0.2">
      <c r="A1810" s="15">
        <v>2017</v>
      </c>
      <c r="B1810" s="15" t="s">
        <v>29</v>
      </c>
      <c r="C1810" s="16" t="str">
        <f t="shared" si="109"/>
        <v>Septiembre-2017</v>
      </c>
      <c r="D1810" s="15" t="s">
        <v>9</v>
      </c>
      <c r="E1810" s="67">
        <v>22445</v>
      </c>
      <c r="F1810" s="67">
        <v>15967686</v>
      </c>
      <c r="G1810" s="17">
        <f>+Tabla1[[#This Row],[Toneladas Km (Ton.Km)]]/Tabla1[[#This Row],[Toneladas (Ton)]]</f>
        <v>711.41394519937626</v>
      </c>
      <c r="H1810" s="18">
        <v>8956000</v>
      </c>
      <c r="I1810" s="18">
        <f t="shared" si="110"/>
        <v>399.0198262419247</v>
      </c>
      <c r="J1810" s="18">
        <f t="shared" si="111"/>
        <v>0.56088277287015786</v>
      </c>
      <c r="K1810" s="18"/>
      <c r="L1810" s="56" t="str">
        <f>+VLOOKUP(Tabla1[[#This Row],[Operador]],OPE_6[#All],9,FALSE)</f>
        <v>E-BCyL SA - TAC - L. URQ</v>
      </c>
    </row>
    <row r="1811" spans="1:12" x14ac:dyDescent="0.2">
      <c r="A1811" s="15">
        <v>2017</v>
      </c>
      <c r="B1811" s="15" t="s">
        <v>29</v>
      </c>
      <c r="C1811" s="16" t="str">
        <f t="shared" si="109"/>
        <v>Septiembre-2017</v>
      </c>
      <c r="D1811" s="15" t="s">
        <v>10</v>
      </c>
      <c r="E1811" s="67">
        <v>160046</v>
      </c>
      <c r="F1811" s="67">
        <v>107863445</v>
      </c>
      <c r="G1811" s="17">
        <f>+Tabla1[[#This Row],[Toneladas Km (Ton.Km)]]/Tabla1[[#This Row],[Toneladas (Ton)]]</f>
        <v>673.95276982867426</v>
      </c>
      <c r="H1811" s="18">
        <v>73920000</v>
      </c>
      <c r="I1811" s="18">
        <f t="shared" si="110"/>
        <v>461.86721317621186</v>
      </c>
      <c r="J1811" s="18">
        <f t="shared" si="111"/>
        <v>0.68531095034096123</v>
      </c>
      <c r="K1811" s="18"/>
      <c r="L1811" s="56" t="str">
        <f>+VLOOKUP(Tabla1[[#This Row],[Operador]],OPE_6[#All],9,FALSE)</f>
        <v>F-BCyL SA - TAC - L. SM</v>
      </c>
    </row>
    <row r="1812" spans="1:12" x14ac:dyDescent="0.2">
      <c r="A1812" s="15">
        <v>2017</v>
      </c>
      <c r="B1812" s="15" t="s">
        <v>30</v>
      </c>
      <c r="C1812" s="16" t="str">
        <f t="shared" si="109"/>
        <v>Octubre-2017</v>
      </c>
      <c r="D1812" s="15" t="s">
        <v>6</v>
      </c>
      <c r="E1812" s="67">
        <v>446642</v>
      </c>
      <c r="F1812" s="67">
        <v>172666994</v>
      </c>
      <c r="G1812" s="17">
        <f>+Tabla1[[#This Row],[Toneladas Km (Ton.Km)]]/Tabla1[[#This Row],[Toneladas (Ton)]]</f>
        <v>386.58924597328507</v>
      </c>
      <c r="H1812" s="18">
        <v>146503000</v>
      </c>
      <c r="I1812" s="18">
        <f t="shared" si="110"/>
        <v>328.00990502460581</v>
      </c>
      <c r="J1812" s="18">
        <f t="shared" si="111"/>
        <v>0.84847136448092675</v>
      </c>
      <c r="K1812" s="18"/>
      <c r="L1812" s="56" t="str">
        <f>+VLOOKUP(Tabla1[[#This Row],[Operador]],OPE_6[#All],9,FALSE)</f>
        <v>A-FSR SA</v>
      </c>
    </row>
    <row r="1813" spans="1:12" x14ac:dyDescent="0.2">
      <c r="A1813" s="15">
        <v>2017</v>
      </c>
      <c r="B1813" s="15" t="s">
        <v>30</v>
      </c>
      <c r="C1813" s="16" t="str">
        <f t="shared" si="109"/>
        <v>Octubre-2017</v>
      </c>
      <c r="D1813" s="15" t="s">
        <v>81</v>
      </c>
      <c r="E1813" s="67">
        <v>288000</v>
      </c>
      <c r="F1813" s="67">
        <v>132208621</v>
      </c>
      <c r="G1813" s="17">
        <f>+Tabla1[[#This Row],[Toneladas Km (Ton.Km)]]/Tabla1[[#This Row],[Toneladas (Ton)]]</f>
        <v>459.05771180555553</v>
      </c>
      <c r="H1813" s="18">
        <v>102720000</v>
      </c>
      <c r="I1813" s="18">
        <f t="shared" si="110"/>
        <v>356.66666666666669</v>
      </c>
      <c r="J1813" s="18">
        <f t="shared" si="111"/>
        <v>0.77695387201716593</v>
      </c>
      <c r="K1813" s="18"/>
      <c r="L1813" s="56" t="str">
        <f>+VLOOKUP(Tabla1[[#This Row],[Operador]],OPE_6[#All],9,FALSE)</f>
        <v>B-FEP SA</v>
      </c>
    </row>
    <row r="1814" spans="1:12" x14ac:dyDescent="0.2">
      <c r="A1814" s="15">
        <v>2017</v>
      </c>
      <c r="B1814" s="15" t="s">
        <v>30</v>
      </c>
      <c r="C1814" s="16" t="str">
        <f t="shared" si="109"/>
        <v>Octubre-2017</v>
      </c>
      <c r="D1814" s="15" t="s">
        <v>7</v>
      </c>
      <c r="E1814" s="67">
        <v>512048</v>
      </c>
      <c r="F1814" s="67">
        <v>276512069</v>
      </c>
      <c r="G1814" s="17">
        <f>+Tabla1[[#This Row],[Toneladas Km (Ton.Km)]]/Tabla1[[#This Row],[Toneladas (Ton)]]</f>
        <v>540.01200863981501</v>
      </c>
      <c r="H1814" s="18">
        <v>177051000</v>
      </c>
      <c r="I1814" s="18">
        <f t="shared" si="110"/>
        <v>345.77031840764926</v>
      </c>
      <c r="J1814" s="18">
        <f t="shared" si="111"/>
        <v>0.64030116529922609</v>
      </c>
      <c r="K1814" s="18"/>
      <c r="L1814" s="56" t="str">
        <f>+VLOOKUP(Tabla1[[#This Row],[Operador]],OPE_6[#All],9,FALSE)</f>
        <v>C-NCA SA</v>
      </c>
    </row>
    <row r="1815" spans="1:12" x14ac:dyDescent="0.2">
      <c r="A1815" s="15">
        <v>2017</v>
      </c>
      <c r="B1815" s="15" t="s">
        <v>30</v>
      </c>
      <c r="C1815" s="16" t="str">
        <f t="shared" si="109"/>
        <v>Octubre-2017</v>
      </c>
      <c r="D1815" s="15" t="s">
        <v>8</v>
      </c>
      <c r="E1815" s="67">
        <v>120171</v>
      </c>
      <c r="F1815" s="67">
        <v>80694984</v>
      </c>
      <c r="G1815" s="17">
        <f>+Tabla1[[#This Row],[Toneladas Km (Ton.Km)]]/Tabla1[[#This Row],[Toneladas (Ton)]]</f>
        <v>671.50131063234892</v>
      </c>
      <c r="H1815" s="18">
        <v>66252000</v>
      </c>
      <c r="I1815" s="18">
        <f t="shared" si="110"/>
        <v>551.31437701275684</v>
      </c>
      <c r="J1815" s="18">
        <f t="shared" si="111"/>
        <v>0.82101757402913667</v>
      </c>
      <c r="K1815" s="18"/>
      <c r="L1815" s="56" t="str">
        <f>+VLOOKUP(Tabla1[[#This Row],[Operador]],OPE_6[#All],9,FALSE)</f>
        <v>D-BCyL SA - TAC - L. BEL</v>
      </c>
    </row>
    <row r="1816" spans="1:12" x14ac:dyDescent="0.2">
      <c r="A1816" s="15">
        <v>2017</v>
      </c>
      <c r="B1816" s="15" t="s">
        <v>30</v>
      </c>
      <c r="C1816" s="16" t="str">
        <f t="shared" si="109"/>
        <v>Octubre-2017</v>
      </c>
      <c r="D1816" s="15" t="s">
        <v>9</v>
      </c>
      <c r="E1816" s="67">
        <v>28387</v>
      </c>
      <c r="F1816" s="67">
        <v>19838652</v>
      </c>
      <c r="G1816" s="17">
        <f>+Tabla1[[#This Row],[Toneladas Km (Ton.Km)]]/Tabla1[[#This Row],[Toneladas (Ton)]]</f>
        <v>698.86398703631949</v>
      </c>
      <c r="H1816" s="18">
        <v>9998000</v>
      </c>
      <c r="I1816" s="18">
        <f t="shared" si="110"/>
        <v>352.20347342093214</v>
      </c>
      <c r="J1816" s="18">
        <f t="shared" si="111"/>
        <v>0.50396569283033943</v>
      </c>
      <c r="K1816" s="18"/>
      <c r="L1816" s="56" t="str">
        <f>+VLOOKUP(Tabla1[[#This Row],[Operador]],OPE_6[#All],9,FALSE)</f>
        <v>E-BCyL SA - TAC - L. URQ</v>
      </c>
    </row>
    <row r="1817" spans="1:12" x14ac:dyDescent="0.2">
      <c r="A1817" s="15">
        <v>2017</v>
      </c>
      <c r="B1817" s="15" t="s">
        <v>30</v>
      </c>
      <c r="C1817" s="16" t="str">
        <f t="shared" si="109"/>
        <v>Octubre-2017</v>
      </c>
      <c r="D1817" s="15" t="s">
        <v>10</v>
      </c>
      <c r="E1817" s="67">
        <v>171744</v>
      </c>
      <c r="F1817" s="67">
        <v>111457317</v>
      </c>
      <c r="G1817" s="17">
        <f>+Tabla1[[#This Row],[Toneladas Km (Ton.Km)]]/Tabla1[[#This Row],[Toneladas (Ton)]]</f>
        <v>648.97357112912243</v>
      </c>
      <c r="H1817" s="18">
        <v>73107000</v>
      </c>
      <c r="I1817" s="18">
        <f t="shared" si="110"/>
        <v>425.67425936277249</v>
      </c>
      <c r="J1817" s="18">
        <f t="shared" si="111"/>
        <v>0.65591925203080204</v>
      </c>
      <c r="K1817" s="18"/>
      <c r="L1817" s="56" t="str">
        <f>+VLOOKUP(Tabla1[[#This Row],[Operador]],OPE_6[#All],9,FALSE)</f>
        <v>F-BCyL SA - TAC - L. SM</v>
      </c>
    </row>
    <row r="1818" spans="1:12" x14ac:dyDescent="0.2">
      <c r="A1818" s="15">
        <v>2017</v>
      </c>
      <c r="B1818" s="15" t="s">
        <v>31</v>
      </c>
      <c r="C1818" s="16" t="str">
        <f t="shared" si="109"/>
        <v>Noviembre-2017</v>
      </c>
      <c r="D1818" s="15" t="s">
        <v>6</v>
      </c>
      <c r="E1818" s="67">
        <v>442395</v>
      </c>
      <c r="F1818" s="67">
        <v>179620852</v>
      </c>
      <c r="G1818" s="17">
        <f>+Tabla1[[#This Row],[Toneladas Km (Ton.Km)]]/Tabla1[[#This Row],[Toneladas (Ton)]]</f>
        <v>406.01917291108623</v>
      </c>
      <c r="H1818" s="18">
        <v>147610000</v>
      </c>
      <c r="I1818" s="18">
        <f t="shared" si="110"/>
        <v>333.66109472304163</v>
      </c>
      <c r="J1818" s="18">
        <f t="shared" si="111"/>
        <v>0.82178654847934918</v>
      </c>
      <c r="K1818" s="18"/>
      <c r="L1818" s="56" t="str">
        <f>+VLOOKUP(Tabla1[[#This Row],[Operador]],OPE_6[#All],9,FALSE)</f>
        <v>A-FSR SA</v>
      </c>
    </row>
    <row r="1819" spans="1:12" x14ac:dyDescent="0.2">
      <c r="A1819" s="15">
        <v>2017</v>
      </c>
      <c r="B1819" s="15" t="s">
        <v>31</v>
      </c>
      <c r="C1819" s="16" t="str">
        <f t="shared" si="109"/>
        <v>Noviembre-2017</v>
      </c>
      <c r="D1819" s="15" t="s">
        <v>81</v>
      </c>
      <c r="E1819" s="67">
        <v>222000</v>
      </c>
      <c r="F1819" s="67">
        <v>104156812</v>
      </c>
      <c r="G1819" s="17">
        <f>+Tabla1[[#This Row],[Toneladas Km (Ton.Km)]]/Tabla1[[#This Row],[Toneladas (Ton)]]</f>
        <v>469.17482882882882</v>
      </c>
      <c r="H1819" s="18">
        <v>77639000</v>
      </c>
      <c r="I1819" s="18">
        <f t="shared" si="110"/>
        <v>349.72522522522524</v>
      </c>
      <c r="J1819" s="18">
        <f t="shared" si="111"/>
        <v>0.74540491888326998</v>
      </c>
      <c r="K1819" s="18"/>
      <c r="L1819" s="56" t="str">
        <f>+VLOOKUP(Tabla1[[#This Row],[Operador]],OPE_6[#All],9,FALSE)</f>
        <v>B-FEP SA</v>
      </c>
    </row>
    <row r="1820" spans="1:12" x14ac:dyDescent="0.2">
      <c r="A1820" s="15">
        <v>2017</v>
      </c>
      <c r="B1820" s="15" t="s">
        <v>31</v>
      </c>
      <c r="C1820" s="16" t="str">
        <f t="shared" si="109"/>
        <v>Noviembre-2017</v>
      </c>
      <c r="D1820" s="15" t="s">
        <v>7</v>
      </c>
      <c r="E1820" s="67">
        <v>626778</v>
      </c>
      <c r="F1820" s="67">
        <v>261320538</v>
      </c>
      <c r="G1820" s="17">
        <f>+Tabla1[[#This Row],[Toneladas Km (Ton.Km)]]/Tabla1[[#This Row],[Toneladas (Ton)]]</f>
        <v>416.92678747499116</v>
      </c>
      <c r="H1820" s="18">
        <v>168141000</v>
      </c>
      <c r="I1820" s="18">
        <f t="shared" si="110"/>
        <v>268.26244699080058</v>
      </c>
      <c r="J1820" s="18">
        <f t="shared" si="111"/>
        <v>0.64342818703365745</v>
      </c>
      <c r="K1820" s="18"/>
      <c r="L1820" s="56" t="str">
        <f>+VLOOKUP(Tabla1[[#This Row],[Operador]],OPE_6[#All],9,FALSE)</f>
        <v>C-NCA SA</v>
      </c>
    </row>
    <row r="1821" spans="1:12" x14ac:dyDescent="0.2">
      <c r="A1821" s="15">
        <v>2017</v>
      </c>
      <c r="B1821" s="15" t="s">
        <v>31</v>
      </c>
      <c r="C1821" s="16" t="str">
        <f t="shared" si="109"/>
        <v>Noviembre-2017</v>
      </c>
      <c r="D1821" s="15" t="s">
        <v>8</v>
      </c>
      <c r="E1821" s="67">
        <v>151658</v>
      </c>
      <c r="F1821" s="67">
        <v>88027223</v>
      </c>
      <c r="G1821" s="17">
        <f>+Tabla1[[#This Row],[Toneladas Km (Ton.Km)]]/Tabla1[[#This Row],[Toneladas (Ton)]]</f>
        <v>580.432440095478</v>
      </c>
      <c r="H1821" s="18">
        <v>63230000</v>
      </c>
      <c r="I1821" s="18">
        <f t="shared" si="110"/>
        <v>416.92492318242358</v>
      </c>
      <c r="J1821" s="18">
        <f t="shared" si="111"/>
        <v>0.71830051937455752</v>
      </c>
      <c r="K1821" s="18"/>
      <c r="L1821" s="56" t="str">
        <f>+VLOOKUP(Tabla1[[#This Row],[Operador]],OPE_6[#All],9,FALSE)</f>
        <v>D-BCyL SA - TAC - L. BEL</v>
      </c>
    </row>
    <row r="1822" spans="1:12" x14ac:dyDescent="0.2">
      <c r="A1822" s="15">
        <v>2017</v>
      </c>
      <c r="B1822" s="15" t="s">
        <v>31</v>
      </c>
      <c r="C1822" s="16" t="str">
        <f t="shared" si="109"/>
        <v>Noviembre-2017</v>
      </c>
      <c r="D1822" s="15" t="s">
        <v>9</v>
      </c>
      <c r="E1822" s="67">
        <v>29054</v>
      </c>
      <c r="F1822" s="67">
        <v>18981627</v>
      </c>
      <c r="G1822" s="17">
        <f>+Tabla1[[#This Row],[Toneladas Km (Ton.Km)]]/Tabla1[[#This Row],[Toneladas (Ton)]]</f>
        <v>653.32233083224344</v>
      </c>
      <c r="H1822" s="18">
        <v>10246000</v>
      </c>
      <c r="I1822" s="18">
        <f t="shared" ref="I1822:I1829" si="112">+H1822/E1822</f>
        <v>352.65367935568253</v>
      </c>
      <c r="J1822" s="18">
        <f t="shared" ref="J1822:J1829" si="113">+H1822/F1822</f>
        <v>0.53978513011555862</v>
      </c>
      <c r="K1822" s="18"/>
      <c r="L1822" s="56" t="str">
        <f>+VLOOKUP(Tabla1[[#This Row],[Operador]],OPE_6[#All],9,FALSE)</f>
        <v>E-BCyL SA - TAC - L. URQ</v>
      </c>
    </row>
    <row r="1823" spans="1:12" x14ac:dyDescent="0.2">
      <c r="A1823" s="15">
        <v>2017</v>
      </c>
      <c r="B1823" s="15" t="s">
        <v>31</v>
      </c>
      <c r="C1823" s="16" t="str">
        <f t="shared" si="109"/>
        <v>Noviembre-2017</v>
      </c>
      <c r="D1823" s="15" t="s">
        <v>10</v>
      </c>
      <c r="E1823" s="67">
        <v>180165</v>
      </c>
      <c r="F1823" s="67">
        <v>127241460</v>
      </c>
      <c r="G1823" s="17">
        <f>+Tabla1[[#This Row],[Toneladas Km (Ton.Km)]]/Tabla1[[#This Row],[Toneladas (Ton)]]</f>
        <v>706.24960452918162</v>
      </c>
      <c r="H1823" s="18">
        <v>80860000</v>
      </c>
      <c r="I1823" s="18">
        <f t="shared" si="112"/>
        <v>448.81081231093719</v>
      </c>
      <c r="J1823" s="18">
        <f t="shared" si="113"/>
        <v>0.63548469186065615</v>
      </c>
      <c r="K1823" s="18"/>
      <c r="L1823" s="56" t="str">
        <f>+VLOOKUP(Tabla1[[#This Row],[Operador]],OPE_6[#All],9,FALSE)</f>
        <v>F-BCyL SA - TAC - L. SM</v>
      </c>
    </row>
    <row r="1824" spans="1:12" x14ac:dyDescent="0.2">
      <c r="A1824" s="15">
        <v>2017</v>
      </c>
      <c r="B1824" s="15" t="s">
        <v>32</v>
      </c>
      <c r="C1824" s="16" t="str">
        <f t="shared" si="109"/>
        <v>Diciembre-2017</v>
      </c>
      <c r="D1824" s="15" t="s">
        <v>6</v>
      </c>
      <c r="E1824" s="67">
        <v>402403</v>
      </c>
      <c r="F1824" s="67">
        <v>165719222</v>
      </c>
      <c r="G1824" s="17">
        <f>+Tabla1[[#This Row],[Toneladas Km (Ton.Km)]]/Tabla1[[#This Row],[Toneladas (Ton)]]</f>
        <v>411.82402218671331</v>
      </c>
      <c r="H1824" s="18">
        <v>138451000</v>
      </c>
      <c r="I1824" s="18">
        <f t="shared" si="112"/>
        <v>344.060556208577</v>
      </c>
      <c r="J1824" s="18">
        <f t="shared" si="113"/>
        <v>0.83545528592935348</v>
      </c>
      <c r="K1824" s="18"/>
      <c r="L1824" s="56" t="str">
        <f>+VLOOKUP(Tabla1[[#This Row],[Operador]],OPE_6[#All],9,FALSE)</f>
        <v>A-FSR SA</v>
      </c>
    </row>
    <row r="1825" spans="1:12" x14ac:dyDescent="0.2">
      <c r="A1825" s="15">
        <v>2017</v>
      </c>
      <c r="B1825" s="15" t="s">
        <v>32</v>
      </c>
      <c r="C1825" s="16" t="str">
        <f t="shared" si="109"/>
        <v>Diciembre-2017</v>
      </c>
      <c r="D1825" s="15" t="s">
        <v>81</v>
      </c>
      <c r="E1825" s="67">
        <v>262000</v>
      </c>
      <c r="F1825" s="67">
        <v>119162850</v>
      </c>
      <c r="G1825" s="17">
        <f>+Tabla1[[#This Row],[Toneladas Km (Ton.Km)]]/Tabla1[[#This Row],[Toneladas (Ton)]]</f>
        <v>454.82003816793895</v>
      </c>
      <c r="H1825" s="18">
        <v>90005000</v>
      </c>
      <c r="I1825" s="18">
        <f t="shared" si="112"/>
        <v>343.53053435114504</v>
      </c>
      <c r="J1825" s="18">
        <f t="shared" si="113"/>
        <v>0.75531090436323067</v>
      </c>
      <c r="K1825" s="18"/>
      <c r="L1825" s="56" t="str">
        <f>+VLOOKUP(Tabla1[[#This Row],[Operador]],OPE_6[#All],9,FALSE)</f>
        <v>B-FEP SA</v>
      </c>
    </row>
    <row r="1826" spans="1:12" x14ac:dyDescent="0.2">
      <c r="A1826" s="15">
        <v>2017</v>
      </c>
      <c r="B1826" s="15" t="s">
        <v>32</v>
      </c>
      <c r="C1826" s="16" t="str">
        <f t="shared" si="109"/>
        <v>Diciembre-2017</v>
      </c>
      <c r="D1826" s="15" t="s">
        <v>7</v>
      </c>
      <c r="E1826" s="67">
        <v>548403</v>
      </c>
      <c r="F1826" s="67">
        <v>223392460</v>
      </c>
      <c r="G1826" s="17">
        <f>+Tabla1[[#This Row],[Toneladas Km (Ton.Km)]]/Tabla1[[#This Row],[Toneladas (Ton)]]</f>
        <v>407.35090800013859</v>
      </c>
      <c r="H1826" s="18">
        <v>142852000</v>
      </c>
      <c r="I1826" s="18">
        <f t="shared" si="112"/>
        <v>260.48726939859921</v>
      </c>
      <c r="J1826" s="18">
        <f t="shared" si="113"/>
        <v>0.63946652451922503</v>
      </c>
      <c r="K1826" s="18"/>
      <c r="L1826" s="56" t="str">
        <f>+VLOOKUP(Tabla1[[#This Row],[Operador]],OPE_6[#All],9,FALSE)</f>
        <v>C-NCA SA</v>
      </c>
    </row>
    <row r="1827" spans="1:12" x14ac:dyDescent="0.2">
      <c r="A1827" s="15">
        <v>2017</v>
      </c>
      <c r="B1827" s="15" t="s">
        <v>32</v>
      </c>
      <c r="C1827" s="16" t="str">
        <f t="shared" si="109"/>
        <v>Diciembre-2017</v>
      </c>
      <c r="D1827" s="15" t="s">
        <v>8</v>
      </c>
      <c r="E1827" s="67">
        <v>133559</v>
      </c>
      <c r="F1827" s="67">
        <v>66180733</v>
      </c>
      <c r="G1827" s="17">
        <f>+Tabla1[[#This Row],[Toneladas Km (Ton.Km)]]/Tabla1[[#This Row],[Toneladas (Ton)]]</f>
        <v>495.51683525632865</v>
      </c>
      <c r="H1827" s="18">
        <v>58453000</v>
      </c>
      <c r="I1827" s="18">
        <f t="shared" si="112"/>
        <v>437.65676592367419</v>
      </c>
      <c r="J1827" s="18">
        <f t="shared" si="113"/>
        <v>0.88323288894367491</v>
      </c>
      <c r="K1827" s="18"/>
      <c r="L1827" s="56" t="str">
        <f>+VLOOKUP(Tabla1[[#This Row],[Operador]],OPE_6[#All],9,FALSE)</f>
        <v>D-BCyL SA - TAC - L. BEL</v>
      </c>
    </row>
    <row r="1828" spans="1:12" x14ac:dyDescent="0.2">
      <c r="A1828" s="15">
        <v>2017</v>
      </c>
      <c r="B1828" s="15" t="s">
        <v>32</v>
      </c>
      <c r="C1828" s="16" t="str">
        <f t="shared" si="109"/>
        <v>Diciembre-2017</v>
      </c>
      <c r="D1828" s="15" t="s">
        <v>9</v>
      </c>
      <c r="E1828" s="67">
        <v>22474</v>
      </c>
      <c r="F1828" s="67">
        <v>15713172</v>
      </c>
      <c r="G1828" s="17">
        <f>+Tabla1[[#This Row],[Toneladas Km (Ton.Km)]]/Tabla1[[#This Row],[Toneladas (Ton)]]</f>
        <v>699.17113108480908</v>
      </c>
      <c r="H1828" s="18">
        <v>7747000</v>
      </c>
      <c r="I1828" s="18">
        <f t="shared" si="112"/>
        <v>344.70944202189196</v>
      </c>
      <c r="J1828" s="18">
        <f t="shared" si="113"/>
        <v>0.49302585117759801</v>
      </c>
      <c r="K1828" s="18"/>
      <c r="L1828" s="56" t="str">
        <f>+VLOOKUP(Tabla1[[#This Row],[Operador]],OPE_6[#All],9,FALSE)</f>
        <v>E-BCyL SA - TAC - L. URQ</v>
      </c>
    </row>
    <row r="1829" spans="1:12" x14ac:dyDescent="0.2">
      <c r="A1829" s="15">
        <v>2017</v>
      </c>
      <c r="B1829" s="15" t="s">
        <v>32</v>
      </c>
      <c r="C1829" s="16" t="str">
        <f t="shared" si="109"/>
        <v>Diciembre-2017</v>
      </c>
      <c r="D1829" s="15" t="s">
        <v>10</v>
      </c>
      <c r="E1829" s="67">
        <v>180298</v>
      </c>
      <c r="F1829" s="67">
        <v>131298360</v>
      </c>
      <c r="G1829" s="17">
        <f>+Tabla1[[#This Row],[Toneladas Km (Ton.Km)]]/Tabla1[[#This Row],[Toneladas (Ton)]]</f>
        <v>728.22970859355064</v>
      </c>
      <c r="H1829" s="18">
        <v>79025000</v>
      </c>
      <c r="I1829" s="18">
        <f t="shared" si="112"/>
        <v>438.30214422788936</v>
      </c>
      <c r="J1829" s="18">
        <f t="shared" si="113"/>
        <v>0.60187347351482534</v>
      </c>
      <c r="K1829" s="18"/>
      <c r="L1829" s="56" t="str">
        <f>+VLOOKUP(Tabla1[[#This Row],[Operador]],OPE_6[#All],9,FALSE)</f>
        <v>F-BCyL SA - TAC - L. SM</v>
      </c>
    </row>
    <row r="1830" spans="1:12" x14ac:dyDescent="0.2">
      <c r="A1830" s="15">
        <v>2017</v>
      </c>
      <c r="B1830" s="15" t="s">
        <v>4</v>
      </c>
      <c r="C1830" s="50" t="str">
        <f t="shared" si="109"/>
        <v>Enero-2017</v>
      </c>
      <c r="D1830" s="15" t="s">
        <v>48</v>
      </c>
      <c r="E1830" s="67">
        <v>18520</v>
      </c>
      <c r="F1830" s="67">
        <v>0</v>
      </c>
      <c r="G1830" s="17">
        <v>0</v>
      </c>
      <c r="I1830" s="18">
        <v>0</v>
      </c>
      <c r="J1830" s="18" t="s">
        <v>114</v>
      </c>
      <c r="K1830" s="18"/>
      <c r="L1830" s="56" t="str">
        <f>+VLOOKUP(Tabla1[[#This Row],[Operador]],OPE_6[#All],9,FALSE)</f>
        <v>G-TP SA</v>
      </c>
    </row>
    <row r="1831" spans="1:12" x14ac:dyDescent="0.2">
      <c r="A1831" s="15">
        <v>2017</v>
      </c>
      <c r="B1831" s="15" t="s">
        <v>11</v>
      </c>
      <c r="C1831" s="50" t="str">
        <f t="shared" si="109"/>
        <v>Febrero-2017</v>
      </c>
      <c r="D1831" s="15" t="s">
        <v>48</v>
      </c>
      <c r="E1831" s="67">
        <v>21000</v>
      </c>
      <c r="F1831" s="67">
        <v>0</v>
      </c>
      <c r="G1831" s="17">
        <v>0</v>
      </c>
      <c r="I1831" s="18">
        <v>0</v>
      </c>
      <c r="J1831" s="18" t="s">
        <v>114</v>
      </c>
      <c r="K1831" s="18"/>
      <c r="L1831" s="56" t="str">
        <f>+VLOOKUP(Tabla1[[#This Row],[Operador]],OPE_6[#All],9,FALSE)</f>
        <v>G-TP SA</v>
      </c>
    </row>
    <row r="1832" spans="1:12" x14ac:dyDescent="0.2">
      <c r="A1832" s="15">
        <v>2017</v>
      </c>
      <c r="B1832" s="15" t="s">
        <v>12</v>
      </c>
      <c r="C1832" s="50" t="str">
        <f t="shared" si="109"/>
        <v>Marzo-2017</v>
      </c>
      <c r="D1832" s="15" t="s">
        <v>48</v>
      </c>
      <c r="E1832" s="67">
        <v>22520</v>
      </c>
      <c r="F1832" s="67">
        <v>0</v>
      </c>
      <c r="G1832" s="17">
        <v>0</v>
      </c>
      <c r="I1832" s="18">
        <v>0</v>
      </c>
      <c r="J1832" s="18" t="s">
        <v>114</v>
      </c>
      <c r="K1832" s="18"/>
      <c r="L1832" s="56" t="str">
        <f>+VLOOKUP(Tabla1[[#This Row],[Operador]],OPE_6[#All],9,FALSE)</f>
        <v>G-TP SA</v>
      </c>
    </row>
    <row r="1833" spans="1:12" x14ac:dyDescent="0.2">
      <c r="A1833" s="15">
        <v>2017</v>
      </c>
      <c r="B1833" s="15" t="s">
        <v>13</v>
      </c>
      <c r="C1833" s="50" t="str">
        <f t="shared" si="109"/>
        <v>Abril-2017</v>
      </c>
      <c r="D1833" s="15" t="s">
        <v>48</v>
      </c>
      <c r="E1833" s="67">
        <v>21840</v>
      </c>
      <c r="F1833" s="67">
        <v>0</v>
      </c>
      <c r="G1833" s="17">
        <v>0</v>
      </c>
      <c r="I1833" s="18">
        <v>0</v>
      </c>
      <c r="J1833" s="18" t="s">
        <v>114</v>
      </c>
      <c r="K1833" s="18"/>
      <c r="L1833" s="56" t="str">
        <f>+VLOOKUP(Tabla1[[#This Row],[Operador]],OPE_6[#All],9,FALSE)</f>
        <v>G-TP SA</v>
      </c>
    </row>
    <row r="1834" spans="1:12" x14ac:dyDescent="0.2">
      <c r="A1834" s="15">
        <v>2017</v>
      </c>
      <c r="B1834" s="15" t="s">
        <v>14</v>
      </c>
      <c r="C1834" s="50" t="str">
        <f t="shared" ref="C1834:C1897" si="114" xml:space="preserve"> B1834 &amp; "-" &amp; A1834</f>
        <v>Mayo-2017</v>
      </c>
      <c r="D1834" s="15" t="s">
        <v>48</v>
      </c>
      <c r="E1834" s="67">
        <v>26040</v>
      </c>
      <c r="F1834" s="67">
        <v>0</v>
      </c>
      <c r="G1834" s="17">
        <v>0</v>
      </c>
      <c r="I1834" s="18">
        <v>0</v>
      </c>
      <c r="J1834" s="18" t="s">
        <v>114</v>
      </c>
      <c r="K1834" s="18"/>
      <c r="L1834" s="56" t="str">
        <f>+VLOOKUP(Tabla1[[#This Row],[Operador]],OPE_6[#All],9,FALSE)</f>
        <v>G-TP SA</v>
      </c>
    </row>
    <row r="1835" spans="1:12" x14ac:dyDescent="0.2">
      <c r="A1835" s="15">
        <v>2017</v>
      </c>
      <c r="B1835" s="15" t="s">
        <v>15</v>
      </c>
      <c r="C1835" s="50" t="str">
        <f t="shared" si="114"/>
        <v>Junio-2017</v>
      </c>
      <c r="D1835" s="15" t="s">
        <v>48</v>
      </c>
      <c r="E1835" s="67">
        <v>23920</v>
      </c>
      <c r="F1835" s="67">
        <v>0</v>
      </c>
      <c r="G1835" s="17">
        <v>0</v>
      </c>
      <c r="I1835" s="18">
        <v>0</v>
      </c>
      <c r="J1835" s="18" t="s">
        <v>114</v>
      </c>
      <c r="K1835" s="18"/>
      <c r="L1835" s="56" t="str">
        <f>+VLOOKUP(Tabla1[[#This Row],[Operador]],OPE_6[#All],9,FALSE)</f>
        <v>G-TP SA</v>
      </c>
    </row>
    <row r="1836" spans="1:12" x14ac:dyDescent="0.2">
      <c r="A1836" s="15">
        <v>2017</v>
      </c>
      <c r="B1836" s="15" t="s">
        <v>16</v>
      </c>
      <c r="C1836" s="50" t="str">
        <f t="shared" si="114"/>
        <v>Julio-2017</v>
      </c>
      <c r="D1836" s="15" t="s">
        <v>48</v>
      </c>
      <c r="E1836" s="67">
        <v>16920</v>
      </c>
      <c r="F1836" s="67">
        <v>0</v>
      </c>
      <c r="G1836" s="17">
        <v>0</v>
      </c>
      <c r="I1836" s="18">
        <v>0</v>
      </c>
      <c r="J1836" s="18" t="s">
        <v>114</v>
      </c>
      <c r="K1836" s="18"/>
      <c r="L1836" s="56" t="str">
        <f>+VLOOKUP(Tabla1[[#This Row],[Operador]],OPE_6[#All],9,FALSE)</f>
        <v>G-TP SA</v>
      </c>
    </row>
    <row r="1837" spans="1:12" x14ac:dyDescent="0.2">
      <c r="A1837" s="15">
        <v>2017</v>
      </c>
      <c r="B1837" s="15" t="s">
        <v>28</v>
      </c>
      <c r="C1837" s="50" t="str">
        <f t="shared" si="114"/>
        <v>Agosto-2017</v>
      </c>
      <c r="D1837" s="15" t="s">
        <v>48</v>
      </c>
      <c r="E1837" s="67">
        <v>15840</v>
      </c>
      <c r="F1837" s="67">
        <v>0</v>
      </c>
      <c r="G1837" s="17">
        <v>0</v>
      </c>
      <c r="I1837" s="18">
        <v>0</v>
      </c>
      <c r="J1837" s="18" t="s">
        <v>114</v>
      </c>
      <c r="K1837" s="18"/>
      <c r="L1837" s="56" t="str">
        <f>+VLOOKUP(Tabla1[[#This Row],[Operador]],OPE_6[#All],9,FALSE)</f>
        <v>G-TP SA</v>
      </c>
    </row>
    <row r="1838" spans="1:12" x14ac:dyDescent="0.2">
      <c r="A1838" s="15">
        <v>2017</v>
      </c>
      <c r="B1838" s="15" t="s">
        <v>29</v>
      </c>
      <c r="C1838" s="50" t="str">
        <f t="shared" si="114"/>
        <v>Septiembre-2017</v>
      </c>
      <c r="D1838" s="15" t="s">
        <v>48</v>
      </c>
      <c r="E1838" s="67">
        <v>14360</v>
      </c>
      <c r="F1838" s="67">
        <v>0</v>
      </c>
      <c r="G1838" s="17">
        <v>0</v>
      </c>
      <c r="I1838" s="18">
        <v>0</v>
      </c>
      <c r="J1838" s="18" t="s">
        <v>114</v>
      </c>
      <c r="K1838" s="18"/>
      <c r="L1838" s="56" t="str">
        <f>+VLOOKUP(Tabla1[[#This Row],[Operador]],OPE_6[#All],9,FALSE)</f>
        <v>G-TP SA</v>
      </c>
    </row>
    <row r="1839" spans="1:12" x14ac:dyDescent="0.2">
      <c r="A1839" s="15">
        <v>2017</v>
      </c>
      <c r="B1839" s="15" t="s">
        <v>30</v>
      </c>
      <c r="C1839" s="50" t="str">
        <f t="shared" si="114"/>
        <v>Octubre-2017</v>
      </c>
      <c r="D1839" s="15" t="s">
        <v>48</v>
      </c>
      <c r="E1839" s="67">
        <v>19680</v>
      </c>
      <c r="F1839" s="67">
        <v>0</v>
      </c>
      <c r="G1839" s="17">
        <v>0</v>
      </c>
      <c r="I1839" s="18">
        <v>0</v>
      </c>
      <c r="J1839" s="18" t="s">
        <v>114</v>
      </c>
      <c r="K1839" s="18"/>
      <c r="L1839" s="56" t="str">
        <f>+VLOOKUP(Tabla1[[#This Row],[Operador]],OPE_6[#All],9,FALSE)</f>
        <v>G-TP SA</v>
      </c>
    </row>
    <row r="1840" spans="1:12" x14ac:dyDescent="0.2">
      <c r="A1840" s="15">
        <v>2017</v>
      </c>
      <c r="B1840" s="15" t="s">
        <v>31</v>
      </c>
      <c r="C1840" s="50" t="str">
        <f t="shared" si="114"/>
        <v>Noviembre-2017</v>
      </c>
      <c r="D1840" s="15" t="s">
        <v>48</v>
      </c>
      <c r="E1840" s="67">
        <v>26440</v>
      </c>
      <c r="F1840" s="67">
        <v>0</v>
      </c>
      <c r="G1840" s="17">
        <v>0</v>
      </c>
      <c r="I1840" s="18">
        <v>0</v>
      </c>
      <c r="J1840" s="18" t="s">
        <v>114</v>
      </c>
      <c r="K1840" s="18"/>
      <c r="L1840" s="56" t="str">
        <f>+VLOOKUP(Tabla1[[#This Row],[Operador]],OPE_6[#All],9,FALSE)</f>
        <v>G-TP SA</v>
      </c>
    </row>
    <row r="1841" spans="1:12" x14ac:dyDescent="0.2">
      <c r="A1841" s="15">
        <v>2017</v>
      </c>
      <c r="B1841" s="15" t="s">
        <v>32</v>
      </c>
      <c r="C1841" s="50" t="str">
        <f t="shared" si="114"/>
        <v>Diciembre-2017</v>
      </c>
      <c r="D1841" s="15" t="s">
        <v>48</v>
      </c>
      <c r="E1841" s="67">
        <v>0</v>
      </c>
      <c r="F1841" s="67">
        <v>0</v>
      </c>
      <c r="G1841" s="17" t="s">
        <v>114</v>
      </c>
      <c r="I1841" s="18" t="s">
        <v>114</v>
      </c>
      <c r="J1841" s="18" t="s">
        <v>114</v>
      </c>
      <c r="K1841" s="18"/>
      <c r="L1841" s="56" t="str">
        <f>+VLOOKUP(Tabla1[[#This Row],[Operador]],OPE_6[#All],9,FALSE)</f>
        <v>G-TP SA</v>
      </c>
    </row>
    <row r="1842" spans="1:12" x14ac:dyDescent="0.2">
      <c r="A1842" s="15">
        <v>2018</v>
      </c>
      <c r="B1842" s="15" t="s">
        <v>4</v>
      </c>
      <c r="C1842" s="16" t="str">
        <f t="shared" si="114"/>
        <v>Enero-2018</v>
      </c>
      <c r="D1842" s="15" t="s">
        <v>6</v>
      </c>
      <c r="E1842" s="67">
        <v>381460.70400000003</v>
      </c>
      <c r="F1842" s="67">
        <v>169776466.34999999</v>
      </c>
      <c r="G1842" s="17">
        <f>+Tabla1[[#This Row],[Toneladas Km (Ton.Km)]]/Tabla1[[#This Row],[Toneladas (Ton)]]</f>
        <v>445.06934677601805</v>
      </c>
      <c r="H1842" s="18">
        <v>137645578.94</v>
      </c>
      <c r="I1842" s="18">
        <f t="shared" ref="I1842:I1873" si="115">+H1842/E1842</f>
        <v>360.83816103899392</v>
      </c>
      <c r="J1842" s="18">
        <f t="shared" ref="J1842:J1873" si="116">+H1842/F1842</f>
        <v>0.81074592903965226</v>
      </c>
      <c r="K1842" s="18"/>
      <c r="L1842" s="56" t="str">
        <f>+VLOOKUP(Tabla1[[#This Row],[Operador]],OPE_6[#All],9,FALSE)</f>
        <v>A-FSR SA</v>
      </c>
    </row>
    <row r="1843" spans="1:12" x14ac:dyDescent="0.2">
      <c r="A1843" s="15">
        <v>2018</v>
      </c>
      <c r="B1843" s="15" t="s">
        <v>4</v>
      </c>
      <c r="C1843" s="16" t="str">
        <f t="shared" si="114"/>
        <v>Enero-2018</v>
      </c>
      <c r="D1843" s="15" t="s">
        <v>81</v>
      </c>
      <c r="E1843" s="67">
        <v>286999</v>
      </c>
      <c r="F1843" s="67">
        <v>110273815.76499999</v>
      </c>
      <c r="G1843" s="17">
        <f>+Tabla1[[#This Row],[Toneladas Km (Ton.Km)]]/Tabla1[[#This Row],[Toneladas (Ton)]]</f>
        <v>384.23066200579092</v>
      </c>
      <c r="H1843" s="18">
        <v>88694835.543450013</v>
      </c>
      <c r="I1843" s="18">
        <f t="shared" si="115"/>
        <v>309.04231562984546</v>
      </c>
      <c r="J1843" s="18">
        <f t="shared" si="116"/>
        <v>0.80431455942781505</v>
      </c>
      <c r="K1843" s="18"/>
      <c r="L1843" s="56" t="str">
        <f>+VLOOKUP(Tabla1[[#This Row],[Operador]],OPE_6[#All],9,FALSE)</f>
        <v>B-FEP SA</v>
      </c>
    </row>
    <row r="1844" spans="1:12" x14ac:dyDescent="0.2">
      <c r="A1844" s="15">
        <v>2018</v>
      </c>
      <c r="B1844" s="15" t="s">
        <v>4</v>
      </c>
      <c r="C1844" s="16" t="str">
        <f t="shared" si="114"/>
        <v>Enero-2018</v>
      </c>
      <c r="D1844" s="15" t="s">
        <v>7</v>
      </c>
      <c r="E1844" s="67">
        <v>477177.41999999993</v>
      </c>
      <c r="F1844" s="67">
        <v>209266944.48999998</v>
      </c>
      <c r="G1844" s="17">
        <f>+Tabla1[[#This Row],[Toneladas Km (Ton.Km)]]/Tabla1[[#This Row],[Toneladas (Ton)]]</f>
        <v>438.5516491748499</v>
      </c>
      <c r="H1844" s="18">
        <v>137294543.89839</v>
      </c>
      <c r="I1844" s="18">
        <f t="shared" si="115"/>
        <v>287.72221430425191</v>
      </c>
      <c r="J1844" s="18">
        <f t="shared" si="116"/>
        <v>0.65607372551354259</v>
      </c>
      <c r="K1844" s="18"/>
      <c r="L1844" s="56" t="str">
        <f>+VLOOKUP(Tabla1[[#This Row],[Operador]],OPE_6[#All],9,FALSE)</f>
        <v>C-NCA SA</v>
      </c>
    </row>
    <row r="1845" spans="1:12" x14ac:dyDescent="0.2">
      <c r="A1845" s="15">
        <v>2018</v>
      </c>
      <c r="B1845" s="15" t="s">
        <v>4</v>
      </c>
      <c r="C1845" s="16" t="str">
        <f t="shared" si="114"/>
        <v>Enero-2018</v>
      </c>
      <c r="D1845" s="15" t="s">
        <v>8</v>
      </c>
      <c r="E1845" s="67">
        <v>115127.19999999998</v>
      </c>
      <c r="F1845" s="67">
        <v>57690865.250000007</v>
      </c>
      <c r="G1845" s="17">
        <f>+Tabla1[[#This Row],[Toneladas Km (Ton.Km)]]/Tabla1[[#This Row],[Toneladas (Ton)]]</f>
        <v>501.10543164430311</v>
      </c>
      <c r="H1845" s="18">
        <v>44494361.490000002</v>
      </c>
      <c r="I1845" s="18">
        <f t="shared" si="115"/>
        <v>386.48001071857919</v>
      </c>
      <c r="J1845" s="18">
        <f t="shared" si="116"/>
        <v>0.77125488233165296</v>
      </c>
      <c r="K1845" s="18"/>
      <c r="L1845" s="56" t="str">
        <f>+VLOOKUP(Tabla1[[#This Row],[Operador]],OPE_6[#All],9,FALSE)</f>
        <v>D-BCyL SA - TAC - L. BEL</v>
      </c>
    </row>
    <row r="1846" spans="1:12" x14ac:dyDescent="0.2">
      <c r="A1846" s="15">
        <v>2018</v>
      </c>
      <c r="B1846" s="15" t="s">
        <v>4</v>
      </c>
      <c r="C1846" s="16" t="str">
        <f t="shared" si="114"/>
        <v>Enero-2018</v>
      </c>
      <c r="D1846" s="15" t="s">
        <v>9</v>
      </c>
      <c r="E1846" s="67">
        <v>20145</v>
      </c>
      <c r="F1846" s="67">
        <v>12954554</v>
      </c>
      <c r="G1846" s="17">
        <f>+Tabla1[[#This Row],[Toneladas Km (Ton.Km)]]/Tabla1[[#This Row],[Toneladas (Ton)]]</f>
        <v>643.06547530404566</v>
      </c>
      <c r="H1846" s="18">
        <v>7460060</v>
      </c>
      <c r="I1846" s="18">
        <f t="shared" si="115"/>
        <v>370.31819310002481</v>
      </c>
      <c r="J1846" s="18">
        <f t="shared" si="116"/>
        <v>0.57586390083363737</v>
      </c>
      <c r="K1846" s="18"/>
      <c r="L1846" s="56" t="str">
        <f>+VLOOKUP(Tabla1[[#This Row],[Operador]],OPE_6[#All],9,FALSE)</f>
        <v>E-BCyL SA - TAC - L. URQ</v>
      </c>
    </row>
    <row r="1847" spans="1:12" x14ac:dyDescent="0.2">
      <c r="A1847" s="15">
        <v>2018</v>
      </c>
      <c r="B1847" s="15" t="s">
        <v>4</v>
      </c>
      <c r="C1847" s="16" t="str">
        <f t="shared" si="114"/>
        <v>Enero-2018</v>
      </c>
      <c r="D1847" s="15" t="s">
        <v>10</v>
      </c>
      <c r="E1847" s="67">
        <v>136204</v>
      </c>
      <c r="F1847" s="67">
        <v>97313968</v>
      </c>
      <c r="G1847" s="17">
        <f>+Tabla1[[#This Row],[Toneladas Km (Ton.Km)]]/Tabla1[[#This Row],[Toneladas (Ton)]]</f>
        <v>714.47217409180348</v>
      </c>
      <c r="H1847" s="18">
        <v>64970973</v>
      </c>
      <c r="I1847" s="18">
        <f t="shared" si="115"/>
        <v>477.01222431059296</v>
      </c>
      <c r="J1847" s="18">
        <f t="shared" si="116"/>
        <v>0.66764283006114811</v>
      </c>
      <c r="K1847" s="18"/>
      <c r="L1847" s="56" t="str">
        <f>+VLOOKUP(Tabla1[[#This Row],[Operador]],OPE_6[#All],9,FALSE)</f>
        <v>F-BCyL SA - TAC - L. SM</v>
      </c>
    </row>
    <row r="1848" spans="1:12" x14ac:dyDescent="0.2">
      <c r="A1848" s="15">
        <v>2018</v>
      </c>
      <c r="B1848" s="15" t="s">
        <v>11</v>
      </c>
      <c r="C1848" s="16" t="str">
        <f t="shared" si="114"/>
        <v>Febrero-2018</v>
      </c>
      <c r="D1848" s="15" t="s">
        <v>6</v>
      </c>
      <c r="E1848" s="67">
        <v>347178.20399999997</v>
      </c>
      <c r="F1848" s="67">
        <v>149717713.13999999</v>
      </c>
      <c r="G1848" s="17">
        <f>+Tabla1[[#This Row],[Toneladas Km (Ton.Km)]]/Tabla1[[#This Row],[Toneladas (Ton)]]</f>
        <v>431.24168342088666</v>
      </c>
      <c r="H1848" s="18">
        <v>123729025</v>
      </c>
      <c r="I1848" s="18">
        <f t="shared" si="115"/>
        <v>356.38477178135298</v>
      </c>
      <c r="J1848" s="18">
        <f t="shared" si="116"/>
        <v>0.82641540807066605</v>
      </c>
      <c r="K1848" s="18"/>
      <c r="L1848" s="56" t="str">
        <f>+VLOOKUP(Tabla1[[#This Row],[Operador]],OPE_6[#All],9,FALSE)</f>
        <v>A-FSR SA</v>
      </c>
    </row>
    <row r="1849" spans="1:12" x14ac:dyDescent="0.2">
      <c r="A1849" s="15">
        <v>2018</v>
      </c>
      <c r="B1849" s="15" t="s">
        <v>11</v>
      </c>
      <c r="C1849" s="16" t="str">
        <f t="shared" si="114"/>
        <v>Febrero-2018</v>
      </c>
      <c r="D1849" s="15" t="s">
        <v>81</v>
      </c>
      <c r="E1849" s="67">
        <v>253000.16999999998</v>
      </c>
      <c r="F1849" s="67">
        <v>97196001.957400024</v>
      </c>
      <c r="G1849" s="17">
        <f>+Tabla1[[#This Row],[Toneladas Km (Ton.Km)]]/Tabla1[[#This Row],[Toneladas (Ton)]]</f>
        <v>384.17366263983155</v>
      </c>
      <c r="H1849" s="18">
        <v>85475705.495200038</v>
      </c>
      <c r="I1849" s="18">
        <f t="shared" si="115"/>
        <v>337.84841130818228</v>
      </c>
      <c r="J1849" s="18">
        <f t="shared" si="116"/>
        <v>0.87941585840807668</v>
      </c>
      <c r="K1849" s="18"/>
      <c r="L1849" s="56" t="str">
        <f>+VLOOKUP(Tabla1[[#This Row],[Operador]],OPE_6[#All],9,FALSE)</f>
        <v>B-FEP SA</v>
      </c>
    </row>
    <row r="1850" spans="1:12" x14ac:dyDescent="0.2">
      <c r="A1850" s="15">
        <v>2018</v>
      </c>
      <c r="B1850" s="15" t="s">
        <v>11</v>
      </c>
      <c r="C1850" s="16" t="str">
        <f t="shared" si="114"/>
        <v>Febrero-2018</v>
      </c>
      <c r="D1850" s="15" t="s">
        <v>7</v>
      </c>
      <c r="E1850" s="67">
        <v>496219.93000000005</v>
      </c>
      <c r="F1850" s="67">
        <v>203169106.31999996</v>
      </c>
      <c r="G1850" s="17">
        <f>+Tabla1[[#This Row],[Toneladas Km (Ton.Km)]]/Tabla1[[#This Row],[Toneladas (Ton)]]</f>
        <v>409.43358788511364</v>
      </c>
      <c r="H1850" s="18">
        <v>133546252.69999999</v>
      </c>
      <c r="I1850" s="18">
        <f t="shared" si="115"/>
        <v>269.12714428862211</v>
      </c>
      <c r="J1850" s="18">
        <f t="shared" si="116"/>
        <v>0.65731574607440058</v>
      </c>
      <c r="K1850" s="18"/>
      <c r="L1850" s="56" t="str">
        <f>+VLOOKUP(Tabla1[[#This Row],[Operador]],OPE_6[#All],9,FALSE)</f>
        <v>C-NCA SA</v>
      </c>
    </row>
    <row r="1851" spans="1:12" x14ac:dyDescent="0.2">
      <c r="A1851" s="15">
        <v>2018</v>
      </c>
      <c r="B1851" s="15" t="s">
        <v>11</v>
      </c>
      <c r="C1851" s="16" t="str">
        <f t="shared" si="114"/>
        <v>Febrero-2018</v>
      </c>
      <c r="D1851" s="15" t="s">
        <v>8</v>
      </c>
      <c r="E1851" s="67">
        <v>130858</v>
      </c>
      <c r="F1851" s="67">
        <v>66391043</v>
      </c>
      <c r="G1851" s="17">
        <f>+Tabla1[[#This Row],[Toneladas Km (Ton.Km)]]/Tabla1[[#This Row],[Toneladas (Ton)]]</f>
        <v>507.35180883094654</v>
      </c>
      <c r="H1851" s="18">
        <v>53182001</v>
      </c>
      <c r="I1851" s="18">
        <f t="shared" si="115"/>
        <v>406.41000932308305</v>
      </c>
      <c r="J1851" s="18">
        <f t="shared" si="116"/>
        <v>0.80104180619665821</v>
      </c>
      <c r="K1851" s="18"/>
      <c r="L1851" s="56" t="str">
        <f>+VLOOKUP(Tabla1[[#This Row],[Operador]],OPE_6[#All],9,FALSE)</f>
        <v>D-BCyL SA - TAC - L. BEL</v>
      </c>
    </row>
    <row r="1852" spans="1:12" x14ac:dyDescent="0.2">
      <c r="A1852" s="15">
        <v>2018</v>
      </c>
      <c r="B1852" s="15" t="s">
        <v>11</v>
      </c>
      <c r="C1852" s="16" t="str">
        <f t="shared" si="114"/>
        <v>Febrero-2018</v>
      </c>
      <c r="D1852" s="15" t="s">
        <v>9</v>
      </c>
      <c r="E1852" s="67">
        <v>24716</v>
      </c>
      <c r="F1852" s="67">
        <v>17136000</v>
      </c>
      <c r="G1852" s="17">
        <f>+Tabla1[[#This Row],[Toneladas Km (Ton.Km)]]/Tabla1[[#This Row],[Toneladas (Ton)]]</f>
        <v>693.31607056157952</v>
      </c>
      <c r="H1852" s="18">
        <v>9208301</v>
      </c>
      <c r="I1852" s="18">
        <f t="shared" si="115"/>
        <v>372.56437125748505</v>
      </c>
      <c r="J1852" s="18">
        <f t="shared" si="116"/>
        <v>0.53736583800186744</v>
      </c>
      <c r="K1852" s="18"/>
      <c r="L1852" s="56" t="str">
        <f>+VLOOKUP(Tabla1[[#This Row],[Operador]],OPE_6[#All],9,FALSE)</f>
        <v>E-BCyL SA - TAC - L. URQ</v>
      </c>
    </row>
    <row r="1853" spans="1:12" x14ac:dyDescent="0.2">
      <c r="A1853" s="15">
        <v>2018</v>
      </c>
      <c r="B1853" s="15" t="s">
        <v>11</v>
      </c>
      <c r="C1853" s="16" t="str">
        <f t="shared" si="114"/>
        <v>Febrero-2018</v>
      </c>
      <c r="D1853" s="15" t="s">
        <v>10</v>
      </c>
      <c r="E1853" s="67">
        <v>159598</v>
      </c>
      <c r="F1853" s="67">
        <v>108300002</v>
      </c>
      <c r="G1853" s="17">
        <f>+Tabla1[[#This Row],[Toneladas Km (Ton.Km)]]/Tabla1[[#This Row],[Toneladas (Ton)]]</f>
        <v>678.57994461083467</v>
      </c>
      <c r="H1853" s="18">
        <v>70441753</v>
      </c>
      <c r="I1853" s="18">
        <f t="shared" si="115"/>
        <v>441.36989811902407</v>
      </c>
      <c r="J1853" s="18">
        <f t="shared" si="116"/>
        <v>0.65043168697263731</v>
      </c>
      <c r="K1853" s="18"/>
      <c r="L1853" s="56" t="str">
        <f>+VLOOKUP(Tabla1[[#This Row],[Operador]],OPE_6[#All],9,FALSE)</f>
        <v>F-BCyL SA - TAC - L. SM</v>
      </c>
    </row>
    <row r="1854" spans="1:12" x14ac:dyDescent="0.2">
      <c r="A1854" s="15">
        <v>2018</v>
      </c>
      <c r="B1854" s="15" t="s">
        <v>12</v>
      </c>
      <c r="C1854" s="16" t="str">
        <f t="shared" si="114"/>
        <v>Marzo-2018</v>
      </c>
      <c r="D1854" s="15" t="s">
        <v>6</v>
      </c>
      <c r="E1854" s="67">
        <v>436441.17000000004</v>
      </c>
      <c r="F1854" s="67">
        <v>187155842.18400002</v>
      </c>
      <c r="G1854" s="17">
        <f>+Tabla1[[#This Row],[Toneladas Km (Ton.Km)]]/Tabla1[[#This Row],[Toneladas (Ton)]]</f>
        <v>428.82261126740173</v>
      </c>
      <c r="H1854" s="18">
        <v>162449386.69999996</v>
      </c>
      <c r="I1854" s="18">
        <f t="shared" si="115"/>
        <v>372.21370912372896</v>
      </c>
      <c r="J1854" s="18">
        <f t="shared" si="116"/>
        <v>0.86798993183600326</v>
      </c>
      <c r="K1854" s="18"/>
      <c r="L1854" s="56" t="str">
        <f>+VLOOKUP(Tabla1[[#This Row],[Operador]],OPE_6[#All],9,FALSE)</f>
        <v>A-FSR SA</v>
      </c>
    </row>
    <row r="1855" spans="1:12" x14ac:dyDescent="0.2">
      <c r="A1855" s="15">
        <v>2018</v>
      </c>
      <c r="B1855" s="15" t="s">
        <v>12</v>
      </c>
      <c r="C1855" s="16" t="str">
        <f t="shared" si="114"/>
        <v>Marzo-2018</v>
      </c>
      <c r="D1855" s="15" t="s">
        <v>81</v>
      </c>
      <c r="E1855" s="67">
        <v>298000.78000000003</v>
      </c>
      <c r="F1855" s="67">
        <v>118029289.86519992</v>
      </c>
      <c r="G1855" s="17">
        <f>+Tabla1[[#This Row],[Toneladas Km (Ton.Km)]]/Tabla1[[#This Row],[Toneladas (Ton)]]</f>
        <v>396.07040580632008</v>
      </c>
      <c r="H1855" s="18">
        <v>107953614.60999998</v>
      </c>
      <c r="I1855" s="18">
        <f t="shared" si="115"/>
        <v>362.25950351539342</v>
      </c>
      <c r="J1855" s="18">
        <f t="shared" si="116"/>
        <v>0.91463411101848302</v>
      </c>
      <c r="K1855" s="18"/>
      <c r="L1855" s="56" t="str">
        <f>+VLOOKUP(Tabla1[[#This Row],[Operador]],OPE_6[#All],9,FALSE)</f>
        <v>B-FEP SA</v>
      </c>
    </row>
    <row r="1856" spans="1:12" x14ac:dyDescent="0.2">
      <c r="A1856" s="15">
        <v>2018</v>
      </c>
      <c r="B1856" s="15" t="s">
        <v>12</v>
      </c>
      <c r="C1856" s="16" t="str">
        <f t="shared" si="114"/>
        <v>Marzo-2018</v>
      </c>
      <c r="D1856" s="15" t="s">
        <v>7</v>
      </c>
      <c r="E1856" s="67">
        <v>586903.48000000021</v>
      </c>
      <c r="F1856" s="67">
        <v>223082472.48000002</v>
      </c>
      <c r="G1856" s="17">
        <f>+Tabla1[[#This Row],[Toneladas Km (Ton.Km)]]/Tabla1[[#This Row],[Toneladas (Ton)]]</f>
        <v>380.10078331789742</v>
      </c>
      <c r="H1856" s="18">
        <v>148407543.88568997</v>
      </c>
      <c r="I1856" s="18">
        <f t="shared" si="115"/>
        <v>252.86533296018268</v>
      </c>
      <c r="J1856" s="18">
        <f t="shared" si="116"/>
        <v>0.66525864733274875</v>
      </c>
      <c r="K1856" s="18"/>
      <c r="L1856" s="56" t="str">
        <f>+VLOOKUP(Tabla1[[#This Row],[Operador]],OPE_6[#All],9,FALSE)</f>
        <v>C-NCA SA</v>
      </c>
    </row>
    <row r="1857" spans="1:12" x14ac:dyDescent="0.2">
      <c r="A1857" s="15">
        <v>2018</v>
      </c>
      <c r="B1857" s="15" t="s">
        <v>12</v>
      </c>
      <c r="C1857" s="16" t="str">
        <f t="shared" si="114"/>
        <v>Marzo-2018</v>
      </c>
      <c r="D1857" s="15" t="s">
        <v>8</v>
      </c>
      <c r="E1857" s="67">
        <v>140998</v>
      </c>
      <c r="F1857" s="67">
        <v>69564878.450000003</v>
      </c>
      <c r="G1857" s="17">
        <f>+Tabla1[[#This Row],[Toneladas Km (Ton.Km)]]/Tabla1[[#This Row],[Toneladas (Ton)]]</f>
        <v>493.37493049546805</v>
      </c>
      <c r="H1857" s="18">
        <v>54219525</v>
      </c>
      <c r="I1857" s="18">
        <f t="shared" si="115"/>
        <v>384.54109278145791</v>
      </c>
      <c r="J1857" s="18">
        <f t="shared" si="116"/>
        <v>0.77940946937714373</v>
      </c>
      <c r="K1857" s="18"/>
      <c r="L1857" s="56" t="str">
        <f>+VLOOKUP(Tabla1[[#This Row],[Operador]],OPE_6[#All],9,FALSE)</f>
        <v>D-BCyL SA - TAC - L. BEL</v>
      </c>
    </row>
    <row r="1858" spans="1:12" x14ac:dyDescent="0.2">
      <c r="A1858" s="15">
        <v>2018</v>
      </c>
      <c r="B1858" s="15" t="s">
        <v>12</v>
      </c>
      <c r="C1858" s="16" t="str">
        <f t="shared" si="114"/>
        <v>Marzo-2018</v>
      </c>
      <c r="D1858" s="15" t="s">
        <v>9</v>
      </c>
      <c r="E1858" s="67">
        <v>31897</v>
      </c>
      <c r="F1858" s="67">
        <v>22102000</v>
      </c>
      <c r="G1858" s="17">
        <f>+Tabla1[[#This Row],[Toneladas Km (Ton.Km)]]/Tabla1[[#This Row],[Toneladas (Ton)]]</f>
        <v>692.91782926294013</v>
      </c>
      <c r="H1858" s="18">
        <v>12223764</v>
      </c>
      <c r="I1858" s="18">
        <f t="shared" si="115"/>
        <v>383.22613411919616</v>
      </c>
      <c r="J1858" s="18">
        <f t="shared" si="116"/>
        <v>0.55306144240340238</v>
      </c>
      <c r="K1858" s="18"/>
      <c r="L1858" s="56" t="str">
        <f>+VLOOKUP(Tabla1[[#This Row],[Operador]],OPE_6[#All],9,FALSE)</f>
        <v>E-BCyL SA - TAC - L. URQ</v>
      </c>
    </row>
    <row r="1859" spans="1:12" x14ac:dyDescent="0.2">
      <c r="A1859" s="15">
        <v>2018</v>
      </c>
      <c r="B1859" s="15" t="s">
        <v>12</v>
      </c>
      <c r="C1859" s="16" t="str">
        <f t="shared" si="114"/>
        <v>Marzo-2018</v>
      </c>
      <c r="D1859" s="15" t="s">
        <v>10</v>
      </c>
      <c r="E1859" s="67">
        <v>186301</v>
      </c>
      <c r="F1859" s="67">
        <v>130548001</v>
      </c>
      <c r="G1859" s="17">
        <f>+Tabla1[[#This Row],[Toneladas Km (Ton.Km)]]/Tabla1[[#This Row],[Toneladas (Ton)]]</f>
        <v>700.73698477195501</v>
      </c>
      <c r="H1859" s="18">
        <v>85983446</v>
      </c>
      <c r="I1859" s="18">
        <f t="shared" si="115"/>
        <v>461.5297073016248</v>
      </c>
      <c r="J1859" s="18">
        <f t="shared" si="116"/>
        <v>0.65863471934740692</v>
      </c>
      <c r="K1859" s="18"/>
      <c r="L1859" s="56" t="str">
        <f>+VLOOKUP(Tabla1[[#This Row],[Operador]],OPE_6[#All],9,FALSE)</f>
        <v>F-BCyL SA - TAC - L. SM</v>
      </c>
    </row>
    <row r="1860" spans="1:12" x14ac:dyDescent="0.2">
      <c r="A1860" s="15">
        <v>2018</v>
      </c>
      <c r="B1860" s="15" t="s">
        <v>13</v>
      </c>
      <c r="C1860" s="16" t="str">
        <f t="shared" si="114"/>
        <v>Abril-2018</v>
      </c>
      <c r="D1860" s="15" t="s">
        <v>6</v>
      </c>
      <c r="E1860" s="67">
        <v>403808.05300000007</v>
      </c>
      <c r="F1860" s="67">
        <v>177481855.31100002</v>
      </c>
      <c r="G1860" s="17">
        <f>+Tabla1[[#This Row],[Toneladas Km (Ton.Km)]]/Tabla1[[#This Row],[Toneladas (Ton)]]</f>
        <v>439.52034634386052</v>
      </c>
      <c r="H1860" s="18">
        <v>156813214.66</v>
      </c>
      <c r="I1860" s="18">
        <f t="shared" si="115"/>
        <v>388.33602622580679</v>
      </c>
      <c r="J1860" s="18">
        <f t="shared" si="116"/>
        <v>0.883545049634609</v>
      </c>
      <c r="K1860" s="18"/>
      <c r="L1860" s="56" t="str">
        <f>+VLOOKUP(Tabla1[[#This Row],[Operador]],OPE_6[#All],9,FALSE)</f>
        <v>A-FSR SA</v>
      </c>
    </row>
    <row r="1861" spans="1:12" x14ac:dyDescent="0.2">
      <c r="A1861" s="15">
        <v>2018</v>
      </c>
      <c r="B1861" s="15" t="s">
        <v>13</v>
      </c>
      <c r="C1861" s="16" t="str">
        <f t="shared" si="114"/>
        <v>Abril-2018</v>
      </c>
      <c r="D1861" s="15" t="s">
        <v>81</v>
      </c>
      <c r="E1861" s="67">
        <v>270000.09499999997</v>
      </c>
      <c r="F1861" s="67">
        <v>113181783.39750004</v>
      </c>
      <c r="G1861" s="17">
        <f>+Tabla1[[#This Row],[Toneladas Km (Ton.Km)]]/Tabla1[[#This Row],[Toneladas (Ton)]]</f>
        <v>419.19164286775549</v>
      </c>
      <c r="H1861" s="18">
        <v>127104285.85199998</v>
      </c>
      <c r="I1861" s="18">
        <f t="shared" si="115"/>
        <v>470.75644863013844</v>
      </c>
      <c r="J1861" s="18">
        <f t="shared" si="116"/>
        <v>1.1230100996518444</v>
      </c>
      <c r="K1861" s="18"/>
      <c r="L1861" s="56" t="str">
        <f>+VLOOKUP(Tabla1[[#This Row],[Operador]],OPE_6[#All],9,FALSE)</f>
        <v>B-FEP SA</v>
      </c>
    </row>
    <row r="1862" spans="1:12" x14ac:dyDescent="0.2">
      <c r="A1862" s="15">
        <v>2018</v>
      </c>
      <c r="B1862" s="15" t="s">
        <v>13</v>
      </c>
      <c r="C1862" s="16" t="str">
        <f t="shared" si="114"/>
        <v>Abril-2018</v>
      </c>
      <c r="D1862" s="15" t="s">
        <v>7</v>
      </c>
      <c r="E1862" s="67">
        <v>557179.89999999991</v>
      </c>
      <c r="F1862" s="67">
        <v>218628949.30000001</v>
      </c>
      <c r="G1862" s="17">
        <f>+Tabla1[[#This Row],[Toneladas Km (Ton.Km)]]/Tabla1[[#This Row],[Toneladas (Ton)]]</f>
        <v>392.3848460793364</v>
      </c>
      <c r="H1862" s="18">
        <v>164210235.22999999</v>
      </c>
      <c r="I1862" s="18">
        <f t="shared" si="115"/>
        <v>294.71672475981279</v>
      </c>
      <c r="J1862" s="18">
        <f t="shared" si="116"/>
        <v>0.75109099575222626</v>
      </c>
      <c r="K1862" s="18"/>
      <c r="L1862" s="56" t="str">
        <f>+VLOOKUP(Tabla1[[#This Row],[Operador]],OPE_6[#All],9,FALSE)</f>
        <v>C-NCA SA</v>
      </c>
    </row>
    <row r="1863" spans="1:12" x14ac:dyDescent="0.2">
      <c r="A1863" s="15">
        <v>2018</v>
      </c>
      <c r="B1863" s="15" t="s">
        <v>13</v>
      </c>
      <c r="C1863" s="16" t="str">
        <f t="shared" si="114"/>
        <v>Abril-2018</v>
      </c>
      <c r="D1863" s="15" t="s">
        <v>8</v>
      </c>
      <c r="E1863" s="67">
        <v>142064.48000000001</v>
      </c>
      <c r="F1863" s="67">
        <v>78067924.820000008</v>
      </c>
      <c r="G1863" s="17">
        <f>+Tabla1[[#This Row],[Toneladas Km (Ton.Km)]]/Tabla1[[#This Row],[Toneladas (Ton)]]</f>
        <v>549.52458784912312</v>
      </c>
      <c r="H1863" s="18">
        <v>61483193.339999996</v>
      </c>
      <c r="I1863" s="18">
        <f t="shared" si="115"/>
        <v>432.78371440911894</v>
      </c>
      <c r="J1863" s="18">
        <f t="shared" si="116"/>
        <v>0.78756023657296936</v>
      </c>
      <c r="K1863" s="18"/>
      <c r="L1863" s="56" t="str">
        <f>+VLOOKUP(Tabla1[[#This Row],[Operador]],OPE_6[#All],9,FALSE)</f>
        <v>D-BCyL SA - TAC - L. BEL</v>
      </c>
    </row>
    <row r="1864" spans="1:12" x14ac:dyDescent="0.2">
      <c r="A1864" s="15">
        <v>2018</v>
      </c>
      <c r="B1864" s="15" t="s">
        <v>13</v>
      </c>
      <c r="C1864" s="16" t="str">
        <f t="shared" si="114"/>
        <v>Abril-2018</v>
      </c>
      <c r="D1864" s="15" t="s">
        <v>9</v>
      </c>
      <c r="E1864" s="67">
        <v>25451</v>
      </c>
      <c r="F1864" s="67">
        <v>17844360</v>
      </c>
      <c r="G1864" s="17">
        <f>+Tabla1[[#This Row],[Toneladas Km (Ton.Km)]]/Tabla1[[#This Row],[Toneladas (Ton)]]</f>
        <v>701.12608541904046</v>
      </c>
      <c r="H1864" s="18">
        <v>9677589.6384323649</v>
      </c>
      <c r="I1864" s="18">
        <f t="shared" si="115"/>
        <v>380.24398406476621</v>
      </c>
      <c r="J1864" s="18">
        <f t="shared" si="116"/>
        <v>0.54233324358129764</v>
      </c>
      <c r="K1864" s="18"/>
      <c r="L1864" s="56" t="str">
        <f>+VLOOKUP(Tabla1[[#This Row],[Operador]],OPE_6[#All],9,FALSE)</f>
        <v>E-BCyL SA - TAC - L. URQ</v>
      </c>
    </row>
    <row r="1865" spans="1:12" x14ac:dyDescent="0.2">
      <c r="A1865" s="15">
        <v>2018</v>
      </c>
      <c r="B1865" s="15" t="s">
        <v>13</v>
      </c>
      <c r="C1865" s="16" t="str">
        <f t="shared" si="114"/>
        <v>Abril-2018</v>
      </c>
      <c r="D1865" s="15" t="s">
        <v>10</v>
      </c>
      <c r="E1865" s="67">
        <v>186778</v>
      </c>
      <c r="F1865" s="67">
        <v>139047011</v>
      </c>
      <c r="G1865" s="17">
        <f>+Tabla1[[#This Row],[Toneladas Km (Ton.Km)]]/Tabla1[[#This Row],[Toneladas (Ton)]]</f>
        <v>744.45069012410454</v>
      </c>
      <c r="H1865" s="18">
        <v>99438172</v>
      </c>
      <c r="I1865" s="18">
        <f t="shared" si="115"/>
        <v>532.3869620619131</v>
      </c>
      <c r="J1865" s="18">
        <f t="shared" si="116"/>
        <v>0.71514066562710943</v>
      </c>
      <c r="K1865" s="18"/>
      <c r="L1865" s="56" t="str">
        <f>+VLOOKUP(Tabla1[[#This Row],[Operador]],OPE_6[#All],9,FALSE)</f>
        <v>F-BCyL SA - TAC - L. SM</v>
      </c>
    </row>
    <row r="1866" spans="1:12" x14ac:dyDescent="0.2">
      <c r="A1866" s="15">
        <v>2018</v>
      </c>
      <c r="B1866" s="15" t="s">
        <v>14</v>
      </c>
      <c r="C1866" s="16" t="str">
        <f t="shared" si="114"/>
        <v>Mayo-2018</v>
      </c>
      <c r="D1866" s="15" t="s">
        <v>6</v>
      </c>
      <c r="E1866" s="67">
        <v>363218.755</v>
      </c>
      <c r="F1866" s="67">
        <v>165275954.02500001</v>
      </c>
      <c r="G1866" s="17">
        <f>+Tabla1[[#This Row],[Toneladas Km (Ton.Km)]]/Tabla1[[#This Row],[Toneladas (Ton)]]</f>
        <v>455.03144248429572</v>
      </c>
      <c r="H1866" s="18">
        <v>141432638.75</v>
      </c>
      <c r="I1866" s="18">
        <f t="shared" si="115"/>
        <v>389.38693776977459</v>
      </c>
      <c r="J1866" s="18">
        <f t="shared" si="116"/>
        <v>0.85573633251335879</v>
      </c>
      <c r="K1866" s="18"/>
      <c r="L1866" s="56" t="str">
        <f>+VLOOKUP(Tabla1[[#This Row],[Operador]],OPE_6[#All],9,FALSE)</f>
        <v>A-FSR SA</v>
      </c>
    </row>
    <row r="1867" spans="1:12" x14ac:dyDescent="0.2">
      <c r="A1867" s="15">
        <v>2018</v>
      </c>
      <c r="B1867" s="15" t="s">
        <v>14</v>
      </c>
      <c r="C1867" s="16" t="str">
        <f t="shared" si="114"/>
        <v>Mayo-2018</v>
      </c>
      <c r="D1867" s="15" t="s">
        <v>81</v>
      </c>
      <c r="E1867" s="67">
        <v>225001.0916666667</v>
      </c>
      <c r="F1867" s="67">
        <v>88820659.284999996</v>
      </c>
      <c r="G1867" s="17">
        <f>+Tabla1[[#This Row],[Toneladas Km (Ton.Km)]]/Tabla1[[#This Row],[Toneladas (Ton)]]</f>
        <v>394.75657041071383</v>
      </c>
      <c r="H1867" s="18">
        <v>92023527.714433312</v>
      </c>
      <c r="I1867" s="18">
        <f t="shared" si="115"/>
        <v>408.99147214256095</v>
      </c>
      <c r="J1867" s="18">
        <f t="shared" si="116"/>
        <v>1.0360599488364102</v>
      </c>
      <c r="K1867" s="18"/>
      <c r="L1867" s="56" t="str">
        <f>+VLOOKUP(Tabla1[[#This Row],[Operador]],OPE_6[#All],9,FALSE)</f>
        <v>B-FEP SA</v>
      </c>
    </row>
    <row r="1868" spans="1:12" x14ac:dyDescent="0.2">
      <c r="A1868" s="15">
        <v>2018</v>
      </c>
      <c r="B1868" s="15" t="s">
        <v>14</v>
      </c>
      <c r="C1868" s="16" t="str">
        <f t="shared" si="114"/>
        <v>Mayo-2018</v>
      </c>
      <c r="D1868" s="15" t="s">
        <v>7</v>
      </c>
      <c r="E1868" s="67">
        <v>445560.43000000005</v>
      </c>
      <c r="F1868" s="67">
        <v>216159835.13999999</v>
      </c>
      <c r="G1868" s="17">
        <f>+Tabla1[[#This Row],[Toneladas Km (Ton.Km)]]/Tabla1[[#This Row],[Toneladas (Ton)]]</f>
        <v>485.1414546394974</v>
      </c>
      <c r="H1868" s="18">
        <v>156075714.58000001</v>
      </c>
      <c r="I1868" s="18">
        <f t="shared" si="115"/>
        <v>350.29078901822589</v>
      </c>
      <c r="J1868" s="18">
        <f t="shared" si="116"/>
        <v>0.72203846047030262</v>
      </c>
      <c r="K1868" s="18"/>
      <c r="L1868" s="56" t="str">
        <f>+VLOOKUP(Tabla1[[#This Row],[Operador]],OPE_6[#All],9,FALSE)</f>
        <v>C-NCA SA</v>
      </c>
    </row>
    <row r="1869" spans="1:12" x14ac:dyDescent="0.2">
      <c r="A1869" s="15">
        <v>2018</v>
      </c>
      <c r="B1869" s="15" t="s">
        <v>14</v>
      </c>
      <c r="C1869" s="16" t="str">
        <f t="shared" si="114"/>
        <v>Mayo-2018</v>
      </c>
      <c r="D1869" s="15" t="s">
        <v>8</v>
      </c>
      <c r="E1869" s="67">
        <v>151060</v>
      </c>
      <c r="F1869" s="67">
        <v>90278144</v>
      </c>
      <c r="G1869" s="17">
        <f>+Tabla1[[#This Row],[Toneladas Km (Ton.Km)]]/Tabla1[[#This Row],[Toneladas (Ton)]]</f>
        <v>597.63103402621471</v>
      </c>
      <c r="H1869" s="18">
        <v>72299562</v>
      </c>
      <c r="I1869" s="18">
        <f t="shared" si="115"/>
        <v>478.61486826426585</v>
      </c>
      <c r="J1869" s="18">
        <f t="shared" si="116"/>
        <v>0.80085343801485331</v>
      </c>
      <c r="K1869" s="18"/>
      <c r="L1869" s="56" t="str">
        <f>+VLOOKUP(Tabla1[[#This Row],[Operador]],OPE_6[#All],9,FALSE)</f>
        <v>D-BCyL SA - TAC - L. BEL</v>
      </c>
    </row>
    <row r="1870" spans="1:12" x14ac:dyDescent="0.2">
      <c r="A1870" s="15">
        <v>2018</v>
      </c>
      <c r="B1870" s="15" t="s">
        <v>14</v>
      </c>
      <c r="C1870" s="16" t="str">
        <f t="shared" si="114"/>
        <v>Mayo-2018</v>
      </c>
      <c r="D1870" s="15" t="s">
        <v>9</v>
      </c>
      <c r="E1870" s="67">
        <v>8761</v>
      </c>
      <c r="F1870" s="67">
        <v>6800292</v>
      </c>
      <c r="G1870" s="17">
        <f>+Tabla1[[#This Row],[Toneladas Km (Ton.Km)]]/Tabla1[[#This Row],[Toneladas (Ton)]]</f>
        <v>776.20043374044064</v>
      </c>
      <c r="H1870" s="18">
        <v>3337653</v>
      </c>
      <c r="I1870" s="18">
        <f t="shared" si="115"/>
        <v>380.96712704029221</v>
      </c>
      <c r="J1870" s="18">
        <f t="shared" si="116"/>
        <v>0.49081024755995772</v>
      </c>
      <c r="K1870" s="18"/>
      <c r="L1870" s="56" t="str">
        <f>+VLOOKUP(Tabla1[[#This Row],[Operador]],OPE_6[#All],9,FALSE)</f>
        <v>E-BCyL SA - TAC - L. URQ</v>
      </c>
    </row>
    <row r="1871" spans="1:12" x14ac:dyDescent="0.2">
      <c r="A1871" s="15">
        <v>2018</v>
      </c>
      <c r="B1871" s="15" t="s">
        <v>14</v>
      </c>
      <c r="C1871" s="16" t="str">
        <f t="shared" si="114"/>
        <v>Mayo-2018</v>
      </c>
      <c r="D1871" s="15" t="s">
        <v>10</v>
      </c>
      <c r="E1871" s="67">
        <v>162454</v>
      </c>
      <c r="F1871" s="67">
        <v>118908000</v>
      </c>
      <c r="G1871" s="17">
        <f>+Tabla1[[#This Row],[Toneladas Km (Ton.Km)]]/Tabla1[[#This Row],[Toneladas (Ton)]]</f>
        <v>731.94873625764831</v>
      </c>
      <c r="H1871" s="18">
        <v>84470417</v>
      </c>
      <c r="I1871" s="18">
        <f t="shared" si="115"/>
        <v>519.96514090142443</v>
      </c>
      <c r="J1871" s="18">
        <f t="shared" si="116"/>
        <v>0.71038464190802975</v>
      </c>
      <c r="K1871" s="18"/>
      <c r="L1871" s="56" t="str">
        <f>+VLOOKUP(Tabla1[[#This Row],[Operador]],OPE_6[#All],9,FALSE)</f>
        <v>F-BCyL SA - TAC - L. SM</v>
      </c>
    </row>
    <row r="1872" spans="1:12" x14ac:dyDescent="0.2">
      <c r="A1872" s="15">
        <v>2018</v>
      </c>
      <c r="B1872" s="15" t="s">
        <v>15</v>
      </c>
      <c r="C1872" s="16" t="str">
        <f t="shared" si="114"/>
        <v>Junio-2018</v>
      </c>
      <c r="D1872" s="15" t="s">
        <v>6</v>
      </c>
      <c r="E1872" s="67">
        <v>388996.25600000005</v>
      </c>
      <c r="F1872" s="67">
        <v>165400466.19200003</v>
      </c>
      <c r="G1872" s="17">
        <f>+Tabla1[[#This Row],[Toneladas Km (Ton.Km)]]/Tabla1[[#This Row],[Toneladas (Ton)]]</f>
        <v>425.19809288858556</v>
      </c>
      <c r="H1872" s="18">
        <v>163793928.29000002</v>
      </c>
      <c r="I1872" s="18">
        <f t="shared" si="115"/>
        <v>421.06813565321306</v>
      </c>
      <c r="J1872" s="18">
        <f t="shared" si="116"/>
        <v>0.99028698081095423</v>
      </c>
      <c r="K1872" s="18"/>
      <c r="L1872" s="56" t="str">
        <f>+VLOOKUP(Tabla1[[#This Row],[Operador]],OPE_6[#All],9,FALSE)</f>
        <v>A-FSR SA</v>
      </c>
    </row>
    <row r="1873" spans="1:12" x14ac:dyDescent="0.2">
      <c r="A1873" s="15">
        <v>2018</v>
      </c>
      <c r="B1873" s="15" t="s">
        <v>15</v>
      </c>
      <c r="C1873" s="16" t="str">
        <f t="shared" si="114"/>
        <v>Junio-2018</v>
      </c>
      <c r="D1873" s="15" t="s">
        <v>81</v>
      </c>
      <c r="E1873" s="67">
        <v>253000</v>
      </c>
      <c r="F1873" s="67">
        <v>100309856.28999998</v>
      </c>
      <c r="G1873" s="17">
        <f>+Tabla1[[#This Row],[Toneladas Km (Ton.Km)]]/Tabla1[[#This Row],[Toneladas (Ton)]]</f>
        <v>396.48164541501967</v>
      </c>
      <c r="H1873" s="18">
        <v>109679590.6583</v>
      </c>
      <c r="I1873" s="18">
        <f t="shared" si="115"/>
        <v>433.51616860988139</v>
      </c>
      <c r="J1873" s="18">
        <f t="shared" si="116"/>
        <v>1.0934079133880097</v>
      </c>
      <c r="K1873" s="18"/>
      <c r="L1873" s="56" t="str">
        <f>+VLOOKUP(Tabla1[[#This Row],[Operador]],OPE_6[#All],9,FALSE)</f>
        <v>B-FEP SA</v>
      </c>
    </row>
    <row r="1874" spans="1:12" x14ac:dyDescent="0.2">
      <c r="A1874" s="15">
        <v>2018</v>
      </c>
      <c r="B1874" s="15" t="s">
        <v>15</v>
      </c>
      <c r="C1874" s="16" t="str">
        <f t="shared" si="114"/>
        <v>Junio-2018</v>
      </c>
      <c r="D1874" s="15" t="s">
        <v>7</v>
      </c>
      <c r="E1874" s="67">
        <v>553605.1100000001</v>
      </c>
      <c r="F1874" s="67">
        <v>231062117.79000005</v>
      </c>
      <c r="G1874" s="17">
        <f>+Tabla1[[#This Row],[Toneladas Km (Ton.Km)]]/Tabla1[[#This Row],[Toneladas (Ton)]]</f>
        <v>417.37714052169787</v>
      </c>
      <c r="H1874" s="18">
        <v>172716830.31000003</v>
      </c>
      <c r="I1874" s="18">
        <f t="shared" ref="I1874:I1905" si="117">+H1874/E1874</f>
        <v>311.98561427657341</v>
      </c>
      <c r="J1874" s="18">
        <f t="shared" ref="J1874:J1905" si="118">+H1874/F1874</f>
        <v>0.74749089968513616</v>
      </c>
      <c r="K1874" s="18"/>
      <c r="L1874" s="56" t="str">
        <f>+VLOOKUP(Tabla1[[#This Row],[Operador]],OPE_6[#All],9,FALSE)</f>
        <v>C-NCA SA</v>
      </c>
    </row>
    <row r="1875" spans="1:12" x14ac:dyDescent="0.2">
      <c r="A1875" s="15">
        <v>2018</v>
      </c>
      <c r="B1875" s="15" t="s">
        <v>15</v>
      </c>
      <c r="C1875" s="16" t="str">
        <f t="shared" si="114"/>
        <v>Junio-2018</v>
      </c>
      <c r="D1875" s="15" t="s">
        <v>8</v>
      </c>
      <c r="E1875" s="67">
        <v>174311.7</v>
      </c>
      <c r="F1875" s="67">
        <v>101610762.7</v>
      </c>
      <c r="G1875" s="17">
        <f>+Tabla1[[#This Row],[Toneladas Km (Ton.Km)]]/Tabla1[[#This Row],[Toneladas (Ton)]]</f>
        <v>582.92565960862066</v>
      </c>
      <c r="H1875" s="18">
        <v>82107547.299999982</v>
      </c>
      <c r="I1875" s="18">
        <f t="shared" si="117"/>
        <v>471.03864686076707</v>
      </c>
      <c r="J1875" s="18">
        <f t="shared" si="118"/>
        <v>0.80805955115618855</v>
      </c>
      <c r="K1875" s="18"/>
      <c r="L1875" s="56" t="str">
        <f>+VLOOKUP(Tabla1[[#This Row],[Operador]],OPE_6[#All],9,FALSE)</f>
        <v>D-BCyL SA - TAC - L. BEL</v>
      </c>
    </row>
    <row r="1876" spans="1:12" x14ac:dyDescent="0.2">
      <c r="A1876" s="15">
        <v>2018</v>
      </c>
      <c r="B1876" s="15" t="s">
        <v>15</v>
      </c>
      <c r="C1876" s="16" t="str">
        <f t="shared" si="114"/>
        <v>Junio-2018</v>
      </c>
      <c r="D1876" s="15" t="s">
        <v>9</v>
      </c>
      <c r="E1876" s="67">
        <v>18605</v>
      </c>
      <c r="F1876" s="67">
        <v>12779000</v>
      </c>
      <c r="G1876" s="17">
        <f>+Tabla1[[#This Row],[Toneladas Km (Ton.Km)]]/Tabla1[[#This Row],[Toneladas (Ton)]]</f>
        <v>686.8583714055361</v>
      </c>
      <c r="H1876" s="18">
        <v>7606295</v>
      </c>
      <c r="I1876" s="18">
        <f t="shared" si="117"/>
        <v>408.83069067454983</v>
      </c>
      <c r="J1876" s="18">
        <f t="shared" si="118"/>
        <v>0.59521832694264032</v>
      </c>
      <c r="K1876" s="18"/>
      <c r="L1876" s="56" t="str">
        <f>+VLOOKUP(Tabla1[[#This Row],[Operador]],OPE_6[#All],9,FALSE)</f>
        <v>E-BCyL SA - TAC - L. URQ</v>
      </c>
    </row>
    <row r="1877" spans="1:12" x14ac:dyDescent="0.2">
      <c r="A1877" s="15">
        <v>2018</v>
      </c>
      <c r="B1877" s="15" t="s">
        <v>15</v>
      </c>
      <c r="C1877" s="16" t="str">
        <f t="shared" si="114"/>
        <v>Junio-2018</v>
      </c>
      <c r="D1877" s="15" t="s">
        <v>10</v>
      </c>
      <c r="E1877" s="67">
        <v>175105</v>
      </c>
      <c r="F1877" s="67">
        <v>126759000</v>
      </c>
      <c r="G1877" s="17">
        <f>+Tabla1[[#This Row],[Toneladas Km (Ton.Km)]]/Tabla1[[#This Row],[Toneladas (Ton)]]</f>
        <v>723.90280117643704</v>
      </c>
      <c r="H1877" s="18">
        <v>99103385</v>
      </c>
      <c r="I1877" s="18">
        <f t="shared" si="117"/>
        <v>565.96547785614348</v>
      </c>
      <c r="J1877" s="18">
        <f t="shared" si="118"/>
        <v>0.78182523528901304</v>
      </c>
      <c r="K1877" s="18"/>
      <c r="L1877" s="56" t="str">
        <f>+VLOOKUP(Tabla1[[#This Row],[Operador]],OPE_6[#All],9,FALSE)</f>
        <v>F-BCyL SA - TAC - L. SM</v>
      </c>
    </row>
    <row r="1878" spans="1:12" x14ac:dyDescent="0.2">
      <c r="A1878" s="15">
        <v>2018</v>
      </c>
      <c r="B1878" s="15" t="s">
        <v>16</v>
      </c>
      <c r="C1878" s="16" t="str">
        <f t="shared" si="114"/>
        <v>Julio-2018</v>
      </c>
      <c r="D1878" s="15" t="s">
        <v>6</v>
      </c>
      <c r="E1878" s="67">
        <v>395525.34299999999</v>
      </c>
      <c r="F1878" s="67">
        <v>173382975.56300002</v>
      </c>
      <c r="G1878" s="17">
        <f>+Tabla1[[#This Row],[Toneladas Km (Ton.Km)]]/Tabla1[[#This Row],[Toneladas (Ton)]]</f>
        <v>438.36122926514986</v>
      </c>
      <c r="H1878" s="18">
        <v>167608161.52999997</v>
      </c>
      <c r="I1878" s="18">
        <f t="shared" si="117"/>
        <v>423.76086512868528</v>
      </c>
      <c r="J1878" s="18">
        <f t="shared" si="118"/>
        <v>0.96669330414795118</v>
      </c>
      <c r="K1878" s="18"/>
      <c r="L1878" s="56" t="str">
        <f>+VLOOKUP(Tabla1[[#This Row],[Operador]],OPE_6[#All],9,FALSE)</f>
        <v>A-FSR SA</v>
      </c>
    </row>
    <row r="1879" spans="1:12" x14ac:dyDescent="0.2">
      <c r="A1879" s="15">
        <v>2018</v>
      </c>
      <c r="B1879" s="15" t="s">
        <v>16</v>
      </c>
      <c r="C1879" s="16" t="str">
        <f t="shared" si="114"/>
        <v>Julio-2018</v>
      </c>
      <c r="D1879" s="15" t="s">
        <v>81</v>
      </c>
      <c r="E1879" s="67">
        <v>285999.66159999999</v>
      </c>
      <c r="F1879" s="67">
        <v>129688163.90489997</v>
      </c>
      <c r="G1879" s="17">
        <f>+Tabla1[[#This Row],[Toneladas Km (Ton.Km)]]/Tabla1[[#This Row],[Toneladas (Ton)]]</f>
        <v>453.45565508494286</v>
      </c>
      <c r="H1879" s="18">
        <v>126617856.19319999</v>
      </c>
      <c r="I1879" s="18">
        <f t="shared" si="117"/>
        <v>442.72030073339079</v>
      </c>
      <c r="J1879" s="18">
        <f t="shared" si="118"/>
        <v>0.97632545932293846</v>
      </c>
      <c r="K1879" s="18"/>
      <c r="L1879" s="56" t="str">
        <f>+VLOOKUP(Tabla1[[#This Row],[Operador]],OPE_6[#All],9,FALSE)</f>
        <v>B-FEP SA</v>
      </c>
    </row>
    <row r="1880" spans="1:12" x14ac:dyDescent="0.2">
      <c r="A1880" s="15">
        <v>2018</v>
      </c>
      <c r="B1880" s="15" t="s">
        <v>16</v>
      </c>
      <c r="C1880" s="16" t="str">
        <f t="shared" si="114"/>
        <v>Julio-2018</v>
      </c>
      <c r="D1880" s="15" t="s">
        <v>7</v>
      </c>
      <c r="E1880" s="67">
        <v>555884.54</v>
      </c>
      <c r="F1880" s="67">
        <v>276410040.25</v>
      </c>
      <c r="G1880" s="17">
        <f>+Tabla1[[#This Row],[Toneladas Km (Ton.Km)]]/Tabla1[[#This Row],[Toneladas (Ton)]]</f>
        <v>497.24361870182605</v>
      </c>
      <c r="H1880" s="18">
        <v>210681593.08999997</v>
      </c>
      <c r="I1880" s="18">
        <f t="shared" si="117"/>
        <v>379.00243293328498</v>
      </c>
      <c r="J1880" s="18">
        <f t="shared" si="118"/>
        <v>0.76220673062182653</v>
      </c>
      <c r="K1880" s="18"/>
      <c r="L1880" s="56" t="str">
        <f>+VLOOKUP(Tabla1[[#This Row],[Operador]],OPE_6[#All],9,FALSE)</f>
        <v>C-NCA SA</v>
      </c>
    </row>
    <row r="1881" spans="1:12" x14ac:dyDescent="0.2">
      <c r="A1881" s="15">
        <v>2018</v>
      </c>
      <c r="B1881" s="15" t="s">
        <v>16</v>
      </c>
      <c r="C1881" s="16" t="str">
        <f t="shared" si="114"/>
        <v>Julio-2018</v>
      </c>
      <c r="D1881" s="15" t="s">
        <v>8</v>
      </c>
      <c r="E1881" s="67">
        <v>180722.09</v>
      </c>
      <c r="F1881" s="67">
        <v>104224730.59000002</v>
      </c>
      <c r="G1881" s="17">
        <f>+Tabla1[[#This Row],[Toneladas Km (Ton.Km)]]/Tabla1[[#This Row],[Toneladas (Ton)]]</f>
        <v>576.7127338445456</v>
      </c>
      <c r="H1881" s="18">
        <v>88399708.640000001</v>
      </c>
      <c r="I1881" s="18">
        <f t="shared" si="117"/>
        <v>489.14722400565421</v>
      </c>
      <c r="J1881" s="18">
        <f t="shared" si="118"/>
        <v>0.84816442450446239</v>
      </c>
      <c r="K1881" s="18"/>
      <c r="L1881" s="56" t="str">
        <f>+VLOOKUP(Tabla1[[#This Row],[Operador]],OPE_6[#All],9,FALSE)</f>
        <v>D-BCyL SA - TAC - L. BEL</v>
      </c>
    </row>
    <row r="1882" spans="1:12" x14ac:dyDescent="0.2">
      <c r="A1882" s="15">
        <v>2018</v>
      </c>
      <c r="B1882" s="15" t="s">
        <v>16</v>
      </c>
      <c r="C1882" s="16" t="str">
        <f t="shared" si="114"/>
        <v>Julio-2018</v>
      </c>
      <c r="D1882" s="15" t="s">
        <v>9</v>
      </c>
      <c r="E1882" s="67">
        <v>18616</v>
      </c>
      <c r="F1882" s="67">
        <v>11372000</v>
      </c>
      <c r="G1882" s="17">
        <f>+Tabla1[[#This Row],[Toneladas Km (Ton.Km)]]/Tabla1[[#This Row],[Toneladas (Ton)]]</f>
        <v>610.8723678556081</v>
      </c>
      <c r="H1882" s="18">
        <v>8009380</v>
      </c>
      <c r="I1882" s="18">
        <f t="shared" si="117"/>
        <v>430.24172754619684</v>
      </c>
      <c r="J1882" s="18">
        <f t="shared" si="118"/>
        <v>0.70430706999648263</v>
      </c>
      <c r="K1882" s="18"/>
      <c r="L1882" s="56" t="str">
        <f>+VLOOKUP(Tabla1[[#This Row],[Operador]],OPE_6[#All],9,FALSE)</f>
        <v>E-BCyL SA - TAC - L. URQ</v>
      </c>
    </row>
    <row r="1883" spans="1:12" x14ac:dyDescent="0.2">
      <c r="A1883" s="15">
        <v>2018</v>
      </c>
      <c r="B1883" s="15" t="s">
        <v>16</v>
      </c>
      <c r="C1883" s="16" t="str">
        <f t="shared" si="114"/>
        <v>Julio-2018</v>
      </c>
      <c r="D1883" s="15" t="s">
        <v>10</v>
      </c>
      <c r="E1883" s="67">
        <v>192231</v>
      </c>
      <c r="F1883" s="67">
        <v>143007000</v>
      </c>
      <c r="G1883" s="17">
        <f>+Tabla1[[#This Row],[Toneladas Km (Ton.Km)]]/Tabla1[[#This Row],[Toneladas (Ton)]]</f>
        <v>743.93308051250835</v>
      </c>
      <c r="H1883" s="18">
        <v>113251832</v>
      </c>
      <c r="I1883" s="18">
        <f t="shared" si="117"/>
        <v>589.14447721751435</v>
      </c>
      <c r="J1883" s="18">
        <f t="shared" si="118"/>
        <v>0.79193208724048469</v>
      </c>
      <c r="K1883" s="18"/>
      <c r="L1883" s="56" t="str">
        <f>+VLOOKUP(Tabla1[[#This Row],[Operador]],OPE_6[#All],9,FALSE)</f>
        <v>F-BCyL SA - TAC - L. SM</v>
      </c>
    </row>
    <row r="1884" spans="1:12" x14ac:dyDescent="0.2">
      <c r="A1884" s="15">
        <v>2018</v>
      </c>
      <c r="B1884" s="15" t="s">
        <v>28</v>
      </c>
      <c r="C1884" s="16" t="str">
        <f t="shared" si="114"/>
        <v>Agosto-2018</v>
      </c>
      <c r="D1884" s="15" t="s">
        <v>6</v>
      </c>
      <c r="E1884" s="67">
        <v>416475.40899999999</v>
      </c>
      <c r="F1884" s="67">
        <v>170548226.57199997</v>
      </c>
      <c r="G1884" s="17">
        <f>+Tabla1[[#This Row],[Toneladas Km (Ton.Km)]]/Tabla1[[#This Row],[Toneladas (Ton)]]</f>
        <v>409.50371351217035</v>
      </c>
      <c r="H1884" s="18">
        <v>180503118.06000003</v>
      </c>
      <c r="I1884" s="18">
        <f t="shared" si="117"/>
        <v>433.40642486769258</v>
      </c>
      <c r="J1884" s="18">
        <f t="shared" si="118"/>
        <v>1.0583699501782706</v>
      </c>
      <c r="K1884" s="18"/>
      <c r="L1884" s="56" t="str">
        <f>+VLOOKUP(Tabla1[[#This Row],[Operador]],OPE_6[#All],9,FALSE)</f>
        <v>A-FSR SA</v>
      </c>
    </row>
    <row r="1885" spans="1:12" x14ac:dyDescent="0.2">
      <c r="A1885" s="15">
        <v>2018</v>
      </c>
      <c r="B1885" s="15" t="s">
        <v>28</v>
      </c>
      <c r="C1885" s="16" t="str">
        <f t="shared" si="114"/>
        <v>Agosto-2018</v>
      </c>
      <c r="D1885" s="15" t="s">
        <v>81</v>
      </c>
      <c r="E1885" s="67">
        <v>340000</v>
      </c>
      <c r="F1885" s="67">
        <v>148766967</v>
      </c>
      <c r="G1885" s="17">
        <f>+Tabla1[[#This Row],[Toneladas Km (Ton.Km)]]/Tabla1[[#This Row],[Toneladas (Ton)]]</f>
        <v>437.54990294117647</v>
      </c>
      <c r="H1885" s="18">
        <v>140628912</v>
      </c>
      <c r="I1885" s="18">
        <f t="shared" si="117"/>
        <v>413.61444705882354</v>
      </c>
      <c r="J1885" s="18">
        <f t="shared" si="118"/>
        <v>0.94529662623289212</v>
      </c>
      <c r="K1885" s="18"/>
      <c r="L1885" s="56" t="str">
        <f>+VLOOKUP(Tabla1[[#This Row],[Operador]],OPE_6[#All],9,FALSE)</f>
        <v>B-FEP SA</v>
      </c>
    </row>
    <row r="1886" spans="1:12" x14ac:dyDescent="0.2">
      <c r="A1886" s="15">
        <v>2018</v>
      </c>
      <c r="B1886" s="15" t="s">
        <v>28</v>
      </c>
      <c r="C1886" s="16" t="str">
        <f t="shared" si="114"/>
        <v>Agosto-2018</v>
      </c>
      <c r="D1886" s="15" t="s">
        <v>7</v>
      </c>
      <c r="E1886" s="67">
        <v>619225.95000000007</v>
      </c>
      <c r="F1886" s="67">
        <v>269712318.59300005</v>
      </c>
      <c r="G1886" s="17">
        <f>+Tabla1[[#This Row],[Toneladas Km (Ton.Km)]]/Tabla1[[#This Row],[Toneladas (Ton)]]</f>
        <v>435.56365587230317</v>
      </c>
      <c r="H1886" s="18">
        <v>213272078.90000004</v>
      </c>
      <c r="I1886" s="18">
        <f t="shared" si="117"/>
        <v>344.41721781847161</v>
      </c>
      <c r="J1886" s="18">
        <f t="shared" si="118"/>
        <v>0.79073911051808798</v>
      </c>
      <c r="K1886" s="18"/>
      <c r="L1886" s="56" t="str">
        <f>+VLOOKUP(Tabla1[[#This Row],[Operador]],OPE_6[#All],9,FALSE)</f>
        <v>C-NCA SA</v>
      </c>
    </row>
    <row r="1887" spans="1:12" x14ac:dyDescent="0.2">
      <c r="A1887" s="15">
        <v>2018</v>
      </c>
      <c r="B1887" s="15" t="s">
        <v>28</v>
      </c>
      <c r="C1887" s="16" t="str">
        <f t="shared" si="114"/>
        <v>Agosto-2018</v>
      </c>
      <c r="D1887" s="15" t="s">
        <v>8</v>
      </c>
      <c r="E1887" s="67">
        <v>207138.03</v>
      </c>
      <c r="F1887" s="67">
        <v>129955615.48999999</v>
      </c>
      <c r="G1887" s="17">
        <f>+Tabla1[[#This Row],[Toneladas Km (Ton.Km)]]/Tabla1[[#This Row],[Toneladas (Ton)]]</f>
        <v>627.38655711845865</v>
      </c>
      <c r="H1887" s="18">
        <v>108691563.34000003</v>
      </c>
      <c r="I1887" s="18">
        <f t="shared" si="117"/>
        <v>524.73012000741744</v>
      </c>
      <c r="J1887" s="18">
        <f t="shared" si="118"/>
        <v>0.83637450317307593</v>
      </c>
      <c r="K1887" s="18"/>
      <c r="L1887" s="56" t="str">
        <f>+VLOOKUP(Tabla1[[#This Row],[Operador]],OPE_6[#All],9,FALSE)</f>
        <v>D-BCyL SA - TAC - L. BEL</v>
      </c>
    </row>
    <row r="1888" spans="1:12" x14ac:dyDescent="0.2">
      <c r="A1888" s="15">
        <v>2018</v>
      </c>
      <c r="B1888" s="15" t="s">
        <v>28</v>
      </c>
      <c r="C1888" s="16" t="str">
        <f t="shared" si="114"/>
        <v>Agosto-2018</v>
      </c>
      <c r="D1888" s="15" t="s">
        <v>9</v>
      </c>
      <c r="E1888" s="67">
        <v>15563</v>
      </c>
      <c r="F1888" s="67">
        <v>9431166</v>
      </c>
      <c r="G1888" s="17">
        <f>+Tabla1[[#This Row],[Toneladas Km (Ton.Km)]]/Tabla1[[#This Row],[Toneladas (Ton)]]</f>
        <v>605.99922894043561</v>
      </c>
      <c r="H1888" s="18">
        <v>6715426</v>
      </c>
      <c r="I1888" s="18">
        <f t="shared" si="117"/>
        <v>431.49945383280857</v>
      </c>
      <c r="J1888" s="18">
        <f t="shared" si="118"/>
        <v>0.71204620934463458</v>
      </c>
      <c r="K1888" s="18"/>
      <c r="L1888" s="56" t="str">
        <f>+VLOOKUP(Tabla1[[#This Row],[Operador]],OPE_6[#All],9,FALSE)</f>
        <v>E-BCyL SA - TAC - L. URQ</v>
      </c>
    </row>
    <row r="1889" spans="1:12" x14ac:dyDescent="0.2">
      <c r="A1889" s="15">
        <v>2018</v>
      </c>
      <c r="B1889" s="15" t="s">
        <v>28</v>
      </c>
      <c r="C1889" s="16" t="str">
        <f t="shared" si="114"/>
        <v>Agosto-2018</v>
      </c>
      <c r="D1889" s="15" t="s">
        <v>10</v>
      </c>
      <c r="E1889" s="67">
        <v>204517</v>
      </c>
      <c r="F1889" s="67">
        <v>145215000</v>
      </c>
      <c r="G1889" s="17">
        <f>+Tabla1[[#This Row],[Toneladas Km (Ton.Km)]]/Tabla1[[#This Row],[Toneladas (Ton)]]</f>
        <v>710.03877428282249</v>
      </c>
      <c r="H1889" s="18">
        <v>111669131</v>
      </c>
      <c r="I1889" s="18">
        <f t="shared" si="117"/>
        <v>546.01393038231538</v>
      </c>
      <c r="J1889" s="18">
        <f t="shared" si="118"/>
        <v>0.76899170884550494</v>
      </c>
      <c r="K1889" s="18"/>
      <c r="L1889" s="56" t="str">
        <f>+VLOOKUP(Tabla1[[#This Row],[Operador]],OPE_6[#All],9,FALSE)</f>
        <v>F-BCyL SA - TAC - L. SM</v>
      </c>
    </row>
    <row r="1890" spans="1:12" x14ac:dyDescent="0.2">
      <c r="A1890" s="15">
        <v>2018</v>
      </c>
      <c r="B1890" s="15" t="s">
        <v>29</v>
      </c>
      <c r="C1890" s="16" t="str">
        <f t="shared" si="114"/>
        <v>Septiembre-2018</v>
      </c>
      <c r="D1890" s="15" t="s">
        <v>6</v>
      </c>
      <c r="E1890" s="67">
        <v>413089.77700000006</v>
      </c>
      <c r="F1890" s="67">
        <v>168103364.34799999</v>
      </c>
      <c r="G1890" s="17">
        <f>+Tabla1[[#This Row],[Toneladas Km (Ton.Km)]]/Tabla1[[#This Row],[Toneladas (Ton)]]</f>
        <v>406.94147787636962</v>
      </c>
      <c r="H1890" s="18">
        <v>177425351.05000004</v>
      </c>
      <c r="I1890" s="18">
        <f t="shared" si="117"/>
        <v>429.50796879681684</v>
      </c>
      <c r="J1890" s="18">
        <f t="shared" si="118"/>
        <v>1.0554538972979868</v>
      </c>
      <c r="K1890" s="18"/>
      <c r="L1890" s="56" t="str">
        <f>+VLOOKUP(Tabla1[[#This Row],[Operador]],OPE_6[#All],9,FALSE)</f>
        <v>A-FSR SA</v>
      </c>
    </row>
    <row r="1891" spans="1:12" x14ac:dyDescent="0.2">
      <c r="A1891" s="15">
        <v>2018</v>
      </c>
      <c r="B1891" s="15" t="s">
        <v>29</v>
      </c>
      <c r="C1891" s="16" t="str">
        <f t="shared" si="114"/>
        <v>Septiembre-2018</v>
      </c>
      <c r="D1891" s="15" t="s">
        <v>81</v>
      </c>
      <c r="E1891" s="67">
        <v>245999.99999999997</v>
      </c>
      <c r="F1891" s="67">
        <v>109249632.72878313</v>
      </c>
      <c r="G1891" s="17">
        <f>+Tabla1[[#This Row],[Toneladas Km (Ton.Km)]]/Tabla1[[#This Row],[Toneladas (Ton)]]</f>
        <v>444.10419808448432</v>
      </c>
      <c r="H1891" s="18">
        <v>101204528.1883181</v>
      </c>
      <c r="I1891" s="18">
        <f t="shared" si="117"/>
        <v>411.40052109072406</v>
      </c>
      <c r="J1891" s="18">
        <f t="shared" si="118"/>
        <v>0.92636035161383712</v>
      </c>
      <c r="K1891" s="18"/>
      <c r="L1891" s="56" t="str">
        <f>+VLOOKUP(Tabla1[[#This Row],[Operador]],OPE_6[#All],9,FALSE)</f>
        <v>B-FEP SA</v>
      </c>
    </row>
    <row r="1892" spans="1:12" x14ac:dyDescent="0.2">
      <c r="A1892" s="15">
        <v>2018</v>
      </c>
      <c r="B1892" s="15" t="s">
        <v>29</v>
      </c>
      <c r="C1892" s="16" t="str">
        <f t="shared" si="114"/>
        <v>Septiembre-2018</v>
      </c>
      <c r="D1892" s="15" t="s">
        <v>7</v>
      </c>
      <c r="E1892" s="67">
        <v>468456.82000000007</v>
      </c>
      <c r="F1892" s="67">
        <v>239209723.65999997</v>
      </c>
      <c r="G1892" s="17">
        <f>+Tabla1[[#This Row],[Toneladas Km (Ton.Km)]]/Tabla1[[#This Row],[Toneladas (Ton)]]</f>
        <v>510.63345317504383</v>
      </c>
      <c r="H1892" s="18">
        <v>182702430.54999998</v>
      </c>
      <c r="I1892" s="18">
        <f t="shared" si="117"/>
        <v>390.0091166353389</v>
      </c>
      <c r="J1892" s="18">
        <f t="shared" si="118"/>
        <v>0.76377509975172886</v>
      </c>
      <c r="K1892" s="18"/>
      <c r="L1892" s="56" t="str">
        <f>+VLOOKUP(Tabla1[[#This Row],[Operador]],OPE_6[#All],9,FALSE)</f>
        <v>C-NCA SA</v>
      </c>
    </row>
    <row r="1893" spans="1:12" x14ac:dyDescent="0.2">
      <c r="A1893" s="15">
        <v>2018</v>
      </c>
      <c r="B1893" s="15" t="s">
        <v>29</v>
      </c>
      <c r="C1893" s="16" t="str">
        <f t="shared" si="114"/>
        <v>Septiembre-2018</v>
      </c>
      <c r="D1893" s="15" t="s">
        <v>8</v>
      </c>
      <c r="E1893" s="67">
        <v>209568.80000000005</v>
      </c>
      <c r="F1893" s="67">
        <v>130061934.50999999</v>
      </c>
      <c r="G1893" s="17">
        <f>+Tabla1[[#This Row],[Toneladas Km (Ton.Km)]]/Tabla1[[#This Row],[Toneladas (Ton)]]</f>
        <v>620.61687860979293</v>
      </c>
      <c r="H1893" s="18">
        <v>109547608.24999999</v>
      </c>
      <c r="I1893" s="18">
        <f t="shared" si="117"/>
        <v>522.72861346727166</v>
      </c>
      <c r="J1893" s="18">
        <f t="shared" si="118"/>
        <v>0.842272634669887</v>
      </c>
      <c r="K1893" s="18"/>
      <c r="L1893" s="56" t="str">
        <f>+VLOOKUP(Tabla1[[#This Row],[Operador]],OPE_6[#All],9,FALSE)</f>
        <v>D-BCyL SA - TAC - L. BEL</v>
      </c>
    </row>
    <row r="1894" spans="1:12" x14ac:dyDescent="0.2">
      <c r="A1894" s="15">
        <v>2018</v>
      </c>
      <c r="B1894" s="15" t="s">
        <v>29</v>
      </c>
      <c r="C1894" s="16" t="str">
        <f t="shared" si="114"/>
        <v>Septiembre-2018</v>
      </c>
      <c r="D1894" s="15" t="s">
        <v>9</v>
      </c>
      <c r="E1894" s="67">
        <v>24355</v>
      </c>
      <c r="F1894" s="67">
        <v>14777000</v>
      </c>
      <c r="G1894" s="17">
        <f>+Tabla1[[#This Row],[Toneladas Km (Ton.Km)]]/Tabla1[[#This Row],[Toneladas (Ton)]]</f>
        <v>606.73373024019713</v>
      </c>
      <c r="H1894" s="18">
        <v>10509368</v>
      </c>
      <c r="I1894" s="18">
        <f t="shared" si="117"/>
        <v>431.50761650585093</v>
      </c>
      <c r="J1894" s="18">
        <f t="shared" si="118"/>
        <v>0.71119767205792783</v>
      </c>
      <c r="K1894" s="18"/>
      <c r="L1894" s="56" t="str">
        <f>+VLOOKUP(Tabla1[[#This Row],[Operador]],OPE_6[#All],9,FALSE)</f>
        <v>E-BCyL SA - TAC - L. URQ</v>
      </c>
    </row>
    <row r="1895" spans="1:12" x14ac:dyDescent="0.2">
      <c r="A1895" s="15">
        <v>2018</v>
      </c>
      <c r="B1895" s="15" t="s">
        <v>29</v>
      </c>
      <c r="C1895" s="16" t="str">
        <f t="shared" si="114"/>
        <v>Septiembre-2018</v>
      </c>
      <c r="D1895" s="15" t="s">
        <v>10</v>
      </c>
      <c r="E1895" s="67">
        <v>204529</v>
      </c>
      <c r="F1895" s="67">
        <v>143470000</v>
      </c>
      <c r="G1895" s="17">
        <f>+Tabla1[[#This Row],[Toneladas Km (Ton.Km)]]/Tabla1[[#This Row],[Toneladas (Ton)]]</f>
        <v>701.46531787668255</v>
      </c>
      <c r="H1895" s="18">
        <v>117336789</v>
      </c>
      <c r="I1895" s="18">
        <f t="shared" si="117"/>
        <v>573.69267438847305</v>
      </c>
      <c r="J1895" s="18">
        <f t="shared" si="118"/>
        <v>0.81784895100020916</v>
      </c>
      <c r="K1895" s="18"/>
      <c r="L1895" s="56" t="str">
        <f>+VLOOKUP(Tabla1[[#This Row],[Operador]],OPE_6[#All],9,FALSE)</f>
        <v>F-BCyL SA - TAC - L. SM</v>
      </c>
    </row>
    <row r="1896" spans="1:12" x14ac:dyDescent="0.2">
      <c r="A1896" s="15">
        <v>2018</v>
      </c>
      <c r="B1896" s="15" t="s">
        <v>30</v>
      </c>
      <c r="C1896" s="16" t="str">
        <f t="shared" si="114"/>
        <v>Octubre-2018</v>
      </c>
      <c r="D1896" s="15" t="s">
        <v>6</v>
      </c>
      <c r="E1896" s="67">
        <v>418850.09899999999</v>
      </c>
      <c r="F1896" s="67">
        <v>176285527.74599999</v>
      </c>
      <c r="G1896" s="17">
        <f>+Tabla1[[#This Row],[Toneladas Km (Ton.Km)]]/Tabla1[[#This Row],[Toneladas (Ton)]]</f>
        <v>420.87975666444811</v>
      </c>
      <c r="H1896" s="18">
        <v>198974595.69000003</v>
      </c>
      <c r="I1896" s="18">
        <f t="shared" si="117"/>
        <v>475.0496565837031</v>
      </c>
      <c r="J1896" s="18">
        <f t="shared" si="118"/>
        <v>1.1287063562965387</v>
      </c>
      <c r="K1896" s="18"/>
      <c r="L1896" s="56" t="str">
        <f>+VLOOKUP(Tabla1[[#This Row],[Operador]],OPE_6[#All],9,FALSE)</f>
        <v>A-FSR SA</v>
      </c>
    </row>
    <row r="1897" spans="1:12" x14ac:dyDescent="0.2">
      <c r="A1897" s="15">
        <v>2018</v>
      </c>
      <c r="B1897" s="15" t="s">
        <v>30</v>
      </c>
      <c r="C1897" s="16" t="str">
        <f t="shared" si="114"/>
        <v>Octubre-2018</v>
      </c>
      <c r="D1897" s="15" t="s">
        <v>81</v>
      </c>
      <c r="E1897" s="67">
        <v>300000.00000000006</v>
      </c>
      <c r="F1897" s="67">
        <v>131543941.2877156</v>
      </c>
      <c r="G1897" s="17">
        <f>+Tabla1[[#This Row],[Toneladas Km (Ton.Km)]]/Tabla1[[#This Row],[Toneladas (Ton)]]</f>
        <v>438.47980429238527</v>
      </c>
      <c r="H1897" s="18">
        <v>126310237.46669677</v>
      </c>
      <c r="I1897" s="18">
        <f t="shared" si="117"/>
        <v>421.03412488898914</v>
      </c>
      <c r="J1897" s="18">
        <f t="shared" si="118"/>
        <v>0.96021326585029432</v>
      </c>
      <c r="K1897" s="18"/>
      <c r="L1897" s="56" t="str">
        <f>+VLOOKUP(Tabla1[[#This Row],[Operador]],OPE_6[#All],9,FALSE)</f>
        <v>B-FEP SA</v>
      </c>
    </row>
    <row r="1898" spans="1:12" x14ac:dyDescent="0.2">
      <c r="A1898" s="15">
        <v>2018</v>
      </c>
      <c r="B1898" s="15" t="s">
        <v>30</v>
      </c>
      <c r="C1898" s="16" t="str">
        <f t="shared" ref="C1898:C1961" si="119" xml:space="preserve"> B1898 &amp; "-" &amp; A1898</f>
        <v>Octubre-2018</v>
      </c>
      <c r="D1898" s="15" t="s">
        <v>7</v>
      </c>
      <c r="E1898" s="67">
        <v>574302.58000000007</v>
      </c>
      <c r="F1898" s="67">
        <v>247076852.97000003</v>
      </c>
      <c r="G1898" s="17">
        <f>+Tabla1[[#This Row],[Toneladas Km (Ton.Km)]]/Tabla1[[#This Row],[Toneladas (Ton)]]</f>
        <v>430.22069127740991</v>
      </c>
      <c r="H1898" s="18">
        <v>200510170.54000002</v>
      </c>
      <c r="I1898" s="18">
        <f t="shared" si="117"/>
        <v>349.1368096239442</v>
      </c>
      <c r="J1898" s="18">
        <f t="shared" si="118"/>
        <v>0.81152956308839619</v>
      </c>
      <c r="K1898" s="18"/>
      <c r="L1898" s="56" t="str">
        <f>+VLOOKUP(Tabla1[[#This Row],[Operador]],OPE_6[#All],9,FALSE)</f>
        <v>C-NCA SA</v>
      </c>
    </row>
    <row r="1899" spans="1:12" x14ac:dyDescent="0.2">
      <c r="A1899" s="15">
        <v>2018</v>
      </c>
      <c r="B1899" s="15" t="s">
        <v>30</v>
      </c>
      <c r="C1899" s="16" t="str">
        <f t="shared" si="119"/>
        <v>Octubre-2018</v>
      </c>
      <c r="D1899" s="15" t="s">
        <v>8</v>
      </c>
      <c r="E1899" s="67">
        <v>224181.81000000003</v>
      </c>
      <c r="F1899" s="67">
        <v>140148819.06</v>
      </c>
      <c r="G1899" s="17">
        <f>+Tabla1[[#This Row],[Toneladas Km (Ton.Km)]]/Tabla1[[#This Row],[Toneladas (Ton)]]</f>
        <v>625.15696103979167</v>
      </c>
      <c r="H1899" s="18">
        <v>120313562.44999999</v>
      </c>
      <c r="I1899" s="18">
        <f t="shared" si="117"/>
        <v>536.67852199962158</v>
      </c>
      <c r="J1899" s="18">
        <f t="shared" si="118"/>
        <v>0.85847004103896007</v>
      </c>
      <c r="K1899" s="18"/>
      <c r="L1899" s="56" t="str">
        <f>+VLOOKUP(Tabla1[[#This Row],[Operador]],OPE_6[#All],9,FALSE)</f>
        <v>D-BCyL SA - TAC - L. BEL</v>
      </c>
    </row>
    <row r="1900" spans="1:12" x14ac:dyDescent="0.2">
      <c r="A1900" s="15">
        <v>2018</v>
      </c>
      <c r="B1900" s="15" t="s">
        <v>30</v>
      </c>
      <c r="C1900" s="16" t="str">
        <f t="shared" si="119"/>
        <v>Octubre-2018</v>
      </c>
      <c r="D1900" s="15" t="s">
        <v>9</v>
      </c>
      <c r="E1900" s="67">
        <v>30152</v>
      </c>
      <c r="F1900" s="67">
        <v>18295000</v>
      </c>
      <c r="G1900" s="17">
        <f>+Tabla1[[#This Row],[Toneladas Km (Ton.Km)]]/Tabla1[[#This Row],[Toneladas (Ton)]]</f>
        <v>606.75908729105868</v>
      </c>
      <c r="H1900" s="18">
        <v>13010730</v>
      </c>
      <c r="I1900" s="18">
        <f t="shared" si="117"/>
        <v>431.50470947200847</v>
      </c>
      <c r="J1900" s="18">
        <f t="shared" si="118"/>
        <v>0.71116315933315111</v>
      </c>
      <c r="K1900" s="18"/>
      <c r="L1900" s="56" t="str">
        <f>+VLOOKUP(Tabla1[[#This Row],[Operador]],OPE_6[#All],9,FALSE)</f>
        <v>E-BCyL SA - TAC - L. URQ</v>
      </c>
    </row>
    <row r="1901" spans="1:12" x14ac:dyDescent="0.2">
      <c r="A1901" s="15">
        <v>2018</v>
      </c>
      <c r="B1901" s="15" t="s">
        <v>30</v>
      </c>
      <c r="C1901" s="16" t="str">
        <f t="shared" si="119"/>
        <v>Octubre-2018</v>
      </c>
      <c r="D1901" s="15" t="s">
        <v>10</v>
      </c>
      <c r="E1901" s="67">
        <v>201624</v>
      </c>
      <c r="F1901" s="67">
        <v>158326000</v>
      </c>
      <c r="G1901" s="17">
        <f>+Tabla1[[#This Row],[Toneladas Km (Ton.Km)]]/Tabla1[[#This Row],[Toneladas (Ton)]]</f>
        <v>785.25373963417053</v>
      </c>
      <c r="H1901" s="18">
        <v>130405849</v>
      </c>
      <c r="I1901" s="18">
        <f t="shared" si="117"/>
        <v>646.77741241122089</v>
      </c>
      <c r="J1901" s="18">
        <f t="shared" si="118"/>
        <v>0.82365403660801129</v>
      </c>
      <c r="K1901" s="18"/>
      <c r="L1901" s="56" t="str">
        <f>+VLOOKUP(Tabla1[[#This Row],[Operador]],OPE_6[#All],9,FALSE)</f>
        <v>F-BCyL SA - TAC - L. SM</v>
      </c>
    </row>
    <row r="1902" spans="1:12" x14ac:dyDescent="0.2">
      <c r="A1902" s="15">
        <v>2018</v>
      </c>
      <c r="B1902" s="15" t="s">
        <v>31</v>
      </c>
      <c r="C1902" s="16" t="str">
        <f t="shared" si="119"/>
        <v>Noviembre-2018</v>
      </c>
      <c r="D1902" s="15" t="s">
        <v>6</v>
      </c>
      <c r="E1902" s="67">
        <v>400641.43400000001</v>
      </c>
      <c r="F1902" s="67">
        <v>175415762.92399997</v>
      </c>
      <c r="G1902" s="17">
        <f>+Tabla1[[#This Row],[Toneladas Km (Ton.Km)]]/Tabla1[[#This Row],[Toneladas (Ton)]]</f>
        <v>437.83729798650819</v>
      </c>
      <c r="H1902" s="18">
        <v>209184578.63000003</v>
      </c>
      <c r="I1902" s="18">
        <f t="shared" si="117"/>
        <v>522.1241760781038</v>
      </c>
      <c r="J1902" s="18">
        <f t="shared" si="118"/>
        <v>1.1925073046065457</v>
      </c>
      <c r="K1902" s="18"/>
      <c r="L1902" s="56" t="str">
        <f>+VLOOKUP(Tabla1[[#This Row],[Operador]],OPE_6[#All],9,FALSE)</f>
        <v>A-FSR SA</v>
      </c>
    </row>
    <row r="1903" spans="1:12" x14ac:dyDescent="0.2">
      <c r="A1903" s="15">
        <v>2018</v>
      </c>
      <c r="B1903" s="15" t="s">
        <v>31</v>
      </c>
      <c r="C1903" s="16" t="str">
        <f t="shared" si="119"/>
        <v>Noviembre-2018</v>
      </c>
      <c r="D1903" s="15" t="s">
        <v>81</v>
      </c>
      <c r="E1903" s="67">
        <v>289000</v>
      </c>
      <c r="F1903" s="67">
        <v>136359279.43210533</v>
      </c>
      <c r="G1903" s="17">
        <f>+Tabla1[[#This Row],[Toneladas Km (Ton.Km)]]/Tabla1[[#This Row],[Toneladas (Ton)]]</f>
        <v>471.83141672008765</v>
      </c>
      <c r="H1903" s="18">
        <v>130323921.94679444</v>
      </c>
      <c r="I1903" s="18">
        <f t="shared" si="117"/>
        <v>450.94782680551708</v>
      </c>
      <c r="J1903" s="18">
        <f t="shared" si="118"/>
        <v>0.95573929760815457</v>
      </c>
      <c r="K1903" s="18"/>
      <c r="L1903" s="56" t="str">
        <f>+VLOOKUP(Tabla1[[#This Row],[Operador]],OPE_6[#All],9,FALSE)</f>
        <v>B-FEP SA</v>
      </c>
    </row>
    <row r="1904" spans="1:12" x14ac:dyDescent="0.2">
      <c r="A1904" s="15">
        <v>2018</v>
      </c>
      <c r="B1904" s="15" t="s">
        <v>31</v>
      </c>
      <c r="C1904" s="16" t="str">
        <f t="shared" si="119"/>
        <v>Noviembre-2018</v>
      </c>
      <c r="D1904" s="15" t="s">
        <v>7</v>
      </c>
      <c r="E1904" s="67">
        <v>485417.66000000003</v>
      </c>
      <c r="F1904" s="67">
        <v>201660295.18000001</v>
      </c>
      <c r="G1904" s="17">
        <f>+Tabla1[[#This Row],[Toneladas Km (Ton.Km)]]/Tabla1[[#This Row],[Toneladas (Ton)]]</f>
        <v>415.43666783775438</v>
      </c>
      <c r="H1904" s="18">
        <v>168590598.18999997</v>
      </c>
      <c r="I1904" s="18">
        <f t="shared" si="117"/>
        <v>347.31039284808872</v>
      </c>
      <c r="J1904" s="18">
        <f t="shared" si="118"/>
        <v>0.83601285042014661</v>
      </c>
      <c r="K1904" s="18"/>
      <c r="L1904" s="56" t="str">
        <f>+VLOOKUP(Tabla1[[#This Row],[Operador]],OPE_6[#All],9,FALSE)</f>
        <v>C-NCA SA</v>
      </c>
    </row>
    <row r="1905" spans="1:12" x14ac:dyDescent="0.2">
      <c r="A1905" s="15">
        <v>2018</v>
      </c>
      <c r="B1905" s="15" t="s">
        <v>31</v>
      </c>
      <c r="C1905" s="16" t="str">
        <f t="shared" si="119"/>
        <v>Noviembre-2018</v>
      </c>
      <c r="D1905" s="15" t="s">
        <v>8</v>
      </c>
      <c r="E1905" s="67">
        <v>220560.86999999997</v>
      </c>
      <c r="F1905" s="67">
        <v>127556181.36</v>
      </c>
      <c r="G1905" s="17">
        <f>+Tabla1[[#This Row],[Toneladas Km (Ton.Km)]]/Tabla1[[#This Row],[Toneladas (Ton)]]</f>
        <v>578.32643369605864</v>
      </c>
      <c r="H1905" s="18">
        <v>119014943.58999966</v>
      </c>
      <c r="I1905" s="18">
        <f t="shared" si="117"/>
        <v>539.60135172662171</v>
      </c>
      <c r="J1905" s="18">
        <f t="shared" si="118"/>
        <v>0.93303940523356899</v>
      </c>
      <c r="K1905" s="18"/>
      <c r="L1905" s="56" t="str">
        <f>+VLOOKUP(Tabla1[[#This Row],[Operador]],OPE_6[#All],9,FALSE)</f>
        <v>D-BCyL SA - TAC - L. BEL</v>
      </c>
    </row>
    <row r="1906" spans="1:12" x14ac:dyDescent="0.2">
      <c r="A1906" s="15">
        <v>2018</v>
      </c>
      <c r="B1906" s="15" t="s">
        <v>31</v>
      </c>
      <c r="C1906" s="16" t="str">
        <f t="shared" si="119"/>
        <v>Noviembre-2018</v>
      </c>
      <c r="D1906" s="15" t="s">
        <v>9</v>
      </c>
      <c r="E1906" s="67">
        <v>11171</v>
      </c>
      <c r="F1906" s="67">
        <v>6778000</v>
      </c>
      <c r="G1906" s="17">
        <f>+Tabla1[[#This Row],[Toneladas Km (Ton.Km)]]/Tabla1[[#This Row],[Toneladas (Ton)]]</f>
        <v>606.74961955062213</v>
      </c>
      <c r="H1906" s="18">
        <v>5155583</v>
      </c>
      <c r="I1906" s="18">
        <f t="shared" ref="I1906:I1913" si="120">+H1906/E1906</f>
        <v>461.51490466386178</v>
      </c>
      <c r="J1906" s="18">
        <f t="shared" ref="J1906:J1913" si="121">+H1906/F1906</f>
        <v>0.76063484803776926</v>
      </c>
      <c r="K1906" s="18"/>
      <c r="L1906" s="56" t="str">
        <f>+VLOOKUP(Tabla1[[#This Row],[Operador]],OPE_6[#All],9,FALSE)</f>
        <v>E-BCyL SA - TAC - L. URQ</v>
      </c>
    </row>
    <row r="1907" spans="1:12" x14ac:dyDescent="0.2">
      <c r="A1907" s="15">
        <v>2018</v>
      </c>
      <c r="B1907" s="15" t="s">
        <v>31</v>
      </c>
      <c r="C1907" s="16" t="str">
        <f t="shared" si="119"/>
        <v>Noviembre-2018</v>
      </c>
      <c r="D1907" s="15" t="s">
        <v>10</v>
      </c>
      <c r="E1907" s="67">
        <v>200155</v>
      </c>
      <c r="F1907" s="67">
        <v>153120000</v>
      </c>
      <c r="G1907" s="17">
        <f>+Tabla1[[#This Row],[Toneladas Km (Ton.Km)]]/Tabla1[[#This Row],[Toneladas (Ton)]]</f>
        <v>765.00711948240109</v>
      </c>
      <c r="H1907" s="18">
        <v>134043747.99999999</v>
      </c>
      <c r="I1907" s="18">
        <f t="shared" si="120"/>
        <v>669.69972271489587</v>
      </c>
      <c r="J1907" s="18">
        <f t="shared" si="121"/>
        <v>0.87541632706374073</v>
      </c>
      <c r="K1907" s="18"/>
      <c r="L1907" s="56" t="str">
        <f>+VLOOKUP(Tabla1[[#This Row],[Operador]],OPE_6[#All],9,FALSE)</f>
        <v>F-BCyL SA - TAC - L. SM</v>
      </c>
    </row>
    <row r="1908" spans="1:12" x14ac:dyDescent="0.2">
      <c r="A1908" s="15">
        <v>2018</v>
      </c>
      <c r="B1908" s="15" t="s">
        <v>32</v>
      </c>
      <c r="C1908" s="16" t="str">
        <f t="shared" si="119"/>
        <v>Diciembre-2018</v>
      </c>
      <c r="D1908" s="15" t="s">
        <v>6</v>
      </c>
      <c r="E1908" s="67">
        <v>387252.60000000003</v>
      </c>
      <c r="F1908" s="67">
        <v>174933597.43000001</v>
      </c>
      <c r="G1908" s="17">
        <f>+Tabla1[[#This Row],[Toneladas Km (Ton.Km)]]/Tabla1[[#This Row],[Toneladas (Ton)]]</f>
        <v>451.7299494696743</v>
      </c>
      <c r="H1908" s="18">
        <v>215564652.16499999</v>
      </c>
      <c r="I1908" s="18">
        <f t="shared" si="120"/>
        <v>556.65127145692497</v>
      </c>
      <c r="J1908" s="18">
        <f t="shared" si="121"/>
        <v>1.2322655872395156</v>
      </c>
      <c r="K1908" s="18"/>
      <c r="L1908" s="56" t="str">
        <f>+VLOOKUP(Tabla1[[#This Row],[Operador]],OPE_6[#All],9,FALSE)</f>
        <v>A-FSR SA</v>
      </c>
    </row>
    <row r="1909" spans="1:12" x14ac:dyDescent="0.2">
      <c r="A1909" s="15">
        <v>2018</v>
      </c>
      <c r="B1909" s="15" t="s">
        <v>32</v>
      </c>
      <c r="C1909" s="16" t="str">
        <f t="shared" si="119"/>
        <v>Diciembre-2018</v>
      </c>
      <c r="D1909" s="15" t="s">
        <v>81</v>
      </c>
      <c r="E1909" s="67">
        <v>266955.89999999997</v>
      </c>
      <c r="F1909" s="67">
        <v>113633303.83349608</v>
      </c>
      <c r="G1909" s="17">
        <f>+Tabla1[[#This Row],[Toneladas Km (Ton.Km)]]/Tabla1[[#This Row],[Toneladas (Ton)]]</f>
        <v>425.66320442251356</v>
      </c>
      <c r="H1909" s="18">
        <v>121551702.21451555</v>
      </c>
      <c r="I1909" s="18">
        <f t="shared" si="120"/>
        <v>455.32502639767682</v>
      </c>
      <c r="J1909" s="18">
        <f t="shared" si="121"/>
        <v>1.06968378207697</v>
      </c>
      <c r="K1909" s="18"/>
      <c r="L1909" s="56" t="str">
        <f>+VLOOKUP(Tabla1[[#This Row],[Operador]],OPE_6[#All],9,FALSE)</f>
        <v>B-FEP SA</v>
      </c>
    </row>
    <row r="1910" spans="1:12" x14ac:dyDescent="0.2">
      <c r="A1910" s="15">
        <v>2018</v>
      </c>
      <c r="B1910" s="15" t="s">
        <v>32</v>
      </c>
      <c r="C1910" s="16" t="str">
        <f t="shared" si="119"/>
        <v>Diciembre-2018</v>
      </c>
      <c r="D1910" s="15" t="s">
        <v>7</v>
      </c>
      <c r="E1910" s="67">
        <v>454562.41</v>
      </c>
      <c r="F1910" s="67">
        <v>202053936.22999996</v>
      </c>
      <c r="G1910" s="17">
        <f>+Tabla1[[#This Row],[Toneladas Km (Ton.Km)]]/Tabla1[[#This Row],[Toneladas (Ton)]]</f>
        <v>444.50207888945317</v>
      </c>
      <c r="H1910" s="18">
        <v>167444645.23650002</v>
      </c>
      <c r="I1910" s="18">
        <f t="shared" si="120"/>
        <v>368.36447878851232</v>
      </c>
      <c r="J1910" s="18">
        <f t="shared" si="121"/>
        <v>0.82871261189337164</v>
      </c>
      <c r="K1910" s="18"/>
      <c r="L1910" s="56" t="str">
        <f>+VLOOKUP(Tabla1[[#This Row],[Operador]],OPE_6[#All],9,FALSE)</f>
        <v>C-NCA SA</v>
      </c>
    </row>
    <row r="1911" spans="1:12" x14ac:dyDescent="0.2">
      <c r="A1911" s="15">
        <v>2018</v>
      </c>
      <c r="B1911" s="15" t="s">
        <v>32</v>
      </c>
      <c r="C1911" s="16" t="str">
        <f t="shared" si="119"/>
        <v>Diciembre-2018</v>
      </c>
      <c r="D1911" s="15" t="s">
        <v>8</v>
      </c>
      <c r="E1911" s="67">
        <v>182378.97</v>
      </c>
      <c r="F1911" s="67">
        <v>100576367.80898</v>
      </c>
      <c r="G1911" s="17">
        <f>+Tabla1[[#This Row],[Toneladas Km (Ton.Km)]]/Tabla1[[#This Row],[Toneladas (Ton)]]</f>
        <v>551.46910747977142</v>
      </c>
      <c r="H1911" s="18">
        <v>96352469.909999982</v>
      </c>
      <c r="I1911" s="18">
        <f t="shared" si="120"/>
        <v>528.30910225011132</v>
      </c>
      <c r="J1911" s="18">
        <f t="shared" si="121"/>
        <v>0.95800307775080651</v>
      </c>
      <c r="K1911" s="18"/>
      <c r="L1911" s="56" t="str">
        <f>+VLOOKUP(Tabla1[[#This Row],[Operador]],OPE_6[#All],9,FALSE)</f>
        <v>D-BCyL SA - TAC - L. BEL</v>
      </c>
    </row>
    <row r="1912" spans="1:12" x14ac:dyDescent="0.2">
      <c r="A1912" s="15">
        <v>2018</v>
      </c>
      <c r="B1912" s="15" t="s">
        <v>32</v>
      </c>
      <c r="C1912" s="16" t="str">
        <f t="shared" si="119"/>
        <v>Diciembre-2018</v>
      </c>
      <c r="D1912" s="15" t="s">
        <v>9</v>
      </c>
      <c r="E1912" s="67">
        <v>12256</v>
      </c>
      <c r="F1912" s="67">
        <v>6328000</v>
      </c>
      <c r="G1912" s="17">
        <f>+Tabla1[[#This Row],[Toneladas Km (Ton.Km)]]/Tabla1[[#This Row],[Toneladas (Ton)]]</f>
        <v>516.31853785900785</v>
      </c>
      <c r="H1912" s="18">
        <v>5373067</v>
      </c>
      <c r="I1912" s="18">
        <f t="shared" si="120"/>
        <v>438.40298629242818</v>
      </c>
      <c r="J1912" s="18">
        <f t="shared" si="121"/>
        <v>0.84909402654867261</v>
      </c>
      <c r="K1912" s="18"/>
      <c r="L1912" s="56" t="str">
        <f>+VLOOKUP(Tabla1[[#This Row],[Operador]],OPE_6[#All],9,FALSE)</f>
        <v>E-BCyL SA - TAC - L. URQ</v>
      </c>
    </row>
    <row r="1913" spans="1:12" x14ac:dyDescent="0.2">
      <c r="A1913" s="15">
        <v>2018</v>
      </c>
      <c r="B1913" s="15" t="s">
        <v>32</v>
      </c>
      <c r="C1913" s="16" t="str">
        <f t="shared" si="119"/>
        <v>Diciembre-2018</v>
      </c>
      <c r="D1913" s="15" t="s">
        <v>10</v>
      </c>
      <c r="E1913" s="67">
        <v>164089</v>
      </c>
      <c r="F1913" s="67">
        <v>135041000</v>
      </c>
      <c r="G1913" s="17">
        <f>+Tabla1[[#This Row],[Toneladas Km (Ton.Km)]]/Tabla1[[#This Row],[Toneladas (Ton)]]</f>
        <v>822.97411770441647</v>
      </c>
      <c r="H1913" s="18">
        <v>107217000</v>
      </c>
      <c r="I1913" s="18">
        <f t="shared" si="120"/>
        <v>653.40760197210045</v>
      </c>
      <c r="J1913" s="18">
        <f t="shared" si="121"/>
        <v>0.79395887175006108</v>
      </c>
      <c r="K1913" s="18"/>
      <c r="L1913" s="56" t="str">
        <f>+VLOOKUP(Tabla1[[#This Row],[Operador]],OPE_6[#All],9,FALSE)</f>
        <v>F-BCyL SA - TAC - L. SM</v>
      </c>
    </row>
    <row r="1914" spans="1:12" x14ac:dyDescent="0.2">
      <c r="A1914" s="15">
        <v>2018</v>
      </c>
      <c r="B1914" s="15" t="s">
        <v>4</v>
      </c>
      <c r="C1914" s="50" t="str">
        <f t="shared" si="119"/>
        <v>Enero-2018</v>
      </c>
      <c r="D1914" s="15" t="s">
        <v>48</v>
      </c>
      <c r="E1914" s="67">
        <v>20160</v>
      </c>
      <c r="F1914" s="67">
        <v>0</v>
      </c>
      <c r="G1914" s="17">
        <v>0</v>
      </c>
      <c r="I1914" s="18">
        <v>0</v>
      </c>
      <c r="J1914" s="18" t="s">
        <v>114</v>
      </c>
      <c r="K1914" s="18"/>
      <c r="L1914" s="56" t="str">
        <f>+VLOOKUP(Tabla1[[#This Row],[Operador]],OPE_6[#All],9,FALSE)</f>
        <v>G-TP SA</v>
      </c>
    </row>
    <row r="1915" spans="1:12" x14ac:dyDescent="0.2">
      <c r="A1915" s="15">
        <v>2018</v>
      </c>
      <c r="B1915" s="15" t="s">
        <v>11</v>
      </c>
      <c r="C1915" s="50" t="str">
        <f t="shared" si="119"/>
        <v>Febrero-2018</v>
      </c>
      <c r="D1915" s="15" t="s">
        <v>48</v>
      </c>
      <c r="E1915" s="67">
        <v>0</v>
      </c>
      <c r="F1915" s="67">
        <v>0</v>
      </c>
      <c r="G1915" s="17" t="s">
        <v>114</v>
      </c>
      <c r="I1915" s="18" t="s">
        <v>114</v>
      </c>
      <c r="J1915" s="18" t="s">
        <v>114</v>
      </c>
      <c r="K1915" s="18"/>
      <c r="L1915" s="56" t="str">
        <f>+VLOOKUP(Tabla1[[#This Row],[Operador]],OPE_6[#All],9,FALSE)</f>
        <v>G-TP SA</v>
      </c>
    </row>
    <row r="1916" spans="1:12" x14ac:dyDescent="0.2">
      <c r="A1916" s="15">
        <v>2018</v>
      </c>
      <c r="B1916" s="15" t="s">
        <v>12</v>
      </c>
      <c r="C1916" s="50" t="str">
        <f t="shared" si="119"/>
        <v>Marzo-2018</v>
      </c>
      <c r="D1916" s="15" t="s">
        <v>48</v>
      </c>
      <c r="E1916" s="67">
        <v>0</v>
      </c>
      <c r="F1916" s="67">
        <v>0</v>
      </c>
      <c r="G1916" s="17" t="s">
        <v>114</v>
      </c>
      <c r="I1916" s="18" t="s">
        <v>114</v>
      </c>
      <c r="J1916" s="18" t="s">
        <v>114</v>
      </c>
      <c r="K1916" s="18"/>
      <c r="L1916" s="56" t="str">
        <f>+VLOOKUP(Tabla1[[#This Row],[Operador]],OPE_6[#All],9,FALSE)</f>
        <v>G-TP SA</v>
      </c>
    </row>
    <row r="1917" spans="1:12" x14ac:dyDescent="0.2">
      <c r="A1917" s="15">
        <v>2018</v>
      </c>
      <c r="B1917" s="15" t="s">
        <v>13</v>
      </c>
      <c r="C1917" s="50" t="str">
        <f t="shared" si="119"/>
        <v>Abril-2018</v>
      </c>
      <c r="D1917" s="15" t="s">
        <v>48</v>
      </c>
      <c r="E1917" s="67">
        <v>11400</v>
      </c>
      <c r="F1917" s="67">
        <v>0</v>
      </c>
      <c r="G1917" s="17">
        <v>0</v>
      </c>
      <c r="I1917" s="18">
        <v>0</v>
      </c>
      <c r="J1917" s="18" t="s">
        <v>114</v>
      </c>
      <c r="K1917" s="18"/>
      <c r="L1917" s="56" t="str">
        <f>+VLOOKUP(Tabla1[[#This Row],[Operador]],OPE_6[#All],9,FALSE)</f>
        <v>G-TP SA</v>
      </c>
    </row>
    <row r="1918" spans="1:12" x14ac:dyDescent="0.2">
      <c r="A1918" s="15">
        <v>2018</v>
      </c>
      <c r="B1918" s="15" t="s">
        <v>14</v>
      </c>
      <c r="C1918" s="50" t="str">
        <f t="shared" si="119"/>
        <v>Mayo-2018</v>
      </c>
      <c r="D1918" s="15" t="s">
        <v>48</v>
      </c>
      <c r="E1918" s="67">
        <v>12440</v>
      </c>
      <c r="F1918" s="67">
        <v>0</v>
      </c>
      <c r="G1918" s="17">
        <v>0</v>
      </c>
      <c r="I1918" s="18">
        <v>0</v>
      </c>
      <c r="J1918" s="18" t="s">
        <v>114</v>
      </c>
      <c r="K1918" s="18"/>
      <c r="L1918" s="56" t="str">
        <f>+VLOOKUP(Tabla1[[#This Row],[Operador]],OPE_6[#All],9,FALSE)</f>
        <v>G-TP SA</v>
      </c>
    </row>
    <row r="1919" spans="1:12" x14ac:dyDescent="0.2">
      <c r="A1919" s="15">
        <v>2018</v>
      </c>
      <c r="B1919" s="15" t="s">
        <v>15</v>
      </c>
      <c r="C1919" s="50" t="str">
        <f t="shared" si="119"/>
        <v>Junio-2018</v>
      </c>
      <c r="D1919" s="15" t="s">
        <v>48</v>
      </c>
      <c r="E1919" s="67">
        <v>17840</v>
      </c>
      <c r="F1919" s="67">
        <v>0</v>
      </c>
      <c r="G1919" s="17">
        <v>0</v>
      </c>
      <c r="I1919" s="18">
        <v>0</v>
      </c>
      <c r="J1919" s="18" t="s">
        <v>114</v>
      </c>
      <c r="K1919" s="18"/>
      <c r="L1919" s="56" t="str">
        <f>+VLOOKUP(Tabla1[[#This Row],[Operador]],OPE_6[#All],9,FALSE)</f>
        <v>G-TP SA</v>
      </c>
    </row>
    <row r="1920" spans="1:12" x14ac:dyDescent="0.2">
      <c r="A1920" s="15">
        <v>2018</v>
      </c>
      <c r="B1920" s="15" t="s">
        <v>16</v>
      </c>
      <c r="C1920" s="50" t="str">
        <f t="shared" si="119"/>
        <v>Julio-2018</v>
      </c>
      <c r="D1920" s="15" t="s">
        <v>48</v>
      </c>
      <c r="E1920" s="67">
        <v>21880</v>
      </c>
      <c r="F1920" s="67">
        <v>0</v>
      </c>
      <c r="G1920" s="17">
        <v>0</v>
      </c>
      <c r="I1920" s="18">
        <v>0</v>
      </c>
      <c r="J1920" s="18" t="s">
        <v>114</v>
      </c>
      <c r="K1920" s="18"/>
      <c r="L1920" s="56" t="str">
        <f>+VLOOKUP(Tabla1[[#This Row],[Operador]],OPE_6[#All],9,FALSE)</f>
        <v>G-TP SA</v>
      </c>
    </row>
    <row r="1921" spans="1:12" x14ac:dyDescent="0.2">
      <c r="A1921" s="15">
        <v>2018</v>
      </c>
      <c r="B1921" s="15" t="s">
        <v>28</v>
      </c>
      <c r="C1921" s="50" t="str">
        <f t="shared" si="119"/>
        <v>Agosto-2018</v>
      </c>
      <c r="D1921" s="15" t="s">
        <v>48</v>
      </c>
      <c r="E1921" s="67">
        <v>14600</v>
      </c>
      <c r="F1921" s="67">
        <v>0</v>
      </c>
      <c r="G1921" s="17">
        <v>0</v>
      </c>
      <c r="I1921" s="18">
        <v>0</v>
      </c>
      <c r="J1921" s="18" t="s">
        <v>114</v>
      </c>
      <c r="K1921" s="18"/>
      <c r="L1921" s="56" t="str">
        <f>+VLOOKUP(Tabla1[[#This Row],[Operador]],OPE_6[#All],9,FALSE)</f>
        <v>G-TP SA</v>
      </c>
    </row>
    <row r="1922" spans="1:12" x14ac:dyDescent="0.2">
      <c r="A1922" s="15">
        <v>2018</v>
      </c>
      <c r="B1922" s="15" t="s">
        <v>29</v>
      </c>
      <c r="C1922" s="50" t="str">
        <f t="shared" si="119"/>
        <v>Septiembre-2018</v>
      </c>
      <c r="D1922" s="15" t="s">
        <v>48</v>
      </c>
      <c r="E1922" s="67">
        <v>19720</v>
      </c>
      <c r="F1922" s="67">
        <v>0</v>
      </c>
      <c r="G1922" s="17">
        <v>0</v>
      </c>
      <c r="I1922" s="18">
        <v>0</v>
      </c>
      <c r="J1922" s="18" t="s">
        <v>114</v>
      </c>
      <c r="K1922" s="18"/>
      <c r="L1922" s="56" t="str">
        <f>+VLOOKUP(Tabla1[[#This Row],[Operador]],OPE_6[#All],9,FALSE)</f>
        <v>G-TP SA</v>
      </c>
    </row>
    <row r="1923" spans="1:12" x14ac:dyDescent="0.2">
      <c r="A1923" s="15">
        <v>2018</v>
      </c>
      <c r="B1923" s="15" t="s">
        <v>30</v>
      </c>
      <c r="C1923" s="50" t="str">
        <f t="shared" si="119"/>
        <v>Octubre-2018</v>
      </c>
      <c r="D1923" s="15" t="s">
        <v>48</v>
      </c>
      <c r="E1923" s="67">
        <v>15400</v>
      </c>
      <c r="F1923" s="67">
        <v>0</v>
      </c>
      <c r="G1923" s="17">
        <v>0</v>
      </c>
      <c r="I1923" s="18">
        <v>0</v>
      </c>
      <c r="J1923" s="18" t="s">
        <v>114</v>
      </c>
      <c r="K1923" s="18"/>
      <c r="L1923" s="56" t="str">
        <f>+VLOOKUP(Tabla1[[#This Row],[Operador]],OPE_6[#All],9,FALSE)</f>
        <v>G-TP SA</v>
      </c>
    </row>
    <row r="1924" spans="1:12" x14ac:dyDescent="0.2">
      <c r="A1924" s="15">
        <v>2018</v>
      </c>
      <c r="B1924" s="15" t="s">
        <v>31</v>
      </c>
      <c r="C1924" s="50" t="str">
        <f t="shared" si="119"/>
        <v>Noviembre-2018</v>
      </c>
      <c r="D1924" s="15" t="s">
        <v>48</v>
      </c>
      <c r="E1924" s="67">
        <v>15920</v>
      </c>
      <c r="F1924" s="67">
        <v>0</v>
      </c>
      <c r="G1924" s="17">
        <v>0</v>
      </c>
      <c r="I1924" s="18">
        <v>0</v>
      </c>
      <c r="J1924" s="18" t="s">
        <v>114</v>
      </c>
      <c r="K1924" s="18"/>
      <c r="L1924" s="56" t="str">
        <f>+VLOOKUP(Tabla1[[#This Row],[Operador]],OPE_6[#All],9,FALSE)</f>
        <v>G-TP SA</v>
      </c>
    </row>
    <row r="1925" spans="1:12" x14ac:dyDescent="0.2">
      <c r="A1925" s="15">
        <v>2018</v>
      </c>
      <c r="B1925" s="15" t="s">
        <v>32</v>
      </c>
      <c r="C1925" s="50" t="str">
        <f t="shared" si="119"/>
        <v>Diciembre-2018</v>
      </c>
      <c r="D1925" s="15" t="s">
        <v>48</v>
      </c>
      <c r="E1925" s="67">
        <v>15200</v>
      </c>
      <c r="F1925" s="67">
        <v>0</v>
      </c>
      <c r="G1925" s="17">
        <v>0</v>
      </c>
      <c r="I1925" s="18">
        <v>0</v>
      </c>
      <c r="J1925" s="18" t="s">
        <v>114</v>
      </c>
      <c r="K1925" s="18"/>
      <c r="L1925" s="56" t="str">
        <f>+VLOOKUP(Tabla1[[#This Row],[Operador]],OPE_6[#All],9,FALSE)</f>
        <v>G-TP SA</v>
      </c>
    </row>
    <row r="1926" spans="1:12" x14ac:dyDescent="0.2">
      <c r="A1926" s="15">
        <v>2019</v>
      </c>
      <c r="B1926" s="15" t="s">
        <v>4</v>
      </c>
      <c r="C1926" s="16" t="str">
        <f t="shared" si="119"/>
        <v>Enero-2019</v>
      </c>
      <c r="D1926" s="15" t="s">
        <v>6</v>
      </c>
      <c r="E1926" s="67">
        <v>362951.65099999995</v>
      </c>
      <c r="F1926" s="67">
        <v>164388115.89200002</v>
      </c>
      <c r="G1926" s="17">
        <f>+Tabla1[[#This Row],[Toneladas Km (Ton.Km)]]/Tabla1[[#This Row],[Toneladas (Ton)]]</f>
        <v>452.92014911374531</v>
      </c>
      <c r="H1926" s="18">
        <v>211019092.67000002</v>
      </c>
      <c r="I1926" s="18">
        <f t="shared" ref="I1926:I1957" si="122">+H1926/E1926</f>
        <v>581.39725246765727</v>
      </c>
      <c r="J1926" s="18">
        <f t="shared" ref="J1926:J1957" si="123">+H1926/F1926</f>
        <v>1.2836639164879515</v>
      </c>
      <c r="K1926" s="18"/>
      <c r="L1926" s="56" t="str">
        <f>+VLOOKUP(Tabla1[[#This Row],[Operador]],OPE_6[#All],9,FALSE)</f>
        <v>A-FSR SA</v>
      </c>
    </row>
    <row r="1927" spans="1:12" x14ac:dyDescent="0.2">
      <c r="A1927" s="15">
        <v>2019</v>
      </c>
      <c r="B1927" s="15" t="s">
        <v>4</v>
      </c>
      <c r="C1927" s="16" t="str">
        <f t="shared" si="119"/>
        <v>Enero-2019</v>
      </c>
      <c r="D1927" s="15" t="s">
        <v>81</v>
      </c>
      <c r="E1927" s="67">
        <v>302000</v>
      </c>
      <c r="F1927" s="67">
        <v>122212703.68619846</v>
      </c>
      <c r="G1927" s="17">
        <f>+Tabla1[[#This Row],[Toneladas Km (Ton.Km)]]/Tabla1[[#This Row],[Toneladas (Ton)]]</f>
        <v>404.67782677549161</v>
      </c>
      <c r="H1927" s="18">
        <v>137670397.35548609</v>
      </c>
      <c r="I1927" s="18">
        <f t="shared" si="122"/>
        <v>455.86224289896057</v>
      </c>
      <c r="J1927" s="18">
        <f t="shared" si="123"/>
        <v>1.1264818893867028</v>
      </c>
      <c r="K1927" s="18"/>
      <c r="L1927" s="56" t="str">
        <f>+VLOOKUP(Tabla1[[#This Row],[Operador]],OPE_6[#All],9,FALSE)</f>
        <v>B-FEP SA</v>
      </c>
    </row>
    <row r="1928" spans="1:12" x14ac:dyDescent="0.2">
      <c r="A1928" s="15">
        <v>2019</v>
      </c>
      <c r="B1928" s="15" t="s">
        <v>4</v>
      </c>
      <c r="C1928" s="16" t="str">
        <f t="shared" si="119"/>
        <v>Enero-2019</v>
      </c>
      <c r="D1928" s="15" t="s">
        <v>7</v>
      </c>
      <c r="E1928" s="67">
        <v>544795.11</v>
      </c>
      <c r="F1928" s="67">
        <v>235704092.56</v>
      </c>
      <c r="G1928" s="17">
        <f>+Tabla1[[#This Row],[Toneladas Km (Ton.Km)]]/Tabla1[[#This Row],[Toneladas (Ton)]]</f>
        <v>432.64722504576082</v>
      </c>
      <c r="H1928" s="18">
        <v>193696790.18000001</v>
      </c>
      <c r="I1928" s="18">
        <f t="shared" si="122"/>
        <v>355.54061816010062</v>
      </c>
      <c r="J1928" s="18">
        <f t="shared" si="123"/>
        <v>0.82177949511289561</v>
      </c>
      <c r="K1928" s="18"/>
      <c r="L1928" s="56" t="str">
        <f>+VLOOKUP(Tabla1[[#This Row],[Operador]],OPE_6[#All],9,FALSE)</f>
        <v>C-NCA SA</v>
      </c>
    </row>
    <row r="1929" spans="1:12" x14ac:dyDescent="0.2">
      <c r="A1929" s="15">
        <v>2019</v>
      </c>
      <c r="B1929" s="15" t="s">
        <v>4</v>
      </c>
      <c r="C1929" s="16" t="str">
        <f t="shared" si="119"/>
        <v>Enero-2019</v>
      </c>
      <c r="D1929" s="15" t="s">
        <v>8</v>
      </c>
      <c r="E1929" s="67">
        <v>83541.329999999987</v>
      </c>
      <c r="F1929" s="67">
        <v>64096262.559999995</v>
      </c>
      <c r="G1929" s="17">
        <f>+Tabla1[[#This Row],[Toneladas Km (Ton.Km)]]/Tabla1[[#This Row],[Toneladas (Ton)]]</f>
        <v>767.24014999521796</v>
      </c>
      <c r="H1929" s="18">
        <v>56285175.210000008</v>
      </c>
      <c r="I1929" s="18">
        <f t="shared" si="122"/>
        <v>673.74047324839114</v>
      </c>
      <c r="J1929" s="18">
        <f t="shared" si="123"/>
        <v>0.87813505752089538</v>
      </c>
      <c r="K1929" s="18"/>
      <c r="L1929" s="56" t="str">
        <f>+VLOOKUP(Tabla1[[#This Row],[Operador]],OPE_6[#All],9,FALSE)</f>
        <v>D-BCyL SA - TAC - L. BEL</v>
      </c>
    </row>
    <row r="1930" spans="1:12" x14ac:dyDescent="0.2">
      <c r="A1930" s="15">
        <v>2019</v>
      </c>
      <c r="B1930" s="15" t="s">
        <v>4</v>
      </c>
      <c r="C1930" s="16" t="str">
        <f t="shared" si="119"/>
        <v>Enero-2019</v>
      </c>
      <c r="D1930" s="15" t="s">
        <v>9</v>
      </c>
      <c r="E1930" s="67">
        <v>9979.2000000000007</v>
      </c>
      <c r="F1930" s="67">
        <v>5689663</v>
      </c>
      <c r="G1930" s="17">
        <f>+Tabla1[[#This Row],[Toneladas Km (Ton.Km)]]/Tabla1[[#This Row],[Toneladas (Ton)]]</f>
        <v>570.15221661054989</v>
      </c>
      <c r="H1930" s="18">
        <v>4520153.05</v>
      </c>
      <c r="I1930" s="18">
        <f t="shared" si="122"/>
        <v>452.95745650953978</v>
      </c>
      <c r="J1930" s="18">
        <f t="shared" si="123"/>
        <v>0.79445004915053841</v>
      </c>
      <c r="K1930" s="18"/>
      <c r="L1930" s="56" t="str">
        <f>+VLOOKUP(Tabla1[[#This Row],[Operador]],OPE_6[#All],9,FALSE)</f>
        <v>E-BCyL SA - TAC - L. URQ</v>
      </c>
    </row>
    <row r="1931" spans="1:12" x14ac:dyDescent="0.2">
      <c r="A1931" s="15">
        <v>2019</v>
      </c>
      <c r="B1931" s="15" t="s">
        <v>4</v>
      </c>
      <c r="C1931" s="16" t="str">
        <f t="shared" si="119"/>
        <v>Enero-2019</v>
      </c>
      <c r="D1931" s="15" t="s">
        <v>10</v>
      </c>
      <c r="E1931" s="67">
        <v>187541</v>
      </c>
      <c r="F1931" s="67">
        <v>130410000</v>
      </c>
      <c r="G1931" s="17">
        <f>+Tabla1[[#This Row],[Toneladas Km (Ton.Km)]]/Tabla1[[#This Row],[Toneladas (Ton)]]</f>
        <v>695.36794620909563</v>
      </c>
      <c r="H1931" s="18">
        <v>117408547</v>
      </c>
      <c r="I1931" s="18">
        <f t="shared" si="122"/>
        <v>626.04202281101198</v>
      </c>
      <c r="J1931" s="18">
        <f t="shared" si="123"/>
        <v>0.90030325128441069</v>
      </c>
      <c r="K1931" s="18"/>
      <c r="L1931" s="56" t="str">
        <f>+VLOOKUP(Tabla1[[#This Row],[Operador]],OPE_6[#All],9,FALSE)</f>
        <v>F-BCyL SA - TAC - L. SM</v>
      </c>
    </row>
    <row r="1932" spans="1:12" x14ac:dyDescent="0.2">
      <c r="A1932" s="15">
        <v>2019</v>
      </c>
      <c r="B1932" s="15" t="s">
        <v>11</v>
      </c>
      <c r="C1932" s="16" t="str">
        <f t="shared" si="119"/>
        <v>Febrero-2019</v>
      </c>
      <c r="D1932" s="15" t="s">
        <v>6</v>
      </c>
      <c r="E1932" s="67">
        <v>353847.163</v>
      </c>
      <c r="F1932" s="67">
        <v>159126090.183</v>
      </c>
      <c r="G1932" s="17">
        <f>+Tabla1[[#This Row],[Toneladas Km (Ton.Km)]]/Tabla1[[#This Row],[Toneladas (Ton)]]</f>
        <v>449.70288537540148</v>
      </c>
      <c r="H1932" s="18">
        <v>202205664.88000003</v>
      </c>
      <c r="I1932" s="18">
        <f t="shared" si="122"/>
        <v>571.44916230400872</v>
      </c>
      <c r="J1932" s="18">
        <f t="shared" si="123"/>
        <v>1.2707260302032002</v>
      </c>
      <c r="K1932" s="18"/>
      <c r="L1932" s="56" t="str">
        <f>+VLOOKUP(Tabla1[[#This Row],[Operador]],OPE_6[#All],9,FALSE)</f>
        <v>A-FSR SA</v>
      </c>
    </row>
    <row r="1933" spans="1:12" x14ac:dyDescent="0.2">
      <c r="A1933" s="15">
        <v>2019</v>
      </c>
      <c r="B1933" s="15" t="s">
        <v>11</v>
      </c>
      <c r="C1933" s="16" t="str">
        <f t="shared" si="119"/>
        <v>Febrero-2019</v>
      </c>
      <c r="D1933" s="15" t="s">
        <v>81</v>
      </c>
      <c r="E1933" s="67">
        <v>255999.99999999997</v>
      </c>
      <c r="F1933" s="67">
        <v>110346327.09002578</v>
      </c>
      <c r="G1933" s="17">
        <f>+Tabla1[[#This Row],[Toneladas Km (Ton.Km)]]/Tabla1[[#This Row],[Toneladas (Ton)]]</f>
        <v>431.04034019541325</v>
      </c>
      <c r="H1933" s="18">
        <v>116922937.43230794</v>
      </c>
      <c r="I1933" s="18">
        <f t="shared" si="122"/>
        <v>456.73022434495294</v>
      </c>
      <c r="J1933" s="18">
        <f t="shared" si="123"/>
        <v>1.0595997213112192</v>
      </c>
      <c r="K1933" s="18"/>
      <c r="L1933" s="56" t="str">
        <f>+VLOOKUP(Tabla1[[#This Row],[Operador]],OPE_6[#All],9,FALSE)</f>
        <v>B-FEP SA</v>
      </c>
    </row>
    <row r="1934" spans="1:12" x14ac:dyDescent="0.2">
      <c r="A1934" s="15">
        <v>2019</v>
      </c>
      <c r="B1934" s="15" t="s">
        <v>11</v>
      </c>
      <c r="C1934" s="16" t="str">
        <f t="shared" si="119"/>
        <v>Febrero-2019</v>
      </c>
      <c r="D1934" s="15" t="s">
        <v>7</v>
      </c>
      <c r="E1934" s="67">
        <v>528804.1</v>
      </c>
      <c r="F1934" s="67">
        <v>229767369.94999999</v>
      </c>
      <c r="G1934" s="17">
        <f>+Tabla1[[#This Row],[Toneladas Km (Ton.Km)]]/Tabla1[[#This Row],[Toneladas (Ton)]]</f>
        <v>434.50376037175204</v>
      </c>
      <c r="H1934" s="18">
        <v>186136512.34400001</v>
      </c>
      <c r="I1934" s="18">
        <f t="shared" si="122"/>
        <v>351.99521400079919</v>
      </c>
      <c r="J1934" s="18">
        <f t="shared" si="123"/>
        <v>0.81010855625194056</v>
      </c>
      <c r="K1934" s="18"/>
      <c r="L1934" s="56" t="str">
        <f>+VLOOKUP(Tabla1[[#This Row],[Operador]],OPE_6[#All],9,FALSE)</f>
        <v>C-NCA SA</v>
      </c>
    </row>
    <row r="1935" spans="1:12" x14ac:dyDescent="0.2">
      <c r="A1935" s="15">
        <v>2019</v>
      </c>
      <c r="B1935" s="15" t="s">
        <v>11</v>
      </c>
      <c r="C1935" s="16" t="str">
        <f t="shared" si="119"/>
        <v>Febrero-2019</v>
      </c>
      <c r="D1935" s="15" t="s">
        <v>8</v>
      </c>
      <c r="E1935" s="67">
        <v>119677.88999999998</v>
      </c>
      <c r="F1935" s="67">
        <v>101123289.20999999</v>
      </c>
      <c r="G1935" s="17">
        <f>+Tabla1[[#This Row],[Toneladas Km (Ton.Km)]]/Tabla1[[#This Row],[Toneladas (Ton)]]</f>
        <v>844.96216644528079</v>
      </c>
      <c r="H1935" s="18">
        <v>87313885.530000001</v>
      </c>
      <c r="I1935" s="18">
        <f t="shared" si="122"/>
        <v>729.57407195263897</v>
      </c>
      <c r="J1935" s="18">
        <f t="shared" si="123"/>
        <v>0.86343992775667755</v>
      </c>
      <c r="K1935" s="18"/>
      <c r="L1935" s="56" t="str">
        <f>+VLOOKUP(Tabla1[[#This Row],[Operador]],OPE_6[#All],9,FALSE)</f>
        <v>D-BCyL SA - TAC - L. BEL</v>
      </c>
    </row>
    <row r="1936" spans="1:12" x14ac:dyDescent="0.2">
      <c r="A1936" s="15">
        <v>2019</v>
      </c>
      <c r="B1936" s="15" t="s">
        <v>11</v>
      </c>
      <c r="C1936" s="16" t="str">
        <f t="shared" si="119"/>
        <v>Febrero-2019</v>
      </c>
      <c r="D1936" s="15" t="s">
        <v>9</v>
      </c>
      <c r="E1936" s="67">
        <v>25147</v>
      </c>
      <c r="F1936" s="67">
        <v>14265000</v>
      </c>
      <c r="G1936" s="17">
        <f>+Tabla1[[#This Row],[Toneladas Km (Ton.Km)]]/Tabla1[[#This Row],[Toneladas (Ton)]]</f>
        <v>567.26448482920432</v>
      </c>
      <c r="H1936" s="18">
        <v>11326226</v>
      </c>
      <c r="I1936" s="18">
        <f t="shared" si="122"/>
        <v>450.40068397820812</v>
      </c>
      <c r="J1936" s="18">
        <f t="shared" si="123"/>
        <v>0.79398710129688044</v>
      </c>
      <c r="K1936" s="18"/>
      <c r="L1936" s="56" t="str">
        <f>+VLOOKUP(Tabla1[[#This Row],[Operador]],OPE_6[#All],9,FALSE)</f>
        <v>E-BCyL SA - TAC - L. URQ</v>
      </c>
    </row>
    <row r="1937" spans="1:12" x14ac:dyDescent="0.2">
      <c r="A1937" s="15">
        <v>2019</v>
      </c>
      <c r="B1937" s="15" t="s">
        <v>11</v>
      </c>
      <c r="C1937" s="16" t="str">
        <f t="shared" si="119"/>
        <v>Febrero-2019</v>
      </c>
      <c r="D1937" s="15" t="s">
        <v>10</v>
      </c>
      <c r="E1937" s="67">
        <v>172468</v>
      </c>
      <c r="F1937" s="67">
        <v>108538000</v>
      </c>
      <c r="G1937" s="17">
        <f>+Tabla1[[#This Row],[Toneladas Km (Ton.Km)]]/Tabla1[[#This Row],[Toneladas (Ton)]]</f>
        <v>629.32254099311172</v>
      </c>
      <c r="H1937" s="18">
        <v>97459092</v>
      </c>
      <c r="I1937" s="18">
        <f t="shared" si="122"/>
        <v>565.08507085372355</v>
      </c>
      <c r="J1937" s="18">
        <f t="shared" si="123"/>
        <v>0.89792599826788777</v>
      </c>
      <c r="K1937" s="18"/>
      <c r="L1937" s="56" t="str">
        <f>+VLOOKUP(Tabla1[[#This Row],[Operador]],OPE_6[#All],9,FALSE)</f>
        <v>F-BCyL SA - TAC - L. SM</v>
      </c>
    </row>
    <row r="1938" spans="1:12" x14ac:dyDescent="0.2">
      <c r="A1938" s="15">
        <v>2019</v>
      </c>
      <c r="B1938" s="15" t="s">
        <v>12</v>
      </c>
      <c r="C1938" s="16" t="str">
        <f t="shared" si="119"/>
        <v>Marzo-2019</v>
      </c>
      <c r="D1938" s="15" t="s">
        <v>6</v>
      </c>
      <c r="E1938" s="67">
        <v>384914.71699999995</v>
      </c>
      <c r="F1938" s="67">
        <v>156612980.67500004</v>
      </c>
      <c r="G1938" s="17">
        <f>+Tabla1[[#This Row],[Toneladas Km (Ton.Km)]]/Tabla1[[#This Row],[Toneladas (Ton)]]</f>
        <v>406.87709188058938</v>
      </c>
      <c r="H1938" s="18">
        <v>204550701.17000002</v>
      </c>
      <c r="I1938" s="18">
        <f t="shared" si="122"/>
        <v>531.41823925116387</v>
      </c>
      <c r="J1938" s="18">
        <f t="shared" si="123"/>
        <v>1.306090339947487</v>
      </c>
      <c r="K1938" s="18"/>
      <c r="L1938" s="56" t="str">
        <f>+VLOOKUP(Tabla1[[#This Row],[Operador]],OPE_6[#All],9,FALSE)</f>
        <v>A-FSR SA</v>
      </c>
    </row>
    <row r="1939" spans="1:12" x14ac:dyDescent="0.2">
      <c r="A1939" s="15">
        <v>2019</v>
      </c>
      <c r="B1939" s="15" t="s">
        <v>12</v>
      </c>
      <c r="C1939" s="16" t="str">
        <f t="shared" si="119"/>
        <v>Marzo-2019</v>
      </c>
      <c r="D1939" s="15" t="s">
        <v>81</v>
      </c>
      <c r="E1939" s="67">
        <v>294999.99999999994</v>
      </c>
      <c r="F1939" s="67">
        <v>127254815.31626068</v>
      </c>
      <c r="G1939" s="17">
        <f>+Tabla1[[#This Row],[Toneladas Km (Ton.Km)]]/Tabla1[[#This Row],[Toneladas (Ton)]]</f>
        <v>431.37225530935831</v>
      </c>
      <c r="H1939" s="18">
        <v>154560948.33963919</v>
      </c>
      <c r="I1939" s="18">
        <f t="shared" si="122"/>
        <v>523.93541810047191</v>
      </c>
      <c r="J1939" s="18">
        <f t="shared" si="123"/>
        <v>1.2145783871165567</v>
      </c>
      <c r="K1939" s="18"/>
      <c r="L1939" s="56" t="str">
        <f>+VLOOKUP(Tabla1[[#This Row],[Operador]],OPE_6[#All],9,FALSE)</f>
        <v>B-FEP SA</v>
      </c>
    </row>
    <row r="1940" spans="1:12" x14ac:dyDescent="0.2">
      <c r="A1940" s="15">
        <v>2019</v>
      </c>
      <c r="B1940" s="15" t="s">
        <v>12</v>
      </c>
      <c r="C1940" s="16" t="str">
        <f t="shared" si="119"/>
        <v>Marzo-2019</v>
      </c>
      <c r="D1940" s="15" t="s">
        <v>7</v>
      </c>
      <c r="E1940" s="67">
        <v>541454.19999999995</v>
      </c>
      <c r="F1940" s="67">
        <v>223860939.06999999</v>
      </c>
      <c r="G1940" s="17">
        <f>+Tabla1[[#This Row],[Toneladas Km (Ton.Km)]]/Tabla1[[#This Row],[Toneladas (Ton)]]</f>
        <v>413.44390544943599</v>
      </c>
      <c r="H1940" s="18">
        <v>188431400.12</v>
      </c>
      <c r="I1940" s="18">
        <f t="shared" si="122"/>
        <v>348.00985959661966</v>
      </c>
      <c r="J1940" s="18">
        <f t="shared" si="123"/>
        <v>0.84173416274769852</v>
      </c>
      <c r="K1940" s="18"/>
      <c r="L1940" s="56" t="str">
        <f>+VLOOKUP(Tabla1[[#This Row],[Operador]],OPE_6[#All],9,FALSE)</f>
        <v>C-NCA SA</v>
      </c>
    </row>
    <row r="1941" spans="1:12" x14ac:dyDescent="0.2">
      <c r="A1941" s="15">
        <v>2019</v>
      </c>
      <c r="B1941" s="15" t="s">
        <v>12</v>
      </c>
      <c r="C1941" s="16" t="str">
        <f t="shared" si="119"/>
        <v>Marzo-2019</v>
      </c>
      <c r="D1941" s="15" t="s">
        <v>8</v>
      </c>
      <c r="E1941" s="67">
        <v>120811.45999999999</v>
      </c>
      <c r="F1941" s="67">
        <v>96748503.519999996</v>
      </c>
      <c r="G1941" s="17">
        <f>+Tabla1[[#This Row],[Toneladas Km (Ton.Km)]]/Tabla1[[#This Row],[Toneladas (Ton)]]</f>
        <v>800.8222359037793</v>
      </c>
      <c r="H1941" s="18">
        <v>87617322.329999968</v>
      </c>
      <c r="I1941" s="18">
        <f t="shared" si="122"/>
        <v>725.24015792872603</v>
      </c>
      <c r="J1941" s="18">
        <f t="shared" si="123"/>
        <v>0.90561940642200822</v>
      </c>
      <c r="K1941" s="18"/>
      <c r="L1941" s="56" t="str">
        <f>+VLOOKUP(Tabla1[[#This Row],[Operador]],OPE_6[#All],9,FALSE)</f>
        <v>D-BCyL SA - TAC - L. BEL</v>
      </c>
    </row>
    <row r="1942" spans="1:12" x14ac:dyDescent="0.2">
      <c r="A1942" s="15">
        <v>2019</v>
      </c>
      <c r="B1942" s="15" t="s">
        <v>12</v>
      </c>
      <c r="C1942" s="16" t="str">
        <f t="shared" si="119"/>
        <v>Marzo-2019</v>
      </c>
      <c r="D1942" s="15" t="s">
        <v>9</v>
      </c>
      <c r="E1942" s="67">
        <v>35510</v>
      </c>
      <c r="F1942" s="67">
        <v>20178000</v>
      </c>
      <c r="G1942" s="17">
        <f>+Tabla1[[#This Row],[Toneladas Km (Ton.Km)]]/Tabla1[[#This Row],[Toneladas (Ton)]]</f>
        <v>568.2343001971276</v>
      </c>
      <c r="H1942" s="18">
        <v>16542393.58</v>
      </c>
      <c r="I1942" s="18">
        <f t="shared" si="122"/>
        <v>465.85169191776964</v>
      </c>
      <c r="J1942" s="18">
        <f t="shared" si="123"/>
        <v>0.81982325205669537</v>
      </c>
      <c r="K1942" s="18"/>
      <c r="L1942" s="56" t="str">
        <f>+VLOOKUP(Tabla1[[#This Row],[Operador]],OPE_6[#All],9,FALSE)</f>
        <v>E-BCyL SA - TAC - L. URQ</v>
      </c>
    </row>
    <row r="1943" spans="1:12" x14ac:dyDescent="0.2">
      <c r="A1943" s="15">
        <v>2019</v>
      </c>
      <c r="B1943" s="15" t="s">
        <v>12</v>
      </c>
      <c r="C1943" s="16" t="str">
        <f t="shared" si="119"/>
        <v>Marzo-2019</v>
      </c>
      <c r="D1943" s="15" t="s">
        <v>10</v>
      </c>
      <c r="E1943" s="67">
        <v>211121</v>
      </c>
      <c r="F1943" s="67">
        <v>150146000</v>
      </c>
      <c r="G1943" s="17">
        <f>+Tabla1[[#This Row],[Toneladas Km (Ton.Km)]]/Tabla1[[#This Row],[Toneladas (Ton)]]</f>
        <v>711.18458135382082</v>
      </c>
      <c r="H1943" s="18">
        <v>135824124</v>
      </c>
      <c r="I1943" s="18">
        <f t="shared" si="122"/>
        <v>643.34729373203049</v>
      </c>
      <c r="J1943" s="18">
        <f t="shared" si="123"/>
        <v>0.90461366936182119</v>
      </c>
      <c r="K1943" s="18"/>
      <c r="L1943" s="56" t="str">
        <f>+VLOOKUP(Tabla1[[#This Row],[Operador]],OPE_6[#All],9,FALSE)</f>
        <v>F-BCyL SA - TAC - L. SM</v>
      </c>
    </row>
    <row r="1944" spans="1:12" x14ac:dyDescent="0.2">
      <c r="A1944" s="15">
        <v>2019</v>
      </c>
      <c r="B1944" s="15" t="s">
        <v>13</v>
      </c>
      <c r="C1944" s="16" t="str">
        <f t="shared" si="119"/>
        <v>Abril-2019</v>
      </c>
      <c r="D1944" s="15" t="s">
        <v>6</v>
      </c>
      <c r="E1944" s="67">
        <v>392543.96100000001</v>
      </c>
      <c r="F1944" s="67">
        <v>170709326.37799999</v>
      </c>
      <c r="G1944" s="17">
        <f>+Tabla1[[#This Row],[Toneladas Km (Ton.Km)]]/Tabla1[[#This Row],[Toneladas (Ton)]]</f>
        <v>434.87951245796899</v>
      </c>
      <c r="H1944" s="18">
        <v>221918923.98999998</v>
      </c>
      <c r="I1944" s="18">
        <f t="shared" si="122"/>
        <v>565.3352134743451</v>
      </c>
      <c r="J1944" s="18">
        <f t="shared" si="123"/>
        <v>1.2999812529199903</v>
      </c>
      <c r="K1944" s="18"/>
      <c r="L1944" s="56" t="str">
        <f>+VLOOKUP(Tabla1[[#This Row],[Operador]],OPE_6[#All],9,FALSE)</f>
        <v>A-FSR SA</v>
      </c>
    </row>
    <row r="1945" spans="1:12" x14ac:dyDescent="0.2">
      <c r="A1945" s="15">
        <v>2019</v>
      </c>
      <c r="B1945" s="15" t="s">
        <v>13</v>
      </c>
      <c r="C1945" s="16" t="str">
        <f t="shared" si="119"/>
        <v>Abril-2019</v>
      </c>
      <c r="D1945" s="15" t="s">
        <v>81</v>
      </c>
      <c r="E1945" s="67">
        <v>374999.99999999994</v>
      </c>
      <c r="F1945" s="67">
        <v>164077196.69417056</v>
      </c>
      <c r="G1945" s="17">
        <f>+Tabla1[[#This Row],[Toneladas Km (Ton.Km)]]/Tabla1[[#This Row],[Toneladas (Ton)]]</f>
        <v>437.53919118445492</v>
      </c>
      <c r="H1945" s="18">
        <v>265936731.12189379</v>
      </c>
      <c r="I1945" s="18">
        <f t="shared" si="122"/>
        <v>709.16461632505025</v>
      </c>
      <c r="J1945" s="18">
        <f t="shared" si="123"/>
        <v>1.6208025032118443</v>
      </c>
      <c r="K1945" s="18"/>
      <c r="L1945" s="56" t="str">
        <f>+VLOOKUP(Tabla1[[#This Row],[Operador]],OPE_6[#All],9,FALSE)</f>
        <v>B-FEP SA</v>
      </c>
    </row>
    <row r="1946" spans="1:12" x14ac:dyDescent="0.2">
      <c r="A1946" s="15">
        <v>2019</v>
      </c>
      <c r="B1946" s="15" t="s">
        <v>13</v>
      </c>
      <c r="C1946" s="16" t="str">
        <f t="shared" si="119"/>
        <v>Abril-2019</v>
      </c>
      <c r="D1946" s="15" t="s">
        <v>7</v>
      </c>
      <c r="E1946" s="67">
        <v>583522.51</v>
      </c>
      <c r="F1946" s="67">
        <v>244060291.82999998</v>
      </c>
      <c r="G1946" s="17">
        <f>+Tabla1[[#This Row],[Toneladas Km (Ton.Km)]]/Tabla1[[#This Row],[Toneladas (Ton)]]</f>
        <v>418.25343092591231</v>
      </c>
      <c r="H1946" s="18">
        <v>274182957.17999995</v>
      </c>
      <c r="I1946" s="18">
        <f t="shared" si="122"/>
        <v>469.87554461266615</v>
      </c>
      <c r="J1946" s="18">
        <f t="shared" si="123"/>
        <v>1.1234230489693173</v>
      </c>
      <c r="K1946" s="18"/>
      <c r="L1946" s="56" t="str">
        <f>+VLOOKUP(Tabla1[[#This Row],[Operador]],OPE_6[#All],9,FALSE)</f>
        <v>C-NCA SA</v>
      </c>
    </row>
    <row r="1947" spans="1:12" x14ac:dyDescent="0.2">
      <c r="A1947" s="15">
        <v>2019</v>
      </c>
      <c r="B1947" s="15" t="s">
        <v>13</v>
      </c>
      <c r="C1947" s="16" t="str">
        <f t="shared" si="119"/>
        <v>Abril-2019</v>
      </c>
      <c r="D1947" s="15" t="s">
        <v>8</v>
      </c>
      <c r="E1947" s="67">
        <v>128114.73</v>
      </c>
      <c r="F1947" s="67">
        <v>95500727.270000011</v>
      </c>
      <c r="G1947" s="17">
        <f>+Tabla1[[#This Row],[Toneladas Km (Ton.Km)]]/Tabla1[[#This Row],[Toneladas (Ton)]]</f>
        <v>745.43128077466201</v>
      </c>
      <c r="H1947" s="18">
        <v>98001851.870000005</v>
      </c>
      <c r="I1947" s="18">
        <f t="shared" si="122"/>
        <v>764.95381811287439</v>
      </c>
      <c r="J1947" s="18">
        <f t="shared" si="123"/>
        <v>1.0261895869434461</v>
      </c>
      <c r="K1947" s="18"/>
      <c r="L1947" s="56" t="str">
        <f>+VLOOKUP(Tabla1[[#This Row],[Operador]],OPE_6[#All],9,FALSE)</f>
        <v>D-BCyL SA - TAC - L. BEL</v>
      </c>
    </row>
    <row r="1948" spans="1:12" x14ac:dyDescent="0.2">
      <c r="A1948" s="15">
        <v>2019</v>
      </c>
      <c r="B1948" s="15" t="s">
        <v>13</v>
      </c>
      <c r="C1948" s="16" t="str">
        <f t="shared" si="119"/>
        <v>Abril-2019</v>
      </c>
      <c r="D1948" s="15" t="s">
        <v>9</v>
      </c>
      <c r="E1948" s="67">
        <v>26790</v>
      </c>
      <c r="F1948" s="67">
        <v>14336000</v>
      </c>
      <c r="G1948" s="17">
        <f>+Tabla1[[#This Row],[Toneladas Km (Ton.Km)]]/Tabla1[[#This Row],[Toneladas (Ton)]]</f>
        <v>535.12504665920119</v>
      </c>
      <c r="H1948" s="18">
        <v>14489658.74</v>
      </c>
      <c r="I1948" s="18">
        <f t="shared" si="122"/>
        <v>540.86072191116091</v>
      </c>
      <c r="J1948" s="18">
        <f t="shared" si="123"/>
        <v>1.0107183830915178</v>
      </c>
      <c r="K1948" s="18"/>
      <c r="L1948" s="56" t="str">
        <f>+VLOOKUP(Tabla1[[#This Row],[Operador]],OPE_6[#All],9,FALSE)</f>
        <v>E-BCyL SA - TAC - L. URQ</v>
      </c>
    </row>
    <row r="1949" spans="1:12" x14ac:dyDescent="0.2">
      <c r="A1949" s="15">
        <v>2019</v>
      </c>
      <c r="B1949" s="15" t="s">
        <v>13</v>
      </c>
      <c r="C1949" s="16" t="str">
        <f t="shared" si="119"/>
        <v>Abril-2019</v>
      </c>
      <c r="D1949" s="15" t="s">
        <v>10</v>
      </c>
      <c r="E1949" s="67">
        <v>231619</v>
      </c>
      <c r="F1949" s="67">
        <v>154969000</v>
      </c>
      <c r="G1949" s="17">
        <f>+Tabla1[[#This Row],[Toneladas Km (Ton.Km)]]/Tabla1[[#This Row],[Toneladas (Ton)]]</f>
        <v>669.06859972627467</v>
      </c>
      <c r="H1949" s="18">
        <v>172142785</v>
      </c>
      <c r="I1949" s="18">
        <f t="shared" si="122"/>
        <v>743.2153018534749</v>
      </c>
      <c r="J1949" s="18">
        <f t="shared" si="123"/>
        <v>1.1108207770586376</v>
      </c>
      <c r="K1949" s="18"/>
      <c r="L1949" s="56" t="str">
        <f>+VLOOKUP(Tabla1[[#This Row],[Operador]],OPE_6[#All],9,FALSE)</f>
        <v>F-BCyL SA - TAC - L. SM</v>
      </c>
    </row>
    <row r="1950" spans="1:12" x14ac:dyDescent="0.2">
      <c r="A1950" s="15">
        <v>2019</v>
      </c>
      <c r="B1950" s="15" t="s">
        <v>14</v>
      </c>
      <c r="C1950" s="16" t="str">
        <f t="shared" si="119"/>
        <v>Mayo-2019</v>
      </c>
      <c r="D1950" s="15" t="s">
        <v>6</v>
      </c>
      <c r="E1950" s="67">
        <v>373917.00299999997</v>
      </c>
      <c r="F1950" s="67">
        <v>160759962.78099999</v>
      </c>
      <c r="G1950" s="17">
        <f>+Tabla1[[#This Row],[Toneladas Km (Ton.Km)]]/Tabla1[[#This Row],[Toneladas (Ton)]]</f>
        <v>429.93488258409047</v>
      </c>
      <c r="H1950" s="18">
        <v>209746268.79999998</v>
      </c>
      <c r="I1950" s="18">
        <f t="shared" si="122"/>
        <v>560.9433834705826</v>
      </c>
      <c r="J1950" s="18">
        <f t="shared" si="123"/>
        <v>1.3047170773840813</v>
      </c>
      <c r="K1950" s="18"/>
      <c r="L1950" s="56" t="str">
        <f>+VLOOKUP(Tabla1[[#This Row],[Operador]],OPE_6[#All],9,FALSE)</f>
        <v>A-FSR SA</v>
      </c>
    </row>
    <row r="1951" spans="1:12" x14ac:dyDescent="0.2">
      <c r="A1951" s="15">
        <v>2019</v>
      </c>
      <c r="B1951" s="15" t="s">
        <v>14</v>
      </c>
      <c r="C1951" s="16" t="str">
        <f t="shared" si="119"/>
        <v>Mayo-2019</v>
      </c>
      <c r="D1951" s="15" t="s">
        <v>81</v>
      </c>
      <c r="E1951" s="67">
        <v>392000.20244114799</v>
      </c>
      <c r="F1951" s="67">
        <v>166309771.35040581</v>
      </c>
      <c r="G1951" s="17">
        <f>+Tabla1[[#This Row],[Toneladas Km (Ton.Km)]]/Tabla1[[#This Row],[Toneladas (Ton)]]</f>
        <v>424.25940169093235</v>
      </c>
      <c r="H1951" s="18">
        <v>278883783.81625396</v>
      </c>
      <c r="I1951" s="18">
        <f t="shared" si="122"/>
        <v>711.43785661213656</v>
      </c>
      <c r="J1951" s="18">
        <f t="shared" si="123"/>
        <v>1.6768935556327638</v>
      </c>
      <c r="K1951" s="18"/>
      <c r="L1951" s="56" t="str">
        <f>+VLOOKUP(Tabla1[[#This Row],[Operador]],OPE_6[#All],9,FALSE)</f>
        <v>B-FEP SA</v>
      </c>
    </row>
    <row r="1952" spans="1:12" x14ac:dyDescent="0.2">
      <c r="A1952" s="15">
        <v>2019</v>
      </c>
      <c r="B1952" s="15" t="s">
        <v>14</v>
      </c>
      <c r="C1952" s="16" t="str">
        <f t="shared" si="119"/>
        <v>Mayo-2019</v>
      </c>
      <c r="D1952" s="15" t="s">
        <v>7</v>
      </c>
      <c r="E1952" s="67">
        <v>613755.56000000006</v>
      </c>
      <c r="F1952" s="67">
        <v>249476862.75999996</v>
      </c>
      <c r="G1952" s="17">
        <f>+Tabla1[[#This Row],[Toneladas Km (Ton.Km)]]/Tabla1[[#This Row],[Toneladas (Ton)]]</f>
        <v>406.47593116712449</v>
      </c>
      <c r="H1952" s="18">
        <v>292066713.58000004</v>
      </c>
      <c r="I1952" s="18">
        <f t="shared" si="122"/>
        <v>475.86813483204946</v>
      </c>
      <c r="J1952" s="18">
        <f t="shared" si="123"/>
        <v>1.1707166361995345</v>
      </c>
      <c r="K1952" s="18"/>
      <c r="L1952" s="56" t="str">
        <f>+VLOOKUP(Tabla1[[#This Row],[Operador]],OPE_6[#All],9,FALSE)</f>
        <v>C-NCA SA</v>
      </c>
    </row>
    <row r="1953" spans="1:12" x14ac:dyDescent="0.2">
      <c r="A1953" s="15">
        <v>2019</v>
      </c>
      <c r="B1953" s="15" t="s">
        <v>14</v>
      </c>
      <c r="C1953" s="16" t="str">
        <f t="shared" si="119"/>
        <v>Mayo-2019</v>
      </c>
      <c r="D1953" s="15" t="s">
        <v>8</v>
      </c>
      <c r="E1953" s="67">
        <v>148245.97</v>
      </c>
      <c r="F1953" s="67">
        <v>117673029.09999999</v>
      </c>
      <c r="G1953" s="17">
        <f>+Tabla1[[#This Row],[Toneladas Km (Ton.Km)]]/Tabla1[[#This Row],[Toneladas (Ton)]]</f>
        <v>793.76882285569036</v>
      </c>
      <c r="H1953" s="18">
        <v>117310811.13</v>
      </c>
      <c r="I1953" s="18">
        <f t="shared" si="122"/>
        <v>791.32546490133927</v>
      </c>
      <c r="J1953" s="18">
        <f t="shared" si="123"/>
        <v>0.99692182675358698</v>
      </c>
      <c r="K1953" s="18"/>
      <c r="L1953" s="56" t="str">
        <f>+VLOOKUP(Tabla1[[#This Row],[Operador]],OPE_6[#All],9,FALSE)</f>
        <v>D-BCyL SA - TAC - L. BEL</v>
      </c>
    </row>
    <row r="1954" spans="1:12" x14ac:dyDescent="0.2">
      <c r="A1954" s="15">
        <v>2019</v>
      </c>
      <c r="B1954" s="15" t="s">
        <v>14</v>
      </c>
      <c r="C1954" s="16" t="str">
        <f t="shared" si="119"/>
        <v>Mayo-2019</v>
      </c>
      <c r="D1954" s="15" t="s">
        <v>9</v>
      </c>
      <c r="E1954" s="67">
        <v>33259.050000000003</v>
      </c>
      <c r="F1954" s="67">
        <v>16742000</v>
      </c>
      <c r="G1954" s="17">
        <f>+Tabla1[[#This Row],[Toneladas Km (Ton.Km)]]/Tabla1[[#This Row],[Toneladas (Ton)]]</f>
        <v>503.38178631079359</v>
      </c>
      <c r="H1954" s="18">
        <v>16824531.809999999</v>
      </c>
      <c r="I1954" s="18">
        <f t="shared" si="122"/>
        <v>505.86327059852874</v>
      </c>
      <c r="J1954" s="18">
        <f t="shared" si="123"/>
        <v>1.0049296266873731</v>
      </c>
      <c r="K1954" s="18"/>
      <c r="L1954" s="56" t="str">
        <f>+VLOOKUP(Tabla1[[#This Row],[Operador]],OPE_6[#All],9,FALSE)</f>
        <v>E-BCyL SA - TAC - L. URQ</v>
      </c>
    </row>
    <row r="1955" spans="1:12" x14ac:dyDescent="0.2">
      <c r="A1955" s="15">
        <v>2019</v>
      </c>
      <c r="B1955" s="15" t="s">
        <v>14</v>
      </c>
      <c r="C1955" s="16" t="str">
        <f t="shared" si="119"/>
        <v>Mayo-2019</v>
      </c>
      <c r="D1955" s="15" t="s">
        <v>10</v>
      </c>
      <c r="E1955" s="67">
        <v>248294</v>
      </c>
      <c r="F1955" s="67">
        <v>160055000</v>
      </c>
      <c r="G1955" s="17">
        <f>+Tabla1[[#This Row],[Toneladas Km (Ton.Km)]]/Tabla1[[#This Row],[Toneladas (Ton)]]</f>
        <v>644.61887923187828</v>
      </c>
      <c r="H1955" s="18">
        <v>179237284</v>
      </c>
      <c r="I1955" s="18">
        <f t="shared" si="122"/>
        <v>721.8752124497571</v>
      </c>
      <c r="J1955" s="18">
        <f t="shared" si="123"/>
        <v>1.1198480772234545</v>
      </c>
      <c r="K1955" s="18"/>
      <c r="L1955" s="56" t="str">
        <f>+VLOOKUP(Tabla1[[#This Row],[Operador]],OPE_6[#All],9,FALSE)</f>
        <v>F-BCyL SA - TAC - L. SM</v>
      </c>
    </row>
    <row r="1956" spans="1:12" x14ac:dyDescent="0.2">
      <c r="A1956" s="15">
        <v>2019</v>
      </c>
      <c r="B1956" s="15" t="s">
        <v>15</v>
      </c>
      <c r="C1956" s="16" t="str">
        <f t="shared" si="119"/>
        <v>Junio-2019</v>
      </c>
      <c r="D1956" s="15" t="s">
        <v>6</v>
      </c>
      <c r="E1956" s="67">
        <v>362293.84299999999</v>
      </c>
      <c r="F1956" s="67">
        <v>166355516.211</v>
      </c>
      <c r="G1956" s="17">
        <f>+Tabla1[[#This Row],[Toneladas Km (Ton.Km)]]/Tabla1[[#This Row],[Toneladas (Ton)]]</f>
        <v>459.17290460550277</v>
      </c>
      <c r="H1956" s="18">
        <v>230290153.10000002</v>
      </c>
      <c r="I1956" s="18">
        <f t="shared" si="122"/>
        <v>635.64467779266135</v>
      </c>
      <c r="J1956" s="18">
        <f t="shared" si="123"/>
        <v>1.3843253193233904</v>
      </c>
      <c r="K1956" s="18"/>
      <c r="L1956" s="56" t="str">
        <f>+VLOOKUP(Tabla1[[#This Row],[Operador]],OPE_6[#All],9,FALSE)</f>
        <v>A-FSR SA</v>
      </c>
    </row>
    <row r="1957" spans="1:12" x14ac:dyDescent="0.2">
      <c r="A1957" s="15">
        <v>2019</v>
      </c>
      <c r="B1957" s="15" t="s">
        <v>15</v>
      </c>
      <c r="C1957" s="16" t="str">
        <f t="shared" si="119"/>
        <v>Junio-2019</v>
      </c>
      <c r="D1957" s="15" t="s">
        <v>81</v>
      </c>
      <c r="E1957" s="67">
        <v>379999.99999999994</v>
      </c>
      <c r="F1957" s="67">
        <v>164751929.33438131</v>
      </c>
      <c r="G1957" s="17">
        <f>+Tabla1[[#This Row],[Toneladas Km (Ton.Km)]]/Tabla1[[#This Row],[Toneladas (Ton)]]</f>
        <v>433.55770877468774</v>
      </c>
      <c r="H1957" s="18">
        <v>276920119.75765359</v>
      </c>
      <c r="I1957" s="18">
        <f t="shared" si="122"/>
        <v>728.73715725698321</v>
      </c>
      <c r="J1957" s="18">
        <f t="shared" si="123"/>
        <v>1.6808308156174316</v>
      </c>
      <c r="K1957" s="18"/>
      <c r="L1957" s="56" t="str">
        <f>+VLOOKUP(Tabla1[[#This Row],[Operador]],OPE_6[#All],9,FALSE)</f>
        <v>B-FEP SA</v>
      </c>
    </row>
    <row r="1958" spans="1:12" x14ac:dyDescent="0.2">
      <c r="A1958" s="15">
        <v>2019</v>
      </c>
      <c r="B1958" s="15" t="s">
        <v>15</v>
      </c>
      <c r="C1958" s="16" t="str">
        <f t="shared" si="119"/>
        <v>Junio-2019</v>
      </c>
      <c r="D1958" s="15" t="s">
        <v>7</v>
      </c>
      <c r="E1958" s="67">
        <v>614079.60000000009</v>
      </c>
      <c r="F1958" s="67">
        <v>267362234.59000003</v>
      </c>
      <c r="G1958" s="17">
        <f>+Tabla1[[#This Row],[Toneladas Km (Ton.Km)]]/Tabla1[[#This Row],[Toneladas (Ton)]]</f>
        <v>435.38693451142166</v>
      </c>
      <c r="H1958" s="18">
        <v>308058539.53000003</v>
      </c>
      <c r="I1958" s="18">
        <f t="shared" ref="I1958:I1989" si="124">+H1958/E1958</f>
        <v>501.65896983062129</v>
      </c>
      <c r="J1958" s="18">
        <f t="shared" ref="J1958:J1989" si="125">+H1958/F1958</f>
        <v>1.1522141113250635</v>
      </c>
      <c r="K1958" s="18"/>
      <c r="L1958" s="56" t="str">
        <f>+VLOOKUP(Tabla1[[#This Row],[Operador]],OPE_6[#All],9,FALSE)</f>
        <v>C-NCA SA</v>
      </c>
    </row>
    <row r="1959" spans="1:12" x14ac:dyDescent="0.2">
      <c r="A1959" s="15">
        <v>2019</v>
      </c>
      <c r="B1959" s="15" t="s">
        <v>15</v>
      </c>
      <c r="C1959" s="16" t="str">
        <f t="shared" si="119"/>
        <v>Junio-2019</v>
      </c>
      <c r="D1959" s="15" t="s">
        <v>8</v>
      </c>
      <c r="E1959" s="67">
        <v>158588.51</v>
      </c>
      <c r="F1959" s="67">
        <v>124318513.67999999</v>
      </c>
      <c r="G1959" s="17">
        <f>+Tabla1[[#This Row],[Toneladas Km (Ton.Km)]]/Tabla1[[#This Row],[Toneladas (Ton)]]</f>
        <v>783.90618387170662</v>
      </c>
      <c r="H1959" s="18">
        <v>126807585.95999998</v>
      </c>
      <c r="I1959" s="18">
        <f t="shared" si="124"/>
        <v>799.60134539381181</v>
      </c>
      <c r="J1959" s="18">
        <f t="shared" si="125"/>
        <v>1.0200217345455638</v>
      </c>
      <c r="K1959" s="18"/>
      <c r="L1959" s="56" t="str">
        <f>+VLOOKUP(Tabla1[[#This Row],[Operador]],OPE_6[#All],9,FALSE)</f>
        <v>D-BCyL SA - TAC - L. BEL</v>
      </c>
    </row>
    <row r="1960" spans="1:12" x14ac:dyDescent="0.2">
      <c r="A1960" s="15">
        <v>2019</v>
      </c>
      <c r="B1960" s="15" t="s">
        <v>15</v>
      </c>
      <c r="C1960" s="16" t="str">
        <f t="shared" si="119"/>
        <v>Junio-2019</v>
      </c>
      <c r="D1960" s="15" t="s">
        <v>9</v>
      </c>
      <c r="E1960" s="67">
        <v>31074</v>
      </c>
      <c r="F1960" s="67">
        <v>19051000</v>
      </c>
      <c r="G1960" s="17">
        <f>+Tabla1[[#This Row],[Toneladas Km (Ton.Km)]]/Tabla1[[#This Row],[Toneladas (Ton)]]</f>
        <v>613.08489412370466</v>
      </c>
      <c r="H1960" s="18">
        <v>16100159.600000001</v>
      </c>
      <c r="I1960" s="18">
        <f t="shared" si="124"/>
        <v>518.12317693248383</v>
      </c>
      <c r="J1960" s="18">
        <f t="shared" si="125"/>
        <v>0.84510837226392321</v>
      </c>
      <c r="K1960" s="18"/>
      <c r="L1960" s="56" t="str">
        <f>+VLOOKUP(Tabla1[[#This Row],[Operador]],OPE_6[#All],9,FALSE)</f>
        <v>E-BCyL SA - TAC - L. URQ</v>
      </c>
    </row>
    <row r="1961" spans="1:12" x14ac:dyDescent="0.2">
      <c r="A1961" s="15">
        <v>2019</v>
      </c>
      <c r="B1961" s="15" t="s">
        <v>15</v>
      </c>
      <c r="C1961" s="16" t="str">
        <f t="shared" si="119"/>
        <v>Junio-2019</v>
      </c>
      <c r="D1961" s="15" t="s">
        <v>10</v>
      </c>
      <c r="E1961" s="67">
        <v>260965</v>
      </c>
      <c r="F1961" s="67">
        <v>172620000</v>
      </c>
      <c r="G1961" s="17">
        <f>+Tabla1[[#This Row],[Toneladas Km (Ton.Km)]]/Tabla1[[#This Row],[Toneladas (Ton)]]</f>
        <v>661.46801295192847</v>
      </c>
      <c r="H1961" s="18">
        <v>188585648</v>
      </c>
      <c r="I1961" s="18">
        <f t="shared" si="124"/>
        <v>722.64728220259417</v>
      </c>
      <c r="J1961" s="18">
        <f t="shared" si="125"/>
        <v>1.0924901401923299</v>
      </c>
      <c r="K1961" s="18"/>
      <c r="L1961" s="56" t="str">
        <f>+VLOOKUP(Tabla1[[#This Row],[Operador]],OPE_6[#All],9,FALSE)</f>
        <v>F-BCyL SA - TAC - L. SM</v>
      </c>
    </row>
    <row r="1962" spans="1:12" x14ac:dyDescent="0.2">
      <c r="A1962" s="15">
        <v>2019</v>
      </c>
      <c r="B1962" s="15" t="s">
        <v>16</v>
      </c>
      <c r="C1962" s="16" t="str">
        <f t="shared" ref="C1962:C2025" si="126" xml:space="preserve"> B1962 &amp; "-" &amp; A1962</f>
        <v>Julio-2019</v>
      </c>
      <c r="D1962" s="15" t="s">
        <v>6</v>
      </c>
      <c r="E1962" s="67">
        <v>362520.36900000001</v>
      </c>
      <c r="F1962" s="67">
        <v>170026818.34099999</v>
      </c>
      <c r="G1962" s="17">
        <f>+Tabla1[[#This Row],[Toneladas Km (Ton.Km)]]/Tabla1[[#This Row],[Toneladas (Ton)]]</f>
        <v>469.01314486138568</v>
      </c>
      <c r="H1962" s="18">
        <v>240462939.63</v>
      </c>
      <c r="I1962" s="18">
        <f t="shared" si="124"/>
        <v>663.30876881017412</v>
      </c>
      <c r="J1962" s="18">
        <f t="shared" si="125"/>
        <v>1.4142647729120927</v>
      </c>
      <c r="K1962" s="18"/>
      <c r="L1962" s="56" t="str">
        <f>+VLOOKUP(Tabla1[[#This Row],[Operador]],OPE_6[#All],9,FALSE)</f>
        <v>A-FSR SA</v>
      </c>
    </row>
    <row r="1963" spans="1:12" x14ac:dyDescent="0.2">
      <c r="A1963" s="15">
        <v>2019</v>
      </c>
      <c r="B1963" s="15" t="s">
        <v>16</v>
      </c>
      <c r="C1963" s="16" t="str">
        <f t="shared" si="126"/>
        <v>Julio-2019</v>
      </c>
      <c r="D1963" s="15" t="s">
        <v>81</v>
      </c>
      <c r="E1963" s="67">
        <v>384000.00000000006</v>
      </c>
      <c r="F1963" s="67">
        <v>171509016.51289696</v>
      </c>
      <c r="G1963" s="17">
        <f>+Tabla1[[#This Row],[Toneladas Km (Ton.Km)]]/Tabla1[[#This Row],[Toneladas (Ton)]]</f>
        <v>446.63806383566907</v>
      </c>
      <c r="H1963" s="18">
        <v>238151994.80635723</v>
      </c>
      <c r="I1963" s="18">
        <f t="shared" si="124"/>
        <v>620.18748647488849</v>
      </c>
      <c r="J1963" s="18">
        <f t="shared" si="125"/>
        <v>1.3885683659578849</v>
      </c>
      <c r="K1963" s="18"/>
      <c r="L1963" s="56" t="str">
        <f>+VLOOKUP(Tabla1[[#This Row],[Operador]],OPE_6[#All],9,FALSE)</f>
        <v>B-FEP SA</v>
      </c>
    </row>
    <row r="1964" spans="1:12" x14ac:dyDescent="0.2">
      <c r="A1964" s="15">
        <v>2019</v>
      </c>
      <c r="B1964" s="15" t="s">
        <v>16</v>
      </c>
      <c r="C1964" s="16" t="str">
        <f t="shared" si="126"/>
        <v>Julio-2019</v>
      </c>
      <c r="D1964" s="15" t="s">
        <v>7</v>
      </c>
      <c r="E1964" s="67">
        <v>646938.7300000001</v>
      </c>
      <c r="F1964" s="67">
        <v>278462308.12</v>
      </c>
      <c r="G1964" s="17">
        <f>+Tabla1[[#This Row],[Toneladas Km (Ton.Km)]]/Tabla1[[#This Row],[Toneladas (Ton)]]</f>
        <v>430.43072737351798</v>
      </c>
      <c r="H1964" s="18">
        <v>335926554.69</v>
      </c>
      <c r="I1964" s="18">
        <f t="shared" si="124"/>
        <v>519.25559425078779</v>
      </c>
      <c r="J1964" s="18">
        <f t="shared" si="125"/>
        <v>1.2063627460318129</v>
      </c>
      <c r="K1964" s="18"/>
      <c r="L1964" s="56" t="str">
        <f>+VLOOKUP(Tabla1[[#This Row],[Operador]],OPE_6[#All],9,FALSE)</f>
        <v>C-NCA SA</v>
      </c>
    </row>
    <row r="1965" spans="1:12" x14ac:dyDescent="0.2">
      <c r="A1965" s="15">
        <v>2019</v>
      </c>
      <c r="B1965" s="15" t="s">
        <v>16</v>
      </c>
      <c r="C1965" s="16" t="str">
        <f t="shared" si="126"/>
        <v>Julio-2019</v>
      </c>
      <c r="D1965" s="15" t="s">
        <v>8</v>
      </c>
      <c r="E1965" s="67">
        <v>183690.97</v>
      </c>
      <c r="F1965" s="67">
        <v>145345934.41</v>
      </c>
      <c r="G1965" s="17">
        <f>+Tabla1[[#This Row],[Toneladas Km (Ton.Km)]]/Tabla1[[#This Row],[Toneladas (Ton)]]</f>
        <v>791.25247370624697</v>
      </c>
      <c r="H1965" s="18">
        <v>154217726.35000002</v>
      </c>
      <c r="I1965" s="18">
        <f t="shared" si="124"/>
        <v>839.5498502185493</v>
      </c>
      <c r="J1965" s="18">
        <f t="shared" si="125"/>
        <v>1.0610391475758378</v>
      </c>
      <c r="K1965" s="18"/>
      <c r="L1965" s="56" t="str">
        <f>+VLOOKUP(Tabla1[[#This Row],[Operador]],OPE_6[#All],9,FALSE)</f>
        <v>D-BCyL SA - TAC - L. BEL</v>
      </c>
    </row>
    <row r="1966" spans="1:12" x14ac:dyDescent="0.2">
      <c r="A1966" s="15">
        <v>2019</v>
      </c>
      <c r="B1966" s="15" t="s">
        <v>16</v>
      </c>
      <c r="C1966" s="16" t="str">
        <f t="shared" si="126"/>
        <v>Julio-2019</v>
      </c>
      <c r="D1966" s="15" t="s">
        <v>9</v>
      </c>
      <c r="E1966" s="67">
        <v>29743</v>
      </c>
      <c r="F1966" s="67">
        <v>22741000</v>
      </c>
      <c r="G1966" s="17">
        <f>+Tabla1[[#This Row],[Toneladas Km (Ton.Km)]]/Tabla1[[#This Row],[Toneladas (Ton)]]</f>
        <v>764.58326328884107</v>
      </c>
      <c r="H1966" s="18">
        <v>15819858.460000001</v>
      </c>
      <c r="I1966" s="18">
        <f t="shared" si="124"/>
        <v>531.88509767004007</v>
      </c>
      <c r="J1966" s="18">
        <f t="shared" si="125"/>
        <v>0.69565359746712985</v>
      </c>
      <c r="K1966" s="18"/>
      <c r="L1966" s="56" t="str">
        <f>+VLOOKUP(Tabla1[[#This Row],[Operador]],OPE_6[#All],9,FALSE)</f>
        <v>E-BCyL SA - TAC - L. URQ</v>
      </c>
    </row>
    <row r="1967" spans="1:12" x14ac:dyDescent="0.2">
      <c r="A1967" s="15">
        <v>2019</v>
      </c>
      <c r="B1967" s="15" t="s">
        <v>16</v>
      </c>
      <c r="C1967" s="16" t="str">
        <f t="shared" si="126"/>
        <v>Julio-2019</v>
      </c>
      <c r="D1967" s="15" t="s">
        <v>10</v>
      </c>
      <c r="E1967" s="67">
        <v>284704</v>
      </c>
      <c r="F1967" s="67">
        <v>191217000</v>
      </c>
      <c r="G1967" s="17">
        <f>+Tabla1[[#This Row],[Toneladas Km (Ton.Km)]]/Tabla1[[#This Row],[Toneladas (Ton)]]</f>
        <v>671.6343992356974</v>
      </c>
      <c r="H1967" s="18">
        <v>217232307.37</v>
      </c>
      <c r="I1967" s="18">
        <f t="shared" si="124"/>
        <v>763.01108298443296</v>
      </c>
      <c r="J1967" s="18">
        <f t="shared" si="125"/>
        <v>1.1360512264599905</v>
      </c>
      <c r="K1967" s="18"/>
      <c r="L1967" s="56" t="str">
        <f>+VLOOKUP(Tabla1[[#This Row],[Operador]],OPE_6[#All],9,FALSE)</f>
        <v>F-BCyL SA - TAC - L. SM</v>
      </c>
    </row>
    <row r="1968" spans="1:12" x14ac:dyDescent="0.2">
      <c r="A1968" s="15">
        <v>2019</v>
      </c>
      <c r="B1968" s="15" t="s">
        <v>28</v>
      </c>
      <c r="C1968" s="16" t="str">
        <f t="shared" si="126"/>
        <v>Agosto-2019</v>
      </c>
      <c r="D1968" s="15" t="s">
        <v>6</v>
      </c>
      <c r="E1968" s="67">
        <v>383549.011</v>
      </c>
      <c r="F1968" s="67">
        <v>178436577.18900004</v>
      </c>
      <c r="G1968" s="17">
        <f>+Tabla1[[#This Row],[Toneladas Km (Ton.Km)]]/Tabla1[[#This Row],[Toneladas (Ton)]]</f>
        <v>465.22497013817105</v>
      </c>
      <c r="H1968" s="18">
        <v>251467533.98999998</v>
      </c>
      <c r="I1968" s="18">
        <f t="shared" si="124"/>
        <v>655.63337872874865</v>
      </c>
      <c r="J1968" s="18">
        <f t="shared" si="125"/>
        <v>1.4092824349776982</v>
      </c>
      <c r="K1968" s="18"/>
      <c r="L1968" s="56" t="str">
        <f>+VLOOKUP(Tabla1[[#This Row],[Operador]],OPE_6[#All],9,FALSE)</f>
        <v>A-FSR SA</v>
      </c>
    </row>
    <row r="1969" spans="1:12" x14ac:dyDescent="0.2">
      <c r="A1969" s="15">
        <v>2019</v>
      </c>
      <c r="B1969" s="15" t="s">
        <v>28</v>
      </c>
      <c r="C1969" s="16" t="str">
        <f t="shared" si="126"/>
        <v>Agosto-2019</v>
      </c>
      <c r="D1969" s="15" t="s">
        <v>81</v>
      </c>
      <c r="E1969" s="67">
        <v>412999.99999999994</v>
      </c>
      <c r="F1969" s="67">
        <v>180343396.23104027</v>
      </c>
      <c r="G1969" s="17">
        <f>+Tabla1[[#This Row],[Toneladas Km (Ton.Km)]]/Tabla1[[#This Row],[Toneladas (Ton)]]</f>
        <v>436.66681896135663</v>
      </c>
      <c r="H1969" s="18">
        <v>270620463.7350294</v>
      </c>
      <c r="I1969" s="18">
        <f t="shared" si="124"/>
        <v>655.25536013324324</v>
      </c>
      <c r="J1969" s="18">
        <f t="shared" si="125"/>
        <v>1.5005842708447943</v>
      </c>
      <c r="K1969" s="18"/>
      <c r="L1969" s="56" t="str">
        <f>+VLOOKUP(Tabla1[[#This Row],[Operador]],OPE_6[#All],9,FALSE)</f>
        <v>B-FEP SA</v>
      </c>
    </row>
    <row r="1970" spans="1:12" x14ac:dyDescent="0.2">
      <c r="A1970" s="15">
        <v>2019</v>
      </c>
      <c r="B1970" s="15" t="s">
        <v>28</v>
      </c>
      <c r="C1970" s="16" t="str">
        <f t="shared" si="126"/>
        <v>Agosto-2019</v>
      </c>
      <c r="D1970" s="15" t="s">
        <v>7</v>
      </c>
      <c r="E1970" s="67">
        <v>660556.56000000006</v>
      </c>
      <c r="F1970" s="67">
        <v>262478079.85000002</v>
      </c>
      <c r="G1970" s="17">
        <f>+Tabla1[[#This Row],[Toneladas Km (Ton.Km)]]/Tabla1[[#This Row],[Toneladas (Ton)]]</f>
        <v>397.35897838937518</v>
      </c>
      <c r="H1970" s="18">
        <v>336540297.03999996</v>
      </c>
      <c r="I1970" s="18">
        <f t="shared" si="124"/>
        <v>509.47991045611587</v>
      </c>
      <c r="J1970" s="18">
        <f t="shared" si="125"/>
        <v>1.282165342082374</v>
      </c>
      <c r="K1970" s="18"/>
      <c r="L1970" s="56" t="str">
        <f>+VLOOKUP(Tabla1[[#This Row],[Operador]],OPE_6[#All],9,FALSE)</f>
        <v>C-NCA SA</v>
      </c>
    </row>
    <row r="1971" spans="1:12" x14ac:dyDescent="0.2">
      <c r="A1971" s="15">
        <v>2019</v>
      </c>
      <c r="B1971" s="15" t="s">
        <v>28</v>
      </c>
      <c r="C1971" s="16" t="str">
        <f t="shared" si="126"/>
        <v>Agosto-2019</v>
      </c>
      <c r="D1971" s="15" t="s">
        <v>8</v>
      </c>
      <c r="E1971" s="67">
        <v>173040.05000000005</v>
      </c>
      <c r="F1971" s="67">
        <v>147004043.17999998</v>
      </c>
      <c r="G1971" s="17">
        <f>+Tabla1[[#This Row],[Toneladas Km (Ton.Km)]]/Tabla1[[#This Row],[Toneladas (Ton)]]</f>
        <v>849.53768321264317</v>
      </c>
      <c r="H1971" s="18">
        <v>157521689.40000001</v>
      </c>
      <c r="I1971" s="18">
        <f t="shared" si="124"/>
        <v>910.3192549932802</v>
      </c>
      <c r="J1971" s="18">
        <f t="shared" si="125"/>
        <v>1.0715466458777712</v>
      </c>
      <c r="K1971" s="18"/>
      <c r="L1971" s="56" t="str">
        <f>+VLOOKUP(Tabla1[[#This Row],[Operador]],OPE_6[#All],9,FALSE)</f>
        <v>D-BCyL SA - TAC - L. BEL</v>
      </c>
    </row>
    <row r="1972" spans="1:12" x14ac:dyDescent="0.2">
      <c r="A1972" s="15">
        <v>2019</v>
      </c>
      <c r="B1972" s="15" t="s">
        <v>28</v>
      </c>
      <c r="C1972" s="16" t="str">
        <f t="shared" si="126"/>
        <v>Agosto-2019</v>
      </c>
      <c r="D1972" s="15" t="s">
        <v>9</v>
      </c>
      <c r="E1972" s="67">
        <v>28541</v>
      </c>
      <c r="F1972" s="67">
        <v>16332000</v>
      </c>
      <c r="G1972" s="17">
        <f>+Tabla1[[#This Row],[Toneladas Km (Ton.Km)]]/Tabla1[[#This Row],[Toneladas (Ton)]]</f>
        <v>572.22942433691878</v>
      </c>
      <c r="H1972" s="18">
        <v>15316631.219999999</v>
      </c>
      <c r="I1972" s="18">
        <f t="shared" si="124"/>
        <v>536.65362881468764</v>
      </c>
      <c r="J1972" s="18">
        <f t="shared" si="125"/>
        <v>0.93782948934606902</v>
      </c>
      <c r="K1972" s="18"/>
      <c r="L1972" s="56" t="str">
        <f>+VLOOKUP(Tabla1[[#This Row],[Operador]],OPE_6[#All],9,FALSE)</f>
        <v>E-BCyL SA - TAC - L. URQ</v>
      </c>
    </row>
    <row r="1973" spans="1:12" x14ac:dyDescent="0.2">
      <c r="A1973" s="15">
        <v>2019</v>
      </c>
      <c r="B1973" s="15" t="s">
        <v>28</v>
      </c>
      <c r="C1973" s="16" t="str">
        <f t="shared" si="126"/>
        <v>Agosto-2019</v>
      </c>
      <c r="D1973" s="15" t="s">
        <v>10</v>
      </c>
      <c r="E1973" s="67">
        <v>361380</v>
      </c>
      <c r="F1973" s="67">
        <v>219801000</v>
      </c>
      <c r="G1973" s="17">
        <f>+Tabla1[[#This Row],[Toneladas Km (Ton.Km)]]/Tabla1[[#This Row],[Toneladas (Ton)]]</f>
        <v>608.22679727710442</v>
      </c>
      <c r="H1973" s="18">
        <v>247287454</v>
      </c>
      <c r="I1973" s="18">
        <f t="shared" si="124"/>
        <v>684.2864962089767</v>
      </c>
      <c r="J1973" s="18">
        <f t="shared" si="125"/>
        <v>1.1250515420766967</v>
      </c>
      <c r="K1973" s="18"/>
      <c r="L1973" s="56" t="str">
        <f>+VLOOKUP(Tabla1[[#This Row],[Operador]],OPE_6[#All],9,FALSE)</f>
        <v>F-BCyL SA - TAC - L. SM</v>
      </c>
    </row>
    <row r="1974" spans="1:12" x14ac:dyDescent="0.2">
      <c r="A1974" s="15">
        <v>2019</v>
      </c>
      <c r="B1974" s="15" t="s">
        <v>29</v>
      </c>
      <c r="C1974" s="16" t="str">
        <f t="shared" si="126"/>
        <v>Septiembre-2019</v>
      </c>
      <c r="D1974" s="15" t="s">
        <v>6</v>
      </c>
      <c r="E1974" s="67">
        <v>382287.69299999997</v>
      </c>
      <c r="F1974" s="67">
        <v>172886477.05699998</v>
      </c>
      <c r="G1974" s="17">
        <f>+Tabla1[[#This Row],[Toneladas Km (Ton.Km)]]/Tabla1[[#This Row],[Toneladas (Ton)]]</f>
        <v>452.24180694982505</v>
      </c>
      <c r="H1974" s="18">
        <v>256082955.63999996</v>
      </c>
      <c r="I1974" s="18">
        <f t="shared" si="124"/>
        <v>669.86973509502957</v>
      </c>
      <c r="J1974" s="18">
        <f t="shared" si="125"/>
        <v>1.4812202781804065</v>
      </c>
      <c r="K1974" s="18"/>
      <c r="L1974" s="56" t="str">
        <f>+VLOOKUP(Tabla1[[#This Row],[Operador]],OPE_6[#All],9,FALSE)</f>
        <v>A-FSR SA</v>
      </c>
    </row>
    <row r="1975" spans="1:12" x14ac:dyDescent="0.2">
      <c r="A1975" s="15">
        <v>2019</v>
      </c>
      <c r="B1975" s="15" t="s">
        <v>29</v>
      </c>
      <c r="C1975" s="16" t="str">
        <f t="shared" si="126"/>
        <v>Septiembre-2019</v>
      </c>
      <c r="D1975" s="15" t="s">
        <v>81</v>
      </c>
      <c r="E1975" s="67">
        <v>404000.00000000006</v>
      </c>
      <c r="F1975" s="67">
        <v>177737958.1264779</v>
      </c>
      <c r="G1975" s="17">
        <f>+Tabla1[[#This Row],[Toneladas Km (Ton.Km)]]/Tabla1[[#This Row],[Toneladas (Ton)]]</f>
        <v>439.94544090712344</v>
      </c>
      <c r="H1975" s="18">
        <v>302786407.52015322</v>
      </c>
      <c r="I1975" s="18">
        <f t="shared" si="124"/>
        <v>749.4713057429534</v>
      </c>
      <c r="J1975" s="18">
        <f t="shared" si="125"/>
        <v>1.7035551140105434</v>
      </c>
      <c r="K1975" s="18"/>
      <c r="L1975" s="56" t="str">
        <f>+VLOOKUP(Tabla1[[#This Row],[Operador]],OPE_6[#All],9,FALSE)</f>
        <v>B-FEP SA</v>
      </c>
    </row>
    <row r="1976" spans="1:12" x14ac:dyDescent="0.2">
      <c r="A1976" s="15">
        <v>2019</v>
      </c>
      <c r="B1976" s="15" t="s">
        <v>29</v>
      </c>
      <c r="C1976" s="16" t="str">
        <f t="shared" si="126"/>
        <v>Septiembre-2019</v>
      </c>
      <c r="D1976" s="15" t="s">
        <v>7</v>
      </c>
      <c r="E1976" s="67">
        <v>643764.42000000004</v>
      </c>
      <c r="F1976" s="67">
        <v>295688655.75999999</v>
      </c>
      <c r="G1976" s="17">
        <f>+Tabla1[[#This Row],[Toneladas Km (Ton.Km)]]/Tabla1[[#This Row],[Toneladas (Ton)]]</f>
        <v>459.3118951184037</v>
      </c>
      <c r="H1976" s="18">
        <v>383910619.66000009</v>
      </c>
      <c r="I1976" s="18">
        <f t="shared" si="124"/>
        <v>596.35265282290698</v>
      </c>
      <c r="J1976" s="18">
        <f t="shared" si="125"/>
        <v>1.2983610029720136</v>
      </c>
      <c r="K1976" s="18"/>
      <c r="L1976" s="56" t="str">
        <f>+VLOOKUP(Tabla1[[#This Row],[Operador]],OPE_6[#All],9,FALSE)</f>
        <v>C-NCA SA</v>
      </c>
    </row>
    <row r="1977" spans="1:12" x14ac:dyDescent="0.2">
      <c r="A1977" s="15">
        <v>2019</v>
      </c>
      <c r="B1977" s="15" t="s">
        <v>29</v>
      </c>
      <c r="C1977" s="16" t="str">
        <f t="shared" si="126"/>
        <v>Septiembre-2019</v>
      </c>
      <c r="D1977" s="15" t="s">
        <v>8</v>
      </c>
      <c r="E1977" s="67">
        <v>173028.66000000003</v>
      </c>
      <c r="F1977" s="67">
        <v>145401579.35999998</v>
      </c>
      <c r="G1977" s="17">
        <f>+Tabla1[[#This Row],[Toneladas Km (Ton.Km)]]/Tabla1[[#This Row],[Toneladas (Ton)]]</f>
        <v>840.33234355510785</v>
      </c>
      <c r="H1977" s="18">
        <v>161179534.78</v>
      </c>
      <c r="I1977" s="18">
        <f t="shared" si="124"/>
        <v>931.51929154395566</v>
      </c>
      <c r="J1977" s="18">
        <f t="shared" si="125"/>
        <v>1.1085129576270651</v>
      </c>
      <c r="K1977" s="18"/>
      <c r="L1977" s="56" t="str">
        <f>+VLOOKUP(Tabla1[[#This Row],[Operador]],OPE_6[#All],9,FALSE)</f>
        <v>D-BCyL SA - TAC - L. BEL</v>
      </c>
    </row>
    <row r="1978" spans="1:12" x14ac:dyDescent="0.2">
      <c r="A1978" s="15">
        <v>2019</v>
      </c>
      <c r="B1978" s="15" t="s">
        <v>29</v>
      </c>
      <c r="C1978" s="16" t="str">
        <f t="shared" si="126"/>
        <v>Septiembre-2019</v>
      </c>
      <c r="D1978" s="15" t="s">
        <v>9</v>
      </c>
      <c r="E1978" s="67">
        <v>32343</v>
      </c>
      <c r="F1978" s="67">
        <v>18375000</v>
      </c>
      <c r="G1978" s="17">
        <f>+Tabla1[[#This Row],[Toneladas Km (Ton.Km)]]/Tabla1[[#This Row],[Toneladas (Ton)]]</f>
        <v>568.1291160374733</v>
      </c>
      <c r="H1978" s="18">
        <v>19329805.84</v>
      </c>
      <c r="I1978" s="18">
        <f t="shared" si="124"/>
        <v>597.65036762205114</v>
      </c>
      <c r="J1978" s="18">
        <f t="shared" si="125"/>
        <v>1.051962222585034</v>
      </c>
      <c r="K1978" s="18"/>
      <c r="L1978" s="56" t="str">
        <f>+VLOOKUP(Tabla1[[#This Row],[Operador]],OPE_6[#All],9,FALSE)</f>
        <v>E-BCyL SA - TAC - L. URQ</v>
      </c>
    </row>
    <row r="1979" spans="1:12" x14ac:dyDescent="0.2">
      <c r="A1979" s="15">
        <v>2019</v>
      </c>
      <c r="B1979" s="15" t="s">
        <v>29</v>
      </c>
      <c r="C1979" s="16" t="str">
        <f t="shared" si="126"/>
        <v>Septiembre-2019</v>
      </c>
      <c r="D1979" s="15" t="s">
        <v>10</v>
      </c>
      <c r="E1979" s="67">
        <v>357218</v>
      </c>
      <c r="F1979" s="67">
        <v>221213000</v>
      </c>
      <c r="G1979" s="17">
        <f>+Tabla1[[#This Row],[Toneladas Km (Ton.Km)]]/Tabla1[[#This Row],[Toneladas (Ton)]]</f>
        <v>619.26610641121113</v>
      </c>
      <c r="H1979" s="18">
        <v>254977305</v>
      </c>
      <c r="I1979" s="18">
        <f t="shared" si="124"/>
        <v>713.78627336808336</v>
      </c>
      <c r="J1979" s="18">
        <f t="shared" si="125"/>
        <v>1.1526325532405419</v>
      </c>
      <c r="K1979" s="18"/>
      <c r="L1979" s="56" t="str">
        <f>+VLOOKUP(Tabla1[[#This Row],[Operador]],OPE_6[#All],9,FALSE)</f>
        <v>F-BCyL SA - TAC - L. SM</v>
      </c>
    </row>
    <row r="1980" spans="1:12" x14ac:dyDescent="0.2">
      <c r="A1980" s="15">
        <v>2019</v>
      </c>
      <c r="B1980" s="15" t="s">
        <v>30</v>
      </c>
      <c r="C1980" s="16" t="str">
        <f t="shared" si="126"/>
        <v>Octubre-2019</v>
      </c>
      <c r="D1980" s="15" t="s">
        <v>6</v>
      </c>
      <c r="E1980" s="67">
        <v>378734.39199999999</v>
      </c>
      <c r="F1980" s="67">
        <v>173072884.76199999</v>
      </c>
      <c r="G1980" s="17">
        <f>+Tabla1[[#This Row],[Toneladas Km (Ton.Km)]]/Tabla1[[#This Row],[Toneladas (Ton)]]</f>
        <v>456.97694325578965</v>
      </c>
      <c r="H1980" s="18">
        <v>251373443.37000003</v>
      </c>
      <c r="I1980" s="18">
        <f t="shared" si="124"/>
        <v>663.71961110413247</v>
      </c>
      <c r="J1980" s="18">
        <f t="shared" si="125"/>
        <v>1.4524137834512583</v>
      </c>
      <c r="K1980" s="18"/>
      <c r="L1980" s="56" t="str">
        <f>+VLOOKUP(Tabla1[[#This Row],[Operador]],OPE_6[#All],9,FALSE)</f>
        <v>A-FSR SA</v>
      </c>
    </row>
    <row r="1981" spans="1:12" x14ac:dyDescent="0.2">
      <c r="A1981" s="15">
        <v>2019</v>
      </c>
      <c r="B1981" s="15" t="s">
        <v>30</v>
      </c>
      <c r="C1981" s="16" t="str">
        <f t="shared" si="126"/>
        <v>Octubre-2019</v>
      </c>
      <c r="D1981" s="15" t="s">
        <v>81</v>
      </c>
      <c r="E1981" s="67">
        <v>419999.99999999988</v>
      </c>
      <c r="F1981" s="67">
        <v>194901660.11499336</v>
      </c>
      <c r="G1981" s="17">
        <f>+Tabla1[[#This Row],[Toneladas Km (Ton.Km)]]/Tabla1[[#This Row],[Toneladas (Ton)]]</f>
        <v>464.05157170236527</v>
      </c>
      <c r="H1981" s="18">
        <v>324396820.29852325</v>
      </c>
      <c r="I1981" s="18">
        <f t="shared" si="124"/>
        <v>772.37338166315078</v>
      </c>
      <c r="J1981" s="18">
        <f t="shared" si="125"/>
        <v>1.6644128126313897</v>
      </c>
      <c r="K1981" s="18"/>
      <c r="L1981" s="56" t="str">
        <f>+VLOOKUP(Tabla1[[#This Row],[Operador]],OPE_6[#All],9,FALSE)</f>
        <v>B-FEP SA</v>
      </c>
    </row>
    <row r="1982" spans="1:12" x14ac:dyDescent="0.2">
      <c r="A1982" s="15">
        <v>2019</v>
      </c>
      <c r="B1982" s="15" t="s">
        <v>30</v>
      </c>
      <c r="C1982" s="16" t="str">
        <f t="shared" si="126"/>
        <v>Octubre-2019</v>
      </c>
      <c r="D1982" s="15" t="s">
        <v>7</v>
      </c>
      <c r="E1982" s="67">
        <v>705031.88</v>
      </c>
      <c r="F1982" s="67">
        <v>285191160.13999999</v>
      </c>
      <c r="G1982" s="17">
        <f>+Tabla1[[#This Row],[Toneladas Km (Ton.Km)]]/Tabla1[[#This Row],[Toneladas (Ton)]]</f>
        <v>404.50817648132448</v>
      </c>
      <c r="H1982" s="18">
        <v>393382154.49000007</v>
      </c>
      <c r="I1982" s="18">
        <f t="shared" si="124"/>
        <v>557.96364058033805</v>
      </c>
      <c r="J1982" s="18">
        <f t="shared" si="125"/>
        <v>1.3793630710604399</v>
      </c>
      <c r="K1982" s="18"/>
      <c r="L1982" s="56" t="str">
        <f>+VLOOKUP(Tabla1[[#This Row],[Operador]],OPE_6[#All],9,FALSE)</f>
        <v>C-NCA SA</v>
      </c>
    </row>
    <row r="1983" spans="1:12" x14ac:dyDescent="0.2">
      <c r="A1983" s="15">
        <v>2019</v>
      </c>
      <c r="B1983" s="15" t="s">
        <v>30</v>
      </c>
      <c r="C1983" s="16" t="str">
        <f t="shared" si="126"/>
        <v>Octubre-2019</v>
      </c>
      <c r="D1983" s="15" t="s">
        <v>8</v>
      </c>
      <c r="E1983" s="67">
        <v>183129.46</v>
      </c>
      <c r="F1983" s="67">
        <v>153897271.83000001</v>
      </c>
      <c r="G1983" s="17">
        <f>+Tabla1[[#This Row],[Toneladas Km (Ton.Km)]]/Tabla1[[#This Row],[Toneladas (Ton)]]</f>
        <v>840.37419118693424</v>
      </c>
      <c r="H1983" s="18">
        <v>168909197.19</v>
      </c>
      <c r="I1983" s="18">
        <f t="shared" si="124"/>
        <v>922.34857892334753</v>
      </c>
      <c r="J1983" s="18">
        <f t="shared" si="125"/>
        <v>1.0975451038312274</v>
      </c>
      <c r="K1983" s="18"/>
      <c r="L1983" s="56" t="str">
        <f>+VLOOKUP(Tabla1[[#This Row],[Operador]],OPE_6[#All],9,FALSE)</f>
        <v>D-BCyL SA - TAC - L. BEL</v>
      </c>
    </row>
    <row r="1984" spans="1:12" x14ac:dyDescent="0.2">
      <c r="A1984" s="15">
        <v>2019</v>
      </c>
      <c r="B1984" s="15" t="s">
        <v>30</v>
      </c>
      <c r="C1984" s="16" t="str">
        <f t="shared" si="126"/>
        <v>Octubre-2019</v>
      </c>
      <c r="D1984" s="15" t="s">
        <v>9</v>
      </c>
      <c r="E1984" s="67">
        <v>21967</v>
      </c>
      <c r="F1984" s="67">
        <v>12077271.120000001</v>
      </c>
      <c r="G1984" s="17">
        <f>+Tabla1[[#This Row],[Toneladas Km (Ton.Km)]]/Tabla1[[#This Row],[Toneladas (Ton)]]</f>
        <v>549.79155642554747</v>
      </c>
      <c r="H1984" s="18">
        <v>12992111.800000001</v>
      </c>
      <c r="I1984" s="18">
        <f t="shared" si="124"/>
        <v>591.43769290299088</v>
      </c>
      <c r="J1984" s="18">
        <f t="shared" si="125"/>
        <v>1.0757489561102112</v>
      </c>
      <c r="K1984" s="18"/>
      <c r="L1984" s="56" t="str">
        <f>+VLOOKUP(Tabla1[[#This Row],[Operador]],OPE_6[#All],9,FALSE)</f>
        <v>E-BCyL SA - TAC - L. URQ</v>
      </c>
    </row>
    <row r="1985" spans="1:12" x14ac:dyDescent="0.2">
      <c r="A1985" s="15">
        <v>2019</v>
      </c>
      <c r="B1985" s="15" t="s">
        <v>30</v>
      </c>
      <c r="C1985" s="16" t="str">
        <f t="shared" si="126"/>
        <v>Octubre-2019</v>
      </c>
      <c r="D1985" s="15" t="s">
        <v>10</v>
      </c>
      <c r="E1985" s="67">
        <v>358139</v>
      </c>
      <c r="F1985" s="67">
        <v>222070000</v>
      </c>
      <c r="G1985" s="17">
        <f>+Tabla1[[#This Row],[Toneladas Km (Ton.Km)]]/Tabla1[[#This Row],[Toneladas (Ton)]]</f>
        <v>620.06651048894423</v>
      </c>
      <c r="H1985" s="18">
        <v>264881429</v>
      </c>
      <c r="I1985" s="18">
        <f t="shared" si="124"/>
        <v>739.60509466994654</v>
      </c>
      <c r="J1985" s="18">
        <f t="shared" si="125"/>
        <v>1.1927834871887242</v>
      </c>
      <c r="K1985" s="18"/>
      <c r="L1985" s="56" t="str">
        <f>+VLOOKUP(Tabla1[[#This Row],[Operador]],OPE_6[#All],9,FALSE)</f>
        <v>F-BCyL SA - TAC - L. SM</v>
      </c>
    </row>
    <row r="1986" spans="1:12" x14ac:dyDescent="0.2">
      <c r="A1986" s="15">
        <v>2019</v>
      </c>
      <c r="B1986" s="15" t="s">
        <v>31</v>
      </c>
      <c r="C1986" s="16" t="str">
        <f t="shared" si="126"/>
        <v>Noviembre-2019</v>
      </c>
      <c r="D1986" s="15" t="s">
        <v>6</v>
      </c>
      <c r="E1986" s="67">
        <v>388547.092</v>
      </c>
      <c r="F1986" s="67">
        <v>175012900.99200001</v>
      </c>
      <c r="G1986" s="17">
        <f>+Tabla1[[#This Row],[Toneladas Km (Ton.Km)]]/Tabla1[[#This Row],[Toneladas (Ton)]]</f>
        <v>450.42905891057347</v>
      </c>
      <c r="H1986" s="18">
        <v>289865612.40999997</v>
      </c>
      <c r="I1986" s="18">
        <f t="shared" si="124"/>
        <v>746.02440316295031</v>
      </c>
      <c r="J1986" s="18">
        <f t="shared" si="125"/>
        <v>1.6562528291742902</v>
      </c>
      <c r="K1986" s="18"/>
      <c r="L1986" s="56" t="str">
        <f>+VLOOKUP(Tabla1[[#This Row],[Operador]],OPE_6[#All],9,FALSE)</f>
        <v>A-FSR SA</v>
      </c>
    </row>
    <row r="1987" spans="1:12" x14ac:dyDescent="0.2">
      <c r="A1987" s="15">
        <v>2019</v>
      </c>
      <c r="B1987" s="15" t="s">
        <v>31</v>
      </c>
      <c r="C1987" s="16" t="str">
        <f t="shared" si="126"/>
        <v>Noviembre-2019</v>
      </c>
      <c r="D1987" s="15" t="s">
        <v>81</v>
      </c>
      <c r="E1987" s="67">
        <v>384999.99999999983</v>
      </c>
      <c r="F1987" s="67">
        <v>174449171.53203905</v>
      </c>
      <c r="G1987" s="17">
        <f>+Tabla1[[#This Row],[Toneladas Km (Ton.Km)]]/Tabla1[[#This Row],[Toneladas (Ton)]]</f>
        <v>453.11473125204969</v>
      </c>
      <c r="H1987" s="18">
        <v>295340207.1519745</v>
      </c>
      <c r="I1987" s="18">
        <f t="shared" si="124"/>
        <v>767.11742117396011</v>
      </c>
      <c r="J1987" s="18">
        <f t="shared" si="125"/>
        <v>1.692987158140403</v>
      </c>
      <c r="K1987" s="18"/>
      <c r="L1987" s="56" t="str">
        <f>+VLOOKUP(Tabla1[[#This Row],[Operador]],OPE_6[#All],9,FALSE)</f>
        <v>B-FEP SA</v>
      </c>
    </row>
    <row r="1988" spans="1:12" x14ac:dyDescent="0.2">
      <c r="A1988" s="15">
        <v>2019</v>
      </c>
      <c r="B1988" s="15" t="s">
        <v>31</v>
      </c>
      <c r="C1988" s="16" t="str">
        <f t="shared" si="126"/>
        <v>Noviembre-2019</v>
      </c>
      <c r="D1988" s="15" t="s">
        <v>7</v>
      </c>
      <c r="E1988" s="67">
        <v>581886.26000000013</v>
      </c>
      <c r="F1988" s="67">
        <v>235688921.16999999</v>
      </c>
      <c r="G1988" s="17">
        <f>+Tabla1[[#This Row],[Toneladas Km (Ton.Km)]]/Tabla1[[#This Row],[Toneladas (Ton)]]</f>
        <v>405.0429394397454</v>
      </c>
      <c r="H1988" s="18">
        <v>323960514.40999997</v>
      </c>
      <c r="I1988" s="18">
        <f t="shared" si="124"/>
        <v>556.74199010988832</v>
      </c>
      <c r="J1988" s="18">
        <f t="shared" si="125"/>
        <v>1.3745258487408094</v>
      </c>
      <c r="K1988" s="18"/>
      <c r="L1988" s="56" t="str">
        <f>+VLOOKUP(Tabla1[[#This Row],[Operador]],OPE_6[#All],9,FALSE)</f>
        <v>C-NCA SA</v>
      </c>
    </row>
    <row r="1989" spans="1:12" x14ac:dyDescent="0.2">
      <c r="A1989" s="15">
        <v>2019</v>
      </c>
      <c r="B1989" s="15" t="s">
        <v>31</v>
      </c>
      <c r="C1989" s="16" t="str">
        <f t="shared" si="126"/>
        <v>Noviembre-2019</v>
      </c>
      <c r="D1989" s="15" t="s">
        <v>8</v>
      </c>
      <c r="E1989" s="67">
        <v>139923.5</v>
      </c>
      <c r="F1989" s="67">
        <v>117150942.58000001</v>
      </c>
      <c r="G1989" s="17">
        <f>+Tabla1[[#This Row],[Toneladas Km (Ton.Km)]]/Tabla1[[#This Row],[Toneladas (Ton)]]</f>
        <v>837.24994429098763</v>
      </c>
      <c r="H1989" s="18">
        <v>133144547.40000001</v>
      </c>
      <c r="I1989" s="18">
        <f t="shared" si="124"/>
        <v>951.55243686728829</v>
      </c>
      <c r="J1989" s="18">
        <f t="shared" si="125"/>
        <v>1.1365213498737177</v>
      </c>
      <c r="K1989" s="18"/>
      <c r="L1989" s="56" t="str">
        <f>+VLOOKUP(Tabla1[[#This Row],[Operador]],OPE_6[#All],9,FALSE)</f>
        <v>D-BCyL SA - TAC - L. BEL</v>
      </c>
    </row>
    <row r="1990" spans="1:12" x14ac:dyDescent="0.2">
      <c r="A1990" s="15">
        <v>2019</v>
      </c>
      <c r="B1990" s="15" t="s">
        <v>31</v>
      </c>
      <c r="C1990" s="16" t="str">
        <f t="shared" si="126"/>
        <v>Noviembre-2019</v>
      </c>
      <c r="D1990" s="15" t="s">
        <v>9</v>
      </c>
      <c r="E1990" s="67">
        <v>17369</v>
      </c>
      <c r="F1990" s="67">
        <v>10823000</v>
      </c>
      <c r="G1990" s="17">
        <f>+Tabla1[[#This Row],[Toneladas Km (Ton.Km)]]/Tabla1[[#This Row],[Toneladas (Ton)]]</f>
        <v>623.12165352064017</v>
      </c>
      <c r="H1990" s="18">
        <v>12097768.449999999</v>
      </c>
      <c r="I1990" s="18">
        <f t="shared" ref="I1990:I1997" si="127">+H1990/E1990</f>
        <v>696.51496631930445</v>
      </c>
      <c r="J1990" s="18">
        <f t="shared" ref="J1990:J1997" si="128">+H1990/F1990</f>
        <v>1.1177832809756998</v>
      </c>
      <c r="K1990" s="18"/>
      <c r="L1990" s="56" t="str">
        <f>+VLOOKUP(Tabla1[[#This Row],[Operador]],OPE_6[#All],9,FALSE)</f>
        <v>E-BCyL SA - TAC - L. URQ</v>
      </c>
    </row>
    <row r="1991" spans="1:12" x14ac:dyDescent="0.2">
      <c r="A1991" s="15">
        <v>2019</v>
      </c>
      <c r="B1991" s="15" t="s">
        <v>31</v>
      </c>
      <c r="C1991" s="16" t="str">
        <f t="shared" si="126"/>
        <v>Noviembre-2019</v>
      </c>
      <c r="D1991" s="15" t="s">
        <v>10</v>
      </c>
      <c r="E1991" s="67">
        <v>310306</v>
      </c>
      <c r="F1991" s="67">
        <v>182693000</v>
      </c>
      <c r="G1991" s="17">
        <f>+Tabla1[[#This Row],[Toneladas Km (Ton.Km)]]/Tabla1[[#This Row],[Toneladas (Ton)]]</f>
        <v>588.75110374920246</v>
      </c>
      <c r="H1991" s="18">
        <v>223513036</v>
      </c>
      <c r="I1991" s="18">
        <f t="shared" si="127"/>
        <v>720.29878893737146</v>
      </c>
      <c r="J1991" s="18">
        <f t="shared" si="128"/>
        <v>1.2234351398247334</v>
      </c>
      <c r="K1991" s="18"/>
      <c r="L1991" s="56" t="str">
        <f>+VLOOKUP(Tabla1[[#This Row],[Operador]],OPE_6[#All],9,FALSE)</f>
        <v>F-BCyL SA - TAC - L. SM</v>
      </c>
    </row>
    <row r="1992" spans="1:12" x14ac:dyDescent="0.2">
      <c r="A1992" s="15">
        <v>2019</v>
      </c>
      <c r="B1992" s="15" t="s">
        <v>32</v>
      </c>
      <c r="C1992" s="16" t="str">
        <f t="shared" si="126"/>
        <v>Diciembre-2019</v>
      </c>
      <c r="D1992" s="15" t="s">
        <v>6</v>
      </c>
      <c r="E1992" s="67">
        <v>348183.56000000006</v>
      </c>
      <c r="F1992" s="67">
        <v>147088002.516</v>
      </c>
      <c r="G1992" s="17">
        <f>+Tabla1[[#This Row],[Toneladas Km (Ton.Km)]]/Tabla1[[#This Row],[Toneladas (Ton)]]</f>
        <v>422.44384690649952</v>
      </c>
      <c r="H1992" s="18">
        <v>243454281.08000004</v>
      </c>
      <c r="I1992" s="18">
        <f t="shared" si="127"/>
        <v>699.21245299462157</v>
      </c>
      <c r="J1992" s="18">
        <f t="shared" si="128"/>
        <v>1.6551606991434769</v>
      </c>
      <c r="K1992" s="18"/>
      <c r="L1992" s="56" t="str">
        <f>+VLOOKUP(Tabla1[[#This Row],[Operador]],OPE_6[#All],9,FALSE)</f>
        <v>A-FSR SA</v>
      </c>
    </row>
    <row r="1993" spans="1:12" x14ac:dyDescent="0.2">
      <c r="A1993" s="15">
        <v>2019</v>
      </c>
      <c r="B1993" s="15" t="s">
        <v>32</v>
      </c>
      <c r="C1993" s="16" t="str">
        <f t="shared" si="126"/>
        <v>Diciembre-2019</v>
      </c>
      <c r="D1993" s="15" t="s">
        <v>81</v>
      </c>
      <c r="E1993" s="67">
        <v>351999.99999999994</v>
      </c>
      <c r="F1993" s="67">
        <v>164536215.74510014</v>
      </c>
      <c r="G1993" s="17">
        <f>+Tabla1[[#This Row],[Toneladas Km (Ton.Km)]]/Tabla1[[#This Row],[Toneladas (Ton)]]</f>
        <v>467.43243109403454</v>
      </c>
      <c r="H1993" s="18">
        <v>276934508.70320016</v>
      </c>
      <c r="I1993" s="18">
        <f t="shared" si="127"/>
        <v>786.7457633613642</v>
      </c>
      <c r="J1993" s="18">
        <f t="shared" si="128"/>
        <v>1.6831219038866658</v>
      </c>
      <c r="K1993" s="18"/>
      <c r="L1993" s="56" t="str">
        <f>+VLOOKUP(Tabla1[[#This Row],[Operador]],OPE_6[#All],9,FALSE)</f>
        <v>B-FEP SA</v>
      </c>
    </row>
    <row r="1994" spans="1:12" x14ac:dyDescent="0.2">
      <c r="A1994" s="15">
        <v>2019</v>
      </c>
      <c r="B1994" s="15" t="s">
        <v>32</v>
      </c>
      <c r="C1994" s="16" t="str">
        <f t="shared" si="126"/>
        <v>Diciembre-2019</v>
      </c>
      <c r="D1994" s="15" t="s">
        <v>7</v>
      </c>
      <c r="E1994" s="67">
        <v>643931.64999999991</v>
      </c>
      <c r="F1994" s="67">
        <v>259254025.10999998</v>
      </c>
      <c r="G1994" s="17">
        <f>+Tabla1[[#This Row],[Toneladas Km (Ton.Km)]]/Tabla1[[#This Row],[Toneladas (Ton)]]</f>
        <v>402.61109251269141</v>
      </c>
      <c r="H1994" s="18">
        <v>350339031.17000008</v>
      </c>
      <c r="I1994" s="18">
        <f t="shared" si="127"/>
        <v>544.06245005972312</v>
      </c>
      <c r="J1994" s="18">
        <f t="shared" si="128"/>
        <v>1.3513349735702396</v>
      </c>
      <c r="K1994" s="18"/>
      <c r="L1994" s="56" t="str">
        <f>+VLOOKUP(Tabla1[[#This Row],[Operador]],OPE_6[#All],9,FALSE)</f>
        <v>C-NCA SA</v>
      </c>
    </row>
    <row r="1995" spans="1:12" x14ac:dyDescent="0.2">
      <c r="A1995" s="15">
        <v>2019</v>
      </c>
      <c r="B1995" s="15" t="s">
        <v>32</v>
      </c>
      <c r="C1995" s="16" t="str">
        <f t="shared" si="126"/>
        <v>Diciembre-2019</v>
      </c>
      <c r="D1995" s="15" t="s">
        <v>8</v>
      </c>
      <c r="E1995" s="67">
        <v>149669.24999999997</v>
      </c>
      <c r="F1995" s="67">
        <v>118979382.41</v>
      </c>
      <c r="G1995" s="17">
        <f>+Tabla1[[#This Row],[Toneladas Km (Ton.Km)]]/Tabla1[[#This Row],[Toneladas (Ton)]]</f>
        <v>794.94874471543096</v>
      </c>
      <c r="H1995" s="18">
        <v>140968561.31999999</v>
      </c>
      <c r="I1995" s="18">
        <f t="shared" si="127"/>
        <v>941.86722603340377</v>
      </c>
      <c r="J1995" s="18">
        <f t="shared" si="128"/>
        <v>1.1848150365600809</v>
      </c>
      <c r="K1995" s="18"/>
      <c r="L1995" s="56" t="str">
        <f>+VLOOKUP(Tabla1[[#This Row],[Operador]],OPE_6[#All],9,FALSE)</f>
        <v>D-BCyL SA - TAC - L. BEL</v>
      </c>
    </row>
    <row r="1996" spans="1:12" x14ac:dyDescent="0.2">
      <c r="A1996" s="15">
        <v>2019</v>
      </c>
      <c r="B1996" s="15" t="s">
        <v>32</v>
      </c>
      <c r="C1996" s="16" t="str">
        <f t="shared" si="126"/>
        <v>Diciembre-2019</v>
      </c>
      <c r="D1996" s="15" t="s">
        <v>9</v>
      </c>
      <c r="E1996" s="67">
        <v>26354</v>
      </c>
      <c r="F1996" s="67">
        <v>13676000</v>
      </c>
      <c r="G1996" s="17">
        <f>+Tabla1[[#This Row],[Toneladas Km (Ton.Km)]]/Tabla1[[#This Row],[Toneladas (Ton)]]</f>
        <v>518.93450709569709</v>
      </c>
      <c r="H1996" s="18">
        <v>17313884</v>
      </c>
      <c r="I1996" s="18">
        <f t="shared" si="127"/>
        <v>656.97366623662447</v>
      </c>
      <c r="J1996" s="18">
        <f t="shared" si="128"/>
        <v>1.2660049722140976</v>
      </c>
      <c r="K1996" s="18"/>
      <c r="L1996" s="56" t="str">
        <f>+VLOOKUP(Tabla1[[#This Row],[Operador]],OPE_6[#All],9,FALSE)</f>
        <v>E-BCyL SA - TAC - L. URQ</v>
      </c>
    </row>
    <row r="1997" spans="1:12" x14ac:dyDescent="0.2">
      <c r="A1997" s="15">
        <v>2019</v>
      </c>
      <c r="B1997" s="15" t="s">
        <v>32</v>
      </c>
      <c r="C1997" s="16" t="str">
        <f t="shared" si="126"/>
        <v>Diciembre-2019</v>
      </c>
      <c r="D1997" s="15" t="s">
        <v>10</v>
      </c>
      <c r="E1997" s="67">
        <v>284153</v>
      </c>
      <c r="F1997" s="67">
        <v>176488000</v>
      </c>
      <c r="G1997" s="17">
        <f>+Tabla1[[#This Row],[Toneladas Km (Ton.Km)]]/Tabla1[[#This Row],[Toneladas (Ton)]]</f>
        <v>621.10201194426941</v>
      </c>
      <c r="H1997" s="18">
        <v>221957682</v>
      </c>
      <c r="I1997" s="18">
        <f t="shared" si="127"/>
        <v>781.12031898308305</v>
      </c>
      <c r="J1997" s="18">
        <f t="shared" si="128"/>
        <v>1.2576361112370247</v>
      </c>
      <c r="K1997" s="18"/>
      <c r="L1997" s="56" t="str">
        <f>+VLOOKUP(Tabla1[[#This Row],[Operador]],OPE_6[#All],9,FALSE)</f>
        <v>F-BCyL SA - TAC - L. SM</v>
      </c>
    </row>
    <row r="1998" spans="1:12" x14ac:dyDescent="0.2">
      <c r="A1998" s="15">
        <v>2019</v>
      </c>
      <c r="B1998" s="15" t="s">
        <v>4</v>
      </c>
      <c r="C1998" s="50" t="str">
        <f t="shared" si="126"/>
        <v>Enero-2019</v>
      </c>
      <c r="D1998" s="15" t="s">
        <v>48</v>
      </c>
      <c r="E1998" s="67">
        <v>15400</v>
      </c>
      <c r="F1998" s="67">
        <v>0</v>
      </c>
      <c r="G1998" s="17">
        <v>0</v>
      </c>
      <c r="I1998" s="18">
        <v>0</v>
      </c>
      <c r="J1998" s="18" t="s">
        <v>114</v>
      </c>
      <c r="K1998" s="18"/>
      <c r="L1998" s="56" t="str">
        <f>+VLOOKUP(Tabla1[[#This Row],[Operador]],OPE_6[#All],9,FALSE)</f>
        <v>G-TP SA</v>
      </c>
    </row>
    <row r="1999" spans="1:12" x14ac:dyDescent="0.2">
      <c r="A1999" s="15">
        <v>2019</v>
      </c>
      <c r="B1999" s="15" t="s">
        <v>11</v>
      </c>
      <c r="C1999" s="50" t="str">
        <f t="shared" si="126"/>
        <v>Febrero-2019</v>
      </c>
      <c r="D1999" s="15" t="s">
        <v>48</v>
      </c>
      <c r="E1999" s="67">
        <v>15600</v>
      </c>
      <c r="F1999" s="67">
        <v>0</v>
      </c>
      <c r="G1999" s="17">
        <v>0</v>
      </c>
      <c r="I1999" s="18">
        <v>0</v>
      </c>
      <c r="J1999" s="18" t="s">
        <v>114</v>
      </c>
      <c r="K1999" s="18"/>
      <c r="L1999" s="56" t="str">
        <f>+VLOOKUP(Tabla1[[#This Row],[Operador]],OPE_6[#All],9,FALSE)</f>
        <v>G-TP SA</v>
      </c>
    </row>
    <row r="2000" spans="1:12" x14ac:dyDescent="0.2">
      <c r="A2000" s="15">
        <v>2019</v>
      </c>
      <c r="B2000" s="15" t="s">
        <v>12</v>
      </c>
      <c r="C2000" s="50" t="str">
        <f t="shared" si="126"/>
        <v>Marzo-2019</v>
      </c>
      <c r="D2000" s="15" t="s">
        <v>48</v>
      </c>
      <c r="E2000" s="67">
        <v>13800</v>
      </c>
      <c r="F2000" s="67">
        <v>0</v>
      </c>
      <c r="G2000" s="17">
        <v>0</v>
      </c>
      <c r="I2000" s="18">
        <v>0</v>
      </c>
      <c r="J2000" s="18" t="s">
        <v>114</v>
      </c>
      <c r="K2000" s="18"/>
      <c r="L2000" s="56" t="str">
        <f>+VLOOKUP(Tabla1[[#This Row],[Operador]],OPE_6[#All],9,FALSE)</f>
        <v>G-TP SA</v>
      </c>
    </row>
    <row r="2001" spans="1:12" x14ac:dyDescent="0.2">
      <c r="A2001" s="15">
        <v>2019</v>
      </c>
      <c r="B2001" s="15" t="s">
        <v>13</v>
      </c>
      <c r="C2001" s="50" t="str">
        <f t="shared" si="126"/>
        <v>Abril-2019</v>
      </c>
      <c r="D2001" s="15" t="s">
        <v>48</v>
      </c>
      <c r="E2001" s="67">
        <v>18560</v>
      </c>
      <c r="F2001" s="67">
        <v>0</v>
      </c>
      <c r="G2001" s="17">
        <v>0</v>
      </c>
      <c r="I2001" s="18">
        <v>0</v>
      </c>
      <c r="J2001" s="18" t="s">
        <v>114</v>
      </c>
      <c r="K2001" s="18"/>
      <c r="L2001" s="56" t="str">
        <f>+VLOOKUP(Tabla1[[#This Row],[Operador]],OPE_6[#All],9,FALSE)</f>
        <v>G-TP SA</v>
      </c>
    </row>
    <row r="2002" spans="1:12" x14ac:dyDescent="0.2">
      <c r="A2002" s="15">
        <v>2019</v>
      </c>
      <c r="B2002" s="15" t="s">
        <v>14</v>
      </c>
      <c r="C2002" s="50" t="str">
        <f t="shared" si="126"/>
        <v>Mayo-2019</v>
      </c>
      <c r="D2002" s="15" t="s">
        <v>48</v>
      </c>
      <c r="E2002" s="67">
        <v>16360</v>
      </c>
      <c r="F2002" s="67">
        <v>0</v>
      </c>
      <c r="G2002" s="17">
        <v>0</v>
      </c>
      <c r="I2002" s="18">
        <v>0</v>
      </c>
      <c r="J2002" s="18" t="s">
        <v>114</v>
      </c>
      <c r="K2002" s="18"/>
      <c r="L2002" s="56" t="str">
        <f>+VLOOKUP(Tabla1[[#This Row],[Operador]],OPE_6[#All],9,FALSE)</f>
        <v>G-TP SA</v>
      </c>
    </row>
    <row r="2003" spans="1:12" x14ac:dyDescent="0.2">
      <c r="A2003" s="15">
        <v>2019</v>
      </c>
      <c r="B2003" s="15" t="s">
        <v>15</v>
      </c>
      <c r="C2003" s="50" t="str">
        <f t="shared" si="126"/>
        <v>Junio-2019</v>
      </c>
      <c r="D2003" s="15" t="s">
        <v>48</v>
      </c>
      <c r="E2003" s="67">
        <v>13200</v>
      </c>
      <c r="F2003" s="67">
        <v>0</v>
      </c>
      <c r="G2003" s="17">
        <v>0</v>
      </c>
      <c r="I2003" s="18">
        <v>0</v>
      </c>
      <c r="J2003" s="18" t="s">
        <v>114</v>
      </c>
      <c r="K2003" s="18"/>
      <c r="L2003" s="56" t="str">
        <f>+VLOOKUP(Tabla1[[#This Row],[Operador]],OPE_6[#All],9,FALSE)</f>
        <v>G-TP SA</v>
      </c>
    </row>
    <row r="2004" spans="1:12" x14ac:dyDescent="0.2">
      <c r="A2004" s="15">
        <v>2019</v>
      </c>
      <c r="B2004" s="15" t="s">
        <v>16</v>
      </c>
      <c r="C2004" s="50" t="str">
        <f t="shared" si="126"/>
        <v>Julio-2019</v>
      </c>
      <c r="D2004" s="15" t="s">
        <v>48</v>
      </c>
      <c r="E2004" s="67">
        <v>45760</v>
      </c>
      <c r="F2004" s="67">
        <v>0</v>
      </c>
      <c r="G2004" s="17">
        <v>0</v>
      </c>
      <c r="I2004" s="18">
        <v>0</v>
      </c>
      <c r="J2004" s="18" t="s">
        <v>114</v>
      </c>
      <c r="K2004" s="18"/>
      <c r="L2004" s="56" t="str">
        <f>+VLOOKUP(Tabla1[[#This Row],[Operador]],OPE_6[#All],9,FALSE)</f>
        <v>G-TP SA</v>
      </c>
    </row>
    <row r="2005" spans="1:12" x14ac:dyDescent="0.2">
      <c r="A2005" s="15">
        <v>2019</v>
      </c>
      <c r="B2005" s="15" t="s">
        <v>28</v>
      </c>
      <c r="C2005" s="50" t="str">
        <f t="shared" si="126"/>
        <v>Agosto-2019</v>
      </c>
      <c r="D2005" s="15" t="s">
        <v>48</v>
      </c>
      <c r="E2005" s="67">
        <v>21120</v>
      </c>
      <c r="F2005" s="67">
        <v>0</v>
      </c>
      <c r="G2005" s="17">
        <v>0</v>
      </c>
      <c r="I2005" s="18">
        <v>0</v>
      </c>
      <c r="J2005" s="18" t="s">
        <v>114</v>
      </c>
      <c r="K2005" s="18"/>
      <c r="L2005" s="56" t="str">
        <f>+VLOOKUP(Tabla1[[#This Row],[Operador]],OPE_6[#All],9,FALSE)</f>
        <v>G-TP SA</v>
      </c>
    </row>
    <row r="2006" spans="1:12" x14ac:dyDescent="0.2">
      <c r="A2006" s="15">
        <v>2019</v>
      </c>
      <c r="B2006" s="15" t="s">
        <v>29</v>
      </c>
      <c r="C2006" s="50" t="str">
        <f t="shared" si="126"/>
        <v>Septiembre-2019</v>
      </c>
      <c r="D2006" s="15" t="s">
        <v>48</v>
      </c>
      <c r="E2006" s="67">
        <v>18320</v>
      </c>
      <c r="F2006" s="67">
        <v>0</v>
      </c>
      <c r="G2006" s="17">
        <v>0</v>
      </c>
      <c r="I2006" s="18">
        <v>0</v>
      </c>
      <c r="J2006" s="18" t="s">
        <v>114</v>
      </c>
      <c r="K2006" s="18"/>
      <c r="L2006" s="56" t="str">
        <f>+VLOOKUP(Tabla1[[#This Row],[Operador]],OPE_6[#All],9,FALSE)</f>
        <v>G-TP SA</v>
      </c>
    </row>
    <row r="2007" spans="1:12" x14ac:dyDescent="0.2">
      <c r="A2007" s="15">
        <v>2019</v>
      </c>
      <c r="B2007" s="15" t="s">
        <v>30</v>
      </c>
      <c r="C2007" s="50" t="str">
        <f t="shared" si="126"/>
        <v>Octubre-2019</v>
      </c>
      <c r="D2007" s="15" t="s">
        <v>48</v>
      </c>
      <c r="E2007" s="67">
        <v>16120</v>
      </c>
      <c r="F2007" s="67">
        <v>0</v>
      </c>
      <c r="G2007" s="17">
        <v>0</v>
      </c>
      <c r="I2007" s="18">
        <v>0</v>
      </c>
      <c r="J2007" s="18" t="s">
        <v>114</v>
      </c>
      <c r="K2007" s="18"/>
      <c r="L2007" s="56" t="str">
        <f>+VLOOKUP(Tabla1[[#This Row],[Operador]],OPE_6[#All],9,FALSE)</f>
        <v>G-TP SA</v>
      </c>
    </row>
    <row r="2008" spans="1:12" x14ac:dyDescent="0.2">
      <c r="A2008" s="15">
        <v>2019</v>
      </c>
      <c r="B2008" s="15" t="s">
        <v>31</v>
      </c>
      <c r="C2008" s="50" t="str">
        <f t="shared" si="126"/>
        <v>Noviembre-2019</v>
      </c>
      <c r="D2008" s="15" t="s">
        <v>48</v>
      </c>
      <c r="E2008" s="67">
        <v>15840</v>
      </c>
      <c r="F2008" s="67">
        <v>0</v>
      </c>
      <c r="G2008" s="17">
        <v>0</v>
      </c>
      <c r="I2008" s="18">
        <v>0</v>
      </c>
      <c r="J2008" s="18" t="s">
        <v>114</v>
      </c>
      <c r="K2008" s="18"/>
      <c r="L2008" s="56" t="str">
        <f>+VLOOKUP(Tabla1[[#This Row],[Operador]],OPE_6[#All],9,FALSE)</f>
        <v>G-TP SA</v>
      </c>
    </row>
    <row r="2009" spans="1:12" x14ac:dyDescent="0.2">
      <c r="A2009" s="15">
        <v>2019</v>
      </c>
      <c r="B2009" s="15" t="s">
        <v>32</v>
      </c>
      <c r="C2009" s="50" t="str">
        <f t="shared" si="126"/>
        <v>Diciembre-2019</v>
      </c>
      <c r="D2009" s="15" t="s">
        <v>48</v>
      </c>
      <c r="E2009" s="67">
        <v>17600</v>
      </c>
      <c r="F2009" s="67">
        <v>0</v>
      </c>
      <c r="G2009" s="17">
        <v>0</v>
      </c>
      <c r="I2009" s="18">
        <v>0</v>
      </c>
      <c r="J2009" s="18" t="s">
        <v>114</v>
      </c>
      <c r="K2009" s="18"/>
      <c r="L2009" s="56" t="str">
        <f>+VLOOKUP(Tabla1[[#This Row],[Operador]],OPE_6[#All],9,FALSE)</f>
        <v>G-TP SA</v>
      </c>
    </row>
    <row r="2010" spans="1:12" x14ac:dyDescent="0.2">
      <c r="A2010" s="15">
        <v>2020</v>
      </c>
      <c r="B2010" s="15" t="s">
        <v>4</v>
      </c>
      <c r="C2010" s="16" t="str">
        <f t="shared" si="126"/>
        <v>Enero-2020</v>
      </c>
      <c r="D2010" s="15" t="s">
        <v>6</v>
      </c>
      <c r="E2010" s="67">
        <v>327631.18200000003</v>
      </c>
      <c r="F2010" s="67">
        <v>145212779.146</v>
      </c>
      <c r="G2010" s="17">
        <f>+Tabla1[[#This Row],[Toneladas Km (Ton.Km)]]/Tabla1[[#This Row],[Toneladas (Ton)]]</f>
        <v>443.22026450461601</v>
      </c>
      <c r="H2010" s="18">
        <v>223675413.09999999</v>
      </c>
      <c r="I2010" s="18">
        <f t="shared" ref="I2010:I2041" si="129">+H2010/E2010</f>
        <v>682.70489925467461</v>
      </c>
      <c r="J2010" s="18">
        <f t="shared" ref="J2010:J2041" si="130">+H2010/F2010</f>
        <v>1.5403287122210643</v>
      </c>
      <c r="K2010" s="18"/>
      <c r="L2010" s="56" t="str">
        <f>+VLOOKUP(Tabla1[[#This Row],[Operador]],OPE_6[#All],9,FALSE)</f>
        <v>A-FSR SA</v>
      </c>
    </row>
    <row r="2011" spans="1:12" x14ac:dyDescent="0.2">
      <c r="A2011" s="15">
        <v>2020</v>
      </c>
      <c r="B2011" s="15" t="s">
        <v>4</v>
      </c>
      <c r="C2011" s="16" t="str">
        <f t="shared" si="126"/>
        <v>Enero-2020</v>
      </c>
      <c r="D2011" s="15" t="s">
        <v>81</v>
      </c>
      <c r="E2011" s="67">
        <v>341999.00000000023</v>
      </c>
      <c r="F2011" s="67">
        <v>158786538.8245866</v>
      </c>
      <c r="G2011" s="17">
        <f>+Tabla1[[#This Row],[Toneladas Km (Ton.Km)]]/Tabla1[[#This Row],[Toneladas (Ton)]]</f>
        <v>464.28948278967624</v>
      </c>
      <c r="H2011" s="18">
        <v>295433543.49884641</v>
      </c>
      <c r="I2011" s="18">
        <f t="shared" si="129"/>
        <v>863.84329632205424</v>
      </c>
      <c r="J2011" s="18">
        <f t="shared" si="130"/>
        <v>1.8605704594721055</v>
      </c>
      <c r="K2011" s="18"/>
      <c r="L2011" s="56" t="str">
        <f>+VLOOKUP(Tabla1[[#This Row],[Operador]],OPE_6[#All],9,FALSE)</f>
        <v>B-FEP SA</v>
      </c>
    </row>
    <row r="2012" spans="1:12" x14ac:dyDescent="0.2">
      <c r="A2012" s="15">
        <v>2020</v>
      </c>
      <c r="B2012" s="15" t="s">
        <v>4</v>
      </c>
      <c r="C2012" s="16" t="str">
        <f t="shared" si="126"/>
        <v>Enero-2020</v>
      </c>
      <c r="D2012" s="15" t="s">
        <v>7</v>
      </c>
      <c r="E2012" s="67">
        <v>647738.48</v>
      </c>
      <c r="F2012" s="67">
        <v>262374996.93000007</v>
      </c>
      <c r="G2012" s="17">
        <f>+Tabla1[[#This Row],[Toneladas Km (Ton.Km)]]/Tabla1[[#This Row],[Toneladas (Ton)]]</f>
        <v>405.06316211135101</v>
      </c>
      <c r="H2012" s="18">
        <v>363363395.57000005</v>
      </c>
      <c r="I2012" s="18">
        <f t="shared" si="129"/>
        <v>560.97237818880251</v>
      </c>
      <c r="J2012" s="18">
        <f t="shared" si="130"/>
        <v>1.3849009997966499</v>
      </c>
      <c r="K2012" s="18"/>
      <c r="L2012" s="56" t="str">
        <f>+VLOOKUP(Tabla1[[#This Row],[Operador]],OPE_6[#All],9,FALSE)</f>
        <v>C-NCA SA</v>
      </c>
    </row>
    <row r="2013" spans="1:12" x14ac:dyDescent="0.2">
      <c r="A2013" s="15">
        <v>2020</v>
      </c>
      <c r="B2013" s="15" t="s">
        <v>4</v>
      </c>
      <c r="C2013" s="16" t="str">
        <f t="shared" si="126"/>
        <v>Enero-2020</v>
      </c>
      <c r="D2013" s="15" t="s">
        <v>8</v>
      </c>
      <c r="E2013" s="67">
        <v>174621.32</v>
      </c>
      <c r="F2013" s="67">
        <v>147542133.65000001</v>
      </c>
      <c r="G2013" s="17">
        <f>+Tabla1[[#This Row],[Toneladas Km (Ton.Km)]]/Tabla1[[#This Row],[Toneladas (Ton)]]</f>
        <v>844.92623037095359</v>
      </c>
      <c r="H2013" s="18">
        <v>169024323.06999999</v>
      </c>
      <c r="I2013" s="18">
        <f t="shared" si="129"/>
        <v>967.94780310903604</v>
      </c>
      <c r="J2013" s="18">
        <f t="shared" si="130"/>
        <v>1.1456003711520135</v>
      </c>
      <c r="K2013" s="18"/>
      <c r="L2013" s="56" t="str">
        <f>+VLOOKUP(Tabla1[[#This Row],[Operador]],OPE_6[#All],9,FALSE)</f>
        <v>D-BCyL SA - TAC - L. BEL</v>
      </c>
    </row>
    <row r="2014" spans="1:12" x14ac:dyDescent="0.2">
      <c r="A2014" s="15">
        <v>2020</v>
      </c>
      <c r="B2014" s="15" t="s">
        <v>4</v>
      </c>
      <c r="C2014" s="16" t="str">
        <f t="shared" si="126"/>
        <v>Enero-2020</v>
      </c>
      <c r="D2014" s="15" t="s">
        <v>9</v>
      </c>
      <c r="E2014" s="67">
        <v>15230</v>
      </c>
      <c r="F2014" s="67">
        <v>9015000</v>
      </c>
      <c r="G2014" s="17">
        <f>+Tabla1[[#This Row],[Toneladas Km (Ton.Km)]]/Tabla1[[#This Row],[Toneladas (Ton)]]</f>
        <v>591.92383453709783</v>
      </c>
      <c r="H2014" s="18">
        <v>11068380</v>
      </c>
      <c r="I2014" s="18">
        <f t="shared" si="129"/>
        <v>726.74852265265918</v>
      </c>
      <c r="J2014" s="18">
        <f t="shared" si="130"/>
        <v>1.227773710482529</v>
      </c>
      <c r="K2014" s="18"/>
      <c r="L2014" s="56" t="str">
        <f>+VLOOKUP(Tabla1[[#This Row],[Operador]],OPE_6[#All],9,FALSE)</f>
        <v>E-BCyL SA - TAC - L. URQ</v>
      </c>
    </row>
    <row r="2015" spans="1:12" x14ac:dyDescent="0.2">
      <c r="A2015" s="15">
        <v>2020</v>
      </c>
      <c r="B2015" s="15" t="s">
        <v>4</v>
      </c>
      <c r="C2015" s="16" t="str">
        <f t="shared" si="126"/>
        <v>Enero-2020</v>
      </c>
      <c r="D2015" s="15" t="s">
        <v>10</v>
      </c>
      <c r="E2015" s="67">
        <v>309769.78999999998</v>
      </c>
      <c r="F2015" s="67">
        <v>195465931.20639998</v>
      </c>
      <c r="G2015" s="17">
        <f>+Tabla1[[#This Row],[Toneladas Km (Ton.Km)]]/Tabla1[[#This Row],[Toneladas (Ton)]]</f>
        <v>631.00385355976766</v>
      </c>
      <c r="H2015" s="18">
        <v>250342612.13510004</v>
      </c>
      <c r="I2015" s="18">
        <f t="shared" si="129"/>
        <v>808.15696112619651</v>
      </c>
      <c r="J2015" s="18">
        <f t="shared" si="130"/>
        <v>1.2807480597258336</v>
      </c>
      <c r="K2015" s="18"/>
      <c r="L2015" s="56" t="str">
        <f>+VLOOKUP(Tabla1[[#This Row],[Operador]],OPE_6[#All],9,FALSE)</f>
        <v>F-BCyL SA - TAC - L. SM</v>
      </c>
    </row>
    <row r="2016" spans="1:12" x14ac:dyDescent="0.2">
      <c r="A2016" s="15">
        <v>2020</v>
      </c>
      <c r="B2016" s="15" t="s">
        <v>11</v>
      </c>
      <c r="C2016" s="16" t="str">
        <f t="shared" si="126"/>
        <v>Febrero-2020</v>
      </c>
      <c r="D2016" s="15" t="s">
        <v>6</v>
      </c>
      <c r="E2016" s="67">
        <v>334597.96800000005</v>
      </c>
      <c r="F2016" s="67">
        <v>148484338.48300001</v>
      </c>
      <c r="G2016" s="17">
        <f>+Tabla1[[#This Row],[Toneladas Km (Ton.Km)]]/Tabla1[[#This Row],[Toneladas (Ton)]]</f>
        <v>443.76939695880037</v>
      </c>
      <c r="H2016" s="18">
        <v>245320752.71999997</v>
      </c>
      <c r="I2016" s="18">
        <f t="shared" si="129"/>
        <v>733.18064119265637</v>
      </c>
      <c r="J2016" s="18">
        <f t="shared" si="130"/>
        <v>1.6521658460840756</v>
      </c>
      <c r="K2016" s="18"/>
      <c r="L2016" s="56" t="str">
        <f>+VLOOKUP(Tabla1[[#This Row],[Operador]],OPE_6[#All],9,FALSE)</f>
        <v>A-FSR SA</v>
      </c>
    </row>
    <row r="2017" spans="1:12" x14ac:dyDescent="0.2">
      <c r="A2017" s="15">
        <v>2020</v>
      </c>
      <c r="B2017" s="15" t="s">
        <v>11</v>
      </c>
      <c r="C2017" s="16" t="str">
        <f t="shared" si="126"/>
        <v>Febrero-2020</v>
      </c>
      <c r="D2017" s="15" t="s">
        <v>81</v>
      </c>
      <c r="E2017" s="67">
        <v>226001.00000000003</v>
      </c>
      <c r="F2017" s="67">
        <v>106275166.00421663</v>
      </c>
      <c r="G2017" s="17">
        <f>+Tabla1[[#This Row],[Toneladas Km (Ton.Km)]]/Tabla1[[#This Row],[Toneladas (Ton)]]</f>
        <v>470.24201664690253</v>
      </c>
      <c r="H2017" s="18">
        <v>183675696.57425812</v>
      </c>
      <c r="I2017" s="18">
        <f t="shared" si="129"/>
        <v>812.72072501563309</v>
      </c>
      <c r="J2017" s="18">
        <f t="shared" si="130"/>
        <v>1.7283030785100868</v>
      </c>
      <c r="K2017" s="18"/>
      <c r="L2017" s="56" t="str">
        <f>+VLOOKUP(Tabla1[[#This Row],[Operador]],OPE_6[#All],9,FALSE)</f>
        <v>B-FEP SA</v>
      </c>
    </row>
    <row r="2018" spans="1:12" x14ac:dyDescent="0.2">
      <c r="A2018" s="15">
        <v>2020</v>
      </c>
      <c r="B2018" s="15" t="s">
        <v>11</v>
      </c>
      <c r="C2018" s="16" t="str">
        <f t="shared" si="126"/>
        <v>Febrero-2020</v>
      </c>
      <c r="D2018" s="15" t="s">
        <v>7</v>
      </c>
      <c r="E2018" s="67">
        <v>589811.43999999994</v>
      </c>
      <c r="F2018" s="67">
        <v>239737571.26999998</v>
      </c>
      <c r="G2018" s="17">
        <f>+Tabla1[[#This Row],[Toneladas Km (Ton.Km)]]/Tabla1[[#This Row],[Toneladas (Ton)]]</f>
        <v>406.46476994410284</v>
      </c>
      <c r="H2018" s="18">
        <v>325344296.37</v>
      </c>
      <c r="I2018" s="18">
        <f t="shared" si="129"/>
        <v>551.60730075021945</v>
      </c>
      <c r="J2018" s="18">
        <f t="shared" si="130"/>
        <v>1.3570851437532379</v>
      </c>
      <c r="K2018" s="18"/>
      <c r="L2018" s="56" t="str">
        <f>+VLOOKUP(Tabla1[[#This Row],[Operador]],OPE_6[#All],9,FALSE)</f>
        <v>C-NCA SA</v>
      </c>
    </row>
    <row r="2019" spans="1:12" x14ac:dyDescent="0.2">
      <c r="A2019" s="15">
        <v>2020</v>
      </c>
      <c r="B2019" s="15" t="s">
        <v>11</v>
      </c>
      <c r="C2019" s="16" t="str">
        <f t="shared" si="126"/>
        <v>Febrero-2020</v>
      </c>
      <c r="D2019" s="15" t="s">
        <v>8</v>
      </c>
      <c r="E2019" s="67">
        <v>126646.97999999997</v>
      </c>
      <c r="F2019" s="67">
        <v>103705031.12356417</v>
      </c>
      <c r="G2019" s="17">
        <f>+Tabla1[[#This Row],[Toneladas Km (Ton.Km)]]/Tabla1[[#This Row],[Toneladas (Ton)]]</f>
        <v>818.85119663780529</v>
      </c>
      <c r="H2019" s="18">
        <v>123307484.53999999</v>
      </c>
      <c r="I2019" s="18">
        <f t="shared" si="129"/>
        <v>973.63146393226293</v>
      </c>
      <c r="J2019" s="18">
        <f t="shared" si="130"/>
        <v>1.1890212384496521</v>
      </c>
      <c r="K2019" s="18"/>
      <c r="L2019" s="56" t="str">
        <f>+VLOOKUP(Tabla1[[#This Row],[Operador]],OPE_6[#All],9,FALSE)</f>
        <v>D-BCyL SA - TAC - L. BEL</v>
      </c>
    </row>
    <row r="2020" spans="1:12" x14ac:dyDescent="0.2">
      <c r="A2020" s="15">
        <v>2020</v>
      </c>
      <c r="B2020" s="15" t="s">
        <v>11</v>
      </c>
      <c r="C2020" s="16" t="str">
        <f t="shared" si="126"/>
        <v>Febrero-2020</v>
      </c>
      <c r="D2020" s="15" t="s">
        <v>9</v>
      </c>
      <c r="E2020" s="67">
        <v>11487</v>
      </c>
      <c r="F2020" s="67">
        <v>7399000</v>
      </c>
      <c r="G2020" s="17">
        <f>+Tabla1[[#This Row],[Toneladas Km (Ton.Km)]]/Tabla1[[#This Row],[Toneladas (Ton)]]</f>
        <v>644.11943936624004</v>
      </c>
      <c r="H2020" s="18">
        <v>9409782.110000018</v>
      </c>
      <c r="I2020" s="18">
        <f t="shared" si="129"/>
        <v>819.16793853921979</v>
      </c>
      <c r="J2020" s="18">
        <f t="shared" si="130"/>
        <v>1.2717640370320338</v>
      </c>
      <c r="K2020" s="18"/>
      <c r="L2020" s="56" t="str">
        <f>+VLOOKUP(Tabla1[[#This Row],[Operador]],OPE_6[#All],9,FALSE)</f>
        <v>E-BCyL SA - TAC - L. URQ</v>
      </c>
    </row>
    <row r="2021" spans="1:12" x14ac:dyDescent="0.2">
      <c r="A2021" s="15">
        <v>2020</v>
      </c>
      <c r="B2021" s="15" t="s">
        <v>11</v>
      </c>
      <c r="C2021" s="16" t="str">
        <f t="shared" si="126"/>
        <v>Febrero-2020</v>
      </c>
      <c r="D2021" s="15" t="s">
        <v>10</v>
      </c>
      <c r="E2021" s="67">
        <v>268029.38999999996</v>
      </c>
      <c r="F2021" s="67">
        <v>171786204.06570002</v>
      </c>
      <c r="G2021" s="17">
        <f>+Tabla1[[#This Row],[Toneladas Km (Ton.Km)]]/Tabla1[[#This Row],[Toneladas (Ton)]]</f>
        <v>640.92301245658189</v>
      </c>
      <c r="H2021" s="18">
        <v>221989820.09260002</v>
      </c>
      <c r="I2021" s="18">
        <f t="shared" si="129"/>
        <v>828.22939712917321</v>
      </c>
      <c r="J2021" s="18">
        <f t="shared" si="130"/>
        <v>1.2922447486394164</v>
      </c>
      <c r="K2021" s="18"/>
      <c r="L2021" s="56" t="str">
        <f>+VLOOKUP(Tabla1[[#This Row],[Operador]],OPE_6[#All],9,FALSE)</f>
        <v>F-BCyL SA - TAC - L. SM</v>
      </c>
    </row>
    <row r="2022" spans="1:12" x14ac:dyDescent="0.2">
      <c r="A2022" s="15">
        <v>2020</v>
      </c>
      <c r="B2022" s="15" t="s">
        <v>12</v>
      </c>
      <c r="C2022" s="16" t="str">
        <f t="shared" si="126"/>
        <v>Marzo-2020</v>
      </c>
      <c r="D2022" s="15" t="s">
        <v>6</v>
      </c>
      <c r="E2022" s="67">
        <v>275651.20000000001</v>
      </c>
      <c r="F2022" s="67">
        <v>114151262.12600002</v>
      </c>
      <c r="G2022" s="17">
        <f>+Tabla1[[#This Row],[Toneladas Km (Ton.Km)]]/Tabla1[[#This Row],[Toneladas (Ton)]]</f>
        <v>414.11487461690723</v>
      </c>
      <c r="H2022" s="18">
        <v>217666195.23999998</v>
      </c>
      <c r="I2022" s="18">
        <f t="shared" si="129"/>
        <v>789.64356128324482</v>
      </c>
      <c r="J2022" s="18">
        <f t="shared" si="130"/>
        <v>1.9068225018812346</v>
      </c>
      <c r="K2022" s="18"/>
      <c r="L2022" s="56" t="str">
        <f>+VLOOKUP(Tabla1[[#This Row],[Operador]],OPE_6[#All],9,FALSE)</f>
        <v>A-FSR SA</v>
      </c>
    </row>
    <row r="2023" spans="1:12" x14ac:dyDescent="0.2">
      <c r="A2023" s="15">
        <v>2020</v>
      </c>
      <c r="B2023" s="15" t="s">
        <v>12</v>
      </c>
      <c r="C2023" s="16" t="str">
        <f t="shared" si="126"/>
        <v>Marzo-2020</v>
      </c>
      <c r="D2023" s="15" t="s">
        <v>81</v>
      </c>
      <c r="E2023" s="67">
        <v>244999.99999999997</v>
      </c>
      <c r="F2023" s="67">
        <v>127017159.95309569</v>
      </c>
      <c r="G2023" s="17">
        <f>+Tabla1[[#This Row],[Toneladas Km (Ton.Km)]]/Tabla1[[#This Row],[Toneladas (Ton)]]</f>
        <v>518.43738756365599</v>
      </c>
      <c r="H2023" s="18">
        <v>227672822.50460824</v>
      </c>
      <c r="I2023" s="18">
        <f t="shared" si="129"/>
        <v>929.27682654942146</v>
      </c>
      <c r="J2023" s="18">
        <f t="shared" si="130"/>
        <v>1.7924571970329222</v>
      </c>
      <c r="K2023" s="18"/>
      <c r="L2023" s="56" t="str">
        <f>+VLOOKUP(Tabla1[[#This Row],[Operador]],OPE_6[#All],9,FALSE)</f>
        <v>B-FEP SA</v>
      </c>
    </row>
    <row r="2024" spans="1:12" x14ac:dyDescent="0.2">
      <c r="A2024" s="15">
        <v>2020</v>
      </c>
      <c r="B2024" s="15" t="s">
        <v>12</v>
      </c>
      <c r="C2024" s="16" t="str">
        <f t="shared" si="126"/>
        <v>Marzo-2020</v>
      </c>
      <c r="D2024" s="15" t="s">
        <v>7</v>
      </c>
      <c r="E2024" s="67">
        <v>524227.98</v>
      </c>
      <c r="F2024" s="67">
        <v>203623158.76000002</v>
      </c>
      <c r="G2024" s="17">
        <f>+Tabla1[[#This Row],[Toneladas Km (Ton.Km)]]/Tabla1[[#This Row],[Toneladas (Ton)]]</f>
        <v>388.42481998004001</v>
      </c>
      <c r="H2024" s="18">
        <v>290281671.94010001</v>
      </c>
      <c r="I2024" s="18">
        <f t="shared" si="129"/>
        <v>553.73174079739124</v>
      </c>
      <c r="J2024" s="18">
        <f t="shared" si="130"/>
        <v>1.4255827957282592</v>
      </c>
      <c r="K2024" s="18"/>
      <c r="L2024" s="56" t="str">
        <f>+VLOOKUP(Tabla1[[#This Row],[Operador]],OPE_6[#All],9,FALSE)</f>
        <v>C-NCA SA</v>
      </c>
    </row>
    <row r="2025" spans="1:12" x14ac:dyDescent="0.2">
      <c r="A2025" s="15">
        <v>2020</v>
      </c>
      <c r="B2025" s="15" t="s">
        <v>12</v>
      </c>
      <c r="C2025" s="16" t="str">
        <f t="shared" si="126"/>
        <v>Marzo-2020</v>
      </c>
      <c r="D2025" s="15" t="s">
        <v>8</v>
      </c>
      <c r="E2025" s="67">
        <v>110198.92999999989</v>
      </c>
      <c r="F2025" s="67">
        <v>80358689.41778478</v>
      </c>
      <c r="G2025" s="17">
        <f>+Tabla1[[#This Row],[Toneladas Km (Ton.Km)]]/Tabla1[[#This Row],[Toneladas (Ton)]]</f>
        <v>729.21478836305266</v>
      </c>
      <c r="H2025" s="18">
        <v>97308075.170000181</v>
      </c>
      <c r="I2025" s="18">
        <f t="shared" si="129"/>
        <v>883.02196010433386</v>
      </c>
      <c r="J2025" s="18">
        <f t="shared" si="130"/>
        <v>1.2109216299446541</v>
      </c>
      <c r="K2025" s="18"/>
      <c r="L2025" s="56" t="str">
        <f>+VLOOKUP(Tabla1[[#This Row],[Operador]],OPE_6[#All],9,FALSE)</f>
        <v>D-BCyL SA - TAC - L. BEL</v>
      </c>
    </row>
    <row r="2026" spans="1:12" x14ac:dyDescent="0.2">
      <c r="A2026" s="15">
        <v>2020</v>
      </c>
      <c r="B2026" s="15" t="s">
        <v>12</v>
      </c>
      <c r="C2026" s="16" t="str">
        <f t="shared" ref="C2026:C2089" si="131" xml:space="preserve"> B2026 &amp; "-" &amp; A2026</f>
        <v>Marzo-2020</v>
      </c>
      <c r="D2026" s="15" t="s">
        <v>9</v>
      </c>
      <c r="E2026" s="67">
        <v>4212</v>
      </c>
      <c r="F2026" s="67">
        <v>2747600</v>
      </c>
      <c r="G2026" s="17">
        <f>+Tabla1[[#This Row],[Toneladas Km (Ton.Km)]]/Tabla1[[#This Row],[Toneladas (Ton)]]</f>
        <v>652.32668566001894</v>
      </c>
      <c r="H2026" s="18">
        <v>3684273.4799999991</v>
      </c>
      <c r="I2026" s="18">
        <f t="shared" si="129"/>
        <v>874.7088034188032</v>
      </c>
      <c r="J2026" s="18">
        <f t="shared" si="130"/>
        <v>1.3409060561944968</v>
      </c>
      <c r="K2026" s="18"/>
      <c r="L2026" s="56" t="str">
        <f>+VLOOKUP(Tabla1[[#This Row],[Operador]],OPE_6[#All],9,FALSE)</f>
        <v>E-BCyL SA - TAC - L. URQ</v>
      </c>
    </row>
    <row r="2027" spans="1:12" x14ac:dyDescent="0.2">
      <c r="A2027" s="15">
        <v>2020</v>
      </c>
      <c r="B2027" s="15" t="s">
        <v>12</v>
      </c>
      <c r="C2027" s="16" t="str">
        <f t="shared" si="131"/>
        <v>Marzo-2020</v>
      </c>
      <c r="D2027" s="15" t="s">
        <v>10</v>
      </c>
      <c r="E2027" s="67">
        <v>201154.09000000003</v>
      </c>
      <c r="F2027" s="67">
        <v>135668594.22479999</v>
      </c>
      <c r="G2027" s="17">
        <f>+Tabla1[[#This Row],[Toneladas Km (Ton.Km)]]/Tabla1[[#This Row],[Toneladas (Ton)]]</f>
        <v>674.45108486136166</v>
      </c>
      <c r="H2027" s="18">
        <v>189888418.48719999</v>
      </c>
      <c r="I2027" s="18">
        <f t="shared" si="129"/>
        <v>943.99481754111969</v>
      </c>
      <c r="J2027" s="18">
        <f t="shared" si="130"/>
        <v>1.3996490460611606</v>
      </c>
      <c r="K2027" s="18"/>
      <c r="L2027" s="56" t="str">
        <f>+VLOOKUP(Tabla1[[#This Row],[Operador]],OPE_6[#All],9,FALSE)</f>
        <v>F-BCyL SA - TAC - L. SM</v>
      </c>
    </row>
    <row r="2028" spans="1:12" x14ac:dyDescent="0.2">
      <c r="A2028" s="15">
        <v>2020</v>
      </c>
      <c r="B2028" s="15" t="s">
        <v>13</v>
      </c>
      <c r="C2028" s="16" t="str">
        <f t="shared" si="131"/>
        <v>Abril-2020</v>
      </c>
      <c r="D2028" s="15" t="s">
        <v>6</v>
      </c>
      <c r="E2028" s="67">
        <v>149198.25700000001</v>
      </c>
      <c r="F2028" s="67">
        <v>60303815.104999997</v>
      </c>
      <c r="G2028" s="17">
        <f>+Tabla1[[#This Row],[Toneladas Km (Ton.Km)]]/Tabla1[[#This Row],[Toneladas (Ton)]]</f>
        <v>404.18578820930855</v>
      </c>
      <c r="H2028" s="18">
        <v>111934428.39</v>
      </c>
      <c r="I2028" s="18">
        <f t="shared" si="129"/>
        <v>750.23951781152505</v>
      </c>
      <c r="J2028" s="18">
        <f t="shared" si="130"/>
        <v>1.8561749069292157</v>
      </c>
      <c r="K2028" s="18"/>
      <c r="L2028" s="56" t="str">
        <f>+VLOOKUP(Tabla1[[#This Row],[Operador]],OPE_6[#All],9,FALSE)</f>
        <v>A-FSR SA</v>
      </c>
    </row>
    <row r="2029" spans="1:12" x14ac:dyDescent="0.2">
      <c r="A2029" s="15">
        <v>2020</v>
      </c>
      <c r="B2029" s="15" t="s">
        <v>13</v>
      </c>
      <c r="C2029" s="16" t="str">
        <f t="shared" si="131"/>
        <v>Abril-2020</v>
      </c>
      <c r="D2029" s="15" t="s">
        <v>81</v>
      </c>
      <c r="E2029" s="67">
        <v>376000.00000000017</v>
      </c>
      <c r="F2029" s="67">
        <v>164258328.2904563</v>
      </c>
      <c r="G2029" s="17">
        <f>+Tabla1[[#This Row],[Toneladas Km (Ton.Km)]]/Tabla1[[#This Row],[Toneladas (Ton)]]</f>
        <v>436.85725609163887</v>
      </c>
      <c r="H2029" s="18">
        <v>394550062.30102593</v>
      </c>
      <c r="I2029" s="18">
        <f t="shared" si="129"/>
        <v>1049.3352720771961</v>
      </c>
      <c r="J2029" s="18">
        <f t="shared" si="130"/>
        <v>2.4020094835212689</v>
      </c>
      <c r="K2029" s="18"/>
      <c r="L2029" s="56" t="str">
        <f>+VLOOKUP(Tabla1[[#This Row],[Operador]],OPE_6[#All],9,FALSE)</f>
        <v>B-FEP SA</v>
      </c>
    </row>
    <row r="2030" spans="1:12" x14ac:dyDescent="0.2">
      <c r="A2030" s="15">
        <v>2020</v>
      </c>
      <c r="B2030" s="15" t="s">
        <v>13</v>
      </c>
      <c r="C2030" s="16" t="str">
        <f t="shared" si="131"/>
        <v>Abril-2020</v>
      </c>
      <c r="D2030" s="15" t="s">
        <v>7</v>
      </c>
      <c r="E2030" s="67">
        <v>604118.13000000012</v>
      </c>
      <c r="F2030" s="67">
        <v>232974019.53000006</v>
      </c>
      <c r="G2030" s="17">
        <f>+Tabla1[[#This Row],[Toneladas Km (Ton.Km)]]/Tabla1[[#This Row],[Toneladas (Ton)]]</f>
        <v>385.64315149753907</v>
      </c>
      <c r="H2030" s="18">
        <v>411969226.94009995</v>
      </c>
      <c r="I2030" s="18">
        <f t="shared" si="129"/>
        <v>681.93488406000972</v>
      </c>
      <c r="J2030" s="18">
        <f t="shared" si="130"/>
        <v>1.7683054435477543</v>
      </c>
      <c r="K2030" s="18"/>
      <c r="L2030" s="56" t="str">
        <f>+VLOOKUP(Tabla1[[#This Row],[Operador]],OPE_6[#All],9,FALSE)</f>
        <v>C-NCA SA</v>
      </c>
    </row>
    <row r="2031" spans="1:12" x14ac:dyDescent="0.2">
      <c r="A2031" s="15">
        <v>2020</v>
      </c>
      <c r="B2031" s="15" t="s">
        <v>13</v>
      </c>
      <c r="C2031" s="16" t="str">
        <f t="shared" si="131"/>
        <v>Abril-2020</v>
      </c>
      <c r="D2031" s="15" t="s">
        <v>8</v>
      </c>
      <c r="E2031" s="67">
        <v>151369.52000000002</v>
      </c>
      <c r="F2031" s="67">
        <v>111210358.3375923</v>
      </c>
      <c r="G2031" s="17">
        <f>+Tabla1[[#This Row],[Toneladas Km (Ton.Km)]]/Tabla1[[#This Row],[Toneladas (Ton)]]</f>
        <v>734.69452990002401</v>
      </c>
      <c r="H2031" s="18">
        <v>174543117.5999999</v>
      </c>
      <c r="I2031" s="18">
        <f t="shared" si="129"/>
        <v>1153.0928921489603</v>
      </c>
      <c r="J2031" s="18">
        <f t="shared" si="130"/>
        <v>1.5694861540698706</v>
      </c>
      <c r="K2031" s="18"/>
      <c r="L2031" s="56" t="str">
        <f>+VLOOKUP(Tabla1[[#This Row],[Operador]],OPE_6[#All],9,FALSE)</f>
        <v>D-BCyL SA - TAC - L. BEL</v>
      </c>
    </row>
    <row r="2032" spans="1:12" x14ac:dyDescent="0.2">
      <c r="A2032" s="15">
        <v>2020</v>
      </c>
      <c r="B2032" s="15" t="s">
        <v>13</v>
      </c>
      <c r="C2032" s="16" t="str">
        <f t="shared" si="131"/>
        <v>Abril-2020</v>
      </c>
      <c r="D2032" s="15" t="s">
        <v>9</v>
      </c>
      <c r="E2032" s="67">
        <v>31444.080000000002</v>
      </c>
      <c r="F2032" s="67">
        <v>16717582.76</v>
      </c>
      <c r="G2032" s="17">
        <f>+Tabla1[[#This Row],[Toneladas Km (Ton.Km)]]/Tabla1[[#This Row],[Toneladas (Ton)]]</f>
        <v>531.6607374106668</v>
      </c>
      <c r="H2032" s="18">
        <v>25682680.719999898</v>
      </c>
      <c r="I2032" s="18">
        <f t="shared" si="129"/>
        <v>816.77316429674192</v>
      </c>
      <c r="J2032" s="18">
        <f t="shared" si="130"/>
        <v>1.5362675985340777</v>
      </c>
      <c r="K2032" s="18"/>
      <c r="L2032" s="56" t="str">
        <f>+VLOOKUP(Tabla1[[#This Row],[Operador]],OPE_6[#All],9,FALSE)</f>
        <v>E-BCyL SA - TAC - L. URQ</v>
      </c>
    </row>
    <row r="2033" spans="1:12" x14ac:dyDescent="0.2">
      <c r="A2033" s="15">
        <v>2020</v>
      </c>
      <c r="B2033" s="15" t="s">
        <v>13</v>
      </c>
      <c r="C2033" s="16" t="str">
        <f t="shared" si="131"/>
        <v>Abril-2020</v>
      </c>
      <c r="D2033" s="15" t="s">
        <v>10</v>
      </c>
      <c r="E2033" s="67">
        <v>257514.06000000003</v>
      </c>
      <c r="F2033" s="67">
        <v>153327620.84340003</v>
      </c>
      <c r="G2033" s="17">
        <f>+Tabla1[[#This Row],[Toneladas Km (Ton.Km)]]/Tabla1[[#This Row],[Toneladas (Ton)]]</f>
        <v>595.41456044535983</v>
      </c>
      <c r="H2033" s="18">
        <v>264953696.1552</v>
      </c>
      <c r="I2033" s="18">
        <f t="shared" si="129"/>
        <v>1028.8902134322295</v>
      </c>
      <c r="J2033" s="18">
        <f t="shared" si="130"/>
        <v>1.7280232661133403</v>
      </c>
      <c r="K2033" s="18"/>
      <c r="L2033" s="56" t="str">
        <f>+VLOOKUP(Tabla1[[#This Row],[Operador]],OPE_6[#All],9,FALSE)</f>
        <v>F-BCyL SA - TAC - L. SM</v>
      </c>
    </row>
    <row r="2034" spans="1:12" x14ac:dyDescent="0.2">
      <c r="A2034" s="15">
        <v>2020</v>
      </c>
      <c r="B2034" s="15" t="s">
        <v>14</v>
      </c>
      <c r="C2034" s="16" t="str">
        <f t="shared" si="131"/>
        <v>Mayo-2020</v>
      </c>
      <c r="D2034" s="15" t="s">
        <v>6</v>
      </c>
      <c r="E2034" s="67">
        <v>219212.40699999998</v>
      </c>
      <c r="F2034" s="67">
        <v>86986130.069999993</v>
      </c>
      <c r="G2034" s="17">
        <f>+Tabla1[[#This Row],[Toneladas Km (Ton.Km)]]/Tabla1[[#This Row],[Toneladas (Ton)]]</f>
        <v>396.8120749205587</v>
      </c>
      <c r="H2034" s="18">
        <v>155909130.85999998</v>
      </c>
      <c r="I2034" s="18">
        <f t="shared" si="129"/>
        <v>711.22402693201582</v>
      </c>
      <c r="J2034" s="18">
        <f t="shared" si="130"/>
        <v>1.7923447190320556</v>
      </c>
      <c r="K2034" s="18"/>
      <c r="L2034" s="56" t="str">
        <f>+VLOOKUP(Tabla1[[#This Row],[Operador]],OPE_6[#All],9,FALSE)</f>
        <v>A-FSR SA</v>
      </c>
    </row>
    <row r="2035" spans="1:12" x14ac:dyDescent="0.2">
      <c r="A2035" s="15">
        <v>2020</v>
      </c>
      <c r="B2035" s="15" t="s">
        <v>14</v>
      </c>
      <c r="C2035" s="16" t="str">
        <f t="shared" si="131"/>
        <v>Mayo-2020</v>
      </c>
      <c r="D2035" s="15" t="s">
        <v>81</v>
      </c>
      <c r="E2035" s="67">
        <v>424000.00000000006</v>
      </c>
      <c r="F2035" s="67">
        <v>182213885.40556699</v>
      </c>
      <c r="G2035" s="17">
        <f>+Tabla1[[#This Row],[Toneladas Km (Ton.Km)]]/Tabla1[[#This Row],[Toneladas (Ton)]]</f>
        <v>429.74972973011074</v>
      </c>
      <c r="H2035" s="18">
        <v>437477793.73396486</v>
      </c>
      <c r="I2035" s="18">
        <f t="shared" si="129"/>
        <v>1031.7872493725586</v>
      </c>
      <c r="J2035" s="18">
        <f t="shared" si="130"/>
        <v>2.4009026137620522</v>
      </c>
      <c r="K2035" s="18"/>
      <c r="L2035" s="56" t="str">
        <f>+VLOOKUP(Tabla1[[#This Row],[Operador]],OPE_6[#All],9,FALSE)</f>
        <v>B-FEP SA</v>
      </c>
    </row>
    <row r="2036" spans="1:12" x14ac:dyDescent="0.2">
      <c r="A2036" s="15">
        <v>2020</v>
      </c>
      <c r="B2036" s="15" t="s">
        <v>14</v>
      </c>
      <c r="C2036" s="16" t="str">
        <f t="shared" si="131"/>
        <v>Mayo-2020</v>
      </c>
      <c r="D2036" s="15" t="s">
        <v>7</v>
      </c>
      <c r="E2036" s="67">
        <v>697215.3</v>
      </c>
      <c r="F2036" s="67">
        <v>289040721.97999996</v>
      </c>
      <c r="G2036" s="17">
        <f>+Tabla1[[#This Row],[Toneladas Km (Ton.Km)]]/Tabla1[[#This Row],[Toneladas (Ton)]]</f>
        <v>414.56451397437769</v>
      </c>
      <c r="H2036" s="18">
        <v>504807307.81999993</v>
      </c>
      <c r="I2036" s="18">
        <f t="shared" si="129"/>
        <v>724.03360600376948</v>
      </c>
      <c r="J2036" s="18">
        <f t="shared" si="130"/>
        <v>1.7464919972588839</v>
      </c>
      <c r="K2036" s="18"/>
      <c r="L2036" s="56" t="str">
        <f>+VLOOKUP(Tabla1[[#This Row],[Operador]],OPE_6[#All],9,FALSE)</f>
        <v>C-NCA SA</v>
      </c>
    </row>
    <row r="2037" spans="1:12" x14ac:dyDescent="0.2">
      <c r="A2037" s="15">
        <v>2020</v>
      </c>
      <c r="B2037" s="15" t="s">
        <v>14</v>
      </c>
      <c r="C2037" s="16" t="str">
        <f t="shared" si="131"/>
        <v>Mayo-2020</v>
      </c>
      <c r="D2037" s="15" t="s">
        <v>8</v>
      </c>
      <c r="E2037" s="67">
        <v>197902.09</v>
      </c>
      <c r="F2037" s="67">
        <v>136373887.08697385</v>
      </c>
      <c r="G2037" s="17">
        <f>+Tabla1[[#This Row],[Toneladas Km (Ton.Km)]]/Tabla1[[#This Row],[Toneladas (Ton)]]</f>
        <v>689.09776085221665</v>
      </c>
      <c r="H2037" s="18">
        <v>218090664.05999875</v>
      </c>
      <c r="I2037" s="18">
        <f t="shared" si="129"/>
        <v>1102.0129401361994</v>
      </c>
      <c r="J2037" s="18">
        <f t="shared" si="130"/>
        <v>1.5992113205727516</v>
      </c>
      <c r="K2037" s="18"/>
      <c r="L2037" s="56" t="str">
        <f>+VLOOKUP(Tabla1[[#This Row],[Operador]],OPE_6[#All],9,FALSE)</f>
        <v>D-BCyL SA - TAC - L. BEL</v>
      </c>
    </row>
    <row r="2038" spans="1:12" x14ac:dyDescent="0.2">
      <c r="A2038" s="15">
        <v>2020</v>
      </c>
      <c r="B2038" s="15" t="s">
        <v>14</v>
      </c>
      <c r="C2038" s="16" t="str">
        <f t="shared" si="131"/>
        <v>Mayo-2020</v>
      </c>
      <c r="D2038" s="15" t="s">
        <v>9</v>
      </c>
      <c r="E2038" s="67">
        <v>31956</v>
      </c>
      <c r="F2038" s="67">
        <v>16954684.59</v>
      </c>
      <c r="G2038" s="17">
        <f>+Tabla1[[#This Row],[Toneladas Km (Ton.Km)]]/Tabla1[[#This Row],[Toneladas (Ton)]]</f>
        <v>530.56341813743893</v>
      </c>
      <c r="H2038" s="18">
        <v>22172001.060000002</v>
      </c>
      <c r="I2038" s="18">
        <f t="shared" si="129"/>
        <v>693.82904806609099</v>
      </c>
      <c r="J2038" s="18">
        <f t="shared" si="130"/>
        <v>1.3077212343470674</v>
      </c>
      <c r="K2038" s="18"/>
      <c r="L2038" s="56" t="str">
        <f>+VLOOKUP(Tabla1[[#This Row],[Operador]],OPE_6[#All],9,FALSE)</f>
        <v>E-BCyL SA - TAC - L. URQ</v>
      </c>
    </row>
    <row r="2039" spans="1:12" x14ac:dyDescent="0.2">
      <c r="A2039" s="15">
        <v>2020</v>
      </c>
      <c r="B2039" s="15" t="s">
        <v>14</v>
      </c>
      <c r="C2039" s="16" t="str">
        <f t="shared" si="131"/>
        <v>Mayo-2020</v>
      </c>
      <c r="D2039" s="15" t="s">
        <v>10</v>
      </c>
      <c r="E2039" s="67">
        <v>323085.31</v>
      </c>
      <c r="F2039" s="67">
        <v>183582969.69050002</v>
      </c>
      <c r="G2039" s="17">
        <f>+Tabla1[[#This Row],[Toneladas Km (Ton.Km)]]/Tabla1[[#This Row],[Toneladas (Ton)]]</f>
        <v>568.218250747767</v>
      </c>
      <c r="H2039" s="18">
        <v>317021935.43339992</v>
      </c>
      <c r="I2039" s="18">
        <f t="shared" si="129"/>
        <v>981.23289924076062</v>
      </c>
      <c r="J2039" s="18">
        <f t="shared" si="130"/>
        <v>1.726859174180823</v>
      </c>
      <c r="K2039" s="18"/>
      <c r="L2039" s="56" t="str">
        <f>+VLOOKUP(Tabla1[[#This Row],[Operador]],OPE_6[#All],9,FALSE)</f>
        <v>F-BCyL SA - TAC - L. SM</v>
      </c>
    </row>
    <row r="2040" spans="1:12" x14ac:dyDescent="0.2">
      <c r="A2040" s="15">
        <v>2020</v>
      </c>
      <c r="B2040" s="15" t="s">
        <v>15</v>
      </c>
      <c r="C2040" s="16" t="str">
        <f t="shared" si="131"/>
        <v>Junio-2020</v>
      </c>
      <c r="D2040" s="15" t="s">
        <v>6</v>
      </c>
      <c r="E2040" s="67">
        <v>259852.38200000001</v>
      </c>
      <c r="F2040" s="67">
        <v>89099611.888999999</v>
      </c>
      <c r="G2040" s="17">
        <f>+Tabla1[[#This Row],[Toneladas Km (Ton.Km)]]/Tabla1[[#This Row],[Toneladas (Ton)]]</f>
        <v>342.88549215223276</v>
      </c>
      <c r="H2040" s="18">
        <v>174877796.56999999</v>
      </c>
      <c r="I2040" s="18">
        <f t="shared" si="129"/>
        <v>672.9890071586874</v>
      </c>
      <c r="J2040" s="18">
        <f t="shared" si="130"/>
        <v>1.9627223156466964</v>
      </c>
      <c r="K2040" s="18"/>
      <c r="L2040" s="56" t="str">
        <f>+VLOOKUP(Tabla1[[#This Row],[Operador]],OPE_6[#All],9,FALSE)</f>
        <v>A-FSR SA</v>
      </c>
    </row>
    <row r="2041" spans="1:12" x14ac:dyDescent="0.2">
      <c r="A2041" s="15">
        <v>2020</v>
      </c>
      <c r="B2041" s="15" t="s">
        <v>15</v>
      </c>
      <c r="C2041" s="16" t="str">
        <f t="shared" si="131"/>
        <v>Junio-2020</v>
      </c>
      <c r="D2041" s="15" t="s">
        <v>81</v>
      </c>
      <c r="E2041" s="67">
        <v>417000</v>
      </c>
      <c r="F2041" s="67">
        <v>175555330.64306489</v>
      </c>
      <c r="G2041" s="17">
        <f>+Tabla1[[#This Row],[Toneladas Km (Ton.Km)]]/Tabla1[[#This Row],[Toneladas (Ton)]]</f>
        <v>420.99599674595896</v>
      </c>
      <c r="H2041" s="18">
        <v>404540489.38473761</v>
      </c>
      <c r="I2041" s="18">
        <f t="shared" si="129"/>
        <v>970.12107766124132</v>
      </c>
      <c r="J2041" s="18">
        <f t="shared" si="130"/>
        <v>2.3043475119946097</v>
      </c>
      <c r="K2041" s="18"/>
      <c r="L2041" s="56" t="str">
        <f>+VLOOKUP(Tabla1[[#This Row],[Operador]],OPE_6[#All],9,FALSE)</f>
        <v>B-FEP SA</v>
      </c>
    </row>
    <row r="2042" spans="1:12" x14ac:dyDescent="0.2">
      <c r="A2042" s="15">
        <v>2020</v>
      </c>
      <c r="B2042" s="15" t="s">
        <v>15</v>
      </c>
      <c r="C2042" s="16" t="str">
        <f t="shared" si="131"/>
        <v>Junio-2020</v>
      </c>
      <c r="D2042" s="15" t="s">
        <v>7</v>
      </c>
      <c r="E2042" s="67">
        <v>634173.31999999995</v>
      </c>
      <c r="F2042" s="67">
        <v>294482943.67000002</v>
      </c>
      <c r="G2042" s="17">
        <f>+Tabla1[[#This Row],[Toneladas Km (Ton.Km)]]/Tabla1[[#This Row],[Toneladas (Ton)]]</f>
        <v>464.35719444961836</v>
      </c>
      <c r="H2042" s="18">
        <v>511929115.78010011</v>
      </c>
      <c r="I2042" s="18">
        <f t="shared" ref="I2042:I2073" si="132">+H2042/E2042</f>
        <v>807.23849401311952</v>
      </c>
      <c r="J2042" s="18">
        <f t="shared" ref="J2042:J2073" si="133">+H2042/F2042</f>
        <v>1.7383998862554568</v>
      </c>
      <c r="K2042" s="18"/>
      <c r="L2042" s="56" t="str">
        <f>+VLOOKUP(Tabla1[[#This Row],[Operador]],OPE_6[#All],9,FALSE)</f>
        <v>C-NCA SA</v>
      </c>
    </row>
    <row r="2043" spans="1:12" x14ac:dyDescent="0.2">
      <c r="A2043" s="15">
        <v>2020</v>
      </c>
      <c r="B2043" s="15" t="s">
        <v>15</v>
      </c>
      <c r="C2043" s="16" t="str">
        <f t="shared" si="131"/>
        <v>Junio-2020</v>
      </c>
      <c r="D2043" s="15" t="s">
        <v>8</v>
      </c>
      <c r="E2043" s="67">
        <v>224772.47000000003</v>
      </c>
      <c r="F2043" s="67">
        <v>171665752.81429192</v>
      </c>
      <c r="G2043" s="17">
        <f>+Tabla1[[#This Row],[Toneladas Km (Ton.Km)]]/Tabla1[[#This Row],[Toneladas (Ton)]]</f>
        <v>763.73122035048107</v>
      </c>
      <c r="H2043" s="18">
        <v>271612703.42000091</v>
      </c>
      <c r="I2043" s="18">
        <f t="shared" si="132"/>
        <v>1208.3895479726716</v>
      </c>
      <c r="J2043" s="18">
        <f t="shared" si="133"/>
        <v>1.5822183456349133</v>
      </c>
      <c r="K2043" s="18"/>
      <c r="L2043" s="56" t="str">
        <f>+VLOOKUP(Tabla1[[#This Row],[Operador]],OPE_6[#All],9,FALSE)</f>
        <v>D-BCyL SA - TAC - L. BEL</v>
      </c>
    </row>
    <row r="2044" spans="1:12" x14ac:dyDescent="0.2">
      <c r="A2044" s="15">
        <v>2020</v>
      </c>
      <c r="B2044" s="15" t="s">
        <v>15</v>
      </c>
      <c r="C2044" s="16" t="str">
        <f t="shared" si="131"/>
        <v>Junio-2020</v>
      </c>
      <c r="D2044" s="15" t="s">
        <v>9</v>
      </c>
      <c r="E2044" s="67">
        <v>30725</v>
      </c>
      <c r="F2044" s="67">
        <v>17807790.57</v>
      </c>
      <c r="G2044" s="17">
        <f>+Tabla1[[#This Row],[Toneladas Km (Ton.Km)]]/Tabla1[[#This Row],[Toneladas (Ton)]]</f>
        <v>579.58634890154599</v>
      </c>
      <c r="H2044" s="18">
        <v>27059834.569999963</v>
      </c>
      <c r="I2044" s="18">
        <f t="shared" si="132"/>
        <v>880.71064507729739</v>
      </c>
      <c r="J2044" s="18">
        <f t="shared" si="133"/>
        <v>1.5195503599186793</v>
      </c>
      <c r="K2044" s="18"/>
      <c r="L2044" s="56" t="str">
        <f>+VLOOKUP(Tabla1[[#This Row],[Operador]],OPE_6[#All],9,FALSE)</f>
        <v>E-BCyL SA - TAC - L. URQ</v>
      </c>
    </row>
    <row r="2045" spans="1:12" x14ac:dyDescent="0.2">
      <c r="A2045" s="15">
        <v>2020</v>
      </c>
      <c r="B2045" s="15" t="s">
        <v>15</v>
      </c>
      <c r="C2045" s="16" t="str">
        <f t="shared" si="131"/>
        <v>Junio-2020</v>
      </c>
      <c r="D2045" s="15" t="s">
        <v>10</v>
      </c>
      <c r="E2045" s="67">
        <v>363721.97</v>
      </c>
      <c r="F2045" s="67">
        <v>195007270.21540004</v>
      </c>
      <c r="G2045" s="17">
        <f>+Tabla1[[#This Row],[Toneladas Km (Ton.Km)]]/Tabla1[[#This Row],[Toneladas (Ton)]]</f>
        <v>536.14377546508956</v>
      </c>
      <c r="H2045" s="18">
        <v>312831135.35930002</v>
      </c>
      <c r="I2045" s="18">
        <f t="shared" si="132"/>
        <v>860.08314361461328</v>
      </c>
      <c r="J2045" s="18">
        <f t="shared" si="133"/>
        <v>1.6042024228827712</v>
      </c>
      <c r="K2045" s="18"/>
      <c r="L2045" s="56" t="str">
        <f>+VLOOKUP(Tabla1[[#This Row],[Operador]],OPE_6[#All],9,FALSE)</f>
        <v>F-BCyL SA - TAC - L. SM</v>
      </c>
    </row>
    <row r="2046" spans="1:12" x14ac:dyDescent="0.2">
      <c r="A2046" s="15">
        <v>2020</v>
      </c>
      <c r="B2046" s="15" t="s">
        <v>16</v>
      </c>
      <c r="C2046" s="16" t="str">
        <f t="shared" si="131"/>
        <v>Julio-2020</v>
      </c>
      <c r="D2046" s="15" t="s">
        <v>6</v>
      </c>
      <c r="E2046" s="67">
        <v>305491.12999999995</v>
      </c>
      <c r="F2046" s="67">
        <v>111562087.354</v>
      </c>
      <c r="G2046" s="17">
        <f>+Tabla1[[#This Row],[Toneladas Km (Ton.Km)]]/Tabla1[[#This Row],[Toneladas (Ton)]]</f>
        <v>365.1892850506004</v>
      </c>
      <c r="H2046" s="18">
        <v>197273861</v>
      </c>
      <c r="I2046" s="18">
        <f t="shared" si="132"/>
        <v>645.75970176286307</v>
      </c>
      <c r="J2046" s="18">
        <f t="shared" si="133"/>
        <v>1.7682876475233578</v>
      </c>
      <c r="K2046" s="18"/>
      <c r="L2046" s="56" t="str">
        <f>+VLOOKUP(Tabla1[[#This Row],[Operador]],OPE_6[#All],9,FALSE)</f>
        <v>A-FSR SA</v>
      </c>
    </row>
    <row r="2047" spans="1:12" x14ac:dyDescent="0.2">
      <c r="A2047" s="15">
        <v>2020</v>
      </c>
      <c r="B2047" s="15" t="s">
        <v>16</v>
      </c>
      <c r="C2047" s="16" t="str">
        <f t="shared" si="131"/>
        <v>Julio-2020</v>
      </c>
      <c r="D2047" s="15" t="s">
        <v>81</v>
      </c>
      <c r="E2047" s="67">
        <v>370000.00000000012</v>
      </c>
      <c r="F2047" s="67">
        <v>160451838.66309839</v>
      </c>
      <c r="G2047" s="17">
        <f>+Tabla1[[#This Row],[Toneladas Km (Ton.Km)]]/Tabla1[[#This Row],[Toneladas (Ton)]]</f>
        <v>433.65361800837388</v>
      </c>
      <c r="H2047" s="18">
        <v>339095307.58158547</v>
      </c>
      <c r="I2047" s="18">
        <f t="shared" si="132"/>
        <v>916.47380427455505</v>
      </c>
      <c r="J2047" s="18">
        <f t="shared" si="133"/>
        <v>2.113377511949774</v>
      </c>
      <c r="K2047" s="18"/>
      <c r="L2047" s="56" t="str">
        <f>+VLOOKUP(Tabla1[[#This Row],[Operador]],OPE_6[#All],9,FALSE)</f>
        <v>B-FEP SA</v>
      </c>
    </row>
    <row r="2048" spans="1:12" x14ac:dyDescent="0.2">
      <c r="A2048" s="15">
        <v>2020</v>
      </c>
      <c r="B2048" s="15" t="s">
        <v>16</v>
      </c>
      <c r="C2048" s="16" t="str">
        <f t="shared" si="131"/>
        <v>Julio-2020</v>
      </c>
      <c r="D2048" s="15" t="s">
        <v>7</v>
      </c>
      <c r="E2048" s="67">
        <v>637571.66</v>
      </c>
      <c r="F2048" s="67">
        <v>307262987.94999999</v>
      </c>
      <c r="G2048" s="17">
        <f>+Tabla1[[#This Row],[Toneladas Km (Ton.Km)]]/Tabla1[[#This Row],[Toneladas (Ton)]]</f>
        <v>481.92698519567193</v>
      </c>
      <c r="H2048" s="18">
        <v>536929771.00999999</v>
      </c>
      <c r="I2048" s="18">
        <f t="shared" si="132"/>
        <v>842.14811400180486</v>
      </c>
      <c r="J2048" s="18">
        <f t="shared" si="133"/>
        <v>1.7474599677373865</v>
      </c>
      <c r="K2048" s="18"/>
      <c r="L2048" s="56" t="str">
        <f>+VLOOKUP(Tabla1[[#This Row],[Operador]],OPE_6[#All],9,FALSE)</f>
        <v>C-NCA SA</v>
      </c>
    </row>
    <row r="2049" spans="1:12" x14ac:dyDescent="0.2">
      <c r="A2049" s="15">
        <v>2020</v>
      </c>
      <c r="B2049" s="15" t="s">
        <v>16</v>
      </c>
      <c r="C2049" s="16" t="str">
        <f t="shared" si="131"/>
        <v>Julio-2020</v>
      </c>
      <c r="D2049" s="15" t="s">
        <v>8</v>
      </c>
      <c r="E2049" s="67">
        <v>246562.37999999986</v>
      </c>
      <c r="F2049" s="67">
        <v>188261669.06369528</v>
      </c>
      <c r="G2049" s="17">
        <f>+Tabla1[[#This Row],[Toneladas Km (Ton.Km)]]/Tabla1[[#This Row],[Toneladas (Ton)]]</f>
        <v>763.54579747200444</v>
      </c>
      <c r="H2049" s="18">
        <v>291180079.20999801</v>
      </c>
      <c r="I2049" s="18">
        <f t="shared" si="132"/>
        <v>1180.9590709255733</v>
      </c>
      <c r="J2049" s="18">
        <f t="shared" si="133"/>
        <v>1.5466774551514357</v>
      </c>
      <c r="K2049" s="18"/>
      <c r="L2049" s="56" t="str">
        <f>+VLOOKUP(Tabla1[[#This Row],[Operador]],OPE_6[#All],9,FALSE)</f>
        <v>D-BCyL SA - TAC - L. BEL</v>
      </c>
    </row>
    <row r="2050" spans="1:12" x14ac:dyDescent="0.2">
      <c r="A2050" s="15">
        <v>2020</v>
      </c>
      <c r="B2050" s="15" t="s">
        <v>16</v>
      </c>
      <c r="C2050" s="16" t="str">
        <f t="shared" si="131"/>
        <v>Julio-2020</v>
      </c>
      <c r="D2050" s="15" t="s">
        <v>9</v>
      </c>
      <c r="E2050" s="67">
        <v>30846</v>
      </c>
      <c r="F2050" s="67">
        <v>19374721.199999999</v>
      </c>
      <c r="G2050" s="17">
        <f>+Tabla1[[#This Row],[Toneladas Km (Ton.Km)]]/Tabla1[[#This Row],[Toneladas (Ton)]]</f>
        <v>628.11130130324841</v>
      </c>
      <c r="H2050" s="18">
        <v>26681052.089999981</v>
      </c>
      <c r="I2050" s="18">
        <f t="shared" si="132"/>
        <v>864.97607761135907</v>
      </c>
      <c r="J2050" s="18">
        <f t="shared" si="133"/>
        <v>1.3771063756003872</v>
      </c>
      <c r="K2050" s="18"/>
      <c r="L2050" s="56" t="str">
        <f>+VLOOKUP(Tabla1[[#This Row],[Operador]],OPE_6[#All],9,FALSE)</f>
        <v>E-BCyL SA - TAC - L. URQ</v>
      </c>
    </row>
    <row r="2051" spans="1:12" x14ac:dyDescent="0.2">
      <c r="A2051" s="15">
        <v>2020</v>
      </c>
      <c r="B2051" s="15" t="s">
        <v>16</v>
      </c>
      <c r="C2051" s="16" t="str">
        <f t="shared" si="131"/>
        <v>Julio-2020</v>
      </c>
      <c r="D2051" s="15" t="s">
        <v>10</v>
      </c>
      <c r="E2051" s="67">
        <v>362202.68000000005</v>
      </c>
      <c r="F2051" s="67">
        <v>215377901.10859996</v>
      </c>
      <c r="G2051" s="17">
        <f>+Tabla1[[#This Row],[Toneladas Km (Ton.Km)]]/Tabla1[[#This Row],[Toneladas (Ton)]]</f>
        <v>594.63364851027586</v>
      </c>
      <c r="H2051" s="18">
        <v>340410666.40009993</v>
      </c>
      <c r="I2051" s="18">
        <f t="shared" si="132"/>
        <v>939.83475329365285</v>
      </c>
      <c r="J2051" s="18">
        <f t="shared" si="133"/>
        <v>1.5805273644507043</v>
      </c>
      <c r="K2051" s="18"/>
      <c r="L2051" s="56" t="str">
        <f>+VLOOKUP(Tabla1[[#This Row],[Operador]],OPE_6[#All],9,FALSE)</f>
        <v>F-BCyL SA - TAC - L. SM</v>
      </c>
    </row>
    <row r="2052" spans="1:12" x14ac:dyDescent="0.2">
      <c r="A2052" s="15">
        <v>2020</v>
      </c>
      <c r="B2052" s="15" t="s">
        <v>28</v>
      </c>
      <c r="C2052" s="16" t="str">
        <f t="shared" si="131"/>
        <v>Agosto-2020</v>
      </c>
      <c r="D2052" s="15" t="s">
        <v>6</v>
      </c>
      <c r="E2052" s="67">
        <v>368549.25699999993</v>
      </c>
      <c r="F2052" s="67">
        <v>141613709.52900001</v>
      </c>
      <c r="G2052" s="17">
        <f>+Tabla1[[#This Row],[Toneladas Km (Ton.Km)]]/Tabla1[[#This Row],[Toneladas (Ton)]]</f>
        <v>384.24635741159574</v>
      </c>
      <c r="H2052" s="18">
        <v>244444520.5</v>
      </c>
      <c r="I2052" s="18">
        <f t="shared" si="132"/>
        <v>663.26146602433676</v>
      </c>
      <c r="J2052" s="18">
        <f t="shared" si="133"/>
        <v>1.7261359886200991</v>
      </c>
      <c r="K2052" s="18"/>
      <c r="L2052" s="56" t="str">
        <f>+VLOOKUP(Tabla1[[#This Row],[Operador]],OPE_6[#All],9,FALSE)</f>
        <v>A-FSR SA</v>
      </c>
    </row>
    <row r="2053" spans="1:12" x14ac:dyDescent="0.2">
      <c r="A2053" s="15">
        <v>2020</v>
      </c>
      <c r="B2053" s="15" t="s">
        <v>28</v>
      </c>
      <c r="C2053" s="16" t="str">
        <f t="shared" si="131"/>
        <v>Agosto-2020</v>
      </c>
      <c r="D2053" s="15" t="s">
        <v>81</v>
      </c>
      <c r="E2053" s="67">
        <v>429999.99999999965</v>
      </c>
      <c r="F2053" s="67">
        <v>177281209.57605574</v>
      </c>
      <c r="G2053" s="17">
        <f>+Tabla1[[#This Row],[Toneladas Km (Ton.Km)]]/Tabla1[[#This Row],[Toneladas (Ton)]]</f>
        <v>412.28188273501365</v>
      </c>
      <c r="H2053" s="18">
        <v>364653893.43680084</v>
      </c>
      <c r="I2053" s="18">
        <f t="shared" si="132"/>
        <v>848.03231031814221</v>
      </c>
      <c r="J2053" s="18">
        <f t="shared" si="133"/>
        <v>2.056923541467377</v>
      </c>
      <c r="K2053" s="18"/>
      <c r="L2053" s="56" t="str">
        <f>+VLOOKUP(Tabla1[[#This Row],[Operador]],OPE_6[#All],9,FALSE)</f>
        <v>B-FEP SA</v>
      </c>
    </row>
    <row r="2054" spans="1:12" x14ac:dyDescent="0.2">
      <c r="A2054" s="15">
        <v>2020</v>
      </c>
      <c r="B2054" s="15" t="s">
        <v>28</v>
      </c>
      <c r="C2054" s="16" t="str">
        <f t="shared" si="131"/>
        <v>Agosto-2020</v>
      </c>
      <c r="D2054" s="15" t="s">
        <v>7</v>
      </c>
      <c r="E2054" s="67">
        <v>682560.37000000011</v>
      </c>
      <c r="F2054" s="67">
        <v>280952139.38</v>
      </c>
      <c r="G2054" s="17">
        <f>+Tabla1[[#This Row],[Toneladas Km (Ton.Km)]]/Tabla1[[#This Row],[Toneladas (Ton)]]</f>
        <v>411.61507718357564</v>
      </c>
      <c r="H2054" s="18">
        <v>497343383.63000011</v>
      </c>
      <c r="I2054" s="18">
        <f t="shared" si="132"/>
        <v>728.64380278919509</v>
      </c>
      <c r="J2054" s="18">
        <f t="shared" si="133"/>
        <v>1.7702067858515986</v>
      </c>
      <c r="K2054" s="18"/>
      <c r="L2054" s="56" t="str">
        <f>+VLOOKUP(Tabla1[[#This Row],[Operador]],OPE_6[#All],9,FALSE)</f>
        <v>C-NCA SA</v>
      </c>
    </row>
    <row r="2055" spans="1:12" x14ac:dyDescent="0.2">
      <c r="A2055" s="15">
        <v>2020</v>
      </c>
      <c r="B2055" s="15" t="s">
        <v>28</v>
      </c>
      <c r="C2055" s="16" t="str">
        <f t="shared" si="131"/>
        <v>Agosto-2020</v>
      </c>
      <c r="D2055" s="15" t="s">
        <v>8</v>
      </c>
      <c r="E2055" s="67">
        <v>243643.35</v>
      </c>
      <c r="F2055" s="67">
        <v>176211973.07068163</v>
      </c>
      <c r="G2055" s="17">
        <f>+Tabla1[[#This Row],[Toneladas Km (Ton.Km)]]/Tabla1[[#This Row],[Toneladas (Ton)]]</f>
        <v>723.23735932329623</v>
      </c>
      <c r="H2055" s="18">
        <v>275105269.19000012</v>
      </c>
      <c r="I2055" s="18">
        <f t="shared" si="132"/>
        <v>1129.1310400632733</v>
      </c>
      <c r="J2055" s="18">
        <f t="shared" si="133"/>
        <v>1.5612178014694307</v>
      </c>
      <c r="K2055" s="18"/>
      <c r="L2055" s="56" t="str">
        <f>+VLOOKUP(Tabla1[[#This Row],[Operador]],OPE_6[#All],9,FALSE)</f>
        <v>D-BCyL SA - TAC - L. BEL</v>
      </c>
    </row>
    <row r="2056" spans="1:12" x14ac:dyDescent="0.2">
      <c r="A2056" s="15">
        <v>2020</v>
      </c>
      <c r="B2056" s="15" t="s">
        <v>28</v>
      </c>
      <c r="C2056" s="16" t="str">
        <f t="shared" si="131"/>
        <v>Agosto-2020</v>
      </c>
      <c r="D2056" s="15" t="s">
        <v>9</v>
      </c>
      <c r="E2056" s="67">
        <v>31285.48</v>
      </c>
      <c r="F2056" s="67">
        <v>23364797.350000001</v>
      </c>
      <c r="G2056" s="17">
        <f>+Tabla1[[#This Row],[Toneladas Km (Ton.Km)]]/Tabla1[[#This Row],[Toneladas (Ton)]]</f>
        <v>746.82559928759292</v>
      </c>
      <c r="H2056" s="18">
        <v>28861838</v>
      </c>
      <c r="I2056" s="18">
        <f t="shared" si="132"/>
        <v>922.5314107375051</v>
      </c>
      <c r="J2056" s="18">
        <f t="shared" si="133"/>
        <v>1.2352702044727983</v>
      </c>
      <c r="K2056" s="18"/>
      <c r="L2056" s="56" t="str">
        <f>+VLOOKUP(Tabla1[[#This Row],[Operador]],OPE_6[#All],9,FALSE)</f>
        <v>E-BCyL SA - TAC - L. URQ</v>
      </c>
    </row>
    <row r="2057" spans="1:12" x14ac:dyDescent="0.2">
      <c r="A2057" s="15">
        <v>2020</v>
      </c>
      <c r="B2057" s="15" t="s">
        <v>28</v>
      </c>
      <c r="C2057" s="16" t="str">
        <f t="shared" si="131"/>
        <v>Agosto-2020</v>
      </c>
      <c r="D2057" s="15" t="s">
        <v>10</v>
      </c>
      <c r="E2057" s="67">
        <v>347603.93</v>
      </c>
      <c r="F2057" s="67">
        <v>213418508.69299996</v>
      </c>
      <c r="G2057" s="17">
        <f>+Tabla1[[#This Row],[Toneladas Km (Ton.Km)]]/Tabla1[[#This Row],[Toneladas (Ton)]]</f>
        <v>613.97035612629566</v>
      </c>
      <c r="H2057" s="18">
        <v>330342007.22360003</v>
      </c>
      <c r="I2057" s="18">
        <f t="shared" si="132"/>
        <v>950.34025427618167</v>
      </c>
      <c r="J2057" s="18">
        <f t="shared" si="133"/>
        <v>1.5478601609890976</v>
      </c>
      <c r="K2057" s="18"/>
      <c r="L2057" s="56" t="str">
        <f>+VLOOKUP(Tabla1[[#This Row],[Operador]],OPE_6[#All],9,FALSE)</f>
        <v>F-BCyL SA - TAC - L. SM</v>
      </c>
    </row>
    <row r="2058" spans="1:12" x14ac:dyDescent="0.2">
      <c r="A2058" s="15">
        <v>2020</v>
      </c>
      <c r="B2058" s="15" t="s">
        <v>29</v>
      </c>
      <c r="C2058" s="16" t="str">
        <f t="shared" si="131"/>
        <v>Septiembre-2020</v>
      </c>
      <c r="D2058" s="15" t="s">
        <v>6</v>
      </c>
      <c r="E2058" s="67">
        <v>388874.73799999978</v>
      </c>
      <c r="F2058" s="67">
        <v>149196027.32799992</v>
      </c>
      <c r="G2058" s="17">
        <f>+Tabla1[[#This Row],[Toneladas Km (Ton.Km)]]/Tabla1[[#This Row],[Toneladas (Ton)]]</f>
        <v>383.66088806725213</v>
      </c>
      <c r="H2058" s="18">
        <v>266859454.22999987</v>
      </c>
      <c r="I2058" s="18">
        <f t="shared" si="132"/>
        <v>686.23499588188736</v>
      </c>
      <c r="J2058" s="18">
        <f t="shared" si="133"/>
        <v>1.7886498656115211</v>
      </c>
      <c r="K2058" s="18"/>
      <c r="L2058" s="56" t="str">
        <f>+VLOOKUP(Tabla1[[#This Row],[Operador]],OPE_6[#All],9,FALSE)</f>
        <v>A-FSR SA</v>
      </c>
    </row>
    <row r="2059" spans="1:12" x14ac:dyDescent="0.2">
      <c r="A2059" s="15">
        <v>2020</v>
      </c>
      <c r="B2059" s="15" t="s">
        <v>29</v>
      </c>
      <c r="C2059" s="16" t="str">
        <f t="shared" si="131"/>
        <v>Septiembre-2020</v>
      </c>
      <c r="D2059" s="15" t="s">
        <v>81</v>
      </c>
      <c r="E2059" s="67">
        <v>278000.00000000023</v>
      </c>
      <c r="F2059" s="67">
        <v>125674128.53052431</v>
      </c>
      <c r="G2059" s="17">
        <f>+Tabla1[[#This Row],[Toneladas Km (Ton.Km)]]/Tabla1[[#This Row],[Toneladas (Ton)]]</f>
        <v>452.06521054145401</v>
      </c>
      <c r="H2059" s="18">
        <v>242558554.21192291</v>
      </c>
      <c r="I2059" s="18">
        <f t="shared" si="132"/>
        <v>872.51278493497375</v>
      </c>
      <c r="J2059" s="18">
        <f t="shared" si="133"/>
        <v>1.9300595679325452</v>
      </c>
      <c r="K2059" s="18"/>
      <c r="L2059" s="56" t="str">
        <f>+VLOOKUP(Tabla1[[#This Row],[Operador]],OPE_6[#All],9,FALSE)</f>
        <v>B-FEP SA</v>
      </c>
    </row>
    <row r="2060" spans="1:12" x14ac:dyDescent="0.2">
      <c r="A2060" s="15">
        <v>2020</v>
      </c>
      <c r="B2060" s="15" t="s">
        <v>29</v>
      </c>
      <c r="C2060" s="16" t="str">
        <f t="shared" si="131"/>
        <v>Septiembre-2020</v>
      </c>
      <c r="D2060" s="15" t="s">
        <v>7</v>
      </c>
      <c r="E2060" s="67">
        <v>530685.60000000009</v>
      </c>
      <c r="F2060" s="67">
        <v>238072246.94000003</v>
      </c>
      <c r="G2060" s="17">
        <f>+Tabla1[[#This Row],[Toneladas Km (Ton.Km)]]/Tabla1[[#This Row],[Toneladas (Ton)]]</f>
        <v>448.61260026652315</v>
      </c>
      <c r="H2060" s="18">
        <v>402379031.77000004</v>
      </c>
      <c r="I2060" s="18">
        <f t="shared" si="132"/>
        <v>758.22489204530893</v>
      </c>
      <c r="J2060" s="18">
        <f t="shared" si="133"/>
        <v>1.6901551396346055</v>
      </c>
      <c r="K2060" s="18"/>
      <c r="L2060" s="56" t="str">
        <f>+VLOOKUP(Tabla1[[#This Row],[Operador]],OPE_6[#All],9,FALSE)</f>
        <v>C-NCA SA</v>
      </c>
    </row>
    <row r="2061" spans="1:12" x14ac:dyDescent="0.2">
      <c r="A2061" s="15">
        <v>2020</v>
      </c>
      <c r="B2061" s="15" t="s">
        <v>29</v>
      </c>
      <c r="C2061" s="16" t="str">
        <f t="shared" si="131"/>
        <v>Septiembre-2020</v>
      </c>
      <c r="D2061" s="15" t="s">
        <v>8</v>
      </c>
      <c r="E2061" s="67">
        <v>251550.67999999961</v>
      </c>
      <c r="F2061" s="67">
        <v>184074496.38820678</v>
      </c>
      <c r="G2061" s="17">
        <f>+Tabla1[[#This Row],[Toneladas Km (Ton.Km)]]/Tabla1[[#This Row],[Toneladas (Ton)]]</f>
        <v>731.75908881743851</v>
      </c>
      <c r="H2061" s="18">
        <v>294454872.39000005</v>
      </c>
      <c r="I2061" s="18">
        <f t="shared" si="132"/>
        <v>1170.5588408268286</v>
      </c>
      <c r="J2061" s="18">
        <f t="shared" si="133"/>
        <v>1.5996505663066156</v>
      </c>
      <c r="K2061" s="18"/>
      <c r="L2061" s="56" t="str">
        <f>+VLOOKUP(Tabla1[[#This Row],[Operador]],OPE_6[#All],9,FALSE)</f>
        <v>D-BCyL SA - TAC - L. BEL</v>
      </c>
    </row>
    <row r="2062" spans="1:12" x14ac:dyDescent="0.2">
      <c r="A2062" s="15">
        <v>2020</v>
      </c>
      <c r="B2062" s="15" t="s">
        <v>29</v>
      </c>
      <c r="C2062" s="16" t="str">
        <f t="shared" si="131"/>
        <v>Septiembre-2020</v>
      </c>
      <c r="D2062" s="15" t="s">
        <v>9</v>
      </c>
      <c r="E2062" s="67">
        <v>34430</v>
      </c>
      <c r="F2062" s="67">
        <v>25520092.940000001</v>
      </c>
      <c r="G2062" s="17">
        <f>+Tabla1[[#This Row],[Toneladas Km (Ton.Km)]]/Tabla1[[#This Row],[Toneladas (Ton)]]</f>
        <v>741.21675689805409</v>
      </c>
      <c r="H2062" s="18">
        <v>30863387.050000124</v>
      </c>
      <c r="I2062" s="18">
        <f t="shared" si="132"/>
        <v>896.40973133895216</v>
      </c>
      <c r="J2062" s="18">
        <f t="shared" si="133"/>
        <v>1.2093759659325176</v>
      </c>
      <c r="K2062" s="18"/>
      <c r="L2062" s="56" t="str">
        <f>+VLOOKUP(Tabla1[[#This Row],[Operador]],OPE_6[#All],9,FALSE)</f>
        <v>E-BCyL SA - TAC - L. URQ</v>
      </c>
    </row>
    <row r="2063" spans="1:12" x14ac:dyDescent="0.2">
      <c r="A2063" s="15">
        <v>2020</v>
      </c>
      <c r="B2063" s="15" t="s">
        <v>29</v>
      </c>
      <c r="C2063" s="16" t="str">
        <f t="shared" si="131"/>
        <v>Septiembre-2020</v>
      </c>
      <c r="D2063" s="15" t="s">
        <v>10</v>
      </c>
      <c r="E2063" s="67">
        <v>331835.09000000003</v>
      </c>
      <c r="F2063" s="67">
        <v>214043124.76819998</v>
      </c>
      <c r="G2063" s="17">
        <f>+Tabla1[[#This Row],[Toneladas Km (Ton.Km)]]/Tabla1[[#This Row],[Toneladas (Ton)]]</f>
        <v>645.02860372060104</v>
      </c>
      <c r="H2063" s="18">
        <v>330680325.61410004</v>
      </c>
      <c r="I2063" s="18">
        <f t="shared" si="132"/>
        <v>996.52006547619783</v>
      </c>
      <c r="J2063" s="18">
        <f t="shared" si="133"/>
        <v>1.5449238370642058</v>
      </c>
      <c r="K2063" s="18"/>
      <c r="L2063" s="56" t="str">
        <f>+VLOOKUP(Tabla1[[#This Row],[Operador]],OPE_6[#All],9,FALSE)</f>
        <v>F-BCyL SA - TAC - L. SM</v>
      </c>
    </row>
    <row r="2064" spans="1:12" x14ac:dyDescent="0.2">
      <c r="A2064" s="15">
        <v>2020</v>
      </c>
      <c r="B2064" s="15" t="s">
        <v>30</v>
      </c>
      <c r="C2064" s="16" t="str">
        <f t="shared" si="131"/>
        <v>Octubre-2020</v>
      </c>
      <c r="D2064" s="15" t="s">
        <v>6</v>
      </c>
      <c r="E2064" s="67">
        <v>400113.71400000009</v>
      </c>
      <c r="F2064" s="67">
        <v>154964881.39000002</v>
      </c>
      <c r="G2064" s="17">
        <f>+Tabla1[[#This Row],[Toneladas Km (Ton.Km)]]/Tabla1[[#This Row],[Toneladas (Ton)]]</f>
        <v>387.30209929770109</v>
      </c>
      <c r="H2064" s="18">
        <v>277714993.19000006</v>
      </c>
      <c r="I2064" s="18">
        <f t="shared" si="132"/>
        <v>694.09016355285439</v>
      </c>
      <c r="J2064" s="18">
        <f t="shared" si="133"/>
        <v>1.7921156761387433</v>
      </c>
      <c r="K2064" s="18"/>
      <c r="L2064" s="56" t="str">
        <f>+VLOOKUP(Tabla1[[#This Row],[Operador]],OPE_6[#All],9,FALSE)</f>
        <v>A-FSR SA</v>
      </c>
    </row>
    <row r="2065" spans="1:12" x14ac:dyDescent="0.2">
      <c r="A2065" s="15">
        <v>2020</v>
      </c>
      <c r="B2065" s="15" t="s">
        <v>30</v>
      </c>
      <c r="C2065" s="16" t="str">
        <f t="shared" si="131"/>
        <v>Octubre-2020</v>
      </c>
      <c r="D2065" s="15" t="s">
        <v>81</v>
      </c>
      <c r="E2065" s="67">
        <v>277999.99999999965</v>
      </c>
      <c r="F2065" s="67">
        <v>133152130.35631889</v>
      </c>
      <c r="G2065" s="17">
        <f>+Tabla1[[#This Row],[Toneladas Km (Ton.Km)]]/Tabla1[[#This Row],[Toneladas (Ton)]]</f>
        <v>478.96449768460093</v>
      </c>
      <c r="H2065" s="18">
        <v>237204460.25344443</v>
      </c>
      <c r="I2065" s="18">
        <f t="shared" si="132"/>
        <v>853.25345414908179</v>
      </c>
      <c r="J2065" s="18">
        <f t="shared" si="133"/>
        <v>1.7814544883260865</v>
      </c>
      <c r="K2065" s="18"/>
      <c r="L2065" s="56" t="str">
        <f>+VLOOKUP(Tabla1[[#This Row],[Operador]],OPE_6[#All],9,FALSE)</f>
        <v>B-FEP SA</v>
      </c>
    </row>
    <row r="2066" spans="1:12" x14ac:dyDescent="0.2">
      <c r="A2066" s="15">
        <v>2020</v>
      </c>
      <c r="B2066" s="15" t="s">
        <v>30</v>
      </c>
      <c r="C2066" s="16" t="str">
        <f t="shared" si="131"/>
        <v>Octubre-2020</v>
      </c>
      <c r="D2066" s="15" t="s">
        <v>7</v>
      </c>
      <c r="E2066" s="67">
        <v>502376.32</v>
      </c>
      <c r="F2066" s="67">
        <v>236846674.88</v>
      </c>
      <c r="G2066" s="17">
        <f>+Tabla1[[#This Row],[Toneladas Km (Ton.Km)]]/Tabla1[[#This Row],[Toneladas (Ton)]]</f>
        <v>471.45270477716781</v>
      </c>
      <c r="H2066" s="18">
        <v>424934649.99001002</v>
      </c>
      <c r="I2066" s="18">
        <f t="shared" si="132"/>
        <v>845.84928284440241</v>
      </c>
      <c r="J2066" s="18">
        <f t="shared" si="133"/>
        <v>1.7941339062720898</v>
      </c>
      <c r="K2066" s="18"/>
      <c r="L2066" s="56" t="str">
        <f>+VLOOKUP(Tabla1[[#This Row],[Operador]],OPE_6[#All],9,FALSE)</f>
        <v>C-NCA SA</v>
      </c>
    </row>
    <row r="2067" spans="1:12" x14ac:dyDescent="0.2">
      <c r="A2067" s="15">
        <v>2020</v>
      </c>
      <c r="B2067" s="15" t="s">
        <v>30</v>
      </c>
      <c r="C2067" s="16" t="str">
        <f t="shared" si="131"/>
        <v>Octubre-2020</v>
      </c>
      <c r="D2067" s="15" t="s">
        <v>8</v>
      </c>
      <c r="E2067" s="67">
        <v>253767.92000000077</v>
      </c>
      <c r="F2067" s="67">
        <v>174549787.45910808</v>
      </c>
      <c r="G2067" s="17">
        <f>+Tabla1[[#This Row],[Toneladas Km (Ton.Km)]]/Tabla1[[#This Row],[Toneladas (Ton)]]</f>
        <v>687.83236060376566</v>
      </c>
      <c r="H2067" s="18">
        <v>280898027.20000058</v>
      </c>
      <c r="I2067" s="18">
        <f t="shared" si="132"/>
        <v>1106.9091286242947</v>
      </c>
      <c r="J2067" s="18">
        <f t="shared" si="133"/>
        <v>1.6092716656318289</v>
      </c>
      <c r="K2067" s="18"/>
      <c r="L2067" s="56" t="str">
        <f>+VLOOKUP(Tabla1[[#This Row],[Operador]],OPE_6[#All],9,FALSE)</f>
        <v>D-BCyL SA - TAC - L. BEL</v>
      </c>
    </row>
    <row r="2068" spans="1:12" x14ac:dyDescent="0.2">
      <c r="A2068" s="15">
        <v>2020</v>
      </c>
      <c r="B2068" s="15" t="s">
        <v>30</v>
      </c>
      <c r="C2068" s="16" t="str">
        <f t="shared" si="131"/>
        <v>Octubre-2020</v>
      </c>
      <c r="D2068" s="15" t="s">
        <v>9</v>
      </c>
      <c r="E2068" s="67">
        <v>42557</v>
      </c>
      <c r="F2068" s="67">
        <v>30182441</v>
      </c>
      <c r="G2068" s="17">
        <f>+Tabla1[[#This Row],[Toneladas Km (Ton.Km)]]/Tabla1[[#This Row],[Toneladas (Ton)]]</f>
        <v>709.22388796202745</v>
      </c>
      <c r="H2068" s="18">
        <v>36820312.740000136</v>
      </c>
      <c r="I2068" s="18">
        <f t="shared" si="132"/>
        <v>865.19991399770038</v>
      </c>
      <c r="J2068" s="18">
        <f t="shared" si="133"/>
        <v>1.2199249470909306</v>
      </c>
      <c r="K2068" s="18"/>
      <c r="L2068" s="56" t="str">
        <f>+VLOOKUP(Tabla1[[#This Row],[Operador]],OPE_6[#All],9,FALSE)</f>
        <v>E-BCyL SA - TAC - L. URQ</v>
      </c>
    </row>
    <row r="2069" spans="1:12" x14ac:dyDescent="0.2">
      <c r="A2069" s="15">
        <v>2020</v>
      </c>
      <c r="B2069" s="15" t="s">
        <v>30</v>
      </c>
      <c r="C2069" s="16" t="str">
        <f t="shared" si="131"/>
        <v>Octubre-2020</v>
      </c>
      <c r="D2069" s="15" t="s">
        <v>10</v>
      </c>
      <c r="E2069" s="67">
        <v>309837.07</v>
      </c>
      <c r="F2069" s="67">
        <v>216338734.78320003</v>
      </c>
      <c r="G2069" s="17">
        <f>+Tabla1[[#This Row],[Toneladas Km (Ton.Km)]]/Tabla1[[#This Row],[Toneladas (Ton)]]</f>
        <v>698.23386460245069</v>
      </c>
      <c r="H2069" s="18">
        <v>331554055.16520005</v>
      </c>
      <c r="I2069" s="18">
        <f t="shared" si="132"/>
        <v>1070.0916296594207</v>
      </c>
      <c r="J2069" s="18">
        <f t="shared" si="133"/>
        <v>1.5325690773659233</v>
      </c>
      <c r="K2069" s="18"/>
      <c r="L2069" s="56" t="str">
        <f>+VLOOKUP(Tabla1[[#This Row],[Operador]],OPE_6[#All],9,FALSE)</f>
        <v>F-BCyL SA - TAC - L. SM</v>
      </c>
    </row>
    <row r="2070" spans="1:12" x14ac:dyDescent="0.2">
      <c r="A2070" s="15">
        <v>2020</v>
      </c>
      <c r="B2070" s="15" t="s">
        <v>31</v>
      </c>
      <c r="C2070" s="16" t="str">
        <f t="shared" si="131"/>
        <v>Noviembre-2020</v>
      </c>
      <c r="D2070" s="15" t="s">
        <v>6</v>
      </c>
      <c r="E2070" s="67">
        <v>392985.31</v>
      </c>
      <c r="F2070" s="67">
        <v>156468526.308</v>
      </c>
      <c r="G2070" s="17">
        <f>+Tabla1[[#This Row],[Toneladas Km (Ton.Km)]]/Tabla1[[#This Row],[Toneladas (Ton)]]</f>
        <v>398.15362642435667</v>
      </c>
      <c r="H2070" s="18">
        <v>297549269.77000004</v>
      </c>
      <c r="I2070" s="18">
        <f t="shared" si="132"/>
        <v>757.15112549626861</v>
      </c>
      <c r="J2070" s="18">
        <f t="shared" si="133"/>
        <v>1.9016557309697548</v>
      </c>
      <c r="K2070" s="18"/>
      <c r="L2070" s="56" t="str">
        <f>+VLOOKUP(Tabla1[[#This Row],[Operador]],OPE_6[#All],9,FALSE)</f>
        <v>A-FSR SA</v>
      </c>
    </row>
    <row r="2071" spans="1:12" x14ac:dyDescent="0.2">
      <c r="A2071" s="15">
        <v>2020</v>
      </c>
      <c r="B2071" s="15" t="s">
        <v>31</v>
      </c>
      <c r="C2071" s="16" t="str">
        <f t="shared" si="131"/>
        <v>Noviembre-2020</v>
      </c>
      <c r="D2071" s="15" t="s">
        <v>81</v>
      </c>
      <c r="E2071" s="67">
        <v>240002.68</v>
      </c>
      <c r="F2071" s="67">
        <v>112067801.39356519</v>
      </c>
      <c r="G2071" s="17">
        <f>+Tabla1[[#This Row],[Toneladas Km (Ton.Km)]]/Tabla1[[#This Row],[Toneladas (Ton)]]</f>
        <v>466.94395826565437</v>
      </c>
      <c r="H2071" s="18">
        <v>203270200.24173605</v>
      </c>
      <c r="I2071" s="18">
        <f t="shared" si="132"/>
        <v>846.94971006880451</v>
      </c>
      <c r="J2071" s="18">
        <f t="shared" si="133"/>
        <v>1.8138144740422077</v>
      </c>
      <c r="K2071" s="18"/>
      <c r="L2071" s="56" t="str">
        <f>+VLOOKUP(Tabla1[[#This Row],[Operador]],OPE_6[#All],9,FALSE)</f>
        <v>B-FEP SA</v>
      </c>
    </row>
    <row r="2072" spans="1:12" x14ac:dyDescent="0.2">
      <c r="A2072" s="15">
        <v>2020</v>
      </c>
      <c r="B2072" s="15" t="s">
        <v>31</v>
      </c>
      <c r="C2072" s="16" t="str">
        <f t="shared" si="131"/>
        <v>Noviembre-2020</v>
      </c>
      <c r="D2072" s="15" t="s">
        <v>7</v>
      </c>
      <c r="E2072" s="67">
        <v>479106.59</v>
      </c>
      <c r="F2072" s="67">
        <v>199560838.33999997</v>
      </c>
      <c r="G2072" s="17">
        <f>+Tabla1[[#This Row],[Toneladas Km (Ton.Km)]]/Tabla1[[#This Row],[Toneladas (Ton)]]</f>
        <v>416.52701612808113</v>
      </c>
      <c r="H2072" s="18">
        <v>359535561.13999999</v>
      </c>
      <c r="I2072" s="18">
        <f t="shared" si="132"/>
        <v>750.42917097007569</v>
      </c>
      <c r="J2072" s="18">
        <f t="shared" si="133"/>
        <v>1.8016338482575651</v>
      </c>
      <c r="K2072" s="18"/>
      <c r="L2072" s="56" t="str">
        <f>+VLOOKUP(Tabla1[[#This Row],[Operador]],OPE_6[#All],9,FALSE)</f>
        <v>C-NCA SA</v>
      </c>
    </row>
    <row r="2073" spans="1:12" x14ac:dyDescent="0.2">
      <c r="A2073" s="15">
        <v>2020</v>
      </c>
      <c r="B2073" s="15" t="s">
        <v>31</v>
      </c>
      <c r="C2073" s="16" t="str">
        <f t="shared" si="131"/>
        <v>Noviembre-2020</v>
      </c>
      <c r="D2073" s="15" t="s">
        <v>8</v>
      </c>
      <c r="E2073" s="67">
        <v>215008.1399999999</v>
      </c>
      <c r="F2073" s="67">
        <v>156036597.21177781</v>
      </c>
      <c r="G2073" s="17">
        <f>+Tabla1[[#This Row],[Toneladas Km (Ton.Km)]]/Tabla1[[#This Row],[Toneladas (Ton)]]</f>
        <v>725.72413868506499</v>
      </c>
      <c r="H2073" s="18">
        <v>247231400.76000133</v>
      </c>
      <c r="I2073" s="18">
        <f t="shared" si="132"/>
        <v>1149.869957295577</v>
      </c>
      <c r="J2073" s="18">
        <f t="shared" si="133"/>
        <v>1.5844449646928089</v>
      </c>
      <c r="K2073" s="18"/>
      <c r="L2073" s="56" t="str">
        <f>+VLOOKUP(Tabla1[[#This Row],[Operador]],OPE_6[#All],9,FALSE)</f>
        <v>D-BCyL SA - TAC - L. BEL</v>
      </c>
    </row>
    <row r="2074" spans="1:12" x14ac:dyDescent="0.2">
      <c r="A2074" s="15">
        <v>2020</v>
      </c>
      <c r="B2074" s="15" t="s">
        <v>31</v>
      </c>
      <c r="C2074" s="16" t="str">
        <f t="shared" si="131"/>
        <v>Noviembre-2020</v>
      </c>
      <c r="D2074" s="15" t="s">
        <v>9</v>
      </c>
      <c r="E2074" s="67">
        <v>40902.06</v>
      </c>
      <c r="F2074" s="67">
        <v>27808813.943599999</v>
      </c>
      <c r="G2074" s="17">
        <f>+Tabla1[[#This Row],[Toneladas Km (Ton.Km)]]/Tabla1[[#This Row],[Toneladas (Ton)]]</f>
        <v>679.88785757000994</v>
      </c>
      <c r="H2074" s="18">
        <v>35187672.980000146</v>
      </c>
      <c r="I2074" s="18">
        <f t="shared" ref="I2074:I2081" si="134">+H2074/E2074</f>
        <v>860.29097263072197</v>
      </c>
      <c r="J2074" s="18">
        <f t="shared" ref="J2074:J2081" si="135">+H2074/F2074</f>
        <v>1.2653424576598435</v>
      </c>
      <c r="K2074" s="18"/>
      <c r="L2074" s="56" t="str">
        <f>+VLOOKUP(Tabla1[[#This Row],[Operador]],OPE_6[#All],9,FALSE)</f>
        <v>E-BCyL SA - TAC - L. URQ</v>
      </c>
    </row>
    <row r="2075" spans="1:12" x14ac:dyDescent="0.2">
      <c r="A2075" s="15">
        <v>2020</v>
      </c>
      <c r="B2075" s="15" t="s">
        <v>31</v>
      </c>
      <c r="C2075" s="16" t="str">
        <f t="shared" si="131"/>
        <v>Noviembre-2020</v>
      </c>
      <c r="D2075" s="15" t="s">
        <v>10</v>
      </c>
      <c r="E2075" s="67">
        <v>263784.09999999998</v>
      </c>
      <c r="F2075" s="67">
        <v>186676913.62799996</v>
      </c>
      <c r="G2075" s="17">
        <f>+Tabla1[[#This Row],[Toneladas Km (Ton.Km)]]/Tabla1[[#This Row],[Toneladas (Ton)]]</f>
        <v>707.68827093065875</v>
      </c>
      <c r="H2075" s="18">
        <v>286596400.8682</v>
      </c>
      <c r="I2075" s="18">
        <f t="shared" si="134"/>
        <v>1086.4809549483841</v>
      </c>
      <c r="J2075" s="18">
        <f t="shared" si="135"/>
        <v>1.5352535849147066</v>
      </c>
      <c r="K2075" s="18"/>
      <c r="L2075" s="56" t="str">
        <f>+VLOOKUP(Tabla1[[#This Row],[Operador]],OPE_6[#All],9,FALSE)</f>
        <v>F-BCyL SA - TAC - L. SM</v>
      </c>
    </row>
    <row r="2076" spans="1:12" x14ac:dyDescent="0.2">
      <c r="A2076" s="15">
        <v>2020</v>
      </c>
      <c r="B2076" s="15" t="s">
        <v>32</v>
      </c>
      <c r="C2076" s="16" t="str">
        <f t="shared" si="131"/>
        <v>Diciembre-2020</v>
      </c>
      <c r="D2076" s="15" t="s">
        <v>6</v>
      </c>
      <c r="E2076" s="67">
        <v>372329.28899999999</v>
      </c>
      <c r="F2076" s="67">
        <v>150004501.51700002</v>
      </c>
      <c r="G2076" s="17">
        <f>+Tabla1[[#This Row],[Toneladas Km (Ton.Km)]]/Tabla1[[#This Row],[Toneladas (Ton)]]</f>
        <v>402.8812826406467</v>
      </c>
      <c r="H2076" s="18">
        <v>289754255.80000001</v>
      </c>
      <c r="I2076" s="18">
        <f t="shared" si="134"/>
        <v>778.22042036558673</v>
      </c>
      <c r="J2076" s="18">
        <f t="shared" si="135"/>
        <v>1.9316370700192764</v>
      </c>
      <c r="K2076" s="18"/>
      <c r="L2076" s="56" t="str">
        <f>+VLOOKUP(Tabla1[[#This Row],[Operador]],OPE_6[#All],9,FALSE)</f>
        <v>A-FSR SA</v>
      </c>
    </row>
    <row r="2077" spans="1:12" x14ac:dyDescent="0.2">
      <c r="A2077" s="15">
        <v>2020</v>
      </c>
      <c r="B2077" s="15" t="s">
        <v>32</v>
      </c>
      <c r="C2077" s="16" t="str">
        <f t="shared" si="131"/>
        <v>Diciembre-2020</v>
      </c>
      <c r="D2077" s="15" t="s">
        <v>81</v>
      </c>
      <c r="E2077" s="67">
        <v>145622.731</v>
      </c>
      <c r="F2077" s="67">
        <v>70058693.687521294</v>
      </c>
      <c r="G2077" s="17">
        <f>+Tabla1[[#This Row],[Toneladas Km (Ton.Km)]]/Tabla1[[#This Row],[Toneladas (Ton)]]</f>
        <v>481.09723809204826</v>
      </c>
      <c r="H2077" s="18">
        <v>135890582.93627742</v>
      </c>
      <c r="I2077" s="18">
        <f t="shared" si="134"/>
        <v>933.16875739871557</v>
      </c>
      <c r="J2077" s="18">
        <f t="shared" si="135"/>
        <v>1.9396676669762394</v>
      </c>
      <c r="K2077" s="18"/>
      <c r="L2077" s="56" t="str">
        <f>+VLOOKUP(Tabla1[[#This Row],[Operador]],OPE_6[#All],9,FALSE)</f>
        <v>B-FEP SA</v>
      </c>
    </row>
    <row r="2078" spans="1:12" x14ac:dyDescent="0.2">
      <c r="A2078" s="15">
        <v>2020</v>
      </c>
      <c r="B2078" s="15" t="s">
        <v>32</v>
      </c>
      <c r="C2078" s="16" t="str">
        <f t="shared" si="131"/>
        <v>Diciembre-2020</v>
      </c>
      <c r="D2078" s="15" t="s">
        <v>7</v>
      </c>
      <c r="E2078" s="67">
        <v>314866.33999999997</v>
      </c>
      <c r="F2078" s="67">
        <v>145545992.77000001</v>
      </c>
      <c r="G2078" s="17">
        <f>+Tabla1[[#This Row],[Toneladas Km (Ton.Km)]]/Tabla1[[#This Row],[Toneladas (Ton)]]</f>
        <v>462.24691013336019</v>
      </c>
      <c r="H2078" s="18">
        <v>243989432.85999998</v>
      </c>
      <c r="I2078" s="18">
        <f t="shared" si="134"/>
        <v>774.89843106125602</v>
      </c>
      <c r="J2078" s="18">
        <f t="shared" si="135"/>
        <v>1.6763734144543976</v>
      </c>
      <c r="K2078" s="18"/>
      <c r="L2078" s="56" t="str">
        <f>+VLOOKUP(Tabla1[[#This Row],[Operador]],OPE_6[#All],9,FALSE)</f>
        <v>C-NCA SA</v>
      </c>
    </row>
    <row r="2079" spans="1:12" x14ac:dyDescent="0.2">
      <c r="A2079" s="15">
        <v>2020</v>
      </c>
      <c r="B2079" s="15" t="s">
        <v>32</v>
      </c>
      <c r="C2079" s="16" t="str">
        <f t="shared" si="131"/>
        <v>Diciembre-2020</v>
      </c>
      <c r="D2079" s="15" t="s">
        <v>8</v>
      </c>
      <c r="E2079" s="67">
        <v>121952.92000000009</v>
      </c>
      <c r="F2079" s="67">
        <v>80931413.781089157</v>
      </c>
      <c r="G2079" s="17">
        <f>+Tabla1[[#This Row],[Toneladas Km (Ton.Km)]]/Tabla1[[#This Row],[Toneladas (Ton)]]</f>
        <v>663.62833937136645</v>
      </c>
      <c r="H2079" s="18">
        <v>129086789.35999998</v>
      </c>
      <c r="I2079" s="18">
        <f t="shared" si="134"/>
        <v>1058.4969130710433</v>
      </c>
      <c r="J2079" s="18">
        <f t="shared" si="135"/>
        <v>1.5950146343565179</v>
      </c>
      <c r="K2079" s="18"/>
      <c r="L2079" s="56" t="str">
        <f>+VLOOKUP(Tabla1[[#This Row],[Operador]],OPE_6[#All],9,FALSE)</f>
        <v>D-BCyL SA - TAC - L. BEL</v>
      </c>
    </row>
    <row r="2080" spans="1:12" x14ac:dyDescent="0.2">
      <c r="A2080" s="15">
        <v>2020</v>
      </c>
      <c r="B2080" s="15" t="s">
        <v>32</v>
      </c>
      <c r="C2080" s="16" t="str">
        <f t="shared" si="131"/>
        <v>Diciembre-2020</v>
      </c>
      <c r="D2080" s="15" t="s">
        <v>9</v>
      </c>
      <c r="E2080" s="67">
        <v>32186.319999999996</v>
      </c>
      <c r="F2080" s="67">
        <v>21951455.305399999</v>
      </c>
      <c r="G2080" s="17">
        <f>+Tabla1[[#This Row],[Toneladas Km (Ton.Km)]]/Tabla1[[#This Row],[Toneladas (Ton)]]</f>
        <v>682.0119636354824</v>
      </c>
      <c r="H2080" s="18">
        <v>31647525.669999991</v>
      </c>
      <c r="I2080" s="18">
        <f t="shared" si="134"/>
        <v>983.26014499327653</v>
      </c>
      <c r="J2080" s="18">
        <f t="shared" si="135"/>
        <v>1.4417051275053634</v>
      </c>
      <c r="K2080" s="18"/>
      <c r="L2080" s="56" t="str">
        <f>+VLOOKUP(Tabla1[[#This Row],[Operador]],OPE_6[#All],9,FALSE)</f>
        <v>E-BCyL SA - TAC - L. URQ</v>
      </c>
    </row>
    <row r="2081" spans="1:12" x14ac:dyDescent="0.2">
      <c r="A2081" s="15">
        <v>2020</v>
      </c>
      <c r="B2081" s="15" t="s">
        <v>32</v>
      </c>
      <c r="C2081" s="16" t="str">
        <f t="shared" si="131"/>
        <v>Diciembre-2020</v>
      </c>
      <c r="D2081" s="15" t="s">
        <v>10</v>
      </c>
      <c r="E2081" s="67">
        <v>152241.82999999999</v>
      </c>
      <c r="F2081" s="67">
        <v>141647201.50080001</v>
      </c>
      <c r="G2081" s="17">
        <f>+Tabla1[[#This Row],[Toneladas Km (Ton.Km)]]/Tabla1[[#This Row],[Toneladas (Ton)]]</f>
        <v>930.40921473947094</v>
      </c>
      <c r="H2081" s="18">
        <v>219398104.05830002</v>
      </c>
      <c r="I2081" s="18">
        <f t="shared" si="134"/>
        <v>1441.1157830820875</v>
      </c>
      <c r="J2081" s="18">
        <f t="shared" si="135"/>
        <v>1.5489053206396095</v>
      </c>
      <c r="K2081" s="18"/>
      <c r="L2081" s="56" t="str">
        <f>+VLOOKUP(Tabla1[[#This Row],[Operador]],OPE_6[#All],9,FALSE)</f>
        <v>F-BCyL SA - TAC - L. SM</v>
      </c>
    </row>
    <row r="2082" spans="1:12" x14ac:dyDescent="0.2">
      <c r="A2082" s="15">
        <v>2020</v>
      </c>
      <c r="B2082" s="15" t="s">
        <v>4</v>
      </c>
      <c r="C2082" s="50" t="str">
        <f t="shared" si="131"/>
        <v>Enero-2020</v>
      </c>
      <c r="D2082" s="15" t="s">
        <v>48</v>
      </c>
      <c r="E2082" s="67">
        <v>20600</v>
      </c>
      <c r="F2082" s="67">
        <v>1812800</v>
      </c>
      <c r="G2082" s="17">
        <v>88</v>
      </c>
      <c r="H2082" s="18">
        <v>1812800</v>
      </c>
      <c r="I2082" s="18">
        <v>88</v>
      </c>
      <c r="J2082" s="18">
        <v>1</v>
      </c>
      <c r="K2082" s="18"/>
      <c r="L2082" s="56" t="str">
        <f>+VLOOKUP(Tabla1[[#This Row],[Operador]],OPE_6[#All],9,FALSE)</f>
        <v>G-TP SA</v>
      </c>
    </row>
    <row r="2083" spans="1:12" x14ac:dyDescent="0.2">
      <c r="A2083" s="15">
        <v>2020</v>
      </c>
      <c r="B2083" s="15" t="s">
        <v>11</v>
      </c>
      <c r="C2083" s="50" t="str">
        <f t="shared" si="131"/>
        <v>Febrero-2020</v>
      </c>
      <c r="D2083" s="15" t="s">
        <v>48</v>
      </c>
      <c r="E2083" s="67">
        <v>21220</v>
      </c>
      <c r="F2083" s="67">
        <v>1867360</v>
      </c>
      <c r="G2083" s="17">
        <v>88</v>
      </c>
      <c r="H2083" s="18">
        <v>1867360</v>
      </c>
      <c r="I2083" s="18">
        <v>88</v>
      </c>
      <c r="J2083" s="18">
        <v>1</v>
      </c>
      <c r="K2083" s="18"/>
      <c r="L2083" s="56" t="str">
        <f>+VLOOKUP(Tabla1[[#This Row],[Operador]],OPE_6[#All],9,FALSE)</f>
        <v>G-TP SA</v>
      </c>
    </row>
    <row r="2084" spans="1:12" x14ac:dyDescent="0.2">
      <c r="A2084" s="15">
        <v>2020</v>
      </c>
      <c r="B2084" s="15" t="s">
        <v>12</v>
      </c>
      <c r="C2084" s="50" t="str">
        <f t="shared" si="131"/>
        <v>Marzo-2020</v>
      </c>
      <c r="D2084" s="15" t="s">
        <v>48</v>
      </c>
      <c r="E2084" s="67">
        <v>15320</v>
      </c>
      <c r="F2084" s="67">
        <v>1348160</v>
      </c>
      <c r="G2084" s="17">
        <v>88</v>
      </c>
      <c r="H2084" s="18">
        <v>1348160</v>
      </c>
      <c r="I2084" s="18">
        <v>88</v>
      </c>
      <c r="J2084" s="18">
        <v>1</v>
      </c>
      <c r="K2084" s="18"/>
      <c r="L2084" s="56" t="str">
        <f>+VLOOKUP(Tabla1[[#This Row],[Operador]],OPE_6[#All],9,FALSE)</f>
        <v>G-TP SA</v>
      </c>
    </row>
    <row r="2085" spans="1:12" x14ac:dyDescent="0.2">
      <c r="A2085" s="15">
        <v>2020</v>
      </c>
      <c r="B2085" s="15" t="s">
        <v>13</v>
      </c>
      <c r="C2085" s="50" t="str">
        <f t="shared" si="131"/>
        <v>Abril-2020</v>
      </c>
      <c r="D2085" s="15" t="s">
        <v>48</v>
      </c>
      <c r="E2085" s="67">
        <v>18400</v>
      </c>
      <c r="F2085" s="67">
        <v>1619200</v>
      </c>
      <c r="G2085" s="17">
        <v>88</v>
      </c>
      <c r="H2085" s="18">
        <v>1619200</v>
      </c>
      <c r="I2085" s="18">
        <v>88</v>
      </c>
      <c r="J2085" s="18">
        <v>1</v>
      </c>
      <c r="K2085" s="18"/>
      <c r="L2085" s="56" t="str">
        <f>+VLOOKUP(Tabla1[[#This Row],[Operador]],OPE_6[#All],9,FALSE)</f>
        <v>G-TP SA</v>
      </c>
    </row>
    <row r="2086" spans="1:12" x14ac:dyDescent="0.2">
      <c r="A2086" s="15">
        <v>2020</v>
      </c>
      <c r="B2086" s="15" t="s">
        <v>14</v>
      </c>
      <c r="C2086" s="50" t="str">
        <f t="shared" si="131"/>
        <v>Mayo-2020</v>
      </c>
      <c r="D2086" s="15" t="s">
        <v>48</v>
      </c>
      <c r="E2086" s="67">
        <v>18440</v>
      </c>
      <c r="F2086" s="67">
        <v>1622720</v>
      </c>
      <c r="G2086" s="17">
        <v>88</v>
      </c>
      <c r="H2086" s="18">
        <v>1622720</v>
      </c>
      <c r="I2086" s="18">
        <v>88</v>
      </c>
      <c r="J2086" s="18">
        <v>1</v>
      </c>
      <c r="K2086" s="18"/>
      <c r="L2086" s="56" t="str">
        <f>+VLOOKUP(Tabla1[[#This Row],[Operador]],OPE_6[#All],9,FALSE)</f>
        <v>G-TP SA</v>
      </c>
    </row>
    <row r="2087" spans="1:12" x14ac:dyDescent="0.2">
      <c r="A2087" s="15">
        <v>2020</v>
      </c>
      <c r="B2087" s="15" t="s">
        <v>15</v>
      </c>
      <c r="C2087" s="50" t="str">
        <f t="shared" si="131"/>
        <v>Junio-2020</v>
      </c>
      <c r="D2087" s="15" t="s">
        <v>48</v>
      </c>
      <c r="E2087" s="67">
        <v>18560</v>
      </c>
      <c r="F2087" s="67">
        <v>1633280</v>
      </c>
      <c r="G2087" s="17">
        <v>88</v>
      </c>
      <c r="H2087" s="18">
        <v>1633280</v>
      </c>
      <c r="I2087" s="18">
        <v>88</v>
      </c>
      <c r="J2087" s="18">
        <v>1</v>
      </c>
      <c r="K2087" s="18"/>
      <c r="L2087" s="56" t="str">
        <f>+VLOOKUP(Tabla1[[#This Row],[Operador]],OPE_6[#All],9,FALSE)</f>
        <v>G-TP SA</v>
      </c>
    </row>
    <row r="2088" spans="1:12" x14ac:dyDescent="0.2">
      <c r="A2088" s="15">
        <v>2020</v>
      </c>
      <c r="B2088" s="15" t="s">
        <v>16</v>
      </c>
      <c r="C2088" s="50" t="str">
        <f t="shared" si="131"/>
        <v>Julio-2020</v>
      </c>
      <c r="D2088" s="15" t="s">
        <v>48</v>
      </c>
      <c r="E2088" s="67">
        <v>22320</v>
      </c>
      <c r="F2088" s="67">
        <v>1964160</v>
      </c>
      <c r="G2088" s="17">
        <v>88</v>
      </c>
      <c r="H2088" s="18">
        <v>1964160</v>
      </c>
      <c r="I2088" s="18">
        <v>88</v>
      </c>
      <c r="J2088" s="18">
        <v>1</v>
      </c>
      <c r="K2088" s="18"/>
      <c r="L2088" s="56" t="str">
        <f>+VLOOKUP(Tabla1[[#This Row],[Operador]],OPE_6[#All],9,FALSE)</f>
        <v>G-TP SA</v>
      </c>
    </row>
    <row r="2089" spans="1:12" x14ac:dyDescent="0.2">
      <c r="A2089" s="15">
        <v>2020</v>
      </c>
      <c r="B2089" s="15" t="s">
        <v>28</v>
      </c>
      <c r="C2089" s="50" t="str">
        <f t="shared" si="131"/>
        <v>Agosto-2020</v>
      </c>
      <c r="D2089" s="15" t="s">
        <v>48</v>
      </c>
      <c r="E2089" s="67">
        <v>24280</v>
      </c>
      <c r="F2089" s="67">
        <v>2136640</v>
      </c>
      <c r="G2089" s="17">
        <v>88</v>
      </c>
      <c r="H2089" s="18">
        <v>2136640</v>
      </c>
      <c r="I2089" s="18">
        <v>88</v>
      </c>
      <c r="J2089" s="18">
        <v>1</v>
      </c>
      <c r="K2089" s="18"/>
      <c r="L2089" s="56" t="str">
        <f>+VLOOKUP(Tabla1[[#This Row],[Operador]],OPE_6[#All],9,FALSE)</f>
        <v>G-TP SA</v>
      </c>
    </row>
    <row r="2090" spans="1:12" x14ac:dyDescent="0.2">
      <c r="A2090" s="15">
        <v>2020</v>
      </c>
      <c r="B2090" s="15" t="s">
        <v>29</v>
      </c>
      <c r="C2090" s="50" t="str">
        <f t="shared" ref="C2090:C2153" si="136" xml:space="preserve"> B2090 &amp; "-" &amp; A2090</f>
        <v>Septiembre-2020</v>
      </c>
      <c r="D2090" s="15" t="s">
        <v>48</v>
      </c>
      <c r="E2090" s="67">
        <v>25200</v>
      </c>
      <c r="F2090" s="67">
        <v>2217600</v>
      </c>
      <c r="G2090" s="17">
        <v>88</v>
      </c>
      <c r="H2090" s="18">
        <v>2217600</v>
      </c>
      <c r="I2090" s="18">
        <v>88</v>
      </c>
      <c r="J2090" s="18">
        <v>1</v>
      </c>
      <c r="K2090" s="18"/>
      <c r="L2090" s="56" t="str">
        <f>+VLOOKUP(Tabla1[[#This Row],[Operador]],OPE_6[#All],9,FALSE)</f>
        <v>G-TP SA</v>
      </c>
    </row>
    <row r="2091" spans="1:12" x14ac:dyDescent="0.2">
      <c r="A2091" s="15">
        <v>2020</v>
      </c>
      <c r="B2091" s="15" t="s">
        <v>30</v>
      </c>
      <c r="C2091" s="50" t="str">
        <f t="shared" si="136"/>
        <v>Octubre-2020</v>
      </c>
      <c r="D2091" s="15" t="s">
        <v>48</v>
      </c>
      <c r="E2091" s="67">
        <v>16800</v>
      </c>
      <c r="F2091" s="67">
        <v>1478400</v>
      </c>
      <c r="G2091" s="17">
        <v>88</v>
      </c>
      <c r="H2091" s="18">
        <v>1478400</v>
      </c>
      <c r="I2091" s="18">
        <v>88</v>
      </c>
      <c r="J2091" s="18">
        <v>1</v>
      </c>
      <c r="K2091" s="18"/>
      <c r="L2091" s="56" t="str">
        <f>+VLOOKUP(Tabla1[[#This Row],[Operador]],OPE_6[#All],9,FALSE)</f>
        <v>G-TP SA</v>
      </c>
    </row>
    <row r="2092" spans="1:12" x14ac:dyDescent="0.2">
      <c r="A2092" s="15">
        <v>2020</v>
      </c>
      <c r="B2092" s="15" t="s">
        <v>31</v>
      </c>
      <c r="C2092" s="50" t="str">
        <f t="shared" si="136"/>
        <v>Noviembre-2020</v>
      </c>
      <c r="D2092" s="15" t="s">
        <v>48</v>
      </c>
      <c r="E2092" s="67">
        <v>25880</v>
      </c>
      <c r="F2092" s="67">
        <v>2277440</v>
      </c>
      <c r="G2092" s="17">
        <v>88</v>
      </c>
      <c r="H2092" s="18">
        <v>2277440</v>
      </c>
      <c r="I2092" s="18">
        <v>88</v>
      </c>
      <c r="J2092" s="18">
        <v>1</v>
      </c>
      <c r="K2092" s="18"/>
      <c r="L2092" s="56" t="str">
        <f>+VLOOKUP(Tabla1[[#This Row],[Operador]],OPE_6[#All],9,FALSE)</f>
        <v>G-TP SA</v>
      </c>
    </row>
    <row r="2093" spans="1:12" x14ac:dyDescent="0.2">
      <c r="A2093" s="15">
        <v>2020</v>
      </c>
      <c r="B2093" s="15" t="s">
        <v>32</v>
      </c>
      <c r="C2093" s="50" t="str">
        <f t="shared" si="136"/>
        <v>Diciembre-2020</v>
      </c>
      <c r="D2093" s="15" t="s">
        <v>48</v>
      </c>
      <c r="E2093" s="67">
        <v>24560</v>
      </c>
      <c r="F2093" s="67">
        <v>2161280</v>
      </c>
      <c r="G2093" s="17">
        <v>88</v>
      </c>
      <c r="H2093" s="18">
        <v>2161280</v>
      </c>
      <c r="I2093" s="18">
        <v>88</v>
      </c>
      <c r="J2093" s="18">
        <v>1</v>
      </c>
      <c r="K2093" s="18"/>
      <c r="L2093" s="56" t="str">
        <f>+VLOOKUP(Tabla1[[#This Row],[Operador]],OPE_6[#All],9,FALSE)</f>
        <v>G-TP SA</v>
      </c>
    </row>
    <row r="2094" spans="1:12" x14ac:dyDescent="0.2">
      <c r="A2094" s="15">
        <v>2021</v>
      </c>
      <c r="B2094" s="15" t="s">
        <v>4</v>
      </c>
      <c r="C2094" s="16" t="str">
        <f t="shared" si="136"/>
        <v>Enero-2021</v>
      </c>
      <c r="D2094" s="15" t="s">
        <v>6</v>
      </c>
      <c r="E2094" s="67">
        <v>334168</v>
      </c>
      <c r="F2094" s="67">
        <v>140655033.35599998</v>
      </c>
      <c r="G2094" s="17">
        <f>+Tabla1[[#This Row],[Toneladas Km (Ton.Km)]]/Tabla1[[#This Row],[Toneladas (Ton)]]</f>
        <v>420.9111385770031</v>
      </c>
      <c r="H2094" s="18">
        <v>280873604.28000003</v>
      </c>
      <c r="I2094" s="18">
        <f t="shared" ref="I2094:I2125" si="137">+H2094/E2094</f>
        <v>840.5161603744225</v>
      </c>
      <c r="J2094" s="18">
        <f t="shared" ref="J2094:J2125" si="138">+H2094/F2094</f>
        <v>1.9968969298745589</v>
      </c>
      <c r="K2094" s="18"/>
      <c r="L2094" s="56" t="str">
        <f>+VLOOKUP(Tabla1[[#This Row],[Operador]],OPE_6[#All],9,FALSE)</f>
        <v>A-FSR SA</v>
      </c>
    </row>
    <row r="2095" spans="1:12" x14ac:dyDescent="0.2">
      <c r="A2095" s="15">
        <v>2021</v>
      </c>
      <c r="B2095" s="15" t="s">
        <v>4</v>
      </c>
      <c r="C2095" s="16" t="str">
        <f t="shared" si="136"/>
        <v>Enero-2021</v>
      </c>
      <c r="D2095" s="15" t="s">
        <v>81</v>
      </c>
      <c r="E2095" s="67">
        <v>276000</v>
      </c>
      <c r="F2095" s="67">
        <v>110800057.8625796</v>
      </c>
      <c r="G2095" s="17">
        <f>+Tabla1[[#This Row],[Toneladas Km (Ton.Km)]]/Tabla1[[#This Row],[Toneladas (Ton)]]</f>
        <v>401.44948500934635</v>
      </c>
      <c r="H2095" s="18">
        <v>237574359.99455726</v>
      </c>
      <c r="I2095" s="18">
        <f t="shared" si="137"/>
        <v>860.77666664694664</v>
      </c>
      <c r="J2095" s="18">
        <f t="shared" si="138"/>
        <v>2.1441718043975229</v>
      </c>
      <c r="K2095" s="18"/>
      <c r="L2095" s="56" t="str">
        <f>+VLOOKUP(Tabla1[[#This Row],[Operador]],OPE_6[#All],9,FALSE)</f>
        <v>B-FEP SA</v>
      </c>
    </row>
    <row r="2096" spans="1:12" x14ac:dyDescent="0.2">
      <c r="A2096" s="15">
        <v>2021</v>
      </c>
      <c r="B2096" s="15" t="s">
        <v>4</v>
      </c>
      <c r="C2096" s="16" t="str">
        <f t="shared" si="136"/>
        <v>Enero-2021</v>
      </c>
      <c r="D2096" s="15" t="s">
        <v>7</v>
      </c>
      <c r="E2096" s="67">
        <v>492073.32</v>
      </c>
      <c r="F2096" s="67">
        <v>208224292.76000002</v>
      </c>
      <c r="G2096" s="17">
        <f>+Tabla1[[#This Row],[Toneladas Km (Ton.Km)]]/Tabla1[[#This Row],[Toneladas (Ton)]]</f>
        <v>423.15704651493809</v>
      </c>
      <c r="H2096" s="18">
        <v>346853022.23000002</v>
      </c>
      <c r="I2096" s="18">
        <f t="shared" si="137"/>
        <v>704.88077311324264</v>
      </c>
      <c r="J2096" s="18">
        <f t="shared" si="138"/>
        <v>1.6657663600749213</v>
      </c>
      <c r="K2096" s="18"/>
      <c r="L2096" s="56" t="str">
        <f>+VLOOKUP(Tabla1[[#This Row],[Operador]],OPE_6[#All],9,FALSE)</f>
        <v>C-NCA SA</v>
      </c>
    </row>
    <row r="2097" spans="1:12" x14ac:dyDescent="0.2">
      <c r="A2097" s="15">
        <v>2021</v>
      </c>
      <c r="B2097" s="15" t="s">
        <v>4</v>
      </c>
      <c r="C2097" s="16" t="str">
        <f t="shared" si="136"/>
        <v>Enero-2021</v>
      </c>
      <c r="D2097" s="15" t="s">
        <v>8</v>
      </c>
      <c r="E2097" s="67">
        <v>208863.18000000011</v>
      </c>
      <c r="F2097" s="67">
        <v>149885898.87908256</v>
      </c>
      <c r="G2097" s="17">
        <f>+Tabla1[[#This Row],[Toneladas Km (Ton.Km)]]/Tabla1[[#This Row],[Toneladas (Ton)]]</f>
        <v>717.6271991984537</v>
      </c>
      <c r="H2097" s="18">
        <v>238323866.82999957</v>
      </c>
      <c r="I2097" s="18">
        <f t="shared" si="137"/>
        <v>1141.0525628787202</v>
      </c>
      <c r="J2097" s="18">
        <f t="shared" si="138"/>
        <v>1.5900352775831339</v>
      </c>
      <c r="K2097" s="18"/>
      <c r="L2097" s="56" t="str">
        <f>+VLOOKUP(Tabla1[[#This Row],[Operador]],OPE_6[#All],9,FALSE)</f>
        <v>D-BCyL SA - TAC - L. BEL</v>
      </c>
    </row>
    <row r="2098" spans="1:12" x14ac:dyDescent="0.2">
      <c r="A2098" s="15">
        <v>2021</v>
      </c>
      <c r="B2098" s="15" t="s">
        <v>4</v>
      </c>
      <c r="C2098" s="16" t="str">
        <f t="shared" si="136"/>
        <v>Enero-2021</v>
      </c>
      <c r="D2098" s="15" t="s">
        <v>9</v>
      </c>
      <c r="E2098" s="67">
        <v>30042.17</v>
      </c>
      <c r="F2098" s="67">
        <v>19761050.044199999</v>
      </c>
      <c r="G2098" s="17">
        <f>+Tabla1[[#This Row],[Toneladas Km (Ton.Km)]]/Tabla1[[#This Row],[Toneladas (Ton)]]</f>
        <v>657.7770528626927</v>
      </c>
      <c r="H2098" s="18">
        <v>27626559.910000011</v>
      </c>
      <c r="I2098" s="18">
        <f t="shared" si="137"/>
        <v>919.59268954273318</v>
      </c>
      <c r="J2098" s="18">
        <f t="shared" si="138"/>
        <v>1.3980309673932834</v>
      </c>
      <c r="K2098" s="18"/>
      <c r="L2098" s="56" t="str">
        <f>+VLOOKUP(Tabla1[[#This Row],[Operador]],OPE_6[#All],9,FALSE)</f>
        <v>E-BCyL SA - TAC - L. URQ</v>
      </c>
    </row>
    <row r="2099" spans="1:12" x14ac:dyDescent="0.2">
      <c r="A2099" s="15">
        <v>2021</v>
      </c>
      <c r="B2099" s="15" t="s">
        <v>4</v>
      </c>
      <c r="C2099" s="16" t="str">
        <f t="shared" si="136"/>
        <v>Enero-2021</v>
      </c>
      <c r="D2099" s="15" t="s">
        <v>10</v>
      </c>
      <c r="E2099" s="67">
        <v>221716.19</v>
      </c>
      <c r="F2099" s="67">
        <v>160328118.17129999</v>
      </c>
      <c r="G2099" s="17">
        <f>+Tabla1[[#This Row],[Toneladas Km (Ton.Km)]]/Tabla1[[#This Row],[Toneladas (Ton)]]</f>
        <v>723.12318812306842</v>
      </c>
      <c r="H2099" s="18">
        <v>261942203.78709999</v>
      </c>
      <c r="I2099" s="18">
        <f t="shared" si="137"/>
        <v>1181.4302049259461</v>
      </c>
      <c r="J2099" s="18">
        <f t="shared" si="138"/>
        <v>1.6337883009843106</v>
      </c>
      <c r="K2099" s="18"/>
      <c r="L2099" s="56" t="str">
        <f>+VLOOKUP(Tabla1[[#This Row],[Operador]],OPE_6[#All],9,FALSE)</f>
        <v>F-BCyL SA - TAC - L. SM</v>
      </c>
    </row>
    <row r="2100" spans="1:12" x14ac:dyDescent="0.2">
      <c r="A2100" s="15">
        <v>2021</v>
      </c>
      <c r="B2100" s="15" t="s">
        <v>11</v>
      </c>
      <c r="C2100" s="16" t="str">
        <f t="shared" si="136"/>
        <v>Febrero-2021</v>
      </c>
      <c r="D2100" s="15" t="s">
        <v>6</v>
      </c>
      <c r="E2100" s="67">
        <v>288334.05</v>
      </c>
      <c r="F2100" s="67">
        <v>125065379.76099999</v>
      </c>
      <c r="G2100" s="17">
        <f>+Tabla1[[#This Row],[Toneladas Km (Ton.Km)]]/Tabla1[[#This Row],[Toneladas (Ton)]]</f>
        <v>433.75168406575636</v>
      </c>
      <c r="H2100" s="18">
        <v>248087355.88</v>
      </c>
      <c r="I2100" s="18">
        <f t="shared" si="137"/>
        <v>860.41643669903021</v>
      </c>
      <c r="J2100" s="18">
        <f t="shared" si="138"/>
        <v>1.9836613166177168</v>
      </c>
      <c r="K2100" s="18"/>
      <c r="L2100" s="56" t="str">
        <f>+VLOOKUP(Tabla1[[#This Row],[Operador]],OPE_6[#All],9,FALSE)</f>
        <v>A-FSR SA</v>
      </c>
    </row>
    <row r="2101" spans="1:12" x14ac:dyDescent="0.2">
      <c r="A2101" s="15">
        <v>2021</v>
      </c>
      <c r="B2101" s="15" t="s">
        <v>11</v>
      </c>
      <c r="C2101" s="16" t="str">
        <f t="shared" si="136"/>
        <v>Febrero-2021</v>
      </c>
      <c r="D2101" s="15" t="s">
        <v>81</v>
      </c>
      <c r="E2101" s="67">
        <v>379000.00000000006</v>
      </c>
      <c r="F2101" s="67">
        <v>137896434.87360755</v>
      </c>
      <c r="G2101" s="17">
        <f>+Tabla1[[#This Row],[Toneladas Km (Ton.Km)]]/Tabla1[[#This Row],[Toneladas (Ton)]]</f>
        <v>363.84283607812011</v>
      </c>
      <c r="H2101" s="18">
        <v>300918989.44055557</v>
      </c>
      <c r="I2101" s="18">
        <f t="shared" si="137"/>
        <v>793.9815024816769</v>
      </c>
      <c r="J2101" s="18">
        <f t="shared" si="138"/>
        <v>2.1822100746576258</v>
      </c>
      <c r="K2101" s="18"/>
      <c r="L2101" s="56" t="str">
        <f>+VLOOKUP(Tabla1[[#This Row],[Operador]],OPE_6[#All],9,FALSE)</f>
        <v>B-FEP SA</v>
      </c>
    </row>
    <row r="2102" spans="1:12" x14ac:dyDescent="0.2">
      <c r="A2102" s="15">
        <v>2021</v>
      </c>
      <c r="B2102" s="15" t="s">
        <v>11</v>
      </c>
      <c r="C2102" s="16" t="str">
        <f t="shared" si="136"/>
        <v>Febrero-2021</v>
      </c>
      <c r="D2102" s="15" t="s">
        <v>7</v>
      </c>
      <c r="E2102" s="67">
        <v>519619.87</v>
      </c>
      <c r="F2102" s="67">
        <v>199804294.33000001</v>
      </c>
      <c r="G2102" s="17">
        <f>+Tabla1[[#This Row],[Toneladas Km (Ton.Km)]]/Tabla1[[#This Row],[Toneladas (Ton)]]</f>
        <v>384.52011915941557</v>
      </c>
      <c r="H2102" s="18">
        <v>379839331.07999998</v>
      </c>
      <c r="I2102" s="18">
        <f t="shared" si="137"/>
        <v>730.99462320407417</v>
      </c>
      <c r="J2102" s="18">
        <f t="shared" si="138"/>
        <v>1.9010568934652183</v>
      </c>
      <c r="K2102" s="18"/>
      <c r="L2102" s="56" t="str">
        <f>+VLOOKUP(Tabla1[[#This Row],[Operador]],OPE_6[#All],9,FALSE)</f>
        <v>C-NCA SA</v>
      </c>
    </row>
    <row r="2103" spans="1:12" x14ac:dyDescent="0.2">
      <c r="A2103" s="15">
        <v>2021</v>
      </c>
      <c r="B2103" s="15" t="s">
        <v>11</v>
      </c>
      <c r="C2103" s="16" t="str">
        <f t="shared" si="136"/>
        <v>Febrero-2021</v>
      </c>
      <c r="D2103" s="15" t="s">
        <v>8</v>
      </c>
      <c r="E2103" s="67">
        <v>176741.21000000011</v>
      </c>
      <c r="F2103" s="67">
        <v>124420326.08567211</v>
      </c>
      <c r="G2103" s="17">
        <f>+Tabla1[[#This Row],[Toneladas Km (Ton.Km)]]/Tabla1[[#This Row],[Toneladas (Ton)]]</f>
        <v>703.96896165683165</v>
      </c>
      <c r="H2103" s="18">
        <v>201126679.74000028</v>
      </c>
      <c r="I2103" s="18">
        <f t="shared" si="137"/>
        <v>1137.9727441042196</v>
      </c>
      <c r="J2103" s="18">
        <f t="shared" si="138"/>
        <v>1.6165098265496465</v>
      </c>
      <c r="K2103" s="18"/>
      <c r="L2103" s="56" t="str">
        <f>+VLOOKUP(Tabla1[[#This Row],[Operador]],OPE_6[#All],9,FALSE)</f>
        <v>D-BCyL SA - TAC - L. BEL</v>
      </c>
    </row>
    <row r="2104" spans="1:12" x14ac:dyDescent="0.2">
      <c r="A2104" s="15">
        <v>2021</v>
      </c>
      <c r="B2104" s="15" t="s">
        <v>11</v>
      </c>
      <c r="C2104" s="16" t="str">
        <f t="shared" si="136"/>
        <v>Febrero-2021</v>
      </c>
      <c r="D2104" s="15" t="s">
        <v>9</v>
      </c>
      <c r="E2104" s="67">
        <v>30221.079999999987</v>
      </c>
      <c r="F2104" s="67">
        <v>21123913.320799999</v>
      </c>
      <c r="G2104" s="17">
        <f>+Tabla1[[#This Row],[Toneladas Km (Ton.Km)]]/Tabla1[[#This Row],[Toneladas (Ton)]]</f>
        <v>698.97943160204761</v>
      </c>
      <c r="H2104" s="18">
        <v>29372427.969999969</v>
      </c>
      <c r="I2104" s="18">
        <f t="shared" si="137"/>
        <v>971.9185406345498</v>
      </c>
      <c r="J2104" s="18">
        <f t="shared" si="138"/>
        <v>1.390482318495311</v>
      </c>
      <c r="K2104" s="18"/>
      <c r="L2104" s="56" t="str">
        <f>+VLOOKUP(Tabla1[[#This Row],[Operador]],OPE_6[#All],9,FALSE)</f>
        <v>E-BCyL SA - TAC - L. URQ</v>
      </c>
    </row>
    <row r="2105" spans="1:12" x14ac:dyDescent="0.2">
      <c r="A2105" s="15">
        <v>2021</v>
      </c>
      <c r="B2105" s="15" t="s">
        <v>11</v>
      </c>
      <c r="C2105" s="16" t="str">
        <f t="shared" si="136"/>
        <v>Febrero-2021</v>
      </c>
      <c r="D2105" s="15" t="s">
        <v>10</v>
      </c>
      <c r="E2105" s="67">
        <v>246738.88000000003</v>
      </c>
      <c r="F2105" s="67">
        <v>173207600.10649997</v>
      </c>
      <c r="G2105" s="17">
        <f>+Tabla1[[#This Row],[Toneladas Km (Ton.Km)]]/Tabla1[[#This Row],[Toneladas (Ton)]]</f>
        <v>701.98746183211961</v>
      </c>
      <c r="H2105" s="18">
        <v>265157944.29250002</v>
      </c>
      <c r="I2105" s="18">
        <f t="shared" si="137"/>
        <v>1074.6500279668126</v>
      </c>
      <c r="J2105" s="18">
        <f t="shared" si="138"/>
        <v>1.5308678379555092</v>
      </c>
      <c r="K2105" s="18"/>
      <c r="L2105" s="56" t="str">
        <f>+VLOOKUP(Tabla1[[#This Row],[Operador]],OPE_6[#All],9,FALSE)</f>
        <v>F-BCyL SA - TAC - L. SM</v>
      </c>
    </row>
    <row r="2106" spans="1:12" x14ac:dyDescent="0.2">
      <c r="A2106" s="15">
        <v>2021</v>
      </c>
      <c r="B2106" s="15" t="s">
        <v>12</v>
      </c>
      <c r="C2106" s="16" t="str">
        <f t="shared" si="136"/>
        <v>Marzo-2021</v>
      </c>
      <c r="D2106" s="15" t="s">
        <v>6</v>
      </c>
      <c r="E2106" s="67">
        <v>362639.46400000004</v>
      </c>
      <c r="F2106" s="67">
        <v>157386886.04700002</v>
      </c>
      <c r="G2106" s="17">
        <f>+Tabla1[[#This Row],[Toneladas Km (Ton.Km)]]/Tabla1[[#This Row],[Toneladas (Ton)]]</f>
        <v>434.00374661650176</v>
      </c>
      <c r="H2106" s="18">
        <v>331972557.66999996</v>
      </c>
      <c r="I2106" s="18">
        <f t="shared" si="137"/>
        <v>915.43417257532656</v>
      </c>
      <c r="J2106" s="18">
        <f t="shared" si="138"/>
        <v>2.1092771196379339</v>
      </c>
      <c r="K2106" s="18"/>
      <c r="L2106" s="56" t="str">
        <f>+VLOOKUP(Tabla1[[#This Row],[Operador]],OPE_6[#All],9,FALSE)</f>
        <v>A-FSR SA</v>
      </c>
    </row>
    <row r="2107" spans="1:12" x14ac:dyDescent="0.2">
      <c r="A2107" s="15">
        <v>2021</v>
      </c>
      <c r="B2107" s="15" t="s">
        <v>12</v>
      </c>
      <c r="C2107" s="16" t="str">
        <f t="shared" si="136"/>
        <v>Marzo-2021</v>
      </c>
      <c r="D2107" s="15" t="s">
        <v>81</v>
      </c>
      <c r="E2107" s="67">
        <v>365000.00000000012</v>
      </c>
      <c r="F2107" s="67">
        <v>141036322.13422367</v>
      </c>
      <c r="G2107" s="17">
        <f>+Tabla1[[#This Row],[Toneladas Km (Ton.Km)]]/Tabla1[[#This Row],[Toneladas (Ton)]]</f>
        <v>386.40088255951679</v>
      </c>
      <c r="H2107" s="18">
        <v>365735742.52603471</v>
      </c>
      <c r="I2107" s="18">
        <f t="shared" si="137"/>
        <v>1002.01573294804</v>
      </c>
      <c r="J2107" s="18">
        <f t="shared" si="138"/>
        <v>2.5932024955810005</v>
      </c>
      <c r="K2107" s="18"/>
      <c r="L2107" s="56" t="str">
        <f>+VLOOKUP(Tabla1[[#This Row],[Operador]],OPE_6[#All],9,FALSE)</f>
        <v>B-FEP SA</v>
      </c>
    </row>
    <row r="2108" spans="1:12" x14ac:dyDescent="0.2">
      <c r="A2108" s="15">
        <v>2021</v>
      </c>
      <c r="B2108" s="15" t="s">
        <v>12</v>
      </c>
      <c r="C2108" s="16" t="str">
        <f t="shared" si="136"/>
        <v>Marzo-2021</v>
      </c>
      <c r="D2108" s="15" t="s">
        <v>7</v>
      </c>
      <c r="E2108" s="67">
        <v>586549.05000000005</v>
      </c>
      <c r="F2108" s="67">
        <v>210630589.19</v>
      </c>
      <c r="G2108" s="17">
        <f>+Tabla1[[#This Row],[Toneladas Km (Ton.Km)]]/Tabla1[[#This Row],[Toneladas (Ton)]]</f>
        <v>359.10140710312288</v>
      </c>
      <c r="H2108" s="18">
        <v>465481477.22000003</v>
      </c>
      <c r="I2108" s="18">
        <f t="shared" si="137"/>
        <v>793.59343812763825</v>
      </c>
      <c r="J2108" s="18">
        <f t="shared" si="138"/>
        <v>2.209942435284701</v>
      </c>
      <c r="K2108" s="18"/>
      <c r="L2108" s="56" t="str">
        <f>+VLOOKUP(Tabla1[[#This Row],[Operador]],OPE_6[#All],9,FALSE)</f>
        <v>C-NCA SA</v>
      </c>
    </row>
    <row r="2109" spans="1:12" x14ac:dyDescent="0.2">
      <c r="A2109" s="15">
        <v>2021</v>
      </c>
      <c r="B2109" s="15" t="s">
        <v>12</v>
      </c>
      <c r="C2109" s="16" t="str">
        <f t="shared" si="136"/>
        <v>Marzo-2021</v>
      </c>
      <c r="D2109" s="15" t="s">
        <v>8</v>
      </c>
      <c r="E2109" s="67">
        <v>130834.29999999994</v>
      </c>
      <c r="F2109" s="67">
        <v>82383802.559530944</v>
      </c>
      <c r="G2109" s="17">
        <f>+Tabla1[[#This Row],[Toneladas Km (Ton.Km)]]/Tabla1[[#This Row],[Toneladas (Ton)]]</f>
        <v>629.68046268853789</v>
      </c>
      <c r="H2109" s="18">
        <v>142216818.37999979</v>
      </c>
      <c r="I2109" s="18">
        <f t="shared" si="137"/>
        <v>1086.9994976852388</v>
      </c>
      <c r="J2109" s="18">
        <f t="shared" si="138"/>
        <v>1.726271596619168</v>
      </c>
      <c r="K2109" s="18"/>
      <c r="L2109" s="56" t="str">
        <f>+VLOOKUP(Tabla1[[#This Row],[Operador]],OPE_6[#All],9,FALSE)</f>
        <v>D-BCyL SA - TAC - L. BEL</v>
      </c>
    </row>
    <row r="2110" spans="1:12" x14ac:dyDescent="0.2">
      <c r="A2110" s="15">
        <v>2021</v>
      </c>
      <c r="B2110" s="15" t="s">
        <v>12</v>
      </c>
      <c r="C2110" s="16" t="str">
        <f t="shared" si="136"/>
        <v>Marzo-2021</v>
      </c>
      <c r="D2110" s="15" t="s">
        <v>9</v>
      </c>
      <c r="E2110" s="67">
        <v>43585.200000000012</v>
      </c>
      <c r="F2110" s="67">
        <v>28736475.817399994</v>
      </c>
      <c r="G2110" s="17">
        <f>+Tabla1[[#This Row],[Toneladas Km (Ton.Km)]]/Tabla1[[#This Row],[Toneladas (Ton)]]</f>
        <v>659.31728700109181</v>
      </c>
      <c r="H2110" s="18">
        <v>43413896.119999945</v>
      </c>
      <c r="I2110" s="18">
        <f t="shared" si="137"/>
        <v>996.06967778052945</v>
      </c>
      <c r="J2110" s="18">
        <f t="shared" si="138"/>
        <v>1.5107592314334086</v>
      </c>
      <c r="K2110" s="18"/>
      <c r="L2110" s="56" t="str">
        <f>+VLOOKUP(Tabla1[[#This Row],[Operador]],OPE_6[#All],9,FALSE)</f>
        <v>E-BCyL SA - TAC - L. URQ</v>
      </c>
    </row>
    <row r="2111" spans="1:12" x14ac:dyDescent="0.2">
      <c r="A2111" s="15">
        <v>2021</v>
      </c>
      <c r="B2111" s="15" t="s">
        <v>12</v>
      </c>
      <c r="C2111" s="16" t="str">
        <f t="shared" si="136"/>
        <v>Marzo-2021</v>
      </c>
      <c r="D2111" s="15" t="s">
        <v>10</v>
      </c>
      <c r="E2111" s="67">
        <v>364434.23000000004</v>
      </c>
      <c r="F2111" s="67">
        <v>223251302.92570001</v>
      </c>
      <c r="G2111" s="17">
        <f>+Tabla1[[#This Row],[Toneladas Km (Ton.Km)]]/Tabla1[[#This Row],[Toneladas (Ton)]]</f>
        <v>612.5969641372601</v>
      </c>
      <c r="H2111" s="18">
        <v>367364948.55030006</v>
      </c>
      <c r="I2111" s="18">
        <f t="shared" si="137"/>
        <v>1008.041831170195</v>
      </c>
      <c r="J2111" s="18">
        <f t="shared" si="138"/>
        <v>1.6455220808837221</v>
      </c>
      <c r="K2111" s="18"/>
      <c r="L2111" s="56" t="str">
        <f>+VLOOKUP(Tabla1[[#This Row],[Operador]],OPE_6[#All],9,FALSE)</f>
        <v>F-BCyL SA - TAC - L. SM</v>
      </c>
    </row>
    <row r="2112" spans="1:12" x14ac:dyDescent="0.2">
      <c r="A2112" s="15">
        <v>2021</v>
      </c>
      <c r="B2112" s="15" t="s">
        <v>13</v>
      </c>
      <c r="C2112" s="16" t="str">
        <f t="shared" si="136"/>
        <v>Abril-2021</v>
      </c>
      <c r="D2112" s="15" t="s">
        <v>6</v>
      </c>
      <c r="E2112" s="67">
        <v>347436.19700000004</v>
      </c>
      <c r="F2112" s="67">
        <v>147078605.67399999</v>
      </c>
      <c r="G2112" s="17">
        <f>+Tabla1[[#This Row],[Toneladas Km (Ton.Km)]]/Tabla1[[#This Row],[Toneladas (Ton)]]</f>
        <v>423.32551111247619</v>
      </c>
      <c r="H2112" s="18">
        <v>341970015.26999998</v>
      </c>
      <c r="I2112" s="18">
        <f t="shared" si="137"/>
        <v>984.2670919806319</v>
      </c>
      <c r="J2112" s="18">
        <f t="shared" si="138"/>
        <v>2.3250833369196955</v>
      </c>
      <c r="K2112" s="18"/>
      <c r="L2112" s="56" t="str">
        <f>+VLOOKUP(Tabla1[[#This Row],[Operador]],OPE_6[#All],9,FALSE)</f>
        <v>A-FSR SA</v>
      </c>
    </row>
    <row r="2113" spans="1:12" x14ac:dyDescent="0.2">
      <c r="A2113" s="15">
        <v>2021</v>
      </c>
      <c r="B2113" s="15" t="s">
        <v>13</v>
      </c>
      <c r="C2113" s="16" t="str">
        <f t="shared" si="136"/>
        <v>Abril-2021</v>
      </c>
      <c r="D2113" s="15" t="s">
        <v>81</v>
      </c>
      <c r="E2113" s="67">
        <v>329000</v>
      </c>
      <c r="F2113" s="67">
        <v>143599890.78318486</v>
      </c>
      <c r="G2113" s="17">
        <f>+Tabla1[[#This Row],[Toneladas Km (Ton.Km)]]/Tabla1[[#This Row],[Toneladas (Ton)]]</f>
        <v>436.47383216773511</v>
      </c>
      <c r="H2113" s="18">
        <v>483279374.39280403</v>
      </c>
      <c r="I2113" s="18">
        <f t="shared" si="137"/>
        <v>1468.9342686711368</v>
      </c>
      <c r="J2113" s="18">
        <f t="shared" si="138"/>
        <v>3.3654578130737316</v>
      </c>
      <c r="K2113" s="18"/>
      <c r="L2113" s="56" t="str">
        <f>+VLOOKUP(Tabla1[[#This Row],[Operador]],OPE_6[#All],9,FALSE)</f>
        <v>B-FEP SA</v>
      </c>
    </row>
    <row r="2114" spans="1:12" x14ac:dyDescent="0.2">
      <c r="A2114" s="15">
        <v>2021</v>
      </c>
      <c r="B2114" s="15" t="s">
        <v>13</v>
      </c>
      <c r="C2114" s="16" t="str">
        <f t="shared" si="136"/>
        <v>Abril-2021</v>
      </c>
      <c r="D2114" s="15" t="s">
        <v>7</v>
      </c>
      <c r="E2114" s="67">
        <v>617469.42000000004</v>
      </c>
      <c r="F2114" s="67">
        <v>208053542.59</v>
      </c>
      <c r="G2114" s="17">
        <f>+Tabla1[[#This Row],[Toneladas Km (Ton.Km)]]/Tabla1[[#This Row],[Toneladas (Ton)]]</f>
        <v>336.94550021602686</v>
      </c>
      <c r="H2114" s="18">
        <v>527874661.71000004</v>
      </c>
      <c r="I2114" s="18">
        <f t="shared" si="137"/>
        <v>854.90008834769503</v>
      </c>
      <c r="J2114" s="18">
        <f t="shared" si="138"/>
        <v>2.5372058323960118</v>
      </c>
      <c r="K2114" s="18"/>
      <c r="L2114" s="56" t="str">
        <f>+VLOOKUP(Tabla1[[#This Row],[Operador]],OPE_6[#All],9,FALSE)</f>
        <v>C-NCA SA</v>
      </c>
    </row>
    <row r="2115" spans="1:12" x14ac:dyDescent="0.2">
      <c r="A2115" s="15">
        <v>2021</v>
      </c>
      <c r="B2115" s="15" t="s">
        <v>13</v>
      </c>
      <c r="C2115" s="16" t="str">
        <f t="shared" si="136"/>
        <v>Abril-2021</v>
      </c>
      <c r="D2115" s="15" t="s">
        <v>8</v>
      </c>
      <c r="E2115" s="67">
        <v>173488.91000000012</v>
      </c>
      <c r="F2115" s="67">
        <v>105862941.04794939</v>
      </c>
      <c r="G2115" s="17">
        <f>+Tabla1[[#This Row],[Toneladas Km (Ton.Km)]]/Tabla1[[#This Row],[Toneladas (Ton)]]</f>
        <v>610.20004706899886</v>
      </c>
      <c r="H2115" s="18">
        <v>218872934.52000019</v>
      </c>
      <c r="I2115" s="18">
        <f t="shared" si="137"/>
        <v>1261.5961130887274</v>
      </c>
      <c r="J2115" s="18">
        <f t="shared" si="138"/>
        <v>2.0675123169010035</v>
      </c>
      <c r="K2115" s="18"/>
      <c r="L2115" s="56" t="str">
        <f>+VLOOKUP(Tabla1[[#This Row],[Operador]],OPE_6[#All],9,FALSE)</f>
        <v>D-BCyL SA - TAC - L. BEL</v>
      </c>
    </row>
    <row r="2116" spans="1:12" x14ac:dyDescent="0.2">
      <c r="A2116" s="15">
        <v>2021</v>
      </c>
      <c r="B2116" s="15" t="s">
        <v>13</v>
      </c>
      <c r="C2116" s="16" t="str">
        <f t="shared" si="136"/>
        <v>Abril-2021</v>
      </c>
      <c r="D2116" s="15" t="s">
        <v>9</v>
      </c>
      <c r="E2116" s="67">
        <v>41914.409999999974</v>
      </c>
      <c r="F2116" s="67">
        <v>29303329.156600006</v>
      </c>
      <c r="G2116" s="17">
        <f>+Tabla1[[#This Row],[Toneladas Km (Ton.Km)]]/Tabla1[[#This Row],[Toneladas (Ton)]]</f>
        <v>699.12302610486518</v>
      </c>
      <c r="H2116" s="18">
        <v>42760778.670000017</v>
      </c>
      <c r="I2116" s="18">
        <f t="shared" si="137"/>
        <v>1020.1927850111703</v>
      </c>
      <c r="J2116" s="18">
        <f t="shared" si="138"/>
        <v>1.4592464372045244</v>
      </c>
      <c r="K2116" s="18"/>
      <c r="L2116" s="56" t="str">
        <f>+VLOOKUP(Tabla1[[#This Row],[Operador]],OPE_6[#All],9,FALSE)</f>
        <v>E-BCyL SA - TAC - L. URQ</v>
      </c>
    </row>
    <row r="2117" spans="1:12" x14ac:dyDescent="0.2">
      <c r="A2117" s="15">
        <v>2021</v>
      </c>
      <c r="B2117" s="15" t="s">
        <v>13</v>
      </c>
      <c r="C2117" s="16" t="str">
        <f t="shared" si="136"/>
        <v>Abril-2021</v>
      </c>
      <c r="D2117" s="15" t="s">
        <v>10</v>
      </c>
      <c r="E2117" s="67">
        <v>444523.5</v>
      </c>
      <c r="F2117" s="67">
        <v>246368718.95800009</v>
      </c>
      <c r="G2117" s="17">
        <f>+Tabla1[[#This Row],[Toneladas Km (Ton.Km)]]/Tabla1[[#This Row],[Toneladas (Ton)]]</f>
        <v>554.23103381036117</v>
      </c>
      <c r="H2117" s="18">
        <v>460462072.79450017</v>
      </c>
      <c r="I2117" s="18">
        <f t="shared" si="137"/>
        <v>1035.8554110063926</v>
      </c>
      <c r="J2117" s="18">
        <f t="shared" si="138"/>
        <v>1.8689956855805132</v>
      </c>
      <c r="K2117" s="18"/>
      <c r="L2117" s="56" t="str">
        <f>+VLOOKUP(Tabla1[[#This Row],[Operador]],OPE_6[#All],9,FALSE)</f>
        <v>F-BCyL SA - TAC - L. SM</v>
      </c>
    </row>
    <row r="2118" spans="1:12" x14ac:dyDescent="0.2">
      <c r="A2118" s="15">
        <v>2021</v>
      </c>
      <c r="B2118" s="15" t="s">
        <v>14</v>
      </c>
      <c r="C2118" s="16" t="str">
        <f t="shared" si="136"/>
        <v>Mayo-2021</v>
      </c>
      <c r="D2118" s="15" t="s">
        <v>6</v>
      </c>
      <c r="E2118" s="67">
        <v>345298.23600000003</v>
      </c>
      <c r="F2118" s="67">
        <v>142829566.06199998</v>
      </c>
      <c r="G2118" s="17">
        <f>+Tabla1[[#This Row],[Toneladas Km (Ton.Km)]]/Tabla1[[#This Row],[Toneladas (Ton)]]</f>
        <v>413.64116920076003</v>
      </c>
      <c r="H2118" s="18">
        <v>352094342.86999995</v>
      </c>
      <c r="I2118" s="18">
        <f t="shared" si="137"/>
        <v>1019.681846477779</v>
      </c>
      <c r="J2118" s="18">
        <f t="shared" si="138"/>
        <v>2.46513626399426</v>
      </c>
      <c r="K2118" s="18"/>
      <c r="L2118" s="56" t="str">
        <f>+VLOOKUP(Tabla1[[#This Row],[Operador]],OPE_6[#All],9,FALSE)</f>
        <v>A-FSR SA</v>
      </c>
    </row>
    <row r="2119" spans="1:12" x14ac:dyDescent="0.2">
      <c r="A2119" s="15">
        <v>2021</v>
      </c>
      <c r="B2119" s="15" t="s">
        <v>14</v>
      </c>
      <c r="C2119" s="16" t="str">
        <f t="shared" si="136"/>
        <v>Mayo-2021</v>
      </c>
      <c r="D2119" s="15" t="s">
        <v>81</v>
      </c>
      <c r="E2119" s="67">
        <v>387999.99999999983</v>
      </c>
      <c r="F2119" s="67">
        <v>171653015.83056182</v>
      </c>
      <c r="G2119" s="17">
        <f>+Tabla1[[#This Row],[Toneladas Km (Ton.Km)]]/Tabla1[[#This Row],[Toneladas (Ton)]]</f>
        <v>442.40467997567498</v>
      </c>
      <c r="H2119" s="18">
        <v>591632488.675318</v>
      </c>
      <c r="I2119" s="18">
        <f t="shared" si="137"/>
        <v>1524.8260017405109</v>
      </c>
      <c r="J2119" s="18">
        <f t="shared" si="138"/>
        <v>3.446676924449243</v>
      </c>
      <c r="K2119" s="18"/>
      <c r="L2119" s="56" t="str">
        <f>+VLOOKUP(Tabla1[[#This Row],[Operador]],OPE_6[#All],9,FALSE)</f>
        <v>B-FEP SA</v>
      </c>
    </row>
    <row r="2120" spans="1:12" x14ac:dyDescent="0.2">
      <c r="A2120" s="15">
        <v>2021</v>
      </c>
      <c r="B2120" s="15" t="s">
        <v>14</v>
      </c>
      <c r="C2120" s="16" t="str">
        <f t="shared" si="136"/>
        <v>Mayo-2021</v>
      </c>
      <c r="D2120" s="15" t="s">
        <v>7</v>
      </c>
      <c r="E2120" s="67">
        <v>618614.31999999983</v>
      </c>
      <c r="F2120" s="67">
        <v>206773876.06999999</v>
      </c>
      <c r="G2120" s="17">
        <f>+Tabla1[[#This Row],[Toneladas Km (Ton.Km)]]/Tabla1[[#This Row],[Toneladas (Ton)]]</f>
        <v>334.25329706237653</v>
      </c>
      <c r="H2120" s="18">
        <v>562707062.91000009</v>
      </c>
      <c r="I2120" s="18">
        <f t="shared" si="137"/>
        <v>909.62501952751472</v>
      </c>
      <c r="J2120" s="18">
        <f t="shared" si="138"/>
        <v>2.7213643889884067</v>
      </c>
      <c r="K2120" s="18"/>
      <c r="L2120" s="56" t="str">
        <f>+VLOOKUP(Tabla1[[#This Row],[Operador]],OPE_6[#All],9,FALSE)</f>
        <v>C-NCA SA</v>
      </c>
    </row>
    <row r="2121" spans="1:12" x14ac:dyDescent="0.2">
      <c r="A2121" s="15">
        <v>2021</v>
      </c>
      <c r="B2121" s="15" t="s">
        <v>14</v>
      </c>
      <c r="C2121" s="16" t="str">
        <f t="shared" si="136"/>
        <v>Mayo-2021</v>
      </c>
      <c r="D2121" s="15" t="s">
        <v>8</v>
      </c>
      <c r="E2121" s="67">
        <v>226003.90999999986</v>
      </c>
      <c r="F2121" s="67">
        <v>158254361.15759629</v>
      </c>
      <c r="G2121" s="17">
        <f>+Tabla1[[#This Row],[Toneladas Km (Ton.Km)]]/Tabla1[[#This Row],[Toneladas (Ton)]]</f>
        <v>700.22842152419571</v>
      </c>
      <c r="H2121" s="18">
        <v>334770631.27999789</v>
      </c>
      <c r="I2121" s="18">
        <f t="shared" si="137"/>
        <v>1481.2603520000964</v>
      </c>
      <c r="J2121" s="18">
        <f t="shared" si="138"/>
        <v>2.115395928625432</v>
      </c>
      <c r="K2121" s="18"/>
      <c r="L2121" s="56" t="str">
        <f>+VLOOKUP(Tabla1[[#This Row],[Operador]],OPE_6[#All],9,FALSE)</f>
        <v>D-BCyL SA - TAC - L. BEL</v>
      </c>
    </row>
    <row r="2122" spans="1:12" x14ac:dyDescent="0.2">
      <c r="A2122" s="15">
        <v>2021</v>
      </c>
      <c r="B2122" s="15" t="s">
        <v>14</v>
      </c>
      <c r="C2122" s="16" t="str">
        <f t="shared" si="136"/>
        <v>Mayo-2021</v>
      </c>
      <c r="D2122" s="15" t="s">
        <v>9</v>
      </c>
      <c r="E2122" s="67">
        <v>40741.22</v>
      </c>
      <c r="F2122" s="67">
        <v>29375097.977600016</v>
      </c>
      <c r="G2122" s="17">
        <f>+Tabla1[[#This Row],[Toneladas Km (Ton.Km)]]/Tabla1[[#This Row],[Toneladas (Ton)]]</f>
        <v>721.01665039976751</v>
      </c>
      <c r="H2122" s="18">
        <v>42985375.330000043</v>
      </c>
      <c r="I2122" s="18">
        <f t="shared" si="137"/>
        <v>1055.0831646671368</v>
      </c>
      <c r="J2122" s="18">
        <f t="shared" si="138"/>
        <v>1.4633270453354248</v>
      </c>
      <c r="K2122" s="18"/>
      <c r="L2122" s="56" t="str">
        <f>+VLOOKUP(Tabla1[[#This Row],[Operador]],OPE_6[#All],9,FALSE)</f>
        <v>E-BCyL SA - TAC - L. URQ</v>
      </c>
    </row>
    <row r="2123" spans="1:12" x14ac:dyDescent="0.2">
      <c r="A2123" s="15">
        <v>2021</v>
      </c>
      <c r="B2123" s="15" t="s">
        <v>14</v>
      </c>
      <c r="C2123" s="16" t="str">
        <f t="shared" si="136"/>
        <v>Mayo-2021</v>
      </c>
      <c r="D2123" s="15" t="s">
        <v>10</v>
      </c>
      <c r="E2123" s="67">
        <v>501939.32999999996</v>
      </c>
      <c r="F2123" s="67">
        <v>271935091.14069998</v>
      </c>
      <c r="G2123" s="17">
        <f>+Tabla1[[#This Row],[Toneladas Km (Ton.Km)]]/Tabla1[[#This Row],[Toneladas (Ton)]]</f>
        <v>541.76884513253822</v>
      </c>
      <c r="H2123" s="18">
        <v>551465238.45219994</v>
      </c>
      <c r="I2123" s="18">
        <f t="shared" si="137"/>
        <v>1098.6691129627161</v>
      </c>
      <c r="J2123" s="18">
        <f t="shared" si="138"/>
        <v>2.0279296656380041</v>
      </c>
      <c r="K2123" s="18"/>
      <c r="L2123" s="56" t="str">
        <f>+VLOOKUP(Tabla1[[#This Row],[Operador]],OPE_6[#All],9,FALSE)</f>
        <v>F-BCyL SA - TAC - L. SM</v>
      </c>
    </row>
    <row r="2124" spans="1:12" x14ac:dyDescent="0.2">
      <c r="A2124" s="15">
        <v>2021</v>
      </c>
      <c r="B2124" s="15" t="s">
        <v>15</v>
      </c>
      <c r="C2124" s="16" t="str">
        <f t="shared" si="136"/>
        <v>Junio-2021</v>
      </c>
      <c r="D2124" s="15" t="s">
        <v>6</v>
      </c>
      <c r="E2124" s="67">
        <v>370374.61700000003</v>
      </c>
      <c r="F2124" s="67">
        <v>157140919.588</v>
      </c>
      <c r="G2124" s="17">
        <f>+Tabla1[[#This Row],[Toneladas Km (Ton.Km)]]/Tabla1[[#This Row],[Toneladas (Ton)]]</f>
        <v>424.27561818578943</v>
      </c>
      <c r="H2124" s="18">
        <v>393491541.90999997</v>
      </c>
      <c r="I2124" s="18">
        <f t="shared" si="137"/>
        <v>1062.4149816130621</v>
      </c>
      <c r="J2124" s="18">
        <f t="shared" si="138"/>
        <v>2.5040679597756967</v>
      </c>
      <c r="K2124" s="18"/>
      <c r="L2124" s="56" t="str">
        <f>+VLOOKUP(Tabla1[[#This Row],[Operador]],OPE_6[#All],9,FALSE)</f>
        <v>A-FSR SA</v>
      </c>
    </row>
    <row r="2125" spans="1:12" x14ac:dyDescent="0.2">
      <c r="A2125" s="15">
        <v>2021</v>
      </c>
      <c r="B2125" s="15" t="s">
        <v>15</v>
      </c>
      <c r="C2125" s="16" t="str">
        <f t="shared" si="136"/>
        <v>Junio-2021</v>
      </c>
      <c r="D2125" s="15" t="s">
        <v>81</v>
      </c>
      <c r="E2125" s="67">
        <v>432989.91000000021</v>
      </c>
      <c r="F2125" s="67">
        <v>187188855.76648897</v>
      </c>
      <c r="G2125" s="17">
        <f>+Tabla1[[#This Row],[Toneladas Km (Ton.Km)]]/Tabla1[[#This Row],[Toneladas (Ton)]]</f>
        <v>432.31690033259406</v>
      </c>
      <c r="H2125" s="18">
        <v>635135440.50739682</v>
      </c>
      <c r="I2125" s="18">
        <f t="shared" si="137"/>
        <v>1466.8596792645735</v>
      </c>
      <c r="J2125" s="18">
        <f t="shared" si="138"/>
        <v>3.3930195144720812</v>
      </c>
      <c r="K2125" s="18"/>
      <c r="L2125" s="56" t="str">
        <f>+VLOOKUP(Tabla1[[#This Row],[Operador]],OPE_6[#All],9,FALSE)</f>
        <v>B-FEP SA</v>
      </c>
    </row>
    <row r="2126" spans="1:12" x14ac:dyDescent="0.2">
      <c r="A2126" s="15">
        <v>2021</v>
      </c>
      <c r="B2126" s="15" t="s">
        <v>15</v>
      </c>
      <c r="C2126" s="16" t="str">
        <f t="shared" si="136"/>
        <v>Junio-2021</v>
      </c>
      <c r="D2126" s="15" t="s">
        <v>7</v>
      </c>
      <c r="E2126" s="67">
        <v>643208.92000000004</v>
      </c>
      <c r="F2126" s="67">
        <v>241532628.88999993</v>
      </c>
      <c r="G2126" s="17">
        <f>+Tabla1[[#This Row],[Toneladas Km (Ton.Km)]]/Tabla1[[#This Row],[Toneladas (Ton)]]</f>
        <v>375.51193924673794</v>
      </c>
      <c r="H2126" s="18">
        <v>645408226.11831093</v>
      </c>
      <c r="I2126" s="18">
        <f t="shared" ref="I2126:I2157" si="139">+H2126/E2126</f>
        <v>1003.4192717947861</v>
      </c>
      <c r="J2126" s="18">
        <f t="shared" ref="J2126:J2157" si="140">+H2126/F2126</f>
        <v>2.6721368002508936</v>
      </c>
      <c r="K2126" s="18"/>
      <c r="L2126" s="56" t="str">
        <f>+VLOOKUP(Tabla1[[#This Row],[Operador]],OPE_6[#All],9,FALSE)</f>
        <v>C-NCA SA</v>
      </c>
    </row>
    <row r="2127" spans="1:12" x14ac:dyDescent="0.2">
      <c r="A2127" s="15">
        <v>2021</v>
      </c>
      <c r="B2127" s="15" t="s">
        <v>15</v>
      </c>
      <c r="C2127" s="16" t="str">
        <f t="shared" si="136"/>
        <v>Junio-2021</v>
      </c>
      <c r="D2127" s="15" t="s">
        <v>8</v>
      </c>
      <c r="E2127" s="67">
        <v>245722.97999999998</v>
      </c>
      <c r="F2127" s="67">
        <v>184898178.81413329</v>
      </c>
      <c r="G2127" s="17">
        <f>+Tabla1[[#This Row],[Toneladas Km (Ton.Km)]]/Tabla1[[#This Row],[Toneladas (Ton)]]</f>
        <v>752.46596315140448</v>
      </c>
      <c r="H2127" s="18">
        <v>384841163.03000009</v>
      </c>
      <c r="I2127" s="18">
        <f t="shared" si="139"/>
        <v>1566.1586190677003</v>
      </c>
      <c r="J2127" s="18">
        <f t="shared" si="140"/>
        <v>2.0813680561821926</v>
      </c>
      <c r="K2127" s="18"/>
      <c r="L2127" s="56" t="str">
        <f>+VLOOKUP(Tabla1[[#This Row],[Operador]],OPE_6[#All],9,FALSE)</f>
        <v>D-BCyL SA - TAC - L. BEL</v>
      </c>
    </row>
    <row r="2128" spans="1:12" x14ac:dyDescent="0.2">
      <c r="A2128" s="15">
        <v>2021</v>
      </c>
      <c r="B2128" s="15" t="s">
        <v>15</v>
      </c>
      <c r="C2128" s="16" t="str">
        <f t="shared" si="136"/>
        <v>Junio-2021</v>
      </c>
      <c r="D2128" s="15" t="s">
        <v>9</v>
      </c>
      <c r="E2128" s="67">
        <v>40092.709999999977</v>
      </c>
      <c r="F2128" s="67">
        <v>28504086.107800022</v>
      </c>
      <c r="G2128" s="17">
        <f>+Tabla1[[#This Row],[Toneladas Km (Ton.Km)]]/Tabla1[[#This Row],[Toneladas (Ton)]]</f>
        <v>710.95433827745842</v>
      </c>
      <c r="H2128" s="18">
        <v>42927273.410000116</v>
      </c>
      <c r="I2128" s="18">
        <f t="shared" si="139"/>
        <v>1070.700219815526</v>
      </c>
      <c r="J2128" s="18">
        <f t="shared" si="140"/>
        <v>1.5060042005084053</v>
      </c>
      <c r="K2128" s="18"/>
      <c r="L2128" s="56" t="str">
        <f>+VLOOKUP(Tabla1[[#This Row],[Operador]],OPE_6[#All],9,FALSE)</f>
        <v>E-BCyL SA - TAC - L. URQ</v>
      </c>
    </row>
    <row r="2129" spans="1:12" x14ac:dyDescent="0.2">
      <c r="A2129" s="15">
        <v>2021</v>
      </c>
      <c r="B2129" s="15" t="s">
        <v>15</v>
      </c>
      <c r="C2129" s="16" t="str">
        <f t="shared" si="136"/>
        <v>Junio-2021</v>
      </c>
      <c r="D2129" s="15" t="s">
        <v>10</v>
      </c>
      <c r="E2129" s="67">
        <v>451950.23</v>
      </c>
      <c r="F2129" s="67">
        <v>255976652.37599999</v>
      </c>
      <c r="G2129" s="17">
        <f>+Tabla1[[#This Row],[Toneladas Km (Ton.Km)]]/Tabla1[[#This Row],[Toneladas (Ton)]]</f>
        <v>566.38239209658104</v>
      </c>
      <c r="H2129" s="18">
        <v>549774168.17490005</v>
      </c>
      <c r="I2129" s="18">
        <f t="shared" si="139"/>
        <v>1216.4484752555609</v>
      </c>
      <c r="J2129" s="18">
        <f t="shared" si="140"/>
        <v>2.1477512229019449</v>
      </c>
      <c r="K2129" s="18"/>
      <c r="L2129" s="56" t="str">
        <f>+VLOOKUP(Tabla1[[#This Row],[Operador]],OPE_6[#All],9,FALSE)</f>
        <v>F-BCyL SA - TAC - L. SM</v>
      </c>
    </row>
    <row r="2130" spans="1:12" x14ac:dyDescent="0.2">
      <c r="A2130" s="15">
        <v>2021</v>
      </c>
      <c r="B2130" s="15" t="s">
        <v>16</v>
      </c>
      <c r="C2130" s="16" t="str">
        <f t="shared" si="136"/>
        <v>Julio-2021</v>
      </c>
      <c r="D2130" s="15" t="s">
        <v>6</v>
      </c>
      <c r="E2130" s="67">
        <v>393006.46399999998</v>
      </c>
      <c r="F2130" s="67">
        <v>172532124.25999999</v>
      </c>
      <c r="G2130" s="17">
        <f>+Tabla1[[#This Row],[Toneladas Km (Ton.Km)]]/Tabla1[[#This Row],[Toneladas (Ton)]]</f>
        <v>439.00581813331195</v>
      </c>
      <c r="H2130" s="18">
        <v>416137412.04000008</v>
      </c>
      <c r="I2130" s="18">
        <f t="shared" si="139"/>
        <v>1058.8564060870003</v>
      </c>
      <c r="J2130" s="18">
        <f t="shared" si="140"/>
        <v>2.4119416243487231</v>
      </c>
      <c r="K2130" s="18"/>
      <c r="L2130" s="56" t="str">
        <f>+VLOOKUP(Tabla1[[#This Row],[Operador]],OPE_6[#All],9,FALSE)</f>
        <v>A-FSR SA</v>
      </c>
    </row>
    <row r="2131" spans="1:12" x14ac:dyDescent="0.2">
      <c r="A2131" s="15">
        <v>2021</v>
      </c>
      <c r="B2131" s="15" t="s">
        <v>16</v>
      </c>
      <c r="C2131" s="16" t="str">
        <f t="shared" si="136"/>
        <v>Julio-2021</v>
      </c>
      <c r="D2131" s="15" t="s">
        <v>81</v>
      </c>
      <c r="E2131" s="67">
        <v>420010.08999999997</v>
      </c>
      <c r="F2131" s="67">
        <v>184367148.4243238</v>
      </c>
      <c r="G2131" s="17">
        <f>+Tabla1[[#This Row],[Toneladas Km (Ton.Km)]]/Tabla1[[#This Row],[Toneladas (Ton)]]</f>
        <v>438.95885554636038</v>
      </c>
      <c r="H2131" s="18">
        <v>575877617.2899065</v>
      </c>
      <c r="I2131" s="18">
        <f t="shared" si="139"/>
        <v>1371.1042448763708</v>
      </c>
      <c r="J2131" s="18">
        <f t="shared" si="140"/>
        <v>3.1235370412331562</v>
      </c>
      <c r="K2131" s="18"/>
      <c r="L2131" s="56" t="str">
        <f>+VLOOKUP(Tabla1[[#This Row],[Operador]],OPE_6[#All],9,FALSE)</f>
        <v>B-FEP SA</v>
      </c>
    </row>
    <row r="2132" spans="1:12" x14ac:dyDescent="0.2">
      <c r="A2132" s="15">
        <v>2021</v>
      </c>
      <c r="B2132" s="15" t="s">
        <v>16</v>
      </c>
      <c r="C2132" s="16" t="str">
        <f t="shared" si="136"/>
        <v>Julio-2021</v>
      </c>
      <c r="D2132" s="15" t="s">
        <v>7</v>
      </c>
      <c r="E2132" s="67">
        <v>703576.83000000007</v>
      </c>
      <c r="F2132" s="67">
        <v>272466494.76399994</v>
      </c>
      <c r="G2132" s="17">
        <f>+Tabla1[[#This Row],[Toneladas Km (Ton.Km)]]/Tabla1[[#This Row],[Toneladas (Ton)]]</f>
        <v>387.2590499661564</v>
      </c>
      <c r="H2132" s="18">
        <v>750992903.3902812</v>
      </c>
      <c r="I2132" s="18">
        <f t="shared" si="139"/>
        <v>1067.3928864176512</v>
      </c>
      <c r="J2132" s="18">
        <f t="shared" si="140"/>
        <v>2.7562761580676645</v>
      </c>
      <c r="K2132" s="18"/>
      <c r="L2132" s="56" t="str">
        <f>+VLOOKUP(Tabla1[[#This Row],[Operador]],OPE_6[#All],9,FALSE)</f>
        <v>C-NCA SA</v>
      </c>
    </row>
    <row r="2133" spans="1:12" x14ac:dyDescent="0.2">
      <c r="A2133" s="15">
        <v>2021</v>
      </c>
      <c r="B2133" s="15" t="s">
        <v>16</v>
      </c>
      <c r="C2133" s="16" t="str">
        <f t="shared" si="136"/>
        <v>Julio-2021</v>
      </c>
      <c r="D2133" s="15" t="s">
        <v>8</v>
      </c>
      <c r="E2133" s="67">
        <v>247120.25000000032</v>
      </c>
      <c r="F2133" s="67">
        <v>192987350.07902953</v>
      </c>
      <c r="G2133" s="17">
        <f>+Tabla1[[#This Row],[Toneladas Km (Ton.Km)]]/Tabla1[[#This Row],[Toneladas (Ton)]]</f>
        <v>780.94510700369267</v>
      </c>
      <c r="H2133" s="18">
        <v>408957355.43999982</v>
      </c>
      <c r="I2133" s="18">
        <f t="shared" si="139"/>
        <v>1654.8921241379421</v>
      </c>
      <c r="J2133" s="18">
        <f t="shared" si="140"/>
        <v>2.1190889209708783</v>
      </c>
      <c r="K2133" s="18"/>
      <c r="L2133" s="56" t="str">
        <f>+VLOOKUP(Tabla1[[#This Row],[Operador]],OPE_6[#All],9,FALSE)</f>
        <v>D-BCyL SA - TAC - L. BEL</v>
      </c>
    </row>
    <row r="2134" spans="1:12" x14ac:dyDescent="0.2">
      <c r="A2134" s="15">
        <v>2021</v>
      </c>
      <c r="B2134" s="15" t="s">
        <v>16</v>
      </c>
      <c r="C2134" s="16" t="str">
        <f t="shared" si="136"/>
        <v>Julio-2021</v>
      </c>
      <c r="D2134" s="15" t="s">
        <v>9</v>
      </c>
      <c r="E2134" s="67">
        <v>47784.049999999974</v>
      </c>
      <c r="F2134" s="67">
        <v>31083831.203400008</v>
      </c>
      <c r="G2134" s="17">
        <f>+Tabla1[[#This Row],[Toneladas Km (Ton.Km)]]/Tabla1[[#This Row],[Toneladas (Ton)]]</f>
        <v>650.50641800768301</v>
      </c>
      <c r="H2134" s="18">
        <v>52074382.189999983</v>
      </c>
      <c r="I2134" s="18">
        <f t="shared" si="139"/>
        <v>1089.785863483736</v>
      </c>
      <c r="J2134" s="18">
        <f t="shared" si="140"/>
        <v>1.6752884111757751</v>
      </c>
      <c r="K2134" s="18"/>
      <c r="L2134" s="56" t="str">
        <f>+VLOOKUP(Tabla1[[#This Row],[Operador]],OPE_6[#All],9,FALSE)</f>
        <v>E-BCyL SA - TAC - L. URQ</v>
      </c>
    </row>
    <row r="2135" spans="1:12" x14ac:dyDescent="0.2">
      <c r="A2135" s="15">
        <v>2021</v>
      </c>
      <c r="B2135" s="15" t="s">
        <v>16</v>
      </c>
      <c r="C2135" s="16" t="str">
        <f t="shared" si="136"/>
        <v>Julio-2021</v>
      </c>
      <c r="D2135" s="15" t="s">
        <v>10</v>
      </c>
      <c r="E2135" s="67">
        <v>507927.98000000004</v>
      </c>
      <c r="F2135" s="67">
        <v>279502590.43549997</v>
      </c>
      <c r="G2135" s="17">
        <f>+Tabla1[[#This Row],[Toneladas Km (Ton.Km)]]/Tabla1[[#This Row],[Toneladas (Ton)]]</f>
        <v>550.27996377655734</v>
      </c>
      <c r="H2135" s="18">
        <v>604844247.30409992</v>
      </c>
      <c r="I2135" s="18">
        <f t="shared" si="139"/>
        <v>1190.8071047869817</v>
      </c>
      <c r="J2135" s="18">
        <f t="shared" si="140"/>
        <v>2.1640022955124567</v>
      </c>
      <c r="K2135" s="18"/>
      <c r="L2135" s="56" t="str">
        <f>+VLOOKUP(Tabla1[[#This Row],[Operador]],OPE_6[#All],9,FALSE)</f>
        <v>F-BCyL SA - TAC - L. SM</v>
      </c>
    </row>
    <row r="2136" spans="1:12" x14ac:dyDescent="0.2">
      <c r="A2136" s="15">
        <v>2021</v>
      </c>
      <c r="B2136" s="15" t="s">
        <v>28</v>
      </c>
      <c r="C2136" s="16" t="str">
        <f t="shared" si="136"/>
        <v>Agosto-2021</v>
      </c>
      <c r="D2136" s="15" t="s">
        <v>6</v>
      </c>
      <c r="E2136" s="67">
        <v>393060.21900000004</v>
      </c>
      <c r="F2136" s="67">
        <v>166957015.65899998</v>
      </c>
      <c r="G2136" s="17">
        <f>+Tabla1[[#This Row],[Toneladas Km (Ton.Km)]]/Tabla1[[#This Row],[Toneladas (Ton)]]</f>
        <v>424.76192600655924</v>
      </c>
      <c r="H2136" s="18">
        <v>467653750.44</v>
      </c>
      <c r="I2136" s="18">
        <f t="shared" si="139"/>
        <v>1189.7763442705455</v>
      </c>
      <c r="J2136" s="18">
        <f t="shared" si="140"/>
        <v>2.8010428228733777</v>
      </c>
      <c r="K2136" s="18"/>
      <c r="L2136" s="56" t="str">
        <f>+VLOOKUP(Tabla1[[#This Row],[Operador]],OPE_6[#All],9,FALSE)</f>
        <v>A-FSR SA</v>
      </c>
    </row>
    <row r="2137" spans="1:12" x14ac:dyDescent="0.2">
      <c r="A2137" s="15">
        <v>2021</v>
      </c>
      <c r="B2137" s="15" t="s">
        <v>28</v>
      </c>
      <c r="C2137" s="16" t="str">
        <f t="shared" si="136"/>
        <v>Agosto-2021</v>
      </c>
      <c r="D2137" s="15" t="s">
        <v>81</v>
      </c>
      <c r="E2137" s="67">
        <v>420000.00000000006</v>
      </c>
      <c r="F2137" s="67">
        <v>184440535.66921178</v>
      </c>
      <c r="G2137" s="17">
        <f>+Tabla1[[#This Row],[Toneladas Km (Ton.Km)]]/Tabla1[[#This Row],[Toneladas (Ton)]]</f>
        <v>439.14413254574225</v>
      </c>
      <c r="H2137" s="18">
        <v>573453812.85255969</v>
      </c>
      <c r="I2137" s="18">
        <f t="shared" si="139"/>
        <v>1365.3662210775228</v>
      </c>
      <c r="J2137" s="18">
        <f t="shared" si="140"/>
        <v>3.1091528268006705</v>
      </c>
      <c r="K2137" s="18"/>
      <c r="L2137" s="56" t="str">
        <f>+VLOOKUP(Tabla1[[#This Row],[Operador]],OPE_6[#All],9,FALSE)</f>
        <v>B-FEP SA</v>
      </c>
    </row>
    <row r="2138" spans="1:12" x14ac:dyDescent="0.2">
      <c r="A2138" s="15">
        <v>2021</v>
      </c>
      <c r="B2138" s="15" t="s">
        <v>28</v>
      </c>
      <c r="C2138" s="16" t="str">
        <f t="shared" si="136"/>
        <v>Agosto-2021</v>
      </c>
      <c r="D2138" s="15" t="s">
        <v>7</v>
      </c>
      <c r="E2138" s="67">
        <v>665255.02</v>
      </c>
      <c r="F2138" s="67">
        <v>287502452.45999998</v>
      </c>
      <c r="G2138" s="17">
        <f>+Tabla1[[#This Row],[Toneladas Km (Ton.Km)]]/Tabla1[[#This Row],[Toneladas (Ton)]]</f>
        <v>432.16878312319983</v>
      </c>
      <c r="H2138" s="18">
        <v>780322833.1099999</v>
      </c>
      <c r="I2138" s="18">
        <f t="shared" si="139"/>
        <v>1172.967974161247</v>
      </c>
      <c r="J2138" s="18">
        <f t="shared" si="140"/>
        <v>2.7141432235906429</v>
      </c>
      <c r="K2138" s="18"/>
      <c r="L2138" s="56" t="str">
        <f>+VLOOKUP(Tabla1[[#This Row],[Operador]],OPE_6[#All],9,FALSE)</f>
        <v>C-NCA SA</v>
      </c>
    </row>
    <row r="2139" spans="1:12" x14ac:dyDescent="0.2">
      <c r="A2139" s="15">
        <v>2021</v>
      </c>
      <c r="B2139" s="15" t="s">
        <v>28</v>
      </c>
      <c r="C2139" s="16" t="str">
        <f t="shared" si="136"/>
        <v>Agosto-2021</v>
      </c>
      <c r="D2139" s="15" t="s">
        <v>8</v>
      </c>
      <c r="E2139" s="67">
        <v>253450.59999999998</v>
      </c>
      <c r="F2139" s="67">
        <v>194157184.99094325</v>
      </c>
      <c r="G2139" s="17">
        <f>+Tabla1[[#This Row],[Toneladas Km (Ton.Km)]]/Tabla1[[#This Row],[Toneladas (Ton)]]</f>
        <v>766.05533776974005</v>
      </c>
      <c r="H2139" s="18">
        <v>418948659.57000017</v>
      </c>
      <c r="I2139" s="18">
        <f t="shared" si="139"/>
        <v>1652.9795532936209</v>
      </c>
      <c r="J2139" s="18">
        <f t="shared" si="140"/>
        <v>2.1577808701209933</v>
      </c>
      <c r="K2139" s="18"/>
      <c r="L2139" s="56" t="str">
        <f>+VLOOKUP(Tabla1[[#This Row],[Operador]],OPE_6[#All],9,FALSE)</f>
        <v>D-BCyL SA - TAC - L. BEL</v>
      </c>
    </row>
    <row r="2140" spans="1:12" x14ac:dyDescent="0.2">
      <c r="A2140" s="15">
        <v>2021</v>
      </c>
      <c r="B2140" s="15" t="s">
        <v>28</v>
      </c>
      <c r="C2140" s="16" t="str">
        <f t="shared" si="136"/>
        <v>Agosto-2021</v>
      </c>
      <c r="D2140" s="15" t="s">
        <v>9</v>
      </c>
      <c r="E2140" s="67">
        <v>43172.189999999973</v>
      </c>
      <c r="F2140" s="67">
        <v>28856896.885800004</v>
      </c>
      <c r="G2140" s="17">
        <f>+Tabla1[[#This Row],[Toneladas Km (Ton.Km)]]/Tabla1[[#This Row],[Toneladas (Ton)]]</f>
        <v>668.41401573096061</v>
      </c>
      <c r="H2140" s="18">
        <v>47754385.680000022</v>
      </c>
      <c r="I2140" s="18">
        <f t="shared" si="139"/>
        <v>1106.1376705698749</v>
      </c>
      <c r="J2140" s="18">
        <f t="shared" si="140"/>
        <v>1.6548690550126044</v>
      </c>
      <c r="K2140" s="18"/>
      <c r="L2140" s="56" t="str">
        <f>+VLOOKUP(Tabla1[[#This Row],[Operador]],OPE_6[#All],9,FALSE)</f>
        <v>E-BCyL SA - TAC - L. URQ</v>
      </c>
    </row>
    <row r="2141" spans="1:12" x14ac:dyDescent="0.2">
      <c r="A2141" s="15">
        <v>2021</v>
      </c>
      <c r="B2141" s="15" t="s">
        <v>28</v>
      </c>
      <c r="C2141" s="16" t="str">
        <f t="shared" si="136"/>
        <v>Agosto-2021</v>
      </c>
      <c r="D2141" s="15" t="s">
        <v>10</v>
      </c>
      <c r="E2141" s="67">
        <v>511610.5</v>
      </c>
      <c r="F2141" s="67">
        <v>281509325.2816</v>
      </c>
      <c r="G2141" s="17">
        <f>+Tabla1[[#This Row],[Toneladas Km (Ton.Km)]]/Tabla1[[#This Row],[Toneladas (Ton)]]</f>
        <v>550.2414928575547</v>
      </c>
      <c r="H2141" s="18">
        <v>596883346.62740016</v>
      </c>
      <c r="I2141" s="18">
        <f t="shared" si="139"/>
        <v>1166.6753255208801</v>
      </c>
      <c r="J2141" s="18">
        <f t="shared" si="140"/>
        <v>2.120296889029607</v>
      </c>
      <c r="K2141" s="18"/>
      <c r="L2141" s="56" t="str">
        <f>+VLOOKUP(Tabla1[[#This Row],[Operador]],OPE_6[#All],9,FALSE)</f>
        <v>F-BCyL SA - TAC - L. SM</v>
      </c>
    </row>
    <row r="2142" spans="1:12" x14ac:dyDescent="0.2">
      <c r="A2142" s="15">
        <v>2021</v>
      </c>
      <c r="B2142" s="15" t="s">
        <v>29</v>
      </c>
      <c r="C2142" s="16" t="str">
        <f t="shared" si="136"/>
        <v>Septiembre-2021</v>
      </c>
      <c r="D2142" s="15" t="s">
        <v>6</v>
      </c>
      <c r="E2142" s="67">
        <v>364041.37099999993</v>
      </c>
      <c r="F2142" s="67">
        <v>155872306.896</v>
      </c>
      <c r="G2142" s="17">
        <f>+Tabla1[[#This Row],[Toneladas Km (Ton.Km)]]/Tabla1[[#This Row],[Toneladas (Ton)]]</f>
        <v>428.17195877443288</v>
      </c>
      <c r="H2142" s="18">
        <v>440934102.33000004</v>
      </c>
      <c r="I2142" s="18">
        <f t="shared" si="139"/>
        <v>1211.2197608716294</v>
      </c>
      <c r="J2142" s="18">
        <f t="shared" si="140"/>
        <v>2.828816170817289</v>
      </c>
      <c r="K2142" s="18"/>
      <c r="L2142" s="56" t="str">
        <f>+VLOOKUP(Tabla1[[#This Row],[Operador]],OPE_6[#All],9,FALSE)</f>
        <v>A-FSR SA</v>
      </c>
    </row>
    <row r="2143" spans="1:12" x14ac:dyDescent="0.2">
      <c r="A2143" s="15">
        <v>2021</v>
      </c>
      <c r="B2143" s="15" t="s">
        <v>29</v>
      </c>
      <c r="C2143" s="16" t="str">
        <f t="shared" si="136"/>
        <v>Septiembre-2021</v>
      </c>
      <c r="D2143" s="15" t="s">
        <v>81</v>
      </c>
      <c r="E2143" s="67">
        <v>384999.99999999988</v>
      </c>
      <c r="F2143" s="67">
        <v>170520871.72454253</v>
      </c>
      <c r="G2143" s="17">
        <f>+Tabla1[[#This Row],[Toneladas Km (Ton.Km)]]/Tabla1[[#This Row],[Toneladas (Ton)]]</f>
        <v>442.91135512868203</v>
      </c>
      <c r="H2143" s="18">
        <v>524141433.25828254</v>
      </c>
      <c r="I2143" s="18">
        <f t="shared" si="139"/>
        <v>1361.4063201513836</v>
      </c>
      <c r="J2143" s="18">
        <f t="shared" si="140"/>
        <v>3.073767028970944</v>
      </c>
      <c r="K2143" s="18"/>
      <c r="L2143" s="56" t="str">
        <f>+VLOOKUP(Tabla1[[#This Row],[Operador]],OPE_6[#All],9,FALSE)</f>
        <v>B-FEP SA</v>
      </c>
    </row>
    <row r="2144" spans="1:12" x14ac:dyDescent="0.2">
      <c r="A2144" s="15">
        <v>2021</v>
      </c>
      <c r="B2144" s="15" t="s">
        <v>29</v>
      </c>
      <c r="C2144" s="16" t="str">
        <f t="shared" si="136"/>
        <v>Septiembre-2021</v>
      </c>
      <c r="D2144" s="15" t="s">
        <v>7</v>
      </c>
      <c r="E2144" s="67">
        <v>713957.11</v>
      </c>
      <c r="F2144" s="67">
        <v>289655693.56</v>
      </c>
      <c r="G2144" s="17">
        <f>+Tabla1[[#This Row],[Toneladas Km (Ton.Km)]]/Tabla1[[#This Row],[Toneladas (Ton)]]</f>
        <v>405.70461376874584</v>
      </c>
      <c r="H2144" s="18">
        <v>796492190.38</v>
      </c>
      <c r="I2144" s="18">
        <f t="shared" si="139"/>
        <v>1115.602294905362</v>
      </c>
      <c r="J2144" s="18">
        <f t="shared" si="140"/>
        <v>2.749789519379886</v>
      </c>
      <c r="K2144" s="18"/>
      <c r="L2144" s="56" t="str">
        <f>+VLOOKUP(Tabla1[[#This Row],[Operador]],OPE_6[#All],9,FALSE)</f>
        <v>C-NCA SA</v>
      </c>
    </row>
    <row r="2145" spans="1:12" x14ac:dyDescent="0.2">
      <c r="A2145" s="15">
        <v>2021</v>
      </c>
      <c r="B2145" s="15" t="s">
        <v>29</v>
      </c>
      <c r="C2145" s="16" t="str">
        <f t="shared" si="136"/>
        <v>Septiembre-2021</v>
      </c>
      <c r="D2145" s="15" t="s">
        <v>8</v>
      </c>
      <c r="E2145" s="67">
        <v>257510.00000000006</v>
      </c>
      <c r="F2145" s="67">
        <v>197900599.93278366</v>
      </c>
      <c r="G2145" s="17">
        <f>+Tabla1[[#This Row],[Toneladas Km (Ton.Km)]]/Tabla1[[#This Row],[Toneladas (Ton)]]</f>
        <v>768.51617386813564</v>
      </c>
      <c r="H2145" s="18">
        <v>432727555.86000085</v>
      </c>
      <c r="I2145" s="18">
        <f t="shared" si="139"/>
        <v>1680.4301031416285</v>
      </c>
      <c r="J2145" s="18">
        <f t="shared" si="140"/>
        <v>2.1865904196701549</v>
      </c>
      <c r="K2145" s="18"/>
      <c r="L2145" s="56" t="str">
        <f>+VLOOKUP(Tabla1[[#This Row],[Operador]],OPE_6[#All],9,FALSE)</f>
        <v>D-BCyL SA - TAC - L. BEL</v>
      </c>
    </row>
    <row r="2146" spans="1:12" x14ac:dyDescent="0.2">
      <c r="A2146" s="15">
        <v>2021</v>
      </c>
      <c r="B2146" s="15" t="s">
        <v>29</v>
      </c>
      <c r="C2146" s="16" t="str">
        <f t="shared" si="136"/>
        <v>Septiembre-2021</v>
      </c>
      <c r="D2146" s="15" t="s">
        <v>9</v>
      </c>
      <c r="E2146" s="67">
        <v>40319.319999999992</v>
      </c>
      <c r="F2146" s="67">
        <v>28144474.336799994</v>
      </c>
      <c r="G2146" s="17">
        <f>+Tabla1[[#This Row],[Toneladas Km (Ton.Km)]]/Tabla1[[#This Row],[Toneladas (Ton)]]</f>
        <v>698.03940981147502</v>
      </c>
      <c r="H2146" s="18">
        <v>48268197.100000001</v>
      </c>
      <c r="I2146" s="18">
        <f t="shared" si="139"/>
        <v>1197.1480942634948</v>
      </c>
      <c r="J2146" s="18">
        <f t="shared" si="140"/>
        <v>1.7150150513519258</v>
      </c>
      <c r="K2146" s="18"/>
      <c r="L2146" s="56" t="str">
        <f>+VLOOKUP(Tabla1[[#This Row],[Operador]],OPE_6[#All],9,FALSE)</f>
        <v>E-BCyL SA - TAC - L. URQ</v>
      </c>
    </row>
    <row r="2147" spans="1:12" x14ac:dyDescent="0.2">
      <c r="A2147" s="15">
        <v>2021</v>
      </c>
      <c r="B2147" s="15" t="s">
        <v>29</v>
      </c>
      <c r="C2147" s="16" t="str">
        <f t="shared" si="136"/>
        <v>Septiembre-2021</v>
      </c>
      <c r="D2147" s="15" t="s">
        <v>10</v>
      </c>
      <c r="E2147" s="67">
        <v>532746.54999999993</v>
      </c>
      <c r="F2147" s="67">
        <v>299406536.29640007</v>
      </c>
      <c r="G2147" s="17">
        <f>+Tabla1[[#This Row],[Toneladas Km (Ton.Km)]]/Tabla1[[#This Row],[Toneladas (Ton)]]</f>
        <v>562.00558463757318</v>
      </c>
      <c r="H2147" s="18">
        <v>624002685.26989985</v>
      </c>
      <c r="I2147" s="18">
        <f t="shared" si="139"/>
        <v>1171.2937141871682</v>
      </c>
      <c r="J2147" s="18">
        <f t="shared" si="140"/>
        <v>2.084131806167929</v>
      </c>
      <c r="K2147" s="18"/>
      <c r="L2147" s="56" t="str">
        <f>+VLOOKUP(Tabla1[[#This Row],[Operador]],OPE_6[#All],9,FALSE)</f>
        <v>F-BCyL SA - TAC - L. SM</v>
      </c>
    </row>
    <row r="2148" spans="1:12" x14ac:dyDescent="0.2">
      <c r="A2148" s="15">
        <v>2021</v>
      </c>
      <c r="B2148" s="15" t="s">
        <v>30</v>
      </c>
      <c r="C2148" s="16" t="str">
        <f t="shared" si="136"/>
        <v>Octubre-2021</v>
      </c>
      <c r="D2148" s="15" t="s">
        <v>6</v>
      </c>
      <c r="E2148" s="67">
        <v>400250.56400000001</v>
      </c>
      <c r="F2148" s="67">
        <v>175558731.588</v>
      </c>
      <c r="G2148" s="17">
        <f>+Tabla1[[#This Row],[Toneladas Km (Ton.Km)]]/Tabla1[[#This Row],[Toneladas (Ton)]]</f>
        <v>438.62207171805505</v>
      </c>
      <c r="H2148" s="18">
        <v>513075653.58999997</v>
      </c>
      <c r="I2148" s="18">
        <f t="shared" si="139"/>
        <v>1281.8861476732359</v>
      </c>
      <c r="J2148" s="18">
        <f t="shared" si="140"/>
        <v>2.9225299644684282</v>
      </c>
      <c r="K2148" s="18"/>
      <c r="L2148" s="56" t="str">
        <f>+VLOOKUP(Tabla1[[#This Row],[Operador]],OPE_6[#All],9,FALSE)</f>
        <v>A-FSR SA</v>
      </c>
    </row>
    <row r="2149" spans="1:12" x14ac:dyDescent="0.2">
      <c r="A2149" s="15">
        <v>2021</v>
      </c>
      <c r="B2149" s="15" t="s">
        <v>30</v>
      </c>
      <c r="C2149" s="16" t="str">
        <f t="shared" si="136"/>
        <v>Octubre-2021</v>
      </c>
      <c r="D2149" s="15" t="s">
        <v>81</v>
      </c>
      <c r="E2149" s="67">
        <v>410000.00000000006</v>
      </c>
      <c r="F2149" s="67">
        <v>183178189.64508399</v>
      </c>
      <c r="G2149" s="17">
        <f>+Tabla1[[#This Row],[Toneladas Km (Ton.Km)]]/Tabla1[[#This Row],[Toneladas (Ton)]]</f>
        <v>446.77607230508283</v>
      </c>
      <c r="H2149" s="18">
        <v>542649404.65227032</v>
      </c>
      <c r="I2149" s="18">
        <f t="shared" si="139"/>
        <v>1323.53513329822</v>
      </c>
      <c r="J2149" s="18">
        <f t="shared" si="140"/>
        <v>2.9624127506865201</v>
      </c>
      <c r="K2149" s="18"/>
      <c r="L2149" s="56" t="str">
        <f>+VLOOKUP(Tabla1[[#This Row],[Operador]],OPE_6[#All],9,FALSE)</f>
        <v>B-FEP SA</v>
      </c>
    </row>
    <row r="2150" spans="1:12" x14ac:dyDescent="0.2">
      <c r="A2150" s="15">
        <v>2021</v>
      </c>
      <c r="B2150" s="15" t="s">
        <v>30</v>
      </c>
      <c r="C2150" s="16" t="str">
        <f t="shared" si="136"/>
        <v>Octubre-2021</v>
      </c>
      <c r="D2150" s="15" t="s">
        <v>7</v>
      </c>
      <c r="E2150" s="67">
        <v>624665.72</v>
      </c>
      <c r="F2150" s="67">
        <v>258875934.19999996</v>
      </c>
      <c r="G2150" s="17">
        <f>+Tabla1[[#This Row],[Toneladas Km (Ton.Km)]]/Tabla1[[#This Row],[Toneladas (Ton)]]</f>
        <v>414.42314811192131</v>
      </c>
      <c r="H2150" s="18">
        <v>701335457.32000005</v>
      </c>
      <c r="I2150" s="18">
        <f t="shared" si="139"/>
        <v>1122.7372254715692</v>
      </c>
      <c r="J2150" s="18">
        <f t="shared" si="140"/>
        <v>2.709156644812603</v>
      </c>
      <c r="K2150" s="18"/>
      <c r="L2150" s="56" t="str">
        <f>+VLOOKUP(Tabla1[[#This Row],[Operador]],OPE_6[#All],9,FALSE)</f>
        <v>C-NCA SA</v>
      </c>
    </row>
    <row r="2151" spans="1:12" x14ac:dyDescent="0.2">
      <c r="A2151" s="15">
        <v>2021</v>
      </c>
      <c r="B2151" s="15" t="s">
        <v>30</v>
      </c>
      <c r="C2151" s="16" t="str">
        <f t="shared" si="136"/>
        <v>Octubre-2021</v>
      </c>
      <c r="D2151" s="15" t="s">
        <v>8</v>
      </c>
      <c r="E2151" s="67">
        <v>266443.71000000008</v>
      </c>
      <c r="F2151" s="67">
        <v>199487349.58929816</v>
      </c>
      <c r="G2151" s="17">
        <f>+Tabla1[[#This Row],[Toneladas Km (Ton.Km)]]/Tabla1[[#This Row],[Toneladas (Ton)]]</f>
        <v>748.70354263306911</v>
      </c>
      <c r="H2151" s="18">
        <v>443434557.77000076</v>
      </c>
      <c r="I2151" s="18">
        <f t="shared" si="139"/>
        <v>1664.2710678739634</v>
      </c>
      <c r="J2151" s="18">
        <f t="shared" si="140"/>
        <v>2.2228705663939983</v>
      </c>
      <c r="K2151" s="18"/>
      <c r="L2151" s="56" t="str">
        <f>+VLOOKUP(Tabla1[[#This Row],[Operador]],OPE_6[#All],9,FALSE)</f>
        <v>D-BCyL SA - TAC - L. BEL</v>
      </c>
    </row>
    <row r="2152" spans="1:12" x14ac:dyDescent="0.2">
      <c r="A2152" s="15">
        <v>2021</v>
      </c>
      <c r="B2152" s="15" t="s">
        <v>30</v>
      </c>
      <c r="C2152" s="16" t="str">
        <f t="shared" si="136"/>
        <v>Octubre-2021</v>
      </c>
      <c r="D2152" s="15" t="s">
        <v>9</v>
      </c>
      <c r="E2152" s="67">
        <v>40058.240000000005</v>
      </c>
      <c r="F2152" s="67">
        <v>27923838.869999997</v>
      </c>
      <c r="G2152" s="17">
        <f>+Tabla1[[#This Row],[Toneladas Km (Ton.Km)]]/Tabla1[[#This Row],[Toneladas (Ton)]]</f>
        <v>697.08102178228478</v>
      </c>
      <c r="H2152" s="18">
        <v>46775110.29999993</v>
      </c>
      <c r="I2152" s="18">
        <f t="shared" si="139"/>
        <v>1167.6776188868987</v>
      </c>
      <c r="J2152" s="18">
        <f t="shared" si="140"/>
        <v>1.6750959822452212</v>
      </c>
      <c r="K2152" s="18"/>
      <c r="L2152" s="56" t="str">
        <f>+VLOOKUP(Tabla1[[#This Row],[Operador]],OPE_6[#All],9,FALSE)</f>
        <v>E-BCyL SA - TAC - L. URQ</v>
      </c>
    </row>
    <row r="2153" spans="1:12" x14ac:dyDescent="0.2">
      <c r="A2153" s="15">
        <v>2021</v>
      </c>
      <c r="B2153" s="15" t="s">
        <v>30</v>
      </c>
      <c r="C2153" s="16" t="str">
        <f t="shared" si="136"/>
        <v>Octubre-2021</v>
      </c>
      <c r="D2153" s="15" t="s">
        <v>10</v>
      </c>
      <c r="E2153" s="67">
        <v>543749.76</v>
      </c>
      <c r="F2153" s="67">
        <v>297598405.15339988</v>
      </c>
      <c r="G2153" s="17">
        <f>+Tabla1[[#This Row],[Toneladas Km (Ton.Km)]]/Tabla1[[#This Row],[Toneladas (Ton)]]</f>
        <v>547.30765334664216</v>
      </c>
      <c r="H2153" s="18">
        <v>661491891.0029</v>
      </c>
      <c r="I2153" s="18">
        <f t="shared" si="139"/>
        <v>1216.5373479942318</v>
      </c>
      <c r="J2153" s="18">
        <f t="shared" si="140"/>
        <v>2.2227669219595709</v>
      </c>
      <c r="K2153" s="18"/>
      <c r="L2153" s="56" t="str">
        <f>+VLOOKUP(Tabla1[[#This Row],[Operador]],OPE_6[#All],9,FALSE)</f>
        <v>F-BCyL SA - TAC - L. SM</v>
      </c>
    </row>
    <row r="2154" spans="1:12" x14ac:dyDescent="0.2">
      <c r="A2154" s="15">
        <v>2021</v>
      </c>
      <c r="B2154" s="15" t="s">
        <v>31</v>
      </c>
      <c r="C2154" s="16" t="str">
        <f t="shared" ref="C2154:C2217" si="141" xml:space="preserve"> B2154 &amp; "-" &amp; A2154</f>
        <v>Noviembre-2021</v>
      </c>
      <c r="D2154" s="15" t="s">
        <v>6</v>
      </c>
      <c r="E2154" s="67">
        <v>385471.79100000003</v>
      </c>
      <c r="F2154" s="67">
        <v>153882533.90699998</v>
      </c>
      <c r="G2154" s="17">
        <f>+Tabla1[[#This Row],[Toneladas Km (Ton.Km)]]/Tabla1[[#This Row],[Toneladas (Ton)]]</f>
        <v>399.20569416453088</v>
      </c>
      <c r="H2154" s="18">
        <v>471877061.29000002</v>
      </c>
      <c r="I2154" s="18">
        <f t="shared" si="139"/>
        <v>1224.1545874624064</v>
      </c>
      <c r="J2154" s="18">
        <f t="shared" si="140"/>
        <v>3.0664757676474337</v>
      </c>
      <c r="K2154" s="18"/>
      <c r="L2154" s="56" t="str">
        <f>+VLOOKUP(Tabla1[[#This Row],[Operador]],OPE_6[#All],9,FALSE)</f>
        <v>A-FSR SA</v>
      </c>
    </row>
    <row r="2155" spans="1:12" x14ac:dyDescent="0.2">
      <c r="A2155" s="15">
        <v>2021</v>
      </c>
      <c r="B2155" s="15" t="s">
        <v>31</v>
      </c>
      <c r="C2155" s="16" t="str">
        <f t="shared" si="141"/>
        <v>Noviembre-2021</v>
      </c>
      <c r="D2155" s="15" t="s">
        <v>81</v>
      </c>
      <c r="E2155" s="67">
        <v>298999.99999999988</v>
      </c>
      <c r="F2155" s="67">
        <v>129372892.47547118</v>
      </c>
      <c r="G2155" s="17">
        <f>+Tabla1[[#This Row],[Toneladas Km (Ton.Km)]]/Tabla1[[#This Row],[Toneladas (Ton)]]</f>
        <v>432.68525911528843</v>
      </c>
      <c r="H2155" s="18">
        <v>393667184.03701919</v>
      </c>
      <c r="I2155" s="18">
        <f t="shared" si="139"/>
        <v>1316.6126556422053</v>
      </c>
      <c r="J2155" s="18">
        <f t="shared" si="140"/>
        <v>3.0428877062608586</v>
      </c>
      <c r="K2155" s="18"/>
      <c r="L2155" s="56" t="str">
        <f>+VLOOKUP(Tabla1[[#This Row],[Operador]],OPE_6[#All],9,FALSE)</f>
        <v>B-FEP SA</v>
      </c>
    </row>
    <row r="2156" spans="1:12" x14ac:dyDescent="0.2">
      <c r="A2156" s="15">
        <v>2021</v>
      </c>
      <c r="B2156" s="15" t="s">
        <v>31</v>
      </c>
      <c r="C2156" s="16" t="str">
        <f t="shared" si="141"/>
        <v>Noviembre-2021</v>
      </c>
      <c r="D2156" s="15" t="s">
        <v>7</v>
      </c>
      <c r="E2156" s="67">
        <v>541707.27</v>
      </c>
      <c r="F2156" s="67">
        <v>244156006.07999995</v>
      </c>
      <c r="G2156" s="17">
        <f>+Tabla1[[#This Row],[Toneladas Km (Ton.Km)]]/Tabla1[[#This Row],[Toneladas (Ton)]]</f>
        <v>450.71576403248184</v>
      </c>
      <c r="H2156" s="18">
        <v>660953861.52999997</v>
      </c>
      <c r="I2156" s="18">
        <f t="shared" si="139"/>
        <v>1220.1310525701454</v>
      </c>
      <c r="J2156" s="18">
        <f t="shared" si="140"/>
        <v>2.7070964673030913</v>
      </c>
      <c r="K2156" s="18"/>
      <c r="L2156" s="56" t="str">
        <f>+VLOOKUP(Tabla1[[#This Row],[Operador]],OPE_6[#All],9,FALSE)</f>
        <v>C-NCA SA</v>
      </c>
    </row>
    <row r="2157" spans="1:12" x14ac:dyDescent="0.2">
      <c r="A2157" s="15">
        <v>2021</v>
      </c>
      <c r="B2157" s="15" t="s">
        <v>31</v>
      </c>
      <c r="C2157" s="16" t="str">
        <f t="shared" si="141"/>
        <v>Noviembre-2021</v>
      </c>
      <c r="D2157" s="15" t="s">
        <v>8</v>
      </c>
      <c r="E2157" s="67">
        <v>252916.41000000012</v>
      </c>
      <c r="F2157" s="67">
        <v>182537802.21012607</v>
      </c>
      <c r="G2157" s="17">
        <f>+Tabla1[[#This Row],[Toneladas Km (Ton.Km)]]/Tabla1[[#This Row],[Toneladas (Ton)]]</f>
        <v>721.7317461137693</v>
      </c>
      <c r="H2157" s="18">
        <v>410695257.3700009</v>
      </c>
      <c r="I2157" s="18">
        <f t="shared" si="139"/>
        <v>1623.8379208767067</v>
      </c>
      <c r="J2157" s="18">
        <f t="shared" si="140"/>
        <v>2.2499189340366565</v>
      </c>
      <c r="K2157" s="18"/>
      <c r="L2157" s="56" t="str">
        <f>+VLOOKUP(Tabla1[[#This Row],[Operador]],OPE_6[#All],9,FALSE)</f>
        <v>D-BCyL SA - TAC - L. BEL</v>
      </c>
    </row>
    <row r="2158" spans="1:12" x14ac:dyDescent="0.2">
      <c r="A2158" s="15">
        <v>2021</v>
      </c>
      <c r="B2158" s="15" t="s">
        <v>31</v>
      </c>
      <c r="C2158" s="16" t="str">
        <f t="shared" si="141"/>
        <v>Noviembre-2021</v>
      </c>
      <c r="D2158" s="15" t="s">
        <v>9</v>
      </c>
      <c r="E2158" s="67">
        <v>42360.070000000007</v>
      </c>
      <c r="F2158" s="67">
        <v>27936625.130599998</v>
      </c>
      <c r="G2158" s="17">
        <f>+Tabla1[[#This Row],[Toneladas Km (Ton.Km)]]/Tabla1[[#This Row],[Toneladas (Ton)]]</f>
        <v>659.50375272278802</v>
      </c>
      <c r="H2158" s="18">
        <v>49731151.719999872</v>
      </c>
      <c r="I2158" s="18">
        <f t="shared" ref="I2158:I2165" si="142">+H2158/E2158</f>
        <v>1174.010140209869</v>
      </c>
      <c r="J2158" s="18">
        <f t="shared" ref="J2158:J2165" si="143">+H2158/F2158</f>
        <v>1.7801417131637542</v>
      </c>
      <c r="K2158" s="18"/>
      <c r="L2158" s="56" t="str">
        <f>+VLOOKUP(Tabla1[[#This Row],[Operador]],OPE_6[#All],9,FALSE)</f>
        <v>E-BCyL SA - TAC - L. URQ</v>
      </c>
    </row>
    <row r="2159" spans="1:12" x14ac:dyDescent="0.2">
      <c r="A2159" s="15">
        <v>2021</v>
      </c>
      <c r="B2159" s="15" t="s">
        <v>31</v>
      </c>
      <c r="C2159" s="16" t="str">
        <f t="shared" si="141"/>
        <v>Noviembre-2021</v>
      </c>
      <c r="D2159" s="15" t="s">
        <v>10</v>
      </c>
      <c r="E2159" s="67">
        <v>485486.44999999995</v>
      </c>
      <c r="F2159" s="67">
        <v>272659012.43189996</v>
      </c>
      <c r="G2159" s="17">
        <f>+Tabla1[[#This Row],[Toneladas Km (Ton.Km)]]/Tabla1[[#This Row],[Toneladas (Ton)]]</f>
        <v>561.62023148514231</v>
      </c>
      <c r="H2159" s="18">
        <v>614586329.11389983</v>
      </c>
      <c r="I2159" s="18">
        <f t="shared" si="142"/>
        <v>1265.9186041420928</v>
      </c>
      <c r="J2159" s="18">
        <f t="shared" si="143"/>
        <v>2.2540473671942185</v>
      </c>
      <c r="K2159" s="18"/>
      <c r="L2159" s="56" t="str">
        <f>+VLOOKUP(Tabla1[[#This Row],[Operador]],OPE_6[#All],9,FALSE)</f>
        <v>F-BCyL SA - TAC - L. SM</v>
      </c>
    </row>
    <row r="2160" spans="1:12" x14ac:dyDescent="0.2">
      <c r="A2160" s="15">
        <v>2021</v>
      </c>
      <c r="B2160" s="15" t="s">
        <v>32</v>
      </c>
      <c r="C2160" s="16" t="str">
        <f t="shared" si="141"/>
        <v>Diciembre-2021</v>
      </c>
      <c r="D2160" s="15" t="s">
        <v>6</v>
      </c>
      <c r="E2160" s="67">
        <v>344963.31799999997</v>
      </c>
      <c r="F2160" s="67">
        <v>145892736.80800003</v>
      </c>
      <c r="G2160" s="17">
        <f>+Tabla1[[#This Row],[Toneladas Km (Ton.Km)]]/Tabla1[[#This Row],[Toneladas (Ton)]]</f>
        <v>422.92246507206903</v>
      </c>
      <c r="H2160" s="18">
        <v>438103950.44999999</v>
      </c>
      <c r="I2160" s="18">
        <f t="shared" si="142"/>
        <v>1270.0015554987212</v>
      </c>
      <c r="J2160" s="18">
        <f t="shared" si="143"/>
        <v>3.0029181714958173</v>
      </c>
      <c r="K2160" s="18"/>
      <c r="L2160" s="56" t="str">
        <f>+VLOOKUP(Tabla1[[#This Row],[Operador]],OPE_6[#All],9,FALSE)</f>
        <v>A-FSR SA</v>
      </c>
    </row>
    <row r="2161" spans="1:12" x14ac:dyDescent="0.2">
      <c r="A2161" s="15">
        <v>2021</v>
      </c>
      <c r="B2161" s="15" t="s">
        <v>32</v>
      </c>
      <c r="C2161" s="16" t="str">
        <f t="shared" si="141"/>
        <v>Diciembre-2021</v>
      </c>
      <c r="D2161" s="15" t="s">
        <v>81</v>
      </c>
      <c r="E2161" s="67">
        <v>284000</v>
      </c>
      <c r="F2161" s="67">
        <v>122208072.40530232</v>
      </c>
      <c r="G2161" s="17">
        <f>+Tabla1[[#This Row],[Toneladas Km (Ton.Km)]]/Tabla1[[#This Row],[Toneladas (Ton)]]</f>
        <v>430.31011410317717</v>
      </c>
      <c r="H2161" s="18">
        <v>396964887.61626697</v>
      </c>
      <c r="I2161" s="18">
        <f t="shared" si="142"/>
        <v>1397.7636887896724</v>
      </c>
      <c r="J2161" s="18">
        <f t="shared" si="143"/>
        <v>3.248270591321786</v>
      </c>
      <c r="K2161" s="18"/>
      <c r="L2161" s="56" t="str">
        <f>+VLOOKUP(Tabla1[[#This Row],[Operador]],OPE_6[#All],9,FALSE)</f>
        <v>B-FEP SA</v>
      </c>
    </row>
    <row r="2162" spans="1:12" x14ac:dyDescent="0.2">
      <c r="A2162" s="15">
        <v>2021</v>
      </c>
      <c r="B2162" s="15" t="s">
        <v>32</v>
      </c>
      <c r="C2162" s="16" t="str">
        <f t="shared" si="141"/>
        <v>Diciembre-2021</v>
      </c>
      <c r="D2162" s="15" t="s">
        <v>7</v>
      </c>
      <c r="E2162" s="67">
        <v>569670.75</v>
      </c>
      <c r="F2162" s="67">
        <v>277447876.94999999</v>
      </c>
      <c r="G2162" s="17">
        <f>+Tabla1[[#This Row],[Toneladas Km (Ton.Km)]]/Tabla1[[#This Row],[Toneladas (Ton)]]</f>
        <v>487.03198637107482</v>
      </c>
      <c r="H2162" s="18">
        <v>713671422.62999988</v>
      </c>
      <c r="I2162" s="18">
        <f t="shared" si="142"/>
        <v>1252.7787720011952</v>
      </c>
      <c r="J2162" s="18">
        <f t="shared" si="143"/>
        <v>2.5722720623254705</v>
      </c>
      <c r="K2162" s="18"/>
      <c r="L2162" s="56" t="str">
        <f>+VLOOKUP(Tabla1[[#This Row],[Operador]],OPE_6[#All],9,FALSE)</f>
        <v>C-NCA SA</v>
      </c>
    </row>
    <row r="2163" spans="1:12" x14ac:dyDescent="0.2">
      <c r="A2163" s="15">
        <v>2021</v>
      </c>
      <c r="B2163" s="15" t="s">
        <v>32</v>
      </c>
      <c r="C2163" s="16" t="str">
        <f t="shared" si="141"/>
        <v>Diciembre-2021</v>
      </c>
      <c r="D2163" s="15" t="s">
        <v>8</v>
      </c>
      <c r="E2163" s="67">
        <v>216313.14999999991</v>
      </c>
      <c r="F2163" s="67">
        <v>154490304.81323895</v>
      </c>
      <c r="G2163" s="17">
        <f>+Tabla1[[#This Row],[Toneladas Km (Ton.Km)]]/Tabla1[[#This Row],[Toneladas (Ton)]]</f>
        <v>714.19747164349008</v>
      </c>
      <c r="H2163" s="18">
        <v>346667661</v>
      </c>
      <c r="I2163" s="18">
        <f t="shared" si="142"/>
        <v>1602.6194477774475</v>
      </c>
      <c r="J2163" s="18">
        <f t="shared" si="143"/>
        <v>2.2439444431097564</v>
      </c>
      <c r="K2163" s="18"/>
      <c r="L2163" s="56" t="str">
        <f>+VLOOKUP(Tabla1[[#This Row],[Operador]],OPE_6[#All],9,FALSE)</f>
        <v>D-BCyL SA - TAC - L. BEL</v>
      </c>
    </row>
    <row r="2164" spans="1:12" x14ac:dyDescent="0.2">
      <c r="A2164" s="15">
        <v>2021</v>
      </c>
      <c r="B2164" s="15" t="s">
        <v>32</v>
      </c>
      <c r="C2164" s="16" t="str">
        <f t="shared" si="141"/>
        <v>Diciembre-2021</v>
      </c>
      <c r="D2164" s="15" t="s">
        <v>9</v>
      </c>
      <c r="E2164" s="67">
        <v>36550.129999999997</v>
      </c>
      <c r="F2164" s="67">
        <v>24464249.540600013</v>
      </c>
      <c r="G2164" s="17">
        <f>+Tabla1[[#This Row],[Toneladas Km (Ton.Km)]]/Tabla1[[#This Row],[Toneladas (Ton)]]</f>
        <v>669.33413207011893</v>
      </c>
      <c r="H2164" s="18">
        <v>45660827.360000141</v>
      </c>
      <c r="I2164" s="18">
        <f t="shared" si="142"/>
        <v>1249.2657990546174</v>
      </c>
      <c r="J2164" s="18">
        <f t="shared" si="143"/>
        <v>1.8664307394438169</v>
      </c>
      <c r="K2164" s="18"/>
      <c r="L2164" s="56" t="str">
        <f>+VLOOKUP(Tabla1[[#This Row],[Operador]],OPE_6[#All],9,FALSE)</f>
        <v>E-BCyL SA - TAC - L. URQ</v>
      </c>
    </row>
    <row r="2165" spans="1:12" x14ac:dyDescent="0.2">
      <c r="A2165" s="15">
        <v>2021</v>
      </c>
      <c r="B2165" s="15" t="s">
        <v>32</v>
      </c>
      <c r="C2165" s="16" t="str">
        <f t="shared" si="141"/>
        <v>Diciembre-2021</v>
      </c>
      <c r="D2165" s="15" t="s">
        <v>10</v>
      </c>
      <c r="E2165" s="67">
        <v>395006.74</v>
      </c>
      <c r="F2165" s="67">
        <v>228609459.55630001</v>
      </c>
      <c r="G2165" s="17">
        <f>+Tabla1[[#This Row],[Toneladas Km (Ton.Km)]]/Tabla1[[#This Row],[Toneladas (Ton)]]</f>
        <v>578.74825010909944</v>
      </c>
      <c r="H2165" s="18">
        <v>512454800.42369998</v>
      </c>
      <c r="I2165" s="18">
        <f t="shared" si="142"/>
        <v>1297.3317883732818</v>
      </c>
      <c r="J2165" s="18">
        <f t="shared" si="143"/>
        <v>2.2416167791932375</v>
      </c>
      <c r="K2165" s="18"/>
      <c r="L2165" s="56" t="str">
        <f>+VLOOKUP(Tabla1[[#This Row],[Operador]],OPE_6[#All],9,FALSE)</f>
        <v>F-BCyL SA - TAC - L. SM</v>
      </c>
    </row>
    <row r="2166" spans="1:12" x14ac:dyDescent="0.2">
      <c r="A2166" s="15">
        <v>2021</v>
      </c>
      <c r="B2166" s="15" t="s">
        <v>4</v>
      </c>
      <c r="C2166" s="50" t="str">
        <f t="shared" si="141"/>
        <v>Enero-2021</v>
      </c>
      <c r="D2166" s="15" t="s">
        <v>48</v>
      </c>
      <c r="E2166" s="67">
        <v>24640</v>
      </c>
      <c r="F2166" s="67">
        <v>2069760</v>
      </c>
      <c r="G2166" s="17">
        <v>84</v>
      </c>
      <c r="H2166" s="18">
        <v>2069760</v>
      </c>
      <c r="I2166" s="18">
        <v>84</v>
      </c>
      <c r="J2166" s="18">
        <v>1</v>
      </c>
      <c r="K2166" s="18"/>
      <c r="L2166" s="56" t="str">
        <f>+VLOOKUP(Tabla1[[#This Row],[Operador]],OPE_6[#All],9,FALSE)</f>
        <v>G-TP SA</v>
      </c>
    </row>
    <row r="2167" spans="1:12" x14ac:dyDescent="0.2">
      <c r="A2167" s="15">
        <v>2021</v>
      </c>
      <c r="B2167" s="15" t="s">
        <v>11</v>
      </c>
      <c r="C2167" s="50" t="str">
        <f t="shared" si="141"/>
        <v>Febrero-2021</v>
      </c>
      <c r="D2167" s="15" t="s">
        <v>48</v>
      </c>
      <c r="E2167" s="67">
        <v>20760</v>
      </c>
      <c r="F2167" s="67">
        <v>1743840</v>
      </c>
      <c r="G2167" s="17">
        <v>84</v>
      </c>
      <c r="H2167" s="18">
        <v>1743840</v>
      </c>
      <c r="I2167" s="18">
        <v>84</v>
      </c>
      <c r="J2167" s="18">
        <v>1</v>
      </c>
      <c r="K2167" s="18"/>
      <c r="L2167" s="56" t="str">
        <f>+VLOOKUP(Tabla1[[#This Row],[Operador]],OPE_6[#All],9,FALSE)</f>
        <v>G-TP SA</v>
      </c>
    </row>
    <row r="2168" spans="1:12" x14ac:dyDescent="0.2">
      <c r="A2168" s="15">
        <v>2021</v>
      </c>
      <c r="B2168" s="15" t="s">
        <v>12</v>
      </c>
      <c r="C2168" s="50" t="str">
        <f t="shared" si="141"/>
        <v>Marzo-2021</v>
      </c>
      <c r="D2168" s="15" t="s">
        <v>48</v>
      </c>
      <c r="E2168" s="67">
        <v>29120</v>
      </c>
      <c r="F2168" s="67">
        <v>2446080</v>
      </c>
      <c r="G2168" s="17">
        <v>84</v>
      </c>
      <c r="H2168" s="18">
        <v>2446080</v>
      </c>
      <c r="I2168" s="18">
        <v>84</v>
      </c>
      <c r="J2168" s="18">
        <v>1</v>
      </c>
      <c r="K2168" s="18"/>
      <c r="L2168" s="56" t="str">
        <f>+VLOOKUP(Tabla1[[#This Row],[Operador]],OPE_6[#All],9,FALSE)</f>
        <v>G-TP SA</v>
      </c>
    </row>
    <row r="2169" spans="1:12" x14ac:dyDescent="0.2">
      <c r="A2169" s="15">
        <v>2021</v>
      </c>
      <c r="B2169" s="15" t="s">
        <v>13</v>
      </c>
      <c r="C2169" s="50" t="str">
        <f t="shared" si="141"/>
        <v>Abril-2021</v>
      </c>
      <c r="D2169" s="15" t="s">
        <v>48</v>
      </c>
      <c r="E2169" s="67">
        <v>22760</v>
      </c>
      <c r="F2169" s="67">
        <v>1911840</v>
      </c>
      <c r="G2169" s="17">
        <v>84</v>
      </c>
      <c r="H2169" s="18">
        <v>1911840</v>
      </c>
      <c r="I2169" s="18">
        <v>84</v>
      </c>
      <c r="J2169" s="18">
        <v>1</v>
      </c>
      <c r="K2169" s="18"/>
      <c r="L2169" s="56" t="str">
        <f>+VLOOKUP(Tabla1[[#This Row],[Operador]],OPE_6[#All],9,FALSE)</f>
        <v>G-TP SA</v>
      </c>
    </row>
    <row r="2170" spans="1:12" x14ac:dyDescent="0.2">
      <c r="A2170" s="15">
        <v>2021</v>
      </c>
      <c r="B2170" s="15" t="s">
        <v>14</v>
      </c>
      <c r="C2170" s="50" t="str">
        <f t="shared" si="141"/>
        <v>Mayo-2021</v>
      </c>
      <c r="D2170" s="15" t="s">
        <v>48</v>
      </c>
      <c r="E2170" s="67">
        <v>19800</v>
      </c>
      <c r="F2170" s="67">
        <v>1663200</v>
      </c>
      <c r="G2170" s="17">
        <v>84</v>
      </c>
      <c r="H2170" s="18">
        <v>1663200</v>
      </c>
      <c r="I2170" s="18">
        <v>84</v>
      </c>
      <c r="J2170" s="18">
        <v>1</v>
      </c>
      <c r="K2170" s="18"/>
      <c r="L2170" s="56" t="str">
        <f>+VLOOKUP(Tabla1[[#This Row],[Operador]],OPE_6[#All],9,FALSE)</f>
        <v>G-TP SA</v>
      </c>
    </row>
    <row r="2171" spans="1:12" x14ac:dyDescent="0.2">
      <c r="A2171" s="15">
        <v>2021</v>
      </c>
      <c r="B2171" s="15" t="s">
        <v>15</v>
      </c>
      <c r="C2171" s="50" t="str">
        <f t="shared" si="141"/>
        <v>Junio-2021</v>
      </c>
      <c r="D2171" s="15" t="s">
        <v>48</v>
      </c>
      <c r="E2171" s="67">
        <v>15640</v>
      </c>
      <c r="F2171" s="67">
        <v>1313760</v>
      </c>
      <c r="G2171" s="17">
        <v>84</v>
      </c>
      <c r="H2171" s="18">
        <v>1313760</v>
      </c>
      <c r="I2171" s="18">
        <v>84</v>
      </c>
      <c r="J2171" s="18">
        <v>1</v>
      </c>
      <c r="K2171" s="18"/>
      <c r="L2171" s="56" t="str">
        <f>+VLOOKUP(Tabla1[[#This Row],[Operador]],OPE_6[#All],9,FALSE)</f>
        <v>G-TP SA</v>
      </c>
    </row>
    <row r="2172" spans="1:12" x14ac:dyDescent="0.2">
      <c r="A2172" s="15">
        <v>2021</v>
      </c>
      <c r="B2172" s="15" t="s">
        <v>16</v>
      </c>
      <c r="C2172" s="50" t="str">
        <f t="shared" si="141"/>
        <v>Julio-2021</v>
      </c>
      <c r="D2172" s="15" t="s">
        <v>48</v>
      </c>
      <c r="E2172" s="67">
        <v>11880</v>
      </c>
      <c r="F2172" s="67">
        <v>997920</v>
      </c>
      <c r="G2172" s="17">
        <v>84</v>
      </c>
      <c r="H2172" s="18">
        <v>997920</v>
      </c>
      <c r="I2172" s="18">
        <v>84</v>
      </c>
      <c r="J2172" s="18">
        <v>1</v>
      </c>
      <c r="K2172" s="18"/>
      <c r="L2172" s="56" t="str">
        <f>+VLOOKUP(Tabla1[[#This Row],[Operador]],OPE_6[#All],9,FALSE)</f>
        <v>G-TP SA</v>
      </c>
    </row>
    <row r="2173" spans="1:12" x14ac:dyDescent="0.2">
      <c r="A2173" s="15">
        <v>2021</v>
      </c>
      <c r="B2173" s="15" t="s">
        <v>28</v>
      </c>
      <c r="C2173" s="50" t="str">
        <f t="shared" si="141"/>
        <v>Agosto-2021</v>
      </c>
      <c r="D2173" s="15" t="s">
        <v>48</v>
      </c>
      <c r="E2173" s="67">
        <v>22600</v>
      </c>
      <c r="F2173" s="67">
        <v>1898400</v>
      </c>
      <c r="G2173" s="17">
        <v>84</v>
      </c>
      <c r="H2173" s="18">
        <v>1898400</v>
      </c>
      <c r="I2173" s="18">
        <v>84</v>
      </c>
      <c r="J2173" s="18">
        <v>1</v>
      </c>
      <c r="K2173" s="18"/>
      <c r="L2173" s="56" t="str">
        <f>+VLOOKUP(Tabla1[[#This Row],[Operador]],OPE_6[#All],9,FALSE)</f>
        <v>G-TP SA</v>
      </c>
    </row>
    <row r="2174" spans="1:12" x14ac:dyDescent="0.2">
      <c r="A2174" s="15">
        <v>2021</v>
      </c>
      <c r="B2174" s="15" t="s">
        <v>29</v>
      </c>
      <c r="C2174" s="50" t="str">
        <f t="shared" si="141"/>
        <v>Septiembre-2021</v>
      </c>
      <c r="D2174" s="15" t="s">
        <v>48</v>
      </c>
      <c r="E2174" s="67">
        <v>20800</v>
      </c>
      <c r="F2174" s="67">
        <v>1747200</v>
      </c>
      <c r="G2174" s="17">
        <v>84</v>
      </c>
      <c r="H2174" s="18">
        <v>1747200</v>
      </c>
      <c r="I2174" s="18">
        <v>84</v>
      </c>
      <c r="J2174" s="18">
        <v>1</v>
      </c>
      <c r="K2174" s="18"/>
      <c r="L2174" s="56" t="str">
        <f>+VLOOKUP(Tabla1[[#This Row],[Operador]],OPE_6[#All],9,FALSE)</f>
        <v>G-TP SA</v>
      </c>
    </row>
    <row r="2175" spans="1:12" x14ac:dyDescent="0.2">
      <c r="A2175" s="15">
        <v>2021</v>
      </c>
      <c r="B2175" s="15" t="s">
        <v>30</v>
      </c>
      <c r="C2175" s="50" t="str">
        <f t="shared" si="141"/>
        <v>Octubre-2021</v>
      </c>
      <c r="D2175" s="15" t="s">
        <v>48</v>
      </c>
      <c r="E2175" s="67">
        <v>26400</v>
      </c>
      <c r="F2175" s="67">
        <v>2217600</v>
      </c>
      <c r="G2175" s="17">
        <v>84</v>
      </c>
      <c r="H2175" s="18">
        <v>2217600</v>
      </c>
      <c r="I2175" s="18">
        <v>84</v>
      </c>
      <c r="J2175" s="18">
        <v>1</v>
      </c>
      <c r="K2175" s="18"/>
      <c r="L2175" s="56" t="str">
        <f>+VLOOKUP(Tabla1[[#This Row],[Operador]],OPE_6[#All],9,FALSE)</f>
        <v>G-TP SA</v>
      </c>
    </row>
    <row r="2176" spans="1:12" x14ac:dyDescent="0.2">
      <c r="A2176" s="15">
        <v>2021</v>
      </c>
      <c r="B2176" s="15" t="s">
        <v>31</v>
      </c>
      <c r="C2176" s="50" t="str">
        <f t="shared" si="141"/>
        <v>Noviembre-2021</v>
      </c>
      <c r="D2176" s="15" t="s">
        <v>48</v>
      </c>
      <c r="E2176" s="67">
        <v>22680</v>
      </c>
      <c r="F2176" s="67">
        <v>1905120</v>
      </c>
      <c r="G2176" s="17">
        <v>84</v>
      </c>
      <c r="H2176" s="18">
        <v>1905120</v>
      </c>
      <c r="I2176" s="18">
        <v>84</v>
      </c>
      <c r="J2176" s="18">
        <v>1</v>
      </c>
      <c r="K2176" s="18"/>
      <c r="L2176" s="56" t="str">
        <f>+VLOOKUP(Tabla1[[#This Row],[Operador]],OPE_6[#All],9,FALSE)</f>
        <v>G-TP SA</v>
      </c>
    </row>
    <row r="2177" spans="1:12" x14ac:dyDescent="0.2">
      <c r="A2177" s="15">
        <v>2021</v>
      </c>
      <c r="B2177" s="15" t="s">
        <v>32</v>
      </c>
      <c r="C2177" s="50" t="str">
        <f t="shared" si="141"/>
        <v>Diciembre-2021</v>
      </c>
      <c r="D2177" s="15" t="s">
        <v>48</v>
      </c>
      <c r="E2177" s="67">
        <v>10800</v>
      </c>
      <c r="F2177" s="67">
        <v>907200</v>
      </c>
      <c r="G2177" s="17">
        <v>84</v>
      </c>
      <c r="H2177" s="18">
        <v>907200</v>
      </c>
      <c r="I2177" s="18">
        <v>84</v>
      </c>
      <c r="J2177" s="18">
        <v>1</v>
      </c>
      <c r="K2177" s="18"/>
      <c r="L2177" s="56" t="str">
        <f>+VLOOKUP(Tabla1[[#This Row],[Operador]],OPE_6[#All],9,FALSE)</f>
        <v>G-TP SA</v>
      </c>
    </row>
    <row r="2178" spans="1:12" x14ac:dyDescent="0.2">
      <c r="A2178" s="15">
        <v>2022</v>
      </c>
      <c r="B2178" s="15" t="s">
        <v>4</v>
      </c>
      <c r="C2178" s="16" t="str">
        <f t="shared" si="141"/>
        <v>Enero-2022</v>
      </c>
      <c r="D2178" s="15" t="s">
        <v>6</v>
      </c>
      <c r="E2178" s="67">
        <v>325077.2</v>
      </c>
      <c r="F2178" s="67">
        <v>132004812.72999999</v>
      </c>
      <c r="G2178" s="17">
        <f>+Tabla1[[#This Row],[Toneladas Km (Ton.Km)]]/Tabla1[[#This Row],[Toneladas (Ton)]]</f>
        <v>406.07219678894734</v>
      </c>
      <c r="H2178" s="18">
        <v>435783107.80000001</v>
      </c>
      <c r="I2178" s="18">
        <f t="shared" ref="I2178:I2209" si="144">+H2178/E2178</f>
        <v>1340.552668104684</v>
      </c>
      <c r="J2178" s="18">
        <f t="shared" ref="J2178:J2209" si="145">+H2178/F2178</f>
        <v>3.3012668158648282</v>
      </c>
      <c r="K2178" s="18"/>
      <c r="L2178" s="56" t="str">
        <f>+VLOOKUP(Tabla1[[#This Row],[Operador]],OPE_6[#All],9,FALSE)</f>
        <v>A-FSR SA</v>
      </c>
    </row>
    <row r="2179" spans="1:12" x14ac:dyDescent="0.2">
      <c r="A2179" s="15">
        <v>2022</v>
      </c>
      <c r="B2179" s="15" t="s">
        <v>4</v>
      </c>
      <c r="C2179" s="16" t="str">
        <f t="shared" si="141"/>
        <v>Enero-2022</v>
      </c>
      <c r="D2179" s="15" t="s">
        <v>81</v>
      </c>
      <c r="E2179" s="67">
        <v>272012.82</v>
      </c>
      <c r="F2179" s="67">
        <v>113778811.23</v>
      </c>
      <c r="G2179" s="17">
        <f>+Tabla1[[#This Row],[Toneladas Km (Ton.Km)]]/Tabla1[[#This Row],[Toneladas (Ton)]]</f>
        <v>418.28473830755479</v>
      </c>
      <c r="H2179" s="18">
        <v>394392273.04999995</v>
      </c>
      <c r="I2179" s="18">
        <f t="shared" si="144"/>
        <v>1449.903254743655</v>
      </c>
      <c r="J2179" s="18">
        <f t="shared" si="145"/>
        <v>3.4663068526243377</v>
      </c>
      <c r="K2179" s="18"/>
      <c r="L2179" s="56" t="str">
        <f>+VLOOKUP(Tabla1[[#This Row],[Operador]],OPE_6[#All],9,FALSE)</f>
        <v>B-FEP SA</v>
      </c>
    </row>
    <row r="2180" spans="1:12" x14ac:dyDescent="0.2">
      <c r="A2180" s="15">
        <v>2022</v>
      </c>
      <c r="B2180" s="15" t="s">
        <v>4</v>
      </c>
      <c r="C2180" s="16" t="str">
        <f t="shared" si="141"/>
        <v>Enero-2022</v>
      </c>
      <c r="D2180" s="15" t="s">
        <v>7</v>
      </c>
      <c r="E2180" s="67">
        <v>556753.22</v>
      </c>
      <c r="F2180" s="67">
        <v>244255889.65000004</v>
      </c>
      <c r="G2180" s="17">
        <f>+Tabla1[[#This Row],[Toneladas Km (Ton.Km)]]/Tabla1[[#This Row],[Toneladas (Ton)]]</f>
        <v>438.7148217122122</v>
      </c>
      <c r="H2180" s="18">
        <v>608664406.76999998</v>
      </c>
      <c r="I2180" s="18">
        <f t="shared" si="144"/>
        <v>1093.2391316389692</v>
      </c>
      <c r="J2180" s="18">
        <f t="shared" si="145"/>
        <v>2.49191291821937</v>
      </c>
      <c r="K2180" s="18"/>
      <c r="L2180" s="56" t="str">
        <f>+VLOOKUP(Tabla1[[#This Row],[Operador]],OPE_6[#All],9,FALSE)</f>
        <v>C-NCA SA</v>
      </c>
    </row>
    <row r="2181" spans="1:12" x14ac:dyDescent="0.2">
      <c r="A2181" s="15">
        <v>2022</v>
      </c>
      <c r="B2181" s="15" t="s">
        <v>4</v>
      </c>
      <c r="C2181" s="16" t="str">
        <f t="shared" si="141"/>
        <v>Enero-2022</v>
      </c>
      <c r="D2181" s="15" t="s">
        <v>8</v>
      </c>
      <c r="E2181" s="67">
        <v>220595.74000000002</v>
      </c>
      <c r="F2181" s="67">
        <v>159221554.34</v>
      </c>
      <c r="G2181" s="17">
        <f>+Tabla1[[#This Row],[Toneladas Km (Ton.Km)]]/Tabla1[[#This Row],[Toneladas (Ton)]]</f>
        <v>721.77982376268915</v>
      </c>
      <c r="H2181" s="18">
        <v>362432632.11000001</v>
      </c>
      <c r="I2181" s="18">
        <f t="shared" si="144"/>
        <v>1642.9720361327013</v>
      </c>
      <c r="J2181" s="18">
        <f t="shared" si="145"/>
        <v>2.2762786961372408</v>
      </c>
      <c r="K2181" s="18"/>
      <c r="L2181" s="56" t="str">
        <f>+VLOOKUP(Tabla1[[#This Row],[Operador]],OPE_6[#All],9,FALSE)</f>
        <v>D-BCyL SA - TAC - L. BEL</v>
      </c>
    </row>
    <row r="2182" spans="1:12" x14ac:dyDescent="0.2">
      <c r="A2182" s="15">
        <v>2022</v>
      </c>
      <c r="B2182" s="15" t="s">
        <v>4</v>
      </c>
      <c r="C2182" s="16" t="str">
        <f t="shared" si="141"/>
        <v>Enero-2022</v>
      </c>
      <c r="D2182" s="15" t="s">
        <v>9</v>
      </c>
      <c r="E2182" s="67">
        <v>34856.54</v>
      </c>
      <c r="F2182" s="67">
        <v>20110458.109999999</v>
      </c>
      <c r="G2182" s="17">
        <f>+Tabla1[[#This Row],[Toneladas Km (Ton.Km)]]/Tabla1[[#This Row],[Toneladas (Ton)]]</f>
        <v>576.94935039450274</v>
      </c>
      <c r="H2182" s="18">
        <v>38709135.18</v>
      </c>
      <c r="I2182" s="18">
        <f t="shared" si="144"/>
        <v>1110.527183134069</v>
      </c>
      <c r="J2182" s="18">
        <f t="shared" si="145"/>
        <v>1.9248261262010604</v>
      </c>
      <c r="K2182" s="18"/>
      <c r="L2182" s="56" t="str">
        <f>+VLOOKUP(Tabla1[[#This Row],[Operador]],OPE_6[#All],9,FALSE)</f>
        <v>E-BCyL SA - TAC - L. URQ</v>
      </c>
    </row>
    <row r="2183" spans="1:12" x14ac:dyDescent="0.2">
      <c r="A2183" s="15">
        <v>2022</v>
      </c>
      <c r="B2183" s="15" t="s">
        <v>4</v>
      </c>
      <c r="C2183" s="16" t="str">
        <f t="shared" si="141"/>
        <v>Enero-2022</v>
      </c>
      <c r="D2183" s="15" t="s">
        <v>10</v>
      </c>
      <c r="E2183" s="67">
        <v>321247.03000000003</v>
      </c>
      <c r="F2183" s="67">
        <v>209605932.28999996</v>
      </c>
      <c r="G2183" s="17">
        <f>+Tabla1[[#This Row],[Toneladas Km (Ton.Km)]]/Tabla1[[#This Row],[Toneladas (Ton)]]</f>
        <v>652.47586036826533</v>
      </c>
      <c r="H2183" s="18">
        <v>521190269.05000001</v>
      </c>
      <c r="I2183" s="18">
        <f t="shared" si="144"/>
        <v>1622.3971597496168</v>
      </c>
      <c r="J2183" s="18">
        <f t="shared" si="145"/>
        <v>2.4865244192082696</v>
      </c>
      <c r="K2183" s="18"/>
      <c r="L2183" s="56" t="str">
        <f>+VLOOKUP(Tabla1[[#This Row],[Operador]],OPE_6[#All],9,FALSE)</f>
        <v>F-BCyL SA - TAC - L. SM</v>
      </c>
    </row>
    <row r="2184" spans="1:12" x14ac:dyDescent="0.2">
      <c r="A2184" s="15">
        <v>2022</v>
      </c>
      <c r="B2184" s="15" t="s">
        <v>11</v>
      </c>
      <c r="C2184" s="16" t="str">
        <f t="shared" si="141"/>
        <v>Febrero-2022</v>
      </c>
      <c r="D2184" s="15" t="s">
        <v>6</v>
      </c>
      <c r="E2184" s="67">
        <v>340918.36</v>
      </c>
      <c r="F2184" s="67">
        <v>134907668.09</v>
      </c>
      <c r="G2184" s="17">
        <f>+Tabla1[[#This Row],[Toneladas Km (Ton.Km)]]/Tabla1[[#This Row],[Toneladas (Ton)]]</f>
        <v>395.71840041117179</v>
      </c>
      <c r="H2184" s="18">
        <v>462478862.85000002</v>
      </c>
      <c r="I2184" s="18">
        <f t="shared" si="144"/>
        <v>1356.5677801864354</v>
      </c>
      <c r="J2184" s="18">
        <f t="shared" si="145"/>
        <v>3.4281139789731578</v>
      </c>
      <c r="K2184" s="18"/>
      <c r="L2184" s="56" t="str">
        <f>+VLOOKUP(Tabla1[[#This Row],[Operador]],OPE_6[#All],9,FALSE)</f>
        <v>A-FSR SA</v>
      </c>
    </row>
    <row r="2185" spans="1:12" x14ac:dyDescent="0.2">
      <c r="A2185" s="15">
        <v>2022</v>
      </c>
      <c r="B2185" s="15" t="s">
        <v>11</v>
      </c>
      <c r="C2185" s="16" t="str">
        <f t="shared" si="141"/>
        <v>Febrero-2022</v>
      </c>
      <c r="D2185" s="15" t="s">
        <v>81</v>
      </c>
      <c r="E2185" s="67">
        <v>342000</v>
      </c>
      <c r="F2185" s="67">
        <v>139408397.24999997</v>
      </c>
      <c r="G2185" s="17">
        <f>+Tabla1[[#This Row],[Toneladas Km (Ton.Km)]]/Tabla1[[#This Row],[Toneladas (Ton)]]</f>
        <v>407.62689254385958</v>
      </c>
      <c r="H2185" s="18">
        <v>468510396.44</v>
      </c>
      <c r="I2185" s="18">
        <f t="shared" si="144"/>
        <v>1369.9134398830408</v>
      </c>
      <c r="J2185" s="18">
        <f t="shared" si="145"/>
        <v>3.3607042737879271</v>
      </c>
      <c r="K2185" s="18"/>
      <c r="L2185" s="56" t="str">
        <f>+VLOOKUP(Tabla1[[#This Row],[Operador]],OPE_6[#All],9,FALSE)</f>
        <v>B-FEP SA</v>
      </c>
    </row>
    <row r="2186" spans="1:12" x14ac:dyDescent="0.2">
      <c r="A2186" s="15">
        <v>2022</v>
      </c>
      <c r="B2186" s="15" t="s">
        <v>11</v>
      </c>
      <c r="C2186" s="16" t="str">
        <f t="shared" si="141"/>
        <v>Febrero-2022</v>
      </c>
      <c r="D2186" s="15" t="s">
        <v>7</v>
      </c>
      <c r="E2186" s="67">
        <v>535324.1100000001</v>
      </c>
      <c r="F2186" s="67">
        <v>214731562.49999997</v>
      </c>
      <c r="G2186" s="17">
        <f>+Tabla1[[#This Row],[Toneladas Km (Ton.Km)]]/Tabla1[[#This Row],[Toneladas (Ton)]]</f>
        <v>401.12440013209925</v>
      </c>
      <c r="H2186" s="18">
        <v>566280858.91999996</v>
      </c>
      <c r="I2186" s="18">
        <f t="shared" si="144"/>
        <v>1057.8280491046814</v>
      </c>
      <c r="J2186" s="18">
        <f t="shared" si="145"/>
        <v>2.6371570733575789</v>
      </c>
      <c r="K2186" s="18"/>
      <c r="L2186" s="56" t="str">
        <f>+VLOOKUP(Tabla1[[#This Row],[Operador]],OPE_6[#All],9,FALSE)</f>
        <v>C-NCA SA</v>
      </c>
    </row>
    <row r="2187" spans="1:12" x14ac:dyDescent="0.2">
      <c r="A2187" s="15">
        <v>2022</v>
      </c>
      <c r="B2187" s="15" t="s">
        <v>11</v>
      </c>
      <c r="C2187" s="16" t="str">
        <f t="shared" si="141"/>
        <v>Febrero-2022</v>
      </c>
      <c r="D2187" s="15" t="s">
        <v>8</v>
      </c>
      <c r="E2187" s="67">
        <v>201601.36</v>
      </c>
      <c r="F2187" s="67">
        <v>162554423.52000001</v>
      </c>
      <c r="G2187" s="17">
        <f>+Tabla1[[#This Row],[Toneladas Km (Ton.Km)]]/Tabla1[[#This Row],[Toneladas (Ton)]]</f>
        <v>806.31610580404822</v>
      </c>
      <c r="H2187" s="18">
        <v>356010789.85999995</v>
      </c>
      <c r="I2187" s="18">
        <f t="shared" si="144"/>
        <v>1765.9146240878533</v>
      </c>
      <c r="J2187" s="18">
        <f t="shared" si="145"/>
        <v>2.1901021341089368</v>
      </c>
      <c r="K2187" s="18"/>
      <c r="L2187" s="56" t="str">
        <f>+VLOOKUP(Tabla1[[#This Row],[Operador]],OPE_6[#All],9,FALSE)</f>
        <v>D-BCyL SA - TAC - L. BEL</v>
      </c>
    </row>
    <row r="2188" spans="1:12" x14ac:dyDescent="0.2">
      <c r="A2188" s="15">
        <v>2022</v>
      </c>
      <c r="B2188" s="15" t="s">
        <v>11</v>
      </c>
      <c r="C2188" s="16" t="str">
        <f t="shared" si="141"/>
        <v>Febrero-2022</v>
      </c>
      <c r="D2188" s="15" t="s">
        <v>9</v>
      </c>
      <c r="E2188" s="67">
        <v>32570.47</v>
      </c>
      <c r="F2188" s="67">
        <v>23067656.030000001</v>
      </c>
      <c r="G2188" s="17">
        <f>+Tabla1[[#This Row],[Toneladas Km (Ton.Km)]]/Tabla1[[#This Row],[Toneladas (Ton)]]</f>
        <v>708.23835302345958</v>
      </c>
      <c r="H2188" s="18">
        <v>37200862.729999997</v>
      </c>
      <c r="I2188" s="18">
        <f t="shared" si="144"/>
        <v>1142.1653642087447</v>
      </c>
      <c r="J2188" s="18">
        <f t="shared" si="145"/>
        <v>1.612684994158897</v>
      </c>
      <c r="K2188" s="18"/>
      <c r="L2188" s="56" t="str">
        <f>+VLOOKUP(Tabla1[[#This Row],[Operador]],OPE_6[#All],9,FALSE)</f>
        <v>E-BCyL SA - TAC - L. URQ</v>
      </c>
    </row>
    <row r="2189" spans="1:12" x14ac:dyDescent="0.2">
      <c r="A2189" s="15">
        <v>2022</v>
      </c>
      <c r="B2189" s="15" t="s">
        <v>11</v>
      </c>
      <c r="C2189" s="16" t="str">
        <f t="shared" si="141"/>
        <v>Febrero-2022</v>
      </c>
      <c r="D2189" s="15" t="s">
        <v>10</v>
      </c>
      <c r="E2189" s="67">
        <v>304815.89000000007</v>
      </c>
      <c r="F2189" s="67">
        <v>201055300.26000002</v>
      </c>
      <c r="G2189" s="17">
        <f>+Tabla1[[#This Row],[Toneladas Km (Ton.Km)]]/Tabla1[[#This Row],[Toneladas (Ton)]]</f>
        <v>659.59586378518509</v>
      </c>
      <c r="H2189" s="18">
        <v>497627138.59000009</v>
      </c>
      <c r="I2189" s="18">
        <f t="shared" si="144"/>
        <v>1632.5498601467266</v>
      </c>
      <c r="J2189" s="18">
        <f t="shared" si="145"/>
        <v>2.4750759514744467</v>
      </c>
      <c r="K2189" s="18"/>
      <c r="L2189" s="56" t="str">
        <f>+VLOOKUP(Tabla1[[#This Row],[Operador]],OPE_6[#All],9,FALSE)</f>
        <v>F-BCyL SA - TAC - L. SM</v>
      </c>
    </row>
    <row r="2190" spans="1:12" x14ac:dyDescent="0.2">
      <c r="A2190" s="15">
        <v>2022</v>
      </c>
      <c r="B2190" s="15" t="s">
        <v>12</v>
      </c>
      <c r="C2190" s="16" t="str">
        <f t="shared" si="141"/>
        <v>Marzo-2022</v>
      </c>
      <c r="D2190" s="15" t="s">
        <v>6</v>
      </c>
      <c r="E2190" s="67">
        <v>379960.77</v>
      </c>
      <c r="F2190" s="67">
        <v>154842983.69</v>
      </c>
      <c r="G2190" s="17">
        <f>+Tabla1[[#This Row],[Toneladas Km (Ton.Km)]]/Tabla1[[#This Row],[Toneladas (Ton)]]</f>
        <v>407.52360747663499</v>
      </c>
      <c r="H2190" s="18">
        <v>551535933.1099999</v>
      </c>
      <c r="I2190" s="18">
        <f t="shared" si="144"/>
        <v>1451.5602047811406</v>
      </c>
      <c r="J2190" s="18">
        <f t="shared" si="145"/>
        <v>3.5619045820906572</v>
      </c>
      <c r="K2190" s="18"/>
      <c r="L2190" s="56" t="str">
        <f>+VLOOKUP(Tabla1[[#This Row],[Operador]],OPE_6[#All],9,FALSE)</f>
        <v>A-FSR SA</v>
      </c>
    </row>
    <row r="2191" spans="1:12" x14ac:dyDescent="0.2">
      <c r="A2191" s="15">
        <v>2022</v>
      </c>
      <c r="B2191" s="15" t="s">
        <v>12</v>
      </c>
      <c r="C2191" s="16" t="str">
        <f t="shared" si="141"/>
        <v>Marzo-2022</v>
      </c>
      <c r="D2191" s="15" t="s">
        <v>81</v>
      </c>
      <c r="E2191" s="67">
        <v>317926.57</v>
      </c>
      <c r="F2191" s="67">
        <v>138610530.54999998</v>
      </c>
      <c r="G2191" s="17">
        <f>+Tabla1[[#This Row],[Toneladas Km (Ton.Km)]]/Tabla1[[#This Row],[Toneladas (Ton)]]</f>
        <v>435.98284518969263</v>
      </c>
      <c r="H2191" s="18">
        <v>546650638.29999995</v>
      </c>
      <c r="I2191" s="18">
        <f t="shared" si="144"/>
        <v>1719.424200059781</v>
      </c>
      <c r="J2191" s="18">
        <f t="shared" si="145"/>
        <v>3.943788658270885</v>
      </c>
      <c r="K2191" s="18"/>
      <c r="L2191" s="56" t="str">
        <f>+VLOOKUP(Tabla1[[#This Row],[Operador]],OPE_6[#All],9,FALSE)</f>
        <v>B-FEP SA</v>
      </c>
    </row>
    <row r="2192" spans="1:12" x14ac:dyDescent="0.2">
      <c r="A2192" s="15">
        <v>2022</v>
      </c>
      <c r="B2192" s="15" t="s">
        <v>12</v>
      </c>
      <c r="C2192" s="16" t="str">
        <f t="shared" si="141"/>
        <v>Marzo-2022</v>
      </c>
      <c r="D2192" s="15" t="s">
        <v>7</v>
      </c>
      <c r="E2192" s="67">
        <v>570263.86</v>
      </c>
      <c r="F2192" s="67">
        <v>239198774.91</v>
      </c>
      <c r="G2192" s="17">
        <f>+Tabla1[[#This Row],[Toneladas Km (Ton.Km)]]/Tabla1[[#This Row],[Toneladas (Ton)]]</f>
        <v>419.45280367232107</v>
      </c>
      <c r="H2192" s="18">
        <v>687980547.26999998</v>
      </c>
      <c r="I2192" s="18">
        <f t="shared" si="144"/>
        <v>1206.4249473392895</v>
      </c>
      <c r="J2192" s="18">
        <f t="shared" si="145"/>
        <v>2.8761875872017191</v>
      </c>
      <c r="K2192" s="18"/>
      <c r="L2192" s="56" t="str">
        <f>+VLOOKUP(Tabla1[[#This Row],[Operador]],OPE_6[#All],9,FALSE)</f>
        <v>C-NCA SA</v>
      </c>
    </row>
    <row r="2193" spans="1:12" x14ac:dyDescent="0.2">
      <c r="A2193" s="15">
        <v>2022</v>
      </c>
      <c r="B2193" s="15" t="s">
        <v>12</v>
      </c>
      <c r="C2193" s="16" t="str">
        <f t="shared" si="141"/>
        <v>Marzo-2022</v>
      </c>
      <c r="D2193" s="15" t="s">
        <v>8</v>
      </c>
      <c r="E2193" s="67">
        <v>169132.03999999998</v>
      </c>
      <c r="F2193" s="67">
        <v>129982163.98</v>
      </c>
      <c r="G2193" s="17">
        <f>+Tabla1[[#This Row],[Toneladas Km (Ton.Km)]]/Tabla1[[#This Row],[Toneladas (Ton)]]</f>
        <v>768.52478087534462</v>
      </c>
      <c r="H2193" s="18">
        <v>281686198.82999998</v>
      </c>
      <c r="I2193" s="18">
        <f t="shared" si="144"/>
        <v>1665.4809983371572</v>
      </c>
      <c r="J2193" s="18">
        <f t="shared" si="145"/>
        <v>2.1671142424843941</v>
      </c>
      <c r="K2193" s="18"/>
      <c r="L2193" s="56" t="str">
        <f>+VLOOKUP(Tabla1[[#This Row],[Operador]],OPE_6[#All],9,FALSE)</f>
        <v>D-BCyL SA - TAC - L. BEL</v>
      </c>
    </row>
    <row r="2194" spans="1:12" x14ac:dyDescent="0.2">
      <c r="A2194" s="15">
        <v>2022</v>
      </c>
      <c r="B2194" s="15" t="s">
        <v>12</v>
      </c>
      <c r="C2194" s="16" t="str">
        <f t="shared" si="141"/>
        <v>Marzo-2022</v>
      </c>
      <c r="D2194" s="15" t="s">
        <v>9</v>
      </c>
      <c r="E2194" s="67">
        <v>40449.979999999996</v>
      </c>
      <c r="F2194" s="67">
        <v>24781980.870000001</v>
      </c>
      <c r="G2194" s="17">
        <f>+Tabla1[[#This Row],[Toneladas Km (Ton.Km)]]/Tabla1[[#This Row],[Toneladas (Ton)]]</f>
        <v>612.65743196906408</v>
      </c>
      <c r="H2194" s="18">
        <v>40896419.07</v>
      </c>
      <c r="I2194" s="18">
        <f t="shared" si="144"/>
        <v>1011.0368180651759</v>
      </c>
      <c r="J2194" s="18">
        <f t="shared" si="145"/>
        <v>1.6502481897848384</v>
      </c>
      <c r="K2194" s="18"/>
      <c r="L2194" s="56" t="str">
        <f>+VLOOKUP(Tabla1[[#This Row],[Operador]],OPE_6[#All],9,FALSE)</f>
        <v>E-BCyL SA - TAC - L. URQ</v>
      </c>
    </row>
    <row r="2195" spans="1:12" x14ac:dyDescent="0.2">
      <c r="A2195" s="15">
        <v>2022</v>
      </c>
      <c r="B2195" s="15" t="s">
        <v>12</v>
      </c>
      <c r="C2195" s="16" t="str">
        <f t="shared" si="141"/>
        <v>Marzo-2022</v>
      </c>
      <c r="D2195" s="15" t="s">
        <v>10</v>
      </c>
      <c r="E2195" s="67">
        <v>350832.6</v>
      </c>
      <c r="F2195" s="67">
        <v>224441086.72999996</v>
      </c>
      <c r="G2195" s="17">
        <f>+Tabla1[[#This Row],[Toneladas Km (Ton.Km)]]/Tabla1[[#This Row],[Toneladas (Ton)]]</f>
        <v>639.73840153395088</v>
      </c>
      <c r="H2195" s="18">
        <v>568389368.84000003</v>
      </c>
      <c r="I2195" s="18">
        <f t="shared" si="144"/>
        <v>1620.1156016858185</v>
      </c>
      <c r="J2195" s="18">
        <f t="shared" si="145"/>
        <v>2.5324657669465211</v>
      </c>
      <c r="K2195" s="18"/>
      <c r="L2195" s="56" t="str">
        <f>+VLOOKUP(Tabla1[[#This Row],[Operador]],OPE_6[#All],9,FALSE)</f>
        <v>F-BCyL SA - TAC - L. SM</v>
      </c>
    </row>
    <row r="2196" spans="1:12" x14ac:dyDescent="0.2">
      <c r="A2196" s="15">
        <v>2022</v>
      </c>
      <c r="B2196" s="15" t="s">
        <v>13</v>
      </c>
      <c r="C2196" s="16" t="str">
        <f t="shared" si="141"/>
        <v>Abril-2022</v>
      </c>
      <c r="D2196" s="15" t="s">
        <v>6</v>
      </c>
      <c r="E2196" s="67">
        <v>372697.36</v>
      </c>
      <c r="F2196" s="67">
        <v>155630166.47000003</v>
      </c>
      <c r="G2196" s="17">
        <f>+Tabla1[[#This Row],[Toneladas Km (Ton.Km)]]/Tabla1[[#This Row],[Toneladas (Ton)]]</f>
        <v>417.57786121694028</v>
      </c>
      <c r="H2196" s="18">
        <v>573200127.88</v>
      </c>
      <c r="I2196" s="18">
        <f t="shared" si="144"/>
        <v>1537.9774299447681</v>
      </c>
      <c r="J2196" s="18">
        <f t="shared" si="145"/>
        <v>3.6830914011165863</v>
      </c>
      <c r="K2196" s="18"/>
      <c r="L2196" s="56" t="str">
        <f>+VLOOKUP(Tabla1[[#This Row],[Operador]],OPE_6[#All],9,FALSE)</f>
        <v>A-FSR SA</v>
      </c>
    </row>
    <row r="2197" spans="1:12" x14ac:dyDescent="0.2">
      <c r="A2197" s="15">
        <v>2022</v>
      </c>
      <c r="B2197" s="15" t="s">
        <v>13</v>
      </c>
      <c r="C2197" s="16" t="str">
        <f t="shared" si="141"/>
        <v>Abril-2022</v>
      </c>
      <c r="D2197" s="15" t="s">
        <v>81</v>
      </c>
      <c r="E2197" s="67">
        <v>342500.44</v>
      </c>
      <c r="F2197" s="67">
        <v>158044187.71000004</v>
      </c>
      <c r="G2197" s="17">
        <f>+Tabla1[[#This Row],[Toneladas Km (Ton.Km)]]/Tabla1[[#This Row],[Toneladas (Ton)]]</f>
        <v>461.44229102304229</v>
      </c>
      <c r="H2197" s="18">
        <v>819693362.16999996</v>
      </c>
      <c r="I2197" s="18">
        <f t="shared" si="144"/>
        <v>2393.2622164514592</v>
      </c>
      <c r="J2197" s="18">
        <f t="shared" si="145"/>
        <v>5.1864821734164597</v>
      </c>
      <c r="K2197" s="18"/>
      <c r="L2197" s="56" t="str">
        <f>+VLOOKUP(Tabla1[[#This Row],[Operador]],OPE_6[#All],9,FALSE)</f>
        <v>B-FEP SA</v>
      </c>
    </row>
    <row r="2198" spans="1:12" x14ac:dyDescent="0.2">
      <c r="A2198" s="15">
        <v>2022</v>
      </c>
      <c r="B2198" s="15" t="s">
        <v>13</v>
      </c>
      <c r="C2198" s="16" t="str">
        <f t="shared" si="141"/>
        <v>Abril-2022</v>
      </c>
      <c r="D2198" s="15" t="s">
        <v>7</v>
      </c>
      <c r="E2198" s="67">
        <v>633572.64</v>
      </c>
      <c r="F2198" s="67">
        <v>259555052.49999997</v>
      </c>
      <c r="G2198" s="17">
        <f>+Tabla1[[#This Row],[Toneladas Km (Ton.Km)]]/Tabla1[[#This Row],[Toneladas (Ton)]]</f>
        <v>409.66897260588775</v>
      </c>
      <c r="H2198" s="18">
        <v>899194526.26999998</v>
      </c>
      <c r="I2198" s="18">
        <f t="shared" si="144"/>
        <v>1419.2445656586433</v>
      </c>
      <c r="J2198" s="18">
        <f t="shared" si="145"/>
        <v>3.464369187226668</v>
      </c>
      <c r="K2198" s="18"/>
      <c r="L2198" s="56" t="str">
        <f>+VLOOKUP(Tabla1[[#This Row],[Operador]],OPE_6[#All],9,FALSE)</f>
        <v>C-NCA SA</v>
      </c>
    </row>
    <row r="2199" spans="1:12" x14ac:dyDescent="0.2">
      <c r="A2199" s="15">
        <v>2022</v>
      </c>
      <c r="B2199" s="15" t="s">
        <v>13</v>
      </c>
      <c r="C2199" s="16" t="str">
        <f t="shared" si="141"/>
        <v>Abril-2022</v>
      </c>
      <c r="D2199" s="15" t="s">
        <v>8</v>
      </c>
      <c r="E2199" s="67">
        <v>174017.73</v>
      </c>
      <c r="F2199" s="67">
        <v>114012840.56999999</v>
      </c>
      <c r="G2199" s="17">
        <f>+Tabla1[[#This Row],[Toneladas Km (Ton.Km)]]/Tabla1[[#This Row],[Toneladas (Ton)]]</f>
        <v>655.17944964573428</v>
      </c>
      <c r="H2199" s="18">
        <v>322304685.32999998</v>
      </c>
      <c r="I2199" s="18">
        <f t="shared" si="144"/>
        <v>1852.1370513797644</v>
      </c>
      <c r="J2199" s="18">
        <f t="shared" si="145"/>
        <v>2.8269156677323193</v>
      </c>
      <c r="K2199" s="18"/>
      <c r="L2199" s="56" t="str">
        <f>+VLOOKUP(Tabla1[[#This Row],[Operador]],OPE_6[#All],9,FALSE)</f>
        <v>D-BCyL SA - TAC - L. BEL</v>
      </c>
    </row>
    <row r="2200" spans="1:12" x14ac:dyDescent="0.2">
      <c r="A2200" s="15">
        <v>2022</v>
      </c>
      <c r="B2200" s="15" t="s">
        <v>13</v>
      </c>
      <c r="C2200" s="16" t="str">
        <f t="shared" si="141"/>
        <v>Abril-2022</v>
      </c>
      <c r="D2200" s="15" t="s">
        <v>9</v>
      </c>
      <c r="E2200" s="67">
        <v>32192</v>
      </c>
      <c r="F2200" s="67">
        <v>20276000</v>
      </c>
      <c r="G2200" s="17">
        <f>+Tabla1[[#This Row],[Toneladas Km (Ton.Km)]]/Tabla1[[#This Row],[Toneladas (Ton)]]</f>
        <v>629.8459244532803</v>
      </c>
      <c r="H2200" s="18">
        <v>40694988</v>
      </c>
      <c r="I2200" s="18">
        <f t="shared" si="144"/>
        <v>1264.1335735586481</v>
      </c>
      <c r="J2200" s="18">
        <f t="shared" si="145"/>
        <v>2.0070520812783585</v>
      </c>
      <c r="K2200" s="18"/>
      <c r="L2200" s="56" t="str">
        <f>+VLOOKUP(Tabla1[[#This Row],[Operador]],OPE_6[#All],9,FALSE)</f>
        <v>E-BCyL SA - TAC - L. URQ</v>
      </c>
    </row>
    <row r="2201" spans="1:12" x14ac:dyDescent="0.2">
      <c r="A2201" s="15">
        <v>2022</v>
      </c>
      <c r="B2201" s="15" t="s">
        <v>13</v>
      </c>
      <c r="C2201" s="16" t="str">
        <f t="shared" si="141"/>
        <v>Abril-2022</v>
      </c>
      <c r="D2201" s="15" t="s">
        <v>10</v>
      </c>
      <c r="E2201" s="67">
        <v>429601</v>
      </c>
      <c r="F2201" s="67">
        <v>257397000</v>
      </c>
      <c r="G2201" s="17">
        <f>+Tabla1[[#This Row],[Toneladas Km (Ton.Km)]]/Tabla1[[#This Row],[Toneladas (Ton)]]</f>
        <v>599.15363325504359</v>
      </c>
      <c r="H2201" s="18">
        <v>752673462.53999996</v>
      </c>
      <c r="I2201" s="18">
        <f t="shared" si="144"/>
        <v>1752.029121300928</v>
      </c>
      <c r="J2201" s="18">
        <f t="shared" si="145"/>
        <v>2.9241734073823702</v>
      </c>
      <c r="K2201" s="18"/>
      <c r="L2201" s="56" t="str">
        <f>+VLOOKUP(Tabla1[[#This Row],[Operador]],OPE_6[#All],9,FALSE)</f>
        <v>F-BCyL SA - TAC - L. SM</v>
      </c>
    </row>
    <row r="2202" spans="1:12" x14ac:dyDescent="0.2">
      <c r="A2202" s="15">
        <v>2022</v>
      </c>
      <c r="B2202" s="15" t="s">
        <v>14</v>
      </c>
      <c r="C2202" s="16" t="str">
        <f t="shared" si="141"/>
        <v>Mayo-2022</v>
      </c>
      <c r="D2202" s="15" t="s">
        <v>6</v>
      </c>
      <c r="E2202" s="67">
        <v>417740.5</v>
      </c>
      <c r="F2202" s="67">
        <v>164574001.75000003</v>
      </c>
      <c r="G2202" s="17">
        <f>+Tabla1[[#This Row],[Toneladas Km (Ton.Km)]]/Tabla1[[#This Row],[Toneladas (Ton)]]</f>
        <v>393.96228460012861</v>
      </c>
      <c r="H2202" s="18">
        <v>663199039.87</v>
      </c>
      <c r="I2202" s="18">
        <f t="shared" si="144"/>
        <v>1587.5861686142473</v>
      </c>
      <c r="J2202" s="18">
        <f t="shared" si="145"/>
        <v>4.029792268632125</v>
      </c>
      <c r="K2202" s="18"/>
      <c r="L2202" s="56" t="str">
        <f>+VLOOKUP(Tabla1[[#This Row],[Operador]],OPE_6[#All],9,FALSE)</f>
        <v>A-FSR SA</v>
      </c>
    </row>
    <row r="2203" spans="1:12" x14ac:dyDescent="0.2">
      <c r="A2203" s="15">
        <v>2022</v>
      </c>
      <c r="B2203" s="15" t="s">
        <v>14</v>
      </c>
      <c r="C2203" s="16" t="str">
        <f t="shared" si="141"/>
        <v>Mayo-2022</v>
      </c>
      <c r="D2203" s="15" t="s">
        <v>81</v>
      </c>
      <c r="E2203" s="67">
        <v>379241.50999999995</v>
      </c>
      <c r="F2203" s="67">
        <v>167934398.63</v>
      </c>
      <c r="G2203" s="17">
        <f>+Tabla1[[#This Row],[Toneladas Km (Ton.Km)]]/Tabla1[[#This Row],[Toneladas (Ton)]]</f>
        <v>442.81650136347156</v>
      </c>
      <c r="H2203" s="18">
        <v>946204398.28999996</v>
      </c>
      <c r="I2203" s="18">
        <f t="shared" si="144"/>
        <v>2494.9916434253205</v>
      </c>
      <c r="J2203" s="18">
        <f t="shared" si="145"/>
        <v>5.6343691703968082</v>
      </c>
      <c r="K2203" s="18"/>
      <c r="L2203" s="56" t="str">
        <f>+VLOOKUP(Tabla1[[#This Row],[Operador]],OPE_6[#All],9,FALSE)</f>
        <v>B-FEP SA</v>
      </c>
    </row>
    <row r="2204" spans="1:12" x14ac:dyDescent="0.2">
      <c r="A2204" s="15">
        <v>2022</v>
      </c>
      <c r="B2204" s="15" t="s">
        <v>14</v>
      </c>
      <c r="C2204" s="16" t="str">
        <f t="shared" si="141"/>
        <v>Mayo-2022</v>
      </c>
      <c r="D2204" s="15" t="s">
        <v>7</v>
      </c>
      <c r="E2204" s="67">
        <v>634268.61</v>
      </c>
      <c r="F2204" s="67">
        <v>241536528.49000001</v>
      </c>
      <c r="G2204" s="17">
        <f>+Tabla1[[#This Row],[Toneladas Km (Ton.Km)]]/Tabla1[[#This Row],[Toneladas (Ton)]]</f>
        <v>380.81110223947553</v>
      </c>
      <c r="H2204" s="18">
        <v>945638390.75999999</v>
      </c>
      <c r="I2204" s="18">
        <f t="shared" si="144"/>
        <v>1490.9115410267584</v>
      </c>
      <c r="J2204" s="18">
        <f t="shared" si="145"/>
        <v>3.9150947340006623</v>
      </c>
      <c r="K2204" s="18"/>
      <c r="L2204" s="56" t="str">
        <f>+VLOOKUP(Tabla1[[#This Row],[Operador]],OPE_6[#All],9,FALSE)</f>
        <v>C-NCA SA</v>
      </c>
    </row>
    <row r="2205" spans="1:12" x14ac:dyDescent="0.2">
      <c r="A2205" s="15">
        <v>2022</v>
      </c>
      <c r="B2205" s="15" t="s">
        <v>14</v>
      </c>
      <c r="C2205" s="16" t="str">
        <f t="shared" si="141"/>
        <v>Mayo-2022</v>
      </c>
      <c r="D2205" s="15" t="s">
        <v>8</v>
      </c>
      <c r="E2205" s="67">
        <v>247848.84000000003</v>
      </c>
      <c r="F2205" s="67">
        <v>176511313.15000004</v>
      </c>
      <c r="G2205" s="17">
        <f>+Tabla1[[#This Row],[Toneladas Km (Ton.Km)]]/Tabla1[[#This Row],[Toneladas (Ton)]]</f>
        <v>712.17324700813617</v>
      </c>
      <c r="H2205" s="18">
        <v>579787970.32000005</v>
      </c>
      <c r="I2205" s="18">
        <f t="shared" si="144"/>
        <v>2339.2805482567519</v>
      </c>
      <c r="J2205" s="18">
        <f t="shared" si="145"/>
        <v>3.2847071384444004</v>
      </c>
      <c r="K2205" s="18"/>
      <c r="L2205" s="56" t="str">
        <f>+VLOOKUP(Tabla1[[#This Row],[Operador]],OPE_6[#All],9,FALSE)</f>
        <v>D-BCyL SA - TAC - L. BEL</v>
      </c>
    </row>
    <row r="2206" spans="1:12" x14ac:dyDescent="0.2">
      <c r="A2206" s="15">
        <v>2022</v>
      </c>
      <c r="B2206" s="15" t="s">
        <v>14</v>
      </c>
      <c r="C2206" s="16" t="str">
        <f t="shared" si="141"/>
        <v>Mayo-2022</v>
      </c>
      <c r="D2206" s="15" t="s">
        <v>9</v>
      </c>
      <c r="E2206" s="67">
        <v>48528</v>
      </c>
      <c r="F2206" s="67">
        <v>34058889.930000007</v>
      </c>
      <c r="G2206" s="17">
        <f>+Tabla1[[#This Row],[Toneladas Km (Ton.Km)]]/Tabla1[[#This Row],[Toneladas (Ton)]]</f>
        <v>701.83996723541065</v>
      </c>
      <c r="H2206" s="18">
        <v>69977399.519999996</v>
      </c>
      <c r="I2206" s="18">
        <f t="shared" si="144"/>
        <v>1442.0004846686447</v>
      </c>
      <c r="J2206" s="18">
        <f t="shared" si="145"/>
        <v>2.0546001253658588</v>
      </c>
      <c r="K2206" s="18"/>
      <c r="L2206" s="56" t="str">
        <f>+VLOOKUP(Tabla1[[#This Row],[Operador]],OPE_6[#All],9,FALSE)</f>
        <v>E-BCyL SA - TAC - L. URQ</v>
      </c>
    </row>
    <row r="2207" spans="1:12" x14ac:dyDescent="0.2">
      <c r="A2207" s="15">
        <v>2022</v>
      </c>
      <c r="B2207" s="15" t="s">
        <v>14</v>
      </c>
      <c r="C2207" s="16" t="str">
        <f t="shared" si="141"/>
        <v>Mayo-2022</v>
      </c>
      <c r="D2207" s="15" t="s">
        <v>10</v>
      </c>
      <c r="E2207" s="67">
        <v>440019.51</v>
      </c>
      <c r="F2207" s="67">
        <v>281184206.44</v>
      </c>
      <c r="G2207" s="17">
        <f>+Tabla1[[#This Row],[Toneladas Km (Ton.Km)]]/Tabla1[[#This Row],[Toneladas (Ton)]]</f>
        <v>639.02667961245629</v>
      </c>
      <c r="H2207" s="18">
        <v>867867770.80000007</v>
      </c>
      <c r="I2207" s="18">
        <f t="shared" si="144"/>
        <v>1972.3392965007395</v>
      </c>
      <c r="J2207" s="18">
        <f t="shared" si="145"/>
        <v>3.0864741010451757</v>
      </c>
      <c r="K2207" s="18"/>
      <c r="L2207" s="56" t="str">
        <f>+VLOOKUP(Tabla1[[#This Row],[Operador]],OPE_6[#All],9,FALSE)</f>
        <v>F-BCyL SA - TAC - L. SM</v>
      </c>
    </row>
    <row r="2208" spans="1:12" x14ac:dyDescent="0.2">
      <c r="A2208" s="15">
        <v>2022</v>
      </c>
      <c r="B2208" s="15" t="s">
        <v>15</v>
      </c>
      <c r="C2208" s="16" t="str">
        <f t="shared" si="141"/>
        <v>Junio-2022</v>
      </c>
      <c r="D2208" s="15" t="s">
        <v>6</v>
      </c>
      <c r="E2208" s="67">
        <v>393802.23</v>
      </c>
      <c r="F2208" s="67">
        <v>159468959.13</v>
      </c>
      <c r="G2208" s="17">
        <f>+Tabla1[[#This Row],[Toneladas Km (Ton.Km)]]/Tabla1[[#This Row],[Toneladas (Ton)]]</f>
        <v>404.94681589284045</v>
      </c>
      <c r="H2208" s="18">
        <v>654349869.73000002</v>
      </c>
      <c r="I2208" s="18">
        <f t="shared" si="144"/>
        <v>1661.6205289898944</v>
      </c>
      <c r="J2208" s="18">
        <f t="shared" si="145"/>
        <v>4.1033055793420603</v>
      </c>
      <c r="K2208" s="18"/>
      <c r="L2208" s="56" t="str">
        <f>+VLOOKUP(Tabla1[[#This Row],[Operador]],OPE_6[#All],9,FALSE)</f>
        <v>A-FSR SA</v>
      </c>
    </row>
    <row r="2209" spans="1:12" x14ac:dyDescent="0.2">
      <c r="A2209" s="15">
        <v>2022</v>
      </c>
      <c r="B2209" s="15" t="s">
        <v>15</v>
      </c>
      <c r="C2209" s="16" t="str">
        <f t="shared" si="141"/>
        <v>Junio-2022</v>
      </c>
      <c r="D2209" s="15" t="s">
        <v>81</v>
      </c>
      <c r="E2209" s="67">
        <v>341643.39999999997</v>
      </c>
      <c r="F2209" s="67">
        <v>150597667.68000001</v>
      </c>
      <c r="G2209" s="17">
        <f>+Tabla1[[#This Row],[Toneladas Km (Ton.Km)]]/Tabla1[[#This Row],[Toneladas (Ton)]]</f>
        <v>440.80367915785882</v>
      </c>
      <c r="H2209" s="18">
        <v>840800481.58000004</v>
      </c>
      <c r="I2209" s="18">
        <f t="shared" si="144"/>
        <v>2461.0470495844502</v>
      </c>
      <c r="J2209" s="18">
        <f t="shared" si="145"/>
        <v>5.5830909902707733</v>
      </c>
      <c r="K2209" s="18"/>
      <c r="L2209" s="56" t="str">
        <f>+VLOOKUP(Tabla1[[#This Row],[Operador]],OPE_6[#All],9,FALSE)</f>
        <v>B-FEP SA</v>
      </c>
    </row>
    <row r="2210" spans="1:12" x14ac:dyDescent="0.2">
      <c r="A2210" s="15">
        <v>2022</v>
      </c>
      <c r="B2210" s="15" t="s">
        <v>15</v>
      </c>
      <c r="C2210" s="16" t="str">
        <f t="shared" si="141"/>
        <v>Junio-2022</v>
      </c>
      <c r="D2210" s="15" t="s">
        <v>7</v>
      </c>
      <c r="E2210" s="67">
        <v>705625.75999999989</v>
      </c>
      <c r="F2210" s="67">
        <v>314636490.38999999</v>
      </c>
      <c r="G2210" s="17">
        <f>+Tabla1[[#This Row],[Toneladas Km (Ton.Km)]]/Tabla1[[#This Row],[Toneladas (Ton)]]</f>
        <v>445.89711462631413</v>
      </c>
      <c r="H2210" s="18">
        <v>1247322706.74</v>
      </c>
      <c r="I2210" s="18">
        <f t="shared" ref="I2210:I2241" si="146">+H2210/E2210</f>
        <v>1767.6830657939702</v>
      </c>
      <c r="J2210" s="18">
        <f t="shared" ref="J2210:J2241" si="147">+H2210/F2210</f>
        <v>3.9643294558552684</v>
      </c>
      <c r="K2210" s="18"/>
      <c r="L2210" s="56" t="str">
        <f>+VLOOKUP(Tabla1[[#This Row],[Operador]],OPE_6[#All],9,FALSE)</f>
        <v>C-NCA SA</v>
      </c>
    </row>
    <row r="2211" spans="1:12" x14ac:dyDescent="0.2">
      <c r="A2211" s="15">
        <v>2022</v>
      </c>
      <c r="B2211" s="15" t="s">
        <v>15</v>
      </c>
      <c r="C2211" s="16" t="str">
        <f t="shared" si="141"/>
        <v>Junio-2022</v>
      </c>
      <c r="D2211" s="15" t="s">
        <v>8</v>
      </c>
      <c r="E2211" s="67">
        <v>270993.88</v>
      </c>
      <c r="F2211" s="67">
        <v>197275572.41999999</v>
      </c>
      <c r="G2211" s="17">
        <f>+Tabla1[[#This Row],[Toneladas Km (Ton.Km)]]/Tabla1[[#This Row],[Toneladas (Ton)]]</f>
        <v>727.97058154966442</v>
      </c>
      <c r="H2211" s="18">
        <v>665958976.99999988</v>
      </c>
      <c r="I2211" s="18">
        <f t="shared" si="146"/>
        <v>2457.4686963410386</v>
      </c>
      <c r="J2211" s="18">
        <f t="shared" si="147"/>
        <v>3.3757802287967626</v>
      </c>
      <c r="K2211" s="18"/>
      <c r="L2211" s="56" t="str">
        <f>+VLOOKUP(Tabla1[[#This Row],[Operador]],OPE_6[#All],9,FALSE)</f>
        <v>D-BCyL SA - TAC - L. BEL</v>
      </c>
    </row>
    <row r="2212" spans="1:12" x14ac:dyDescent="0.2">
      <c r="A2212" s="15">
        <v>2022</v>
      </c>
      <c r="B2212" s="15" t="s">
        <v>15</v>
      </c>
      <c r="C2212" s="16" t="str">
        <f t="shared" si="141"/>
        <v>Junio-2022</v>
      </c>
      <c r="D2212" s="15" t="s">
        <v>9</v>
      </c>
      <c r="E2212" s="67">
        <v>45086.94</v>
      </c>
      <c r="F2212" s="67">
        <v>31145325.82</v>
      </c>
      <c r="G2212" s="17">
        <f>+Tabla1[[#This Row],[Toneladas Km (Ton.Km)]]/Tabla1[[#This Row],[Toneladas (Ton)]]</f>
        <v>690.78375733638165</v>
      </c>
      <c r="H2212" s="18">
        <v>66501918.439999998</v>
      </c>
      <c r="I2212" s="18">
        <f t="shared" si="146"/>
        <v>1474.9707662573685</v>
      </c>
      <c r="J2212" s="18">
        <f t="shared" si="147"/>
        <v>2.1352134450073961</v>
      </c>
      <c r="K2212" s="18"/>
      <c r="L2212" s="56" t="str">
        <f>+VLOOKUP(Tabla1[[#This Row],[Operador]],OPE_6[#All],9,FALSE)</f>
        <v>E-BCyL SA - TAC - L. URQ</v>
      </c>
    </row>
    <row r="2213" spans="1:12" x14ac:dyDescent="0.2">
      <c r="A2213" s="15">
        <v>2022</v>
      </c>
      <c r="B2213" s="15" t="s">
        <v>15</v>
      </c>
      <c r="C2213" s="16" t="str">
        <f t="shared" si="141"/>
        <v>Junio-2022</v>
      </c>
      <c r="D2213" s="15" t="s">
        <v>10</v>
      </c>
      <c r="E2213" s="67">
        <v>492459.89</v>
      </c>
      <c r="F2213" s="67">
        <v>287861343.78000003</v>
      </c>
      <c r="G2213" s="17">
        <f>+Tabla1[[#This Row],[Toneladas Km (Ton.Km)]]/Tabla1[[#This Row],[Toneladas (Ton)]]</f>
        <v>584.53764382719578</v>
      </c>
      <c r="H2213" s="18">
        <v>943593494.24000001</v>
      </c>
      <c r="I2213" s="18">
        <f t="shared" si="146"/>
        <v>1916.0819254538678</v>
      </c>
      <c r="J2213" s="18">
        <f t="shared" si="147"/>
        <v>3.2779444500931243</v>
      </c>
      <c r="K2213" s="18"/>
      <c r="L2213" s="56" t="str">
        <f>+VLOOKUP(Tabla1[[#This Row],[Operador]],OPE_6[#All],9,FALSE)</f>
        <v>F-BCyL SA - TAC - L. SM</v>
      </c>
    </row>
    <row r="2214" spans="1:12" x14ac:dyDescent="0.2">
      <c r="A2214" s="15">
        <v>2022</v>
      </c>
      <c r="B2214" s="15" t="s">
        <v>16</v>
      </c>
      <c r="C2214" s="16" t="str">
        <f t="shared" si="141"/>
        <v>Julio-2022</v>
      </c>
      <c r="D2214" s="15" t="s">
        <v>6</v>
      </c>
      <c r="E2214" s="67">
        <v>403211.91000000003</v>
      </c>
      <c r="F2214" s="67">
        <v>151251138.86999997</v>
      </c>
      <c r="G2214" s="17">
        <f>+Tabla1[[#This Row],[Toneladas Km (Ton.Km)]]/Tabla1[[#This Row],[Toneladas (Ton)]]</f>
        <v>375.11575208678721</v>
      </c>
      <c r="H2214" s="18">
        <v>717432890.69000018</v>
      </c>
      <c r="I2214" s="18">
        <f t="shared" si="146"/>
        <v>1779.2948891068227</v>
      </c>
      <c r="J2214" s="18">
        <f t="shared" si="147"/>
        <v>4.7433222390915821</v>
      </c>
      <c r="K2214" s="18"/>
      <c r="L2214" s="56" t="str">
        <f>+VLOOKUP(Tabla1[[#This Row],[Operador]],OPE_6[#All],9,FALSE)</f>
        <v>A-FSR SA</v>
      </c>
    </row>
    <row r="2215" spans="1:12" x14ac:dyDescent="0.2">
      <c r="A2215" s="15">
        <v>2022</v>
      </c>
      <c r="B2215" s="15" t="s">
        <v>16</v>
      </c>
      <c r="C2215" s="16" t="str">
        <f t="shared" si="141"/>
        <v>Julio-2022</v>
      </c>
      <c r="D2215" s="15" t="s">
        <v>81</v>
      </c>
      <c r="E2215" s="67">
        <v>391867.35</v>
      </c>
      <c r="F2215" s="67">
        <v>174012919.56000003</v>
      </c>
      <c r="G2215" s="17">
        <f>+Tabla1[[#This Row],[Toneladas Km (Ton.Km)]]/Tabla1[[#This Row],[Toneladas (Ton)]]</f>
        <v>444.06077607639435</v>
      </c>
      <c r="H2215" s="18">
        <v>968774722.45000005</v>
      </c>
      <c r="I2215" s="18">
        <f t="shared" si="146"/>
        <v>2472.2006629284119</v>
      </c>
      <c r="J2215" s="18">
        <f t="shared" si="147"/>
        <v>5.56725744789291</v>
      </c>
      <c r="K2215" s="18"/>
      <c r="L2215" s="56" t="str">
        <f>+VLOOKUP(Tabla1[[#This Row],[Operador]],OPE_6[#All],9,FALSE)</f>
        <v>B-FEP SA</v>
      </c>
    </row>
    <row r="2216" spans="1:12" x14ac:dyDescent="0.2">
      <c r="A2216" s="15">
        <v>2022</v>
      </c>
      <c r="B2216" s="15" t="s">
        <v>16</v>
      </c>
      <c r="C2216" s="16" t="str">
        <f t="shared" si="141"/>
        <v>Julio-2022</v>
      </c>
      <c r="D2216" s="15" t="s">
        <v>7</v>
      </c>
      <c r="E2216" s="67">
        <v>675784.68</v>
      </c>
      <c r="F2216" s="67">
        <v>289897497.01999998</v>
      </c>
      <c r="G2216" s="17">
        <f>+Tabla1[[#This Row],[Toneladas Km (Ton.Km)]]/Tabla1[[#This Row],[Toneladas (Ton)]]</f>
        <v>428.97908993734507</v>
      </c>
      <c r="H2216" s="18">
        <v>1314277064.7800002</v>
      </c>
      <c r="I2216" s="18">
        <f t="shared" si="146"/>
        <v>1944.8163056611465</v>
      </c>
      <c r="J2216" s="18">
        <f t="shared" si="147"/>
        <v>4.533592315525679</v>
      </c>
      <c r="K2216" s="18"/>
      <c r="L2216" s="56" t="str">
        <f>+VLOOKUP(Tabla1[[#This Row],[Operador]],OPE_6[#All],9,FALSE)</f>
        <v>C-NCA SA</v>
      </c>
    </row>
    <row r="2217" spans="1:12" x14ac:dyDescent="0.2">
      <c r="A2217" s="15">
        <v>2022</v>
      </c>
      <c r="B2217" s="15" t="s">
        <v>16</v>
      </c>
      <c r="C2217" s="16" t="str">
        <f t="shared" si="141"/>
        <v>Julio-2022</v>
      </c>
      <c r="D2217" s="15" t="s">
        <v>8</v>
      </c>
      <c r="E2217" s="67">
        <v>277603.26999999996</v>
      </c>
      <c r="F2217" s="67">
        <v>202212323.90000001</v>
      </c>
      <c r="G2217" s="17">
        <f>+Tabla1[[#This Row],[Toneladas Km (Ton.Km)]]/Tabla1[[#This Row],[Toneladas (Ton)]]</f>
        <v>728.4219811243579</v>
      </c>
      <c r="H2217" s="18">
        <v>703343761.55000019</v>
      </c>
      <c r="I2217" s="18">
        <f t="shared" si="146"/>
        <v>2533.6292384091885</v>
      </c>
      <c r="J2217" s="18">
        <f t="shared" si="147"/>
        <v>3.4782437983246983</v>
      </c>
      <c r="K2217" s="18"/>
      <c r="L2217" s="56" t="str">
        <f>+VLOOKUP(Tabla1[[#This Row],[Operador]],OPE_6[#All],9,FALSE)</f>
        <v>D-BCyL SA - TAC - L. BEL</v>
      </c>
    </row>
    <row r="2218" spans="1:12" x14ac:dyDescent="0.2">
      <c r="A2218" s="15">
        <v>2022</v>
      </c>
      <c r="B2218" s="15" t="s">
        <v>16</v>
      </c>
      <c r="C2218" s="16" t="str">
        <f t="shared" ref="C2218:C2281" si="148" xml:space="preserve"> B2218 &amp; "-" &amp; A2218</f>
        <v>Julio-2022</v>
      </c>
      <c r="D2218" s="15" t="s">
        <v>9</v>
      </c>
      <c r="E2218" s="67">
        <v>45147.68</v>
      </c>
      <c r="F2218" s="67">
        <v>31101420.02</v>
      </c>
      <c r="G2218" s="17">
        <f>+Tabla1[[#This Row],[Toneladas Km (Ton.Km)]]/Tabla1[[#This Row],[Toneladas (Ton)]]</f>
        <v>688.88190976812098</v>
      </c>
      <c r="H2218" s="18">
        <v>71497659.060000002</v>
      </c>
      <c r="I2218" s="18">
        <f t="shared" si="146"/>
        <v>1583.6397143773502</v>
      </c>
      <c r="J2218" s="18">
        <f t="shared" si="147"/>
        <v>2.2988551331104143</v>
      </c>
      <c r="K2218" s="18"/>
      <c r="L2218" s="56" t="str">
        <f>+VLOOKUP(Tabla1[[#This Row],[Operador]],OPE_6[#All],9,FALSE)</f>
        <v>E-BCyL SA - TAC - L. URQ</v>
      </c>
    </row>
    <row r="2219" spans="1:12" x14ac:dyDescent="0.2">
      <c r="A2219" s="15">
        <v>2022</v>
      </c>
      <c r="B2219" s="15" t="s">
        <v>16</v>
      </c>
      <c r="C2219" s="16" t="str">
        <f t="shared" si="148"/>
        <v>Julio-2022</v>
      </c>
      <c r="D2219" s="15" t="s">
        <v>10</v>
      </c>
      <c r="E2219" s="67">
        <v>538578.15</v>
      </c>
      <c r="F2219" s="67">
        <v>284812700.34999996</v>
      </c>
      <c r="G2219" s="17">
        <f>+Tabla1[[#This Row],[Toneladas Km (Ton.Km)]]/Tabla1[[#This Row],[Toneladas (Ton)]]</f>
        <v>528.82334782797989</v>
      </c>
      <c r="H2219" s="18">
        <v>954352133.82000005</v>
      </c>
      <c r="I2219" s="18">
        <f t="shared" si="146"/>
        <v>1771.9844999653253</v>
      </c>
      <c r="J2219" s="18">
        <f t="shared" si="147"/>
        <v>3.3508061004555558</v>
      </c>
      <c r="K2219" s="18"/>
      <c r="L2219" s="56" t="str">
        <f>+VLOOKUP(Tabla1[[#This Row],[Operador]],OPE_6[#All],9,FALSE)</f>
        <v>F-BCyL SA - TAC - L. SM</v>
      </c>
    </row>
    <row r="2220" spans="1:12" x14ac:dyDescent="0.2">
      <c r="A2220" s="15">
        <v>2022</v>
      </c>
      <c r="B2220" s="15" t="s">
        <v>28</v>
      </c>
      <c r="C2220" s="16" t="str">
        <f t="shared" si="148"/>
        <v>Agosto-2022</v>
      </c>
      <c r="D2220" s="15" t="s">
        <v>6</v>
      </c>
      <c r="E2220" s="67">
        <v>404074.46</v>
      </c>
      <c r="F2220" s="67">
        <v>153562094.98999998</v>
      </c>
      <c r="G2220" s="17">
        <f>+Tabla1[[#This Row],[Toneladas Km (Ton.Km)]]/Tabla1[[#This Row],[Toneladas (Ton)]]</f>
        <v>380.03415259157924</v>
      </c>
      <c r="H2220" s="18">
        <v>767017835.86000013</v>
      </c>
      <c r="I2220" s="18">
        <f t="shared" si="146"/>
        <v>1898.2091465518511</v>
      </c>
      <c r="J2220" s="18">
        <f t="shared" si="147"/>
        <v>4.9948383154706804</v>
      </c>
      <c r="K2220" s="18"/>
      <c r="L2220" s="56" t="str">
        <f>+VLOOKUP(Tabla1[[#This Row],[Operador]],OPE_6[#All],9,FALSE)</f>
        <v>A-FSR SA</v>
      </c>
    </row>
    <row r="2221" spans="1:12" x14ac:dyDescent="0.2">
      <c r="A2221" s="15">
        <v>2022</v>
      </c>
      <c r="B2221" s="15" t="s">
        <v>28</v>
      </c>
      <c r="C2221" s="16" t="str">
        <f t="shared" si="148"/>
        <v>Agosto-2022</v>
      </c>
      <c r="D2221" s="15" t="s">
        <v>81</v>
      </c>
      <c r="E2221" s="67">
        <v>402746.20999999996</v>
      </c>
      <c r="F2221" s="67">
        <v>178228444.00999999</v>
      </c>
      <c r="G2221" s="17">
        <f>+Tabla1[[#This Row],[Toneladas Km (Ton.Km)]]/Tabla1[[#This Row],[Toneladas (Ton)]]</f>
        <v>442.5328894094373</v>
      </c>
      <c r="H2221" s="18">
        <v>1046856663.9799999</v>
      </c>
      <c r="I2221" s="18">
        <f t="shared" si="146"/>
        <v>2599.2961274048985</v>
      </c>
      <c r="J2221" s="18">
        <f t="shared" si="147"/>
        <v>5.8736789730446342</v>
      </c>
      <c r="K2221" s="18"/>
      <c r="L2221" s="56" t="str">
        <f>+VLOOKUP(Tabla1[[#This Row],[Operador]],OPE_6[#All],9,FALSE)</f>
        <v>B-FEP SA</v>
      </c>
    </row>
    <row r="2222" spans="1:12" x14ac:dyDescent="0.2">
      <c r="A2222" s="15">
        <v>2022</v>
      </c>
      <c r="B2222" s="15" t="s">
        <v>28</v>
      </c>
      <c r="C2222" s="16" t="str">
        <f t="shared" si="148"/>
        <v>Agosto-2022</v>
      </c>
      <c r="D2222" s="15" t="s">
        <v>7</v>
      </c>
      <c r="E2222" s="67">
        <v>588082.3899999999</v>
      </c>
      <c r="F2222" s="67">
        <v>299272031.82999998</v>
      </c>
      <c r="G2222" s="17">
        <f>+Tabla1[[#This Row],[Toneladas Km (Ton.Km)]]/Tabla1[[#This Row],[Toneladas (Ton)]]</f>
        <v>508.89473468164903</v>
      </c>
      <c r="H2222" s="18">
        <v>1365206803.3599999</v>
      </c>
      <c r="I2222" s="18">
        <f t="shared" si="146"/>
        <v>2321.454997759753</v>
      </c>
      <c r="J2222" s="18">
        <f t="shared" si="147"/>
        <v>4.5617587283782637</v>
      </c>
      <c r="K2222" s="18"/>
      <c r="L2222" s="56" t="str">
        <f>+VLOOKUP(Tabla1[[#This Row],[Operador]],OPE_6[#All],9,FALSE)</f>
        <v>C-NCA SA</v>
      </c>
    </row>
    <row r="2223" spans="1:12" x14ac:dyDescent="0.2">
      <c r="A2223" s="15">
        <v>2022</v>
      </c>
      <c r="B2223" s="15" t="s">
        <v>28</v>
      </c>
      <c r="C2223" s="16" t="str">
        <f t="shared" si="148"/>
        <v>Agosto-2022</v>
      </c>
      <c r="D2223" s="15" t="s">
        <v>8</v>
      </c>
      <c r="E2223" s="67">
        <v>260316.25000000006</v>
      </c>
      <c r="F2223" s="67">
        <v>194243514.91</v>
      </c>
      <c r="G2223" s="17">
        <f>+Tabla1[[#This Row],[Toneladas Km (Ton.Km)]]/Tabla1[[#This Row],[Toneladas (Ton)]]</f>
        <v>746.18282535185551</v>
      </c>
      <c r="H2223" s="18">
        <v>690204630.82999969</v>
      </c>
      <c r="I2223" s="18">
        <f t="shared" si="146"/>
        <v>2651.4081653757671</v>
      </c>
      <c r="J2223" s="18">
        <f t="shared" si="147"/>
        <v>3.5532956204473356</v>
      </c>
      <c r="K2223" s="18"/>
      <c r="L2223" s="56" t="str">
        <f>+VLOOKUP(Tabla1[[#This Row],[Operador]],OPE_6[#All],9,FALSE)</f>
        <v>D-BCyL SA - TAC - L. BEL</v>
      </c>
    </row>
    <row r="2224" spans="1:12" x14ac:dyDescent="0.2">
      <c r="A2224" s="15">
        <v>2022</v>
      </c>
      <c r="B2224" s="15" t="s">
        <v>28</v>
      </c>
      <c r="C2224" s="16" t="str">
        <f t="shared" si="148"/>
        <v>Agosto-2022</v>
      </c>
      <c r="D2224" s="15" t="s">
        <v>9</v>
      </c>
      <c r="E2224" s="67">
        <v>50077.259999999995</v>
      </c>
      <c r="F2224" s="67">
        <v>34503170.380000003</v>
      </c>
      <c r="G2224" s="17">
        <f>+Tabla1[[#This Row],[Toneladas Km (Ton.Km)]]/Tabla1[[#This Row],[Toneladas (Ton)]]</f>
        <v>688.99876670568653</v>
      </c>
      <c r="H2224" s="18">
        <v>78632955.390000001</v>
      </c>
      <c r="I2224" s="18">
        <f t="shared" si="146"/>
        <v>1570.2327841020058</v>
      </c>
      <c r="J2224" s="18">
        <f t="shared" si="147"/>
        <v>2.2790066687778965</v>
      </c>
      <c r="K2224" s="18"/>
      <c r="L2224" s="56" t="str">
        <f>+VLOOKUP(Tabla1[[#This Row],[Operador]],OPE_6[#All],9,FALSE)</f>
        <v>E-BCyL SA - TAC - L. URQ</v>
      </c>
    </row>
    <row r="2225" spans="1:12" x14ac:dyDescent="0.2">
      <c r="A2225" s="15">
        <v>2022</v>
      </c>
      <c r="B2225" s="15" t="s">
        <v>28</v>
      </c>
      <c r="C2225" s="16" t="str">
        <f t="shared" si="148"/>
        <v>Agosto-2022</v>
      </c>
      <c r="D2225" s="15" t="s">
        <v>10</v>
      </c>
      <c r="E2225" s="67">
        <v>528546.37000000011</v>
      </c>
      <c r="F2225" s="67">
        <v>288988744.28000003</v>
      </c>
      <c r="G2225" s="17">
        <f>+Tabla1[[#This Row],[Toneladas Km (Ton.Km)]]/Tabla1[[#This Row],[Toneladas (Ton)]]</f>
        <v>546.7613830741094</v>
      </c>
      <c r="H2225" s="18">
        <v>1025584859.96</v>
      </c>
      <c r="I2225" s="18">
        <f t="shared" si="146"/>
        <v>1940.3876711138889</v>
      </c>
      <c r="J2225" s="18">
        <f t="shared" si="147"/>
        <v>3.5488747581335383</v>
      </c>
      <c r="K2225" s="18"/>
      <c r="L2225" s="56" t="str">
        <f>+VLOOKUP(Tabla1[[#This Row],[Operador]],OPE_6[#All],9,FALSE)</f>
        <v>F-BCyL SA - TAC - L. SM</v>
      </c>
    </row>
    <row r="2226" spans="1:12" x14ac:dyDescent="0.2">
      <c r="A2226" s="15">
        <v>2022</v>
      </c>
      <c r="B2226" s="15" t="s">
        <v>29</v>
      </c>
      <c r="C2226" s="16" t="str">
        <f t="shared" si="148"/>
        <v>Septiembre-2022</v>
      </c>
      <c r="D2226" s="15" t="s">
        <v>6</v>
      </c>
      <c r="E2226" s="67">
        <v>406540.61000000004</v>
      </c>
      <c r="F2226" s="67">
        <v>148861566.03999999</v>
      </c>
      <c r="G2226" s="17">
        <f>+Tabla1[[#This Row],[Toneladas Km (Ton.Km)]]/Tabla1[[#This Row],[Toneladas (Ton)]]</f>
        <v>366.16653386730536</v>
      </c>
      <c r="H2226" s="18">
        <v>814057155.46000004</v>
      </c>
      <c r="I2226" s="18">
        <f t="shared" si="146"/>
        <v>2002.4005854175305</v>
      </c>
      <c r="J2226" s="18">
        <f t="shared" si="147"/>
        <v>5.4685516021056637</v>
      </c>
      <c r="K2226" s="18"/>
      <c r="L2226" s="56" t="str">
        <f>+VLOOKUP(Tabla1[[#This Row],[Operador]],OPE_6[#All],9,FALSE)</f>
        <v>A-FSR SA</v>
      </c>
    </row>
    <row r="2227" spans="1:12" x14ac:dyDescent="0.2">
      <c r="A2227" s="15">
        <v>2022</v>
      </c>
      <c r="B2227" s="15" t="s">
        <v>29</v>
      </c>
      <c r="C2227" s="16" t="str">
        <f t="shared" si="148"/>
        <v>Septiembre-2022</v>
      </c>
      <c r="D2227" s="15" t="s">
        <v>81</v>
      </c>
      <c r="E2227" s="67">
        <v>377705.64</v>
      </c>
      <c r="F2227" s="67">
        <v>163417347</v>
      </c>
      <c r="G2227" s="17">
        <f>+Tabla1[[#This Row],[Toneladas Km (Ton.Km)]]/Tabla1[[#This Row],[Toneladas (Ton)]]</f>
        <v>432.65794760173554</v>
      </c>
      <c r="H2227" s="18">
        <v>983722728.63000011</v>
      </c>
      <c r="I2227" s="18">
        <f t="shared" si="146"/>
        <v>2604.469259791832</v>
      </c>
      <c r="J2227" s="18">
        <f t="shared" si="147"/>
        <v>6.0196958688235229</v>
      </c>
      <c r="K2227" s="18"/>
      <c r="L2227" s="56" t="str">
        <f>+VLOOKUP(Tabla1[[#This Row],[Operador]],OPE_6[#All],9,FALSE)</f>
        <v>B-FEP SA</v>
      </c>
    </row>
    <row r="2228" spans="1:12" x14ac:dyDescent="0.2">
      <c r="A2228" s="15">
        <v>2022</v>
      </c>
      <c r="B2228" s="15" t="s">
        <v>29</v>
      </c>
      <c r="C2228" s="16" t="str">
        <f t="shared" si="148"/>
        <v>Septiembre-2022</v>
      </c>
      <c r="D2228" s="15" t="s">
        <v>7</v>
      </c>
      <c r="E2228" s="67">
        <v>398150.70999999996</v>
      </c>
      <c r="F2228" s="67">
        <v>222798402.94000003</v>
      </c>
      <c r="G2228" s="17">
        <f>+Tabla1[[#This Row],[Toneladas Km (Ton.Km)]]/Tabla1[[#This Row],[Toneladas (Ton)]]</f>
        <v>559.58308586213514</v>
      </c>
      <c r="H2228" s="18">
        <v>985104795.98000014</v>
      </c>
      <c r="I2228" s="18">
        <f t="shared" si="146"/>
        <v>2474.2007768364906</v>
      </c>
      <c r="J2228" s="18">
        <f t="shared" si="147"/>
        <v>4.4215074389258096</v>
      </c>
      <c r="K2228" s="18"/>
      <c r="L2228" s="56" t="str">
        <f>+VLOOKUP(Tabla1[[#This Row],[Operador]],OPE_6[#All],9,FALSE)</f>
        <v>C-NCA SA</v>
      </c>
    </row>
    <row r="2229" spans="1:12" x14ac:dyDescent="0.2">
      <c r="A2229" s="15">
        <v>2022</v>
      </c>
      <c r="B2229" s="15" t="s">
        <v>29</v>
      </c>
      <c r="C2229" s="16" t="str">
        <f t="shared" si="148"/>
        <v>Septiembre-2022</v>
      </c>
      <c r="D2229" s="15" t="s">
        <v>8</v>
      </c>
      <c r="E2229" s="67">
        <v>271233.05000000005</v>
      </c>
      <c r="F2229" s="67">
        <v>206060816.55000001</v>
      </c>
      <c r="G2229" s="17">
        <f>+Tabla1[[#This Row],[Toneladas Km (Ton.Km)]]/Tabla1[[#This Row],[Toneladas (Ton)]]</f>
        <v>759.71868675296014</v>
      </c>
      <c r="H2229" s="18">
        <v>736682964.46999991</v>
      </c>
      <c r="I2229" s="18">
        <f t="shared" si="146"/>
        <v>2716.051618598839</v>
      </c>
      <c r="J2229" s="18">
        <f t="shared" si="147"/>
        <v>3.5750754403676068</v>
      </c>
      <c r="K2229" s="18"/>
      <c r="L2229" s="56" t="str">
        <f>+VLOOKUP(Tabla1[[#This Row],[Operador]],OPE_6[#All],9,FALSE)</f>
        <v>D-BCyL SA - TAC - L. BEL</v>
      </c>
    </row>
    <row r="2230" spans="1:12" x14ac:dyDescent="0.2">
      <c r="A2230" s="15">
        <v>2022</v>
      </c>
      <c r="B2230" s="15" t="s">
        <v>29</v>
      </c>
      <c r="C2230" s="16" t="str">
        <f t="shared" si="148"/>
        <v>Septiembre-2022</v>
      </c>
      <c r="D2230" s="15" t="s">
        <v>9</v>
      </c>
      <c r="E2230" s="67">
        <v>49737</v>
      </c>
      <c r="F2230" s="67">
        <v>34979000</v>
      </c>
      <c r="G2230" s="17">
        <f>+Tabla1[[#This Row],[Toneladas Km (Ton.Km)]]/Tabla1[[#This Row],[Toneladas (Ton)]]</f>
        <v>703.27924884894549</v>
      </c>
      <c r="H2230" s="18">
        <v>89773223</v>
      </c>
      <c r="I2230" s="18">
        <f t="shared" si="146"/>
        <v>1804.9585419305547</v>
      </c>
      <c r="J2230" s="18">
        <f t="shared" si="147"/>
        <v>2.5664891220446555</v>
      </c>
      <c r="K2230" s="18"/>
      <c r="L2230" s="56" t="str">
        <f>+VLOOKUP(Tabla1[[#This Row],[Operador]],OPE_6[#All],9,FALSE)</f>
        <v>E-BCyL SA - TAC - L. URQ</v>
      </c>
    </row>
    <row r="2231" spans="1:12" x14ac:dyDescent="0.2">
      <c r="A2231" s="15">
        <v>2022</v>
      </c>
      <c r="B2231" s="15" t="s">
        <v>29</v>
      </c>
      <c r="C2231" s="16" t="str">
        <f t="shared" si="148"/>
        <v>Septiembre-2022</v>
      </c>
      <c r="D2231" s="15" t="s">
        <v>10</v>
      </c>
      <c r="E2231" s="67">
        <v>430284.62</v>
      </c>
      <c r="F2231" s="67">
        <v>271286843.50999999</v>
      </c>
      <c r="G2231" s="17">
        <f>+Tabla1[[#This Row],[Toneladas Km (Ton.Km)]]/Tabla1[[#This Row],[Toneladas (Ton)]]</f>
        <v>630.48231542647284</v>
      </c>
      <c r="H2231" s="18">
        <v>976005036.75999999</v>
      </c>
      <c r="I2231" s="18">
        <f t="shared" si="146"/>
        <v>2268.2777663770553</v>
      </c>
      <c r="J2231" s="18">
        <f t="shared" si="147"/>
        <v>3.5976865819666006</v>
      </c>
      <c r="K2231" s="18"/>
      <c r="L2231" s="56" t="str">
        <f>+VLOOKUP(Tabla1[[#This Row],[Operador]],OPE_6[#All],9,FALSE)</f>
        <v>F-BCyL SA - TAC - L. SM</v>
      </c>
    </row>
    <row r="2232" spans="1:12" x14ac:dyDescent="0.2">
      <c r="A2232" s="15">
        <v>2022</v>
      </c>
      <c r="B2232" s="15" t="s">
        <v>30</v>
      </c>
      <c r="C2232" s="16" t="str">
        <f t="shared" si="148"/>
        <v>Octubre-2022</v>
      </c>
      <c r="D2232" s="15" t="s">
        <v>6</v>
      </c>
      <c r="E2232" s="67">
        <v>390446.54</v>
      </c>
      <c r="F2232" s="67">
        <v>147387639.83999997</v>
      </c>
      <c r="G2232" s="17">
        <f>+Tabla1[[#This Row],[Toneladas Km (Ton.Km)]]/Tabla1[[#This Row],[Toneladas (Ton)]]</f>
        <v>377.48481479692452</v>
      </c>
      <c r="H2232" s="18">
        <v>866362098.34000003</v>
      </c>
      <c r="I2232" s="18">
        <f t="shared" si="146"/>
        <v>2218.9006933958235</v>
      </c>
      <c r="J2232" s="18">
        <f t="shared" si="147"/>
        <v>5.8781190829875509</v>
      </c>
      <c r="K2232" s="18"/>
      <c r="L2232" s="56" t="str">
        <f>+VLOOKUP(Tabla1[[#This Row],[Operador]],OPE_6[#All],9,FALSE)</f>
        <v>A-FSR SA</v>
      </c>
    </row>
    <row r="2233" spans="1:12" x14ac:dyDescent="0.2">
      <c r="A2233" s="15">
        <v>2022</v>
      </c>
      <c r="B2233" s="15" t="s">
        <v>30</v>
      </c>
      <c r="C2233" s="16" t="str">
        <f t="shared" si="148"/>
        <v>Octubre-2022</v>
      </c>
      <c r="D2233" s="15" t="s">
        <v>81</v>
      </c>
      <c r="E2233" s="67">
        <v>335136.71999999991</v>
      </c>
      <c r="F2233" s="67">
        <v>151913964.17000002</v>
      </c>
      <c r="G2233" s="17">
        <f>+Tabla1[[#This Row],[Toneladas Km (Ton.Km)]]/Tabla1[[#This Row],[Toneladas (Ton)]]</f>
        <v>453.28952366067216</v>
      </c>
      <c r="H2233" s="18">
        <v>846802476</v>
      </c>
      <c r="I2233" s="18">
        <f t="shared" si="146"/>
        <v>2526.737374525836</v>
      </c>
      <c r="J2233" s="18">
        <f t="shared" si="147"/>
        <v>5.5742240723333492</v>
      </c>
      <c r="K2233" s="18"/>
      <c r="L2233" s="56" t="str">
        <f>+VLOOKUP(Tabla1[[#This Row],[Operador]],OPE_6[#All],9,FALSE)</f>
        <v>B-FEP SA</v>
      </c>
    </row>
    <row r="2234" spans="1:12" x14ac:dyDescent="0.2">
      <c r="A2234" s="15">
        <v>2022</v>
      </c>
      <c r="B2234" s="15" t="s">
        <v>30</v>
      </c>
      <c r="C2234" s="16" t="str">
        <f t="shared" si="148"/>
        <v>Octubre-2022</v>
      </c>
      <c r="D2234" s="15" t="s">
        <v>7</v>
      </c>
      <c r="E2234" s="67">
        <v>648792.51</v>
      </c>
      <c r="F2234" s="67">
        <v>285583286.88</v>
      </c>
      <c r="G2234" s="17">
        <f>+Tabla1[[#This Row],[Toneladas Km (Ton.Km)]]/Tabla1[[#This Row],[Toneladas (Ton)]]</f>
        <v>440.17660882059192</v>
      </c>
      <c r="H2234" s="18">
        <v>1466579561.4419999</v>
      </c>
      <c r="I2234" s="18">
        <f t="shared" si="146"/>
        <v>2260.4754815094889</v>
      </c>
      <c r="J2234" s="18">
        <f t="shared" si="147"/>
        <v>5.135383017208027</v>
      </c>
      <c r="K2234" s="18"/>
      <c r="L2234" s="56" t="str">
        <f>+VLOOKUP(Tabla1[[#This Row],[Operador]],OPE_6[#All],9,FALSE)</f>
        <v>C-NCA SA</v>
      </c>
    </row>
    <row r="2235" spans="1:12" x14ac:dyDescent="0.2">
      <c r="A2235" s="15">
        <v>2022</v>
      </c>
      <c r="B2235" s="15" t="s">
        <v>30</v>
      </c>
      <c r="C2235" s="16" t="str">
        <f t="shared" si="148"/>
        <v>Octubre-2022</v>
      </c>
      <c r="D2235" s="15" t="s">
        <v>8</v>
      </c>
      <c r="E2235" s="67">
        <v>267716.27</v>
      </c>
      <c r="F2235" s="67">
        <v>202668481.72999996</v>
      </c>
      <c r="G2235" s="17">
        <f>+Tabla1[[#This Row],[Toneladas Km (Ton.Km)]]/Tabla1[[#This Row],[Toneladas (Ton)]]</f>
        <v>757.0271382086712</v>
      </c>
      <c r="H2235" s="18">
        <v>744489373.35000014</v>
      </c>
      <c r="I2235" s="18">
        <f t="shared" si="146"/>
        <v>2780.8895340951826</v>
      </c>
      <c r="J2235" s="18">
        <f t="shared" si="147"/>
        <v>3.6734344037857234</v>
      </c>
      <c r="K2235" s="18"/>
      <c r="L2235" s="56" t="str">
        <f>+VLOOKUP(Tabla1[[#This Row],[Operador]],OPE_6[#All],9,FALSE)</f>
        <v>D-BCyL SA - TAC - L. BEL</v>
      </c>
    </row>
    <row r="2236" spans="1:12" x14ac:dyDescent="0.2">
      <c r="A2236" s="15">
        <v>2022</v>
      </c>
      <c r="B2236" s="15" t="s">
        <v>30</v>
      </c>
      <c r="C2236" s="16" t="str">
        <f t="shared" si="148"/>
        <v>Octubre-2022</v>
      </c>
      <c r="D2236" s="15" t="s">
        <v>9</v>
      </c>
      <c r="E2236" s="67">
        <v>50131</v>
      </c>
      <c r="F2236" s="67">
        <v>35255652.469999999</v>
      </c>
      <c r="G2236" s="17">
        <f>+Tabla1[[#This Row],[Toneladas Km (Ton.Km)]]/Tabla1[[#This Row],[Toneladas (Ton)]]</f>
        <v>703.27048074046002</v>
      </c>
      <c r="H2236" s="18">
        <v>91530556</v>
      </c>
      <c r="I2236" s="18">
        <f t="shared" si="146"/>
        <v>1825.827452075562</v>
      </c>
      <c r="J2236" s="18">
        <f t="shared" si="147"/>
        <v>2.5961952080701347</v>
      </c>
      <c r="K2236" s="18"/>
      <c r="L2236" s="56" t="str">
        <f>+VLOOKUP(Tabla1[[#This Row],[Operador]],OPE_6[#All],9,FALSE)</f>
        <v>E-BCyL SA - TAC - L. URQ</v>
      </c>
    </row>
    <row r="2237" spans="1:12" x14ac:dyDescent="0.2">
      <c r="A2237" s="15">
        <v>2022</v>
      </c>
      <c r="B2237" s="15" t="s">
        <v>30</v>
      </c>
      <c r="C2237" s="16" t="str">
        <f t="shared" si="148"/>
        <v>Octubre-2022</v>
      </c>
      <c r="D2237" s="15" t="s">
        <v>10</v>
      </c>
      <c r="E2237" s="67">
        <v>470912</v>
      </c>
      <c r="F2237" s="67">
        <v>267500219.56</v>
      </c>
      <c r="G2237" s="17">
        <f>+Tabla1[[#This Row],[Toneladas Km (Ton.Km)]]/Tabla1[[#This Row],[Toneladas (Ton)]]</f>
        <v>568.04715012571353</v>
      </c>
      <c r="H2237" s="18">
        <v>995810157</v>
      </c>
      <c r="I2237" s="18">
        <f t="shared" si="146"/>
        <v>2114.6417101284314</v>
      </c>
      <c r="J2237" s="18">
        <f t="shared" si="147"/>
        <v>3.7226517370264847</v>
      </c>
      <c r="K2237" s="18"/>
      <c r="L2237" s="56" t="str">
        <f>+VLOOKUP(Tabla1[[#This Row],[Operador]],OPE_6[#All],9,FALSE)</f>
        <v>F-BCyL SA - TAC - L. SM</v>
      </c>
    </row>
    <row r="2238" spans="1:12" x14ac:dyDescent="0.2">
      <c r="A2238" s="15">
        <v>2022</v>
      </c>
      <c r="B2238" s="15" t="s">
        <v>31</v>
      </c>
      <c r="C2238" s="16" t="str">
        <f t="shared" si="148"/>
        <v>Noviembre-2022</v>
      </c>
      <c r="D2238" s="15" t="s">
        <v>6</v>
      </c>
      <c r="E2238" s="67">
        <v>363566.33</v>
      </c>
      <c r="F2238" s="67">
        <v>129441018.75</v>
      </c>
      <c r="G2238" s="17">
        <f>+Tabla1[[#This Row],[Toneladas Km (Ton.Km)]]/Tabla1[[#This Row],[Toneladas (Ton)]]</f>
        <v>356.03137053422961</v>
      </c>
      <c r="H2238" s="18">
        <v>836349393.54999995</v>
      </c>
      <c r="I2238" s="18">
        <f t="shared" si="146"/>
        <v>2300.4038727953712</v>
      </c>
      <c r="J2238" s="18">
        <f t="shared" si="147"/>
        <v>6.4612392704148114</v>
      </c>
      <c r="K2238" s="18"/>
      <c r="L2238" s="56" t="str">
        <f>+VLOOKUP(Tabla1[[#This Row],[Operador]],OPE_6[#All],9,FALSE)</f>
        <v>A-FSR SA</v>
      </c>
    </row>
    <row r="2239" spans="1:12" x14ac:dyDescent="0.2">
      <c r="A2239" s="15">
        <v>2022</v>
      </c>
      <c r="B2239" s="15" t="s">
        <v>31</v>
      </c>
      <c r="C2239" s="16" t="str">
        <f t="shared" si="148"/>
        <v>Noviembre-2022</v>
      </c>
      <c r="D2239" s="15" t="s">
        <v>81</v>
      </c>
      <c r="E2239" s="67">
        <v>243407.35999999999</v>
      </c>
      <c r="F2239" s="67">
        <v>105946301.79000001</v>
      </c>
      <c r="G2239" s="17">
        <f>+Tabla1[[#This Row],[Toneladas Km (Ton.Km)]]/Tabla1[[#This Row],[Toneladas (Ton)]]</f>
        <v>435.26334532365831</v>
      </c>
      <c r="H2239" s="18">
        <v>644115481.17999995</v>
      </c>
      <c r="I2239" s="18">
        <f t="shared" si="146"/>
        <v>2646.2448842138542</v>
      </c>
      <c r="J2239" s="18">
        <f t="shared" si="147"/>
        <v>6.0796410096194249</v>
      </c>
      <c r="K2239" s="18"/>
      <c r="L2239" s="56" t="str">
        <f>+VLOOKUP(Tabla1[[#This Row],[Operador]],OPE_6[#All],9,FALSE)</f>
        <v>B-FEP SA</v>
      </c>
    </row>
    <row r="2240" spans="1:12" x14ac:dyDescent="0.2">
      <c r="A2240" s="15">
        <v>2022</v>
      </c>
      <c r="B2240" s="15" t="s">
        <v>31</v>
      </c>
      <c r="C2240" s="16" t="str">
        <f t="shared" si="148"/>
        <v>Noviembre-2022</v>
      </c>
      <c r="D2240" s="15" t="s">
        <v>7</v>
      </c>
      <c r="E2240" s="67">
        <v>593536.84</v>
      </c>
      <c r="F2240" s="67">
        <v>254764230.13999999</v>
      </c>
      <c r="G2240" s="17">
        <f>+Tabla1[[#This Row],[Toneladas Km (Ton.Km)]]/Tabla1[[#This Row],[Toneladas (Ton)]]</f>
        <v>429.23069466084024</v>
      </c>
      <c r="H2240" s="18">
        <v>1380548067.2418001</v>
      </c>
      <c r="I2240" s="18">
        <f t="shared" si="146"/>
        <v>2325.9686243600318</v>
      </c>
      <c r="J2240" s="18">
        <f t="shared" si="147"/>
        <v>5.41892425982702</v>
      </c>
      <c r="K2240" s="18"/>
      <c r="L2240" s="56" t="str">
        <f>+VLOOKUP(Tabla1[[#This Row],[Operador]],OPE_6[#All],9,FALSE)</f>
        <v>C-NCA SA</v>
      </c>
    </row>
    <row r="2241" spans="1:12" x14ac:dyDescent="0.2">
      <c r="A2241" s="15">
        <v>2022</v>
      </c>
      <c r="B2241" s="15" t="s">
        <v>31</v>
      </c>
      <c r="C2241" s="16" t="str">
        <f t="shared" si="148"/>
        <v>Noviembre-2022</v>
      </c>
      <c r="D2241" s="15" t="s">
        <v>8</v>
      </c>
      <c r="E2241" s="67">
        <v>264011.67</v>
      </c>
      <c r="F2241" s="67">
        <v>198126501.31</v>
      </c>
      <c r="G2241" s="17">
        <f>+Tabla1[[#This Row],[Toneladas Km (Ton.Km)]]/Tabla1[[#This Row],[Toneladas (Ton)]]</f>
        <v>750.44599850453585</v>
      </c>
      <c r="H2241" s="18">
        <v>799687527.74000001</v>
      </c>
      <c r="I2241" s="18">
        <f t="shared" si="146"/>
        <v>3028.9855283291076</v>
      </c>
      <c r="J2241" s="18">
        <f t="shared" si="147"/>
        <v>4.0362471575105614</v>
      </c>
      <c r="K2241" s="18"/>
      <c r="L2241" s="56" t="str">
        <f>+VLOOKUP(Tabla1[[#This Row],[Operador]],OPE_6[#All],9,FALSE)</f>
        <v>D-BCyL SA - TAC - L. BEL</v>
      </c>
    </row>
    <row r="2242" spans="1:12" x14ac:dyDescent="0.2">
      <c r="A2242" s="15">
        <v>2022</v>
      </c>
      <c r="B2242" s="15" t="s">
        <v>31</v>
      </c>
      <c r="C2242" s="16" t="str">
        <f t="shared" si="148"/>
        <v>Noviembre-2022</v>
      </c>
      <c r="D2242" s="15" t="s">
        <v>9</v>
      </c>
      <c r="E2242" s="67">
        <v>46110.34</v>
      </c>
      <c r="F2242" s="67">
        <v>32702695.999999996</v>
      </c>
      <c r="G2242" s="17">
        <f>+Tabla1[[#This Row],[Toneladas Km (Ton.Km)]]/Tabla1[[#This Row],[Toneladas (Ton)]]</f>
        <v>709.22695430135627</v>
      </c>
      <c r="H2242" s="18">
        <v>92617798.739999995</v>
      </c>
      <c r="I2242" s="18">
        <f t="shared" ref="I2242:I2249" si="149">+H2242/E2242</f>
        <v>2008.6123576620776</v>
      </c>
      <c r="J2242" s="18">
        <f t="shared" ref="J2242:J2249" si="150">+H2242/F2242</f>
        <v>2.8321150873921832</v>
      </c>
      <c r="K2242" s="18"/>
      <c r="L2242" s="56" t="str">
        <f>+VLOOKUP(Tabla1[[#This Row],[Operador]],OPE_6[#All],9,FALSE)</f>
        <v>E-BCyL SA - TAC - L. URQ</v>
      </c>
    </row>
    <row r="2243" spans="1:12" x14ac:dyDescent="0.2">
      <c r="A2243" s="15">
        <v>2022</v>
      </c>
      <c r="B2243" s="15" t="s">
        <v>31</v>
      </c>
      <c r="C2243" s="16" t="str">
        <f t="shared" si="148"/>
        <v>Noviembre-2022</v>
      </c>
      <c r="D2243" s="15" t="s">
        <v>10</v>
      </c>
      <c r="E2243" s="67">
        <v>430542.12999999995</v>
      </c>
      <c r="F2243" s="67">
        <v>257594727.47999999</v>
      </c>
      <c r="G2243" s="17">
        <f>+Tabla1[[#This Row],[Toneladas Km (Ton.Km)]]/Tabla1[[#This Row],[Toneladas (Ton)]]</f>
        <v>598.303184591947</v>
      </c>
      <c r="H2243" s="18">
        <v>987564057.8299998</v>
      </c>
      <c r="I2243" s="18">
        <f t="shared" si="149"/>
        <v>2293.7686907202319</v>
      </c>
      <c r="J2243" s="18">
        <f t="shared" si="150"/>
        <v>3.8337898740830232</v>
      </c>
      <c r="K2243" s="18"/>
      <c r="L2243" s="56" t="str">
        <f>+VLOOKUP(Tabla1[[#This Row],[Operador]],OPE_6[#All],9,FALSE)</f>
        <v>F-BCyL SA - TAC - L. SM</v>
      </c>
    </row>
    <row r="2244" spans="1:12" x14ac:dyDescent="0.2">
      <c r="A2244" s="15">
        <v>2022</v>
      </c>
      <c r="B2244" s="15" t="s">
        <v>32</v>
      </c>
      <c r="C2244" s="16" t="str">
        <f t="shared" si="148"/>
        <v>Diciembre-2022</v>
      </c>
      <c r="D2244" s="15" t="s">
        <v>6</v>
      </c>
      <c r="E2244" s="67">
        <v>340670.01</v>
      </c>
      <c r="F2244" s="67">
        <v>118586528.89999999</v>
      </c>
      <c r="G2244" s="17">
        <f>+Tabla1[[#This Row],[Toneladas Km (Ton.Km)]]/Tabla1[[#This Row],[Toneladas (Ton)]]</f>
        <v>348.09794058479048</v>
      </c>
      <c r="H2244" s="18">
        <v>836024526.51000011</v>
      </c>
      <c r="I2244" s="18">
        <f t="shared" si="149"/>
        <v>2454.0596529468503</v>
      </c>
      <c r="J2244" s="18">
        <f t="shared" si="150"/>
        <v>7.0499114382122725</v>
      </c>
      <c r="K2244" s="18"/>
      <c r="L2244" s="56" t="str">
        <f>+VLOOKUP(Tabla1[[#This Row],[Operador]],OPE_6[#All],9,FALSE)</f>
        <v>A-FSR SA</v>
      </c>
    </row>
    <row r="2245" spans="1:12" x14ac:dyDescent="0.2">
      <c r="A2245" s="15">
        <v>2022</v>
      </c>
      <c r="B2245" s="15" t="s">
        <v>32</v>
      </c>
      <c r="C2245" s="16" t="str">
        <f t="shared" si="148"/>
        <v>Diciembre-2022</v>
      </c>
      <c r="D2245" s="15" t="s">
        <v>81</v>
      </c>
      <c r="E2245" s="67">
        <v>219849.01</v>
      </c>
      <c r="F2245" s="67">
        <v>96939184.730000004</v>
      </c>
      <c r="G2245" s="17">
        <f>+Tabla1[[#This Row],[Toneladas Km (Ton.Km)]]/Tabla1[[#This Row],[Toneladas (Ton)]]</f>
        <v>440.93527976314289</v>
      </c>
      <c r="H2245" s="18">
        <v>613574483.47000003</v>
      </c>
      <c r="I2245" s="18">
        <f t="shared" si="149"/>
        <v>2790.8903636636801</v>
      </c>
      <c r="J2245" s="18">
        <f t="shared" si="150"/>
        <v>6.3294784784807012</v>
      </c>
      <c r="K2245" s="18"/>
      <c r="L2245" s="56" t="str">
        <f>+VLOOKUP(Tabla1[[#This Row],[Operador]],OPE_6[#All],9,FALSE)</f>
        <v>B-FEP SA</v>
      </c>
    </row>
    <row r="2246" spans="1:12" x14ac:dyDescent="0.2">
      <c r="A2246" s="15">
        <v>2022</v>
      </c>
      <c r="B2246" s="15" t="s">
        <v>32</v>
      </c>
      <c r="C2246" s="16" t="str">
        <f t="shared" si="148"/>
        <v>Diciembre-2022</v>
      </c>
      <c r="D2246" s="15" t="s">
        <v>7</v>
      </c>
      <c r="E2246" s="67">
        <v>574377.30999999994</v>
      </c>
      <c r="F2246" s="67">
        <v>230260594.09999999</v>
      </c>
      <c r="G2246" s="17">
        <f>+Tabla1[[#This Row],[Toneladas Km (Ton.Km)]]/Tabla1[[#This Row],[Toneladas (Ton)]]</f>
        <v>400.88734372184729</v>
      </c>
      <c r="H2246" s="18">
        <v>1328337268.9122</v>
      </c>
      <c r="I2246" s="18">
        <f t="shared" si="149"/>
        <v>2312.6562379565448</v>
      </c>
      <c r="J2246" s="18">
        <f t="shared" si="150"/>
        <v>5.7688432278399997</v>
      </c>
      <c r="K2246" s="18"/>
      <c r="L2246" s="56" t="str">
        <f>+VLOOKUP(Tabla1[[#This Row],[Operador]],OPE_6[#All],9,FALSE)</f>
        <v>C-NCA SA</v>
      </c>
    </row>
    <row r="2247" spans="1:12" x14ac:dyDescent="0.2">
      <c r="A2247" s="15">
        <v>2022</v>
      </c>
      <c r="B2247" s="15" t="s">
        <v>32</v>
      </c>
      <c r="C2247" s="16" t="str">
        <f t="shared" si="148"/>
        <v>Diciembre-2022</v>
      </c>
      <c r="D2247" s="15" t="s">
        <v>8</v>
      </c>
      <c r="E2247" s="67">
        <v>218010.72</v>
      </c>
      <c r="F2247" s="67">
        <v>173937605.15000001</v>
      </c>
      <c r="G2247" s="17">
        <f>+Tabla1[[#This Row],[Toneladas Km (Ton.Km)]]/Tabla1[[#This Row],[Toneladas (Ton)]]</f>
        <v>797.83968948866368</v>
      </c>
      <c r="H2247" s="18">
        <v>759645899.13999999</v>
      </c>
      <c r="I2247" s="18">
        <f t="shared" si="149"/>
        <v>3484.4428711578953</v>
      </c>
      <c r="J2247" s="18">
        <f t="shared" si="150"/>
        <v>4.3673471213134034</v>
      </c>
      <c r="K2247" s="18"/>
      <c r="L2247" s="56" t="str">
        <f>+VLOOKUP(Tabla1[[#This Row],[Operador]],OPE_6[#All],9,FALSE)</f>
        <v>D-BCyL SA - TAC - L. BEL</v>
      </c>
    </row>
    <row r="2248" spans="1:12" x14ac:dyDescent="0.2">
      <c r="A2248" s="15">
        <v>2022</v>
      </c>
      <c r="B2248" s="15" t="s">
        <v>32</v>
      </c>
      <c r="C2248" s="16" t="str">
        <f t="shared" si="148"/>
        <v>Diciembre-2022</v>
      </c>
      <c r="D2248" s="15" t="s">
        <v>9</v>
      </c>
      <c r="E2248" s="67">
        <v>34782.6</v>
      </c>
      <c r="F2248" s="67">
        <v>25768826.719999999</v>
      </c>
      <c r="G2248" s="17">
        <f>+Tabla1[[#This Row],[Toneladas Km (Ton.Km)]]/Tabla1[[#This Row],[Toneladas (Ton)]]</f>
        <v>740.8539534134884</v>
      </c>
      <c r="H2248" s="18">
        <v>83237720.719999999</v>
      </c>
      <c r="I2248" s="18">
        <f t="shared" si="149"/>
        <v>2393.0850689712674</v>
      </c>
      <c r="J2248" s="18">
        <f t="shared" si="150"/>
        <v>3.2301711530931509</v>
      </c>
      <c r="K2248" s="18"/>
      <c r="L2248" s="56" t="str">
        <f>+VLOOKUP(Tabla1[[#This Row],[Operador]],OPE_6[#All],9,FALSE)</f>
        <v>E-BCyL SA - TAC - L. URQ</v>
      </c>
    </row>
    <row r="2249" spans="1:12" x14ac:dyDescent="0.2">
      <c r="A2249" s="15">
        <v>2022</v>
      </c>
      <c r="B2249" s="15" t="s">
        <v>32</v>
      </c>
      <c r="C2249" s="16" t="str">
        <f t="shared" si="148"/>
        <v>Diciembre-2022</v>
      </c>
      <c r="D2249" s="15" t="s">
        <v>10</v>
      </c>
      <c r="E2249" s="67">
        <v>327766.08999999997</v>
      </c>
      <c r="F2249" s="67">
        <v>201974514.38999999</v>
      </c>
      <c r="G2249" s="17">
        <f>+Tabla1[[#This Row],[Toneladas Km (Ton.Km)]]/Tabla1[[#This Row],[Toneladas (Ton)]]</f>
        <v>616.21540651139355</v>
      </c>
      <c r="H2249" s="18">
        <v>870444600.63</v>
      </c>
      <c r="I2249" s="18">
        <f t="shared" si="149"/>
        <v>2655.6883923837272</v>
      </c>
      <c r="J2249" s="18">
        <f t="shared" si="150"/>
        <v>4.3096754224606109</v>
      </c>
      <c r="K2249" s="18"/>
      <c r="L2249" s="56" t="str">
        <f>+VLOOKUP(Tabla1[[#This Row],[Operador]],OPE_6[#All],9,FALSE)</f>
        <v>F-BCyL SA - TAC - L. SM</v>
      </c>
    </row>
    <row r="2250" spans="1:12" x14ac:dyDescent="0.2">
      <c r="A2250" s="15">
        <v>2022</v>
      </c>
      <c r="B2250" s="15" t="s">
        <v>4</v>
      </c>
      <c r="C2250" s="50" t="str">
        <f t="shared" si="148"/>
        <v>Enero-2022</v>
      </c>
      <c r="D2250" s="15" t="s">
        <v>48</v>
      </c>
      <c r="E2250" s="67">
        <v>13760</v>
      </c>
      <c r="F2250" s="67">
        <v>1155840</v>
      </c>
      <c r="G2250" s="17">
        <v>84</v>
      </c>
      <c r="H2250" s="18">
        <v>1155840</v>
      </c>
      <c r="I2250" s="18">
        <v>84</v>
      </c>
      <c r="J2250" s="18">
        <v>1</v>
      </c>
      <c r="K2250" s="18"/>
      <c r="L2250" s="56" t="str">
        <f>+VLOOKUP(Tabla1[[#This Row],[Operador]],OPE_6[#All],9,FALSE)</f>
        <v>G-TP SA</v>
      </c>
    </row>
    <row r="2251" spans="1:12" x14ac:dyDescent="0.2">
      <c r="A2251" s="15">
        <v>2022</v>
      </c>
      <c r="B2251" s="15" t="s">
        <v>11</v>
      </c>
      <c r="C2251" s="50" t="str">
        <f t="shared" si="148"/>
        <v>Febrero-2022</v>
      </c>
      <c r="D2251" s="15" t="s">
        <v>48</v>
      </c>
      <c r="E2251" s="67">
        <v>12000</v>
      </c>
      <c r="F2251" s="67">
        <v>1008000</v>
      </c>
      <c r="G2251" s="17">
        <v>84</v>
      </c>
      <c r="H2251" s="18">
        <v>1008000</v>
      </c>
      <c r="I2251" s="18">
        <v>84</v>
      </c>
      <c r="J2251" s="18">
        <v>1</v>
      </c>
      <c r="K2251" s="18"/>
      <c r="L2251" s="56" t="str">
        <f>+VLOOKUP(Tabla1[[#This Row],[Operador]],OPE_6[#All],9,FALSE)</f>
        <v>G-TP SA</v>
      </c>
    </row>
    <row r="2252" spans="1:12" x14ac:dyDescent="0.2">
      <c r="A2252" s="15">
        <v>2022</v>
      </c>
      <c r="B2252" s="15" t="s">
        <v>12</v>
      </c>
      <c r="C2252" s="50" t="str">
        <f t="shared" si="148"/>
        <v>Marzo-2022</v>
      </c>
      <c r="D2252" s="15" t="s">
        <v>48</v>
      </c>
      <c r="E2252" s="67">
        <v>0</v>
      </c>
      <c r="F2252" s="67">
        <v>0</v>
      </c>
      <c r="G2252" s="17" t="s">
        <v>114</v>
      </c>
      <c r="H2252" s="18">
        <v>0</v>
      </c>
      <c r="I2252" s="18" t="s">
        <v>114</v>
      </c>
      <c r="J2252" s="18" t="s">
        <v>114</v>
      </c>
      <c r="K2252" s="18"/>
      <c r="L2252" s="56" t="str">
        <f>+VLOOKUP(Tabla1[[#This Row],[Operador]],OPE_6[#All],9,FALSE)</f>
        <v>G-TP SA</v>
      </c>
    </row>
    <row r="2253" spans="1:12" x14ac:dyDescent="0.2">
      <c r="A2253" s="15">
        <v>2022</v>
      </c>
      <c r="B2253" s="15" t="s">
        <v>13</v>
      </c>
      <c r="C2253" s="50" t="str">
        <f t="shared" si="148"/>
        <v>Abril-2022</v>
      </c>
      <c r="D2253" s="15" t="s">
        <v>48</v>
      </c>
      <c r="E2253" s="67">
        <v>0</v>
      </c>
      <c r="F2253" s="67">
        <v>0</v>
      </c>
      <c r="G2253" s="17" t="s">
        <v>114</v>
      </c>
      <c r="H2253" s="18">
        <v>0</v>
      </c>
      <c r="I2253" s="18" t="s">
        <v>114</v>
      </c>
      <c r="J2253" s="18" t="s">
        <v>114</v>
      </c>
      <c r="K2253" s="18"/>
      <c r="L2253" s="56" t="str">
        <f>+VLOOKUP(Tabla1[[#This Row],[Operador]],OPE_6[#All],9,FALSE)</f>
        <v>G-TP SA</v>
      </c>
    </row>
    <row r="2254" spans="1:12" x14ac:dyDescent="0.2">
      <c r="A2254" s="15">
        <v>2022</v>
      </c>
      <c r="B2254" s="15" t="s">
        <v>14</v>
      </c>
      <c r="C2254" s="50" t="str">
        <f t="shared" si="148"/>
        <v>Mayo-2022</v>
      </c>
      <c r="D2254" s="15" t="s">
        <v>48</v>
      </c>
      <c r="E2254" s="67">
        <v>0</v>
      </c>
      <c r="F2254" s="67">
        <v>0</v>
      </c>
      <c r="G2254" s="17" t="s">
        <v>114</v>
      </c>
      <c r="H2254" s="18">
        <v>0</v>
      </c>
      <c r="I2254" s="18" t="s">
        <v>114</v>
      </c>
      <c r="J2254" s="18" t="s">
        <v>114</v>
      </c>
      <c r="K2254" s="18"/>
      <c r="L2254" s="56" t="str">
        <f>+VLOOKUP(Tabla1[[#This Row],[Operador]],OPE_6[#All],9,FALSE)</f>
        <v>G-TP SA</v>
      </c>
    </row>
    <row r="2255" spans="1:12" x14ac:dyDescent="0.2">
      <c r="A2255" s="15">
        <v>2022</v>
      </c>
      <c r="B2255" s="15" t="s">
        <v>15</v>
      </c>
      <c r="C2255" s="50" t="str">
        <f t="shared" si="148"/>
        <v>Junio-2022</v>
      </c>
      <c r="D2255" s="15" t="s">
        <v>48</v>
      </c>
      <c r="E2255" s="67">
        <v>7200</v>
      </c>
      <c r="F2255" s="67">
        <v>604800</v>
      </c>
      <c r="G2255" s="17">
        <v>84</v>
      </c>
      <c r="H2255" s="18">
        <v>604800</v>
      </c>
      <c r="I2255" s="18">
        <v>84</v>
      </c>
      <c r="J2255" s="18">
        <v>1</v>
      </c>
      <c r="K2255" s="18"/>
      <c r="L2255" s="56" t="str">
        <f>+VLOOKUP(Tabla1[[#This Row],[Operador]],OPE_6[#All],9,FALSE)</f>
        <v>G-TP SA</v>
      </c>
    </row>
    <row r="2256" spans="1:12" x14ac:dyDescent="0.2">
      <c r="A2256" s="15">
        <v>2022</v>
      </c>
      <c r="B2256" s="15" t="s">
        <v>16</v>
      </c>
      <c r="C2256" s="50" t="str">
        <f t="shared" si="148"/>
        <v>Julio-2022</v>
      </c>
      <c r="D2256" s="15" t="s">
        <v>48</v>
      </c>
      <c r="E2256" s="67">
        <v>11960</v>
      </c>
      <c r="F2256" s="67">
        <v>1004640</v>
      </c>
      <c r="G2256" s="17">
        <v>84</v>
      </c>
      <c r="H2256" s="18">
        <v>1004640</v>
      </c>
      <c r="I2256" s="18">
        <v>84</v>
      </c>
      <c r="J2256" s="18">
        <v>1</v>
      </c>
      <c r="K2256" s="18"/>
      <c r="L2256" s="56" t="str">
        <f>+VLOOKUP(Tabla1[[#This Row],[Operador]],OPE_6[#All],9,FALSE)</f>
        <v>G-TP SA</v>
      </c>
    </row>
    <row r="2257" spans="1:12" x14ac:dyDescent="0.2">
      <c r="A2257" s="15">
        <v>2022</v>
      </c>
      <c r="B2257" s="15" t="s">
        <v>28</v>
      </c>
      <c r="C2257" s="50" t="str">
        <f t="shared" si="148"/>
        <v>Agosto-2022</v>
      </c>
      <c r="D2257" s="15" t="s">
        <v>48</v>
      </c>
      <c r="E2257" s="67">
        <v>16560</v>
      </c>
      <c r="F2257" s="67">
        <v>1391040</v>
      </c>
      <c r="G2257" s="17">
        <v>84</v>
      </c>
      <c r="H2257" s="18">
        <v>1391040</v>
      </c>
      <c r="I2257" s="18">
        <v>84</v>
      </c>
      <c r="J2257" s="18">
        <v>1</v>
      </c>
      <c r="K2257" s="18"/>
      <c r="L2257" s="56" t="str">
        <f>+VLOOKUP(Tabla1[[#This Row],[Operador]],OPE_6[#All],9,FALSE)</f>
        <v>G-TP SA</v>
      </c>
    </row>
    <row r="2258" spans="1:12" x14ac:dyDescent="0.2">
      <c r="A2258" s="15">
        <v>2022</v>
      </c>
      <c r="B2258" s="15" t="s">
        <v>29</v>
      </c>
      <c r="C2258" s="50" t="str">
        <f t="shared" si="148"/>
        <v>Septiembre-2022</v>
      </c>
      <c r="D2258" s="15" t="s">
        <v>48</v>
      </c>
      <c r="E2258" s="67">
        <v>20160</v>
      </c>
      <c r="F2258" s="67">
        <v>1693440</v>
      </c>
      <c r="G2258" s="17">
        <v>84</v>
      </c>
      <c r="H2258" s="18">
        <v>1693440</v>
      </c>
      <c r="I2258" s="18">
        <v>84</v>
      </c>
      <c r="J2258" s="18">
        <v>1</v>
      </c>
      <c r="K2258" s="18"/>
      <c r="L2258" s="56" t="str">
        <f>+VLOOKUP(Tabla1[[#This Row],[Operador]],OPE_6[#All],9,FALSE)</f>
        <v>G-TP SA</v>
      </c>
    </row>
    <row r="2259" spans="1:12" x14ac:dyDescent="0.2">
      <c r="A2259" s="15">
        <v>2022</v>
      </c>
      <c r="B2259" s="15" t="s">
        <v>30</v>
      </c>
      <c r="C2259" s="50" t="str">
        <f t="shared" si="148"/>
        <v>Octubre-2022</v>
      </c>
      <c r="D2259" s="15" t="s">
        <v>48</v>
      </c>
      <c r="E2259" s="67">
        <v>15600</v>
      </c>
      <c r="F2259" s="67">
        <v>1310400</v>
      </c>
      <c r="G2259" s="17">
        <v>84</v>
      </c>
      <c r="H2259" s="18">
        <v>1310400</v>
      </c>
      <c r="I2259" s="18">
        <v>84</v>
      </c>
      <c r="J2259" s="18">
        <v>1</v>
      </c>
      <c r="K2259" s="18"/>
      <c r="L2259" s="56" t="str">
        <f>+VLOOKUP(Tabla1[[#This Row],[Operador]],OPE_6[#All],9,FALSE)</f>
        <v>G-TP SA</v>
      </c>
    </row>
    <row r="2260" spans="1:12" x14ac:dyDescent="0.2">
      <c r="A2260" s="15">
        <v>2022</v>
      </c>
      <c r="B2260" s="15" t="s">
        <v>31</v>
      </c>
      <c r="C2260" s="50" t="str">
        <f t="shared" si="148"/>
        <v>Noviembre-2022</v>
      </c>
      <c r="D2260" s="15" t="s">
        <v>48</v>
      </c>
      <c r="E2260" s="67">
        <v>18240</v>
      </c>
      <c r="F2260" s="67">
        <v>1532160</v>
      </c>
      <c r="G2260" s="17">
        <v>84</v>
      </c>
      <c r="H2260" s="18">
        <v>1532160</v>
      </c>
      <c r="I2260" s="18">
        <v>84</v>
      </c>
      <c r="J2260" s="18">
        <v>1</v>
      </c>
      <c r="K2260" s="18"/>
      <c r="L2260" s="56" t="str">
        <f>+VLOOKUP(Tabla1[[#This Row],[Operador]],OPE_6[#All],9,FALSE)</f>
        <v>G-TP SA</v>
      </c>
    </row>
    <row r="2261" spans="1:12" x14ac:dyDescent="0.2">
      <c r="A2261" s="15">
        <v>2022</v>
      </c>
      <c r="B2261" s="15" t="s">
        <v>32</v>
      </c>
      <c r="C2261" s="50" t="str">
        <f t="shared" si="148"/>
        <v>Diciembre-2022</v>
      </c>
      <c r="D2261" s="15" t="s">
        <v>48</v>
      </c>
      <c r="E2261" s="67">
        <v>20680</v>
      </c>
      <c r="F2261" s="67">
        <v>1737120</v>
      </c>
      <c r="G2261" s="17">
        <v>84</v>
      </c>
      <c r="H2261" s="18">
        <v>1737120</v>
      </c>
      <c r="I2261" s="18">
        <v>84</v>
      </c>
      <c r="J2261" s="18">
        <v>1</v>
      </c>
      <c r="K2261" s="18"/>
      <c r="L2261" s="56" t="str">
        <f>+VLOOKUP(Tabla1[[#This Row],[Operador]],OPE_6[#All],9,FALSE)</f>
        <v>G-TP SA</v>
      </c>
    </row>
    <row r="2262" spans="1:12" x14ac:dyDescent="0.2">
      <c r="A2262" s="15">
        <v>2023</v>
      </c>
      <c r="B2262" s="15" t="s">
        <v>4</v>
      </c>
      <c r="C2262" s="16" t="str">
        <f t="shared" si="148"/>
        <v>Enero-2023</v>
      </c>
      <c r="D2262" s="15" t="s">
        <v>6</v>
      </c>
      <c r="E2262" s="67">
        <v>282460.78000000003</v>
      </c>
      <c r="F2262" s="67">
        <v>102405183.44</v>
      </c>
      <c r="G2262" s="17">
        <f>+Tabla1[[#This Row],[Toneladas Km (Ton.Km)]]/Tabla1[[#This Row],[Toneladas (Ton)]]</f>
        <v>362.54655757871939</v>
      </c>
      <c r="H2262" s="18">
        <v>771855986.28999996</v>
      </c>
      <c r="I2262" s="18">
        <f t="shared" ref="I2262:I2293" si="151">+H2262/E2262</f>
        <v>2732.6129535222549</v>
      </c>
      <c r="J2262" s="18">
        <f t="shared" ref="J2262:J2293" si="152">+H2262/F2262</f>
        <v>7.5372745828069965</v>
      </c>
      <c r="K2262" s="18"/>
      <c r="L2262" s="56" t="str">
        <f>+VLOOKUP(Tabla1[[#This Row],[Operador]],OPE_6[#All],9,FALSE)</f>
        <v>A-FSR SA</v>
      </c>
    </row>
    <row r="2263" spans="1:12" x14ac:dyDescent="0.2">
      <c r="A2263" s="15">
        <v>2023</v>
      </c>
      <c r="B2263" s="15" t="s">
        <v>4</v>
      </c>
      <c r="C2263" s="16" t="str">
        <f t="shared" si="148"/>
        <v>Enero-2023</v>
      </c>
      <c r="D2263" s="15" t="s">
        <v>81</v>
      </c>
      <c r="E2263" s="67">
        <v>254228.6</v>
      </c>
      <c r="F2263" s="67">
        <v>105861552.59</v>
      </c>
      <c r="G2263" s="17">
        <f>+Tabla1[[#This Row],[Toneladas Km (Ton.Km)]]/Tabla1[[#This Row],[Toneladas (Ton)]]</f>
        <v>416.40300339930286</v>
      </c>
      <c r="H2263" s="18">
        <v>735568260.60000002</v>
      </c>
      <c r="I2263" s="18">
        <f t="shared" si="151"/>
        <v>2893.3340332283624</v>
      </c>
      <c r="J2263" s="18">
        <f t="shared" si="152"/>
        <v>6.9483985696756534</v>
      </c>
      <c r="K2263" s="18"/>
      <c r="L2263" s="56" t="str">
        <f>+VLOOKUP(Tabla1[[#This Row],[Operador]],OPE_6[#All],9,FALSE)</f>
        <v>B-FEP SA</v>
      </c>
    </row>
    <row r="2264" spans="1:12" x14ac:dyDescent="0.2">
      <c r="A2264" s="15">
        <v>2023</v>
      </c>
      <c r="B2264" s="15" t="s">
        <v>4</v>
      </c>
      <c r="C2264" s="16" t="str">
        <f t="shared" si="148"/>
        <v>Enero-2023</v>
      </c>
      <c r="D2264" s="15" t="s">
        <v>7</v>
      </c>
      <c r="E2264" s="67">
        <v>463790.93000000005</v>
      </c>
      <c r="F2264" s="67">
        <v>219166449.25</v>
      </c>
      <c r="G2264" s="17">
        <f>+Tabla1[[#This Row],[Toneladas Km (Ton.Km)]]/Tabla1[[#This Row],[Toneladas (Ton)]]</f>
        <v>472.55440991482948</v>
      </c>
      <c r="H2264" s="18">
        <v>1266714346.7</v>
      </c>
      <c r="I2264" s="18">
        <f t="shared" si="151"/>
        <v>2731.2184537545827</v>
      </c>
      <c r="J2264" s="18">
        <f t="shared" si="152"/>
        <v>5.7796909656325965</v>
      </c>
      <c r="K2264" s="18"/>
      <c r="L2264" s="56" t="str">
        <f>+VLOOKUP(Tabla1[[#This Row],[Operador]],OPE_6[#All],9,FALSE)</f>
        <v>C-NCA SA</v>
      </c>
    </row>
    <row r="2265" spans="1:12" x14ac:dyDescent="0.2">
      <c r="A2265" s="15">
        <v>2023</v>
      </c>
      <c r="B2265" s="15" t="s">
        <v>4</v>
      </c>
      <c r="C2265" s="16" t="str">
        <f t="shared" si="148"/>
        <v>Enero-2023</v>
      </c>
      <c r="D2265" s="15" t="s">
        <v>8</v>
      </c>
      <c r="E2265" s="67">
        <v>230843.71000000002</v>
      </c>
      <c r="F2265" s="67">
        <v>180067591.03999996</v>
      </c>
      <c r="G2265" s="17">
        <f>+Tabla1[[#This Row],[Toneladas Km (Ton.Km)]]/Tabla1[[#This Row],[Toneladas (Ton)]]</f>
        <v>780.04114142854462</v>
      </c>
      <c r="H2265" s="18">
        <v>783807023.07999992</v>
      </c>
      <c r="I2265" s="18">
        <f t="shared" si="151"/>
        <v>3395.4012568936787</v>
      </c>
      <c r="J2265" s="18">
        <f t="shared" si="152"/>
        <v>4.3528489416281806</v>
      </c>
      <c r="K2265" s="18"/>
      <c r="L2265" s="56" t="str">
        <f>+VLOOKUP(Tabla1[[#This Row],[Operador]],OPE_6[#All],9,FALSE)</f>
        <v>D-BCyL SA - TAC - L. BEL</v>
      </c>
    </row>
    <row r="2266" spans="1:12" x14ac:dyDescent="0.2">
      <c r="A2266" s="15">
        <v>2023</v>
      </c>
      <c r="B2266" s="15" t="s">
        <v>4</v>
      </c>
      <c r="C2266" s="16" t="str">
        <f t="shared" si="148"/>
        <v>Enero-2023</v>
      </c>
      <c r="D2266" s="15" t="s">
        <v>9</v>
      </c>
      <c r="E2266" s="67">
        <v>48739.03</v>
      </c>
      <c r="F2266" s="67">
        <v>33422570.98</v>
      </c>
      <c r="G2266" s="17">
        <f>+Tabla1[[#This Row],[Toneladas Km (Ton.Km)]]/Tabla1[[#This Row],[Toneladas (Ton)]]</f>
        <v>685.74550991269223</v>
      </c>
      <c r="H2266" s="18">
        <v>113899231.52999999</v>
      </c>
      <c r="I2266" s="18">
        <f t="shared" si="151"/>
        <v>2336.9203599250945</v>
      </c>
      <c r="J2266" s="18">
        <f t="shared" si="152"/>
        <v>3.4078536806207116</v>
      </c>
      <c r="K2266" s="18"/>
      <c r="L2266" s="56" t="str">
        <f>+VLOOKUP(Tabla1[[#This Row],[Operador]],OPE_6[#All],9,FALSE)</f>
        <v>E-BCyL SA - TAC - L. URQ</v>
      </c>
    </row>
    <row r="2267" spans="1:12" x14ac:dyDescent="0.2">
      <c r="A2267" s="15">
        <v>2023</v>
      </c>
      <c r="B2267" s="15" t="s">
        <v>4</v>
      </c>
      <c r="C2267" s="16" t="str">
        <f t="shared" si="148"/>
        <v>Enero-2023</v>
      </c>
      <c r="D2267" s="15" t="s">
        <v>10</v>
      </c>
      <c r="E2267" s="67">
        <v>301790.23</v>
      </c>
      <c r="F2267" s="67">
        <v>206817918.22999999</v>
      </c>
      <c r="G2267" s="17">
        <f>+Tabla1[[#This Row],[Toneladas Km (Ton.Km)]]/Tabla1[[#This Row],[Toneladas (Ton)]]</f>
        <v>685.30355747434237</v>
      </c>
      <c r="H2267" s="18">
        <v>946418283.11000001</v>
      </c>
      <c r="I2267" s="18">
        <f t="shared" si="151"/>
        <v>3136.0136579305436</v>
      </c>
      <c r="J2267" s="18">
        <f t="shared" si="152"/>
        <v>4.5760942340474502</v>
      </c>
      <c r="K2267" s="18"/>
      <c r="L2267" s="56" t="str">
        <f>+VLOOKUP(Tabla1[[#This Row],[Operador]],OPE_6[#All],9,FALSE)</f>
        <v>F-BCyL SA - TAC - L. SM</v>
      </c>
    </row>
    <row r="2268" spans="1:12" x14ac:dyDescent="0.2">
      <c r="A2268" s="15">
        <v>2023</v>
      </c>
      <c r="B2268" s="15" t="s">
        <v>11</v>
      </c>
      <c r="C2268" s="16" t="str">
        <f t="shared" si="148"/>
        <v>Febrero-2023</v>
      </c>
      <c r="D2268" s="15" t="s">
        <v>6</v>
      </c>
      <c r="E2268" s="67">
        <v>307260.93</v>
      </c>
      <c r="F2268" s="67">
        <v>113316139.89000002</v>
      </c>
      <c r="G2268" s="17">
        <f>+Tabla1[[#This Row],[Toneladas Km (Ton.Km)]]/Tabla1[[#This Row],[Toneladas (Ton)]]</f>
        <v>368.79449622833602</v>
      </c>
      <c r="H2268" s="18">
        <v>863128652.58000004</v>
      </c>
      <c r="I2268" s="18">
        <f t="shared" si="151"/>
        <v>2809.1064248877983</v>
      </c>
      <c r="J2268" s="18">
        <f t="shared" si="152"/>
        <v>7.6169966027599383</v>
      </c>
      <c r="K2268" s="18"/>
      <c r="L2268" s="56" t="str">
        <f>+VLOOKUP(Tabla1[[#This Row],[Operador]],OPE_6[#All],9,FALSE)</f>
        <v>A-FSR SA</v>
      </c>
    </row>
    <row r="2269" spans="1:12" x14ac:dyDescent="0.2">
      <c r="A2269" s="15">
        <v>2023</v>
      </c>
      <c r="B2269" s="15" t="s">
        <v>11</v>
      </c>
      <c r="C2269" s="16" t="str">
        <f t="shared" si="148"/>
        <v>Febrero-2023</v>
      </c>
      <c r="D2269" s="15" t="s">
        <v>81</v>
      </c>
      <c r="E2269" s="67">
        <v>234012.9</v>
      </c>
      <c r="F2269" s="67">
        <v>86417838.870000005</v>
      </c>
      <c r="G2269" s="17">
        <f>+Tabla1[[#This Row],[Toneladas Km (Ton.Km)]]/Tabla1[[#This Row],[Toneladas (Ton)]]</f>
        <v>369.28664560799854</v>
      </c>
      <c r="H2269" s="18">
        <v>711318151.73999989</v>
      </c>
      <c r="I2269" s="18">
        <f t="shared" si="151"/>
        <v>3039.6535906353874</v>
      </c>
      <c r="J2269" s="18">
        <f t="shared" si="152"/>
        <v>8.231149506180655</v>
      </c>
      <c r="K2269" s="18"/>
      <c r="L2269" s="56" t="str">
        <f>+VLOOKUP(Tabla1[[#This Row],[Operador]],OPE_6[#All],9,FALSE)</f>
        <v>B-FEP SA</v>
      </c>
    </row>
    <row r="2270" spans="1:12" x14ac:dyDescent="0.2">
      <c r="A2270" s="15">
        <v>2023</v>
      </c>
      <c r="B2270" s="15" t="s">
        <v>11</v>
      </c>
      <c r="C2270" s="16" t="str">
        <f t="shared" si="148"/>
        <v>Febrero-2023</v>
      </c>
      <c r="D2270" s="15" t="s">
        <v>7</v>
      </c>
      <c r="E2270" s="67">
        <v>385001.06999999995</v>
      </c>
      <c r="F2270" s="67">
        <v>198335565.61000001</v>
      </c>
      <c r="G2270" s="17">
        <f>+Tabla1[[#This Row],[Toneladas Km (Ton.Km)]]/Tabla1[[#This Row],[Toneladas (Ton)]]</f>
        <v>515.15588154079683</v>
      </c>
      <c r="H2270" s="18">
        <v>1100920306.3199999</v>
      </c>
      <c r="I2270" s="18">
        <f t="shared" si="151"/>
        <v>2859.5253159166546</v>
      </c>
      <c r="J2270" s="18">
        <f t="shared" si="152"/>
        <v>5.5507962121368104</v>
      </c>
      <c r="K2270" s="18"/>
      <c r="L2270" s="56" t="str">
        <f>+VLOOKUP(Tabla1[[#This Row],[Operador]],OPE_6[#All],9,FALSE)</f>
        <v>C-NCA SA</v>
      </c>
    </row>
    <row r="2271" spans="1:12" x14ac:dyDescent="0.2">
      <c r="A2271" s="15">
        <v>2023</v>
      </c>
      <c r="B2271" s="15" t="s">
        <v>11</v>
      </c>
      <c r="C2271" s="16" t="str">
        <f t="shared" si="148"/>
        <v>Febrero-2023</v>
      </c>
      <c r="D2271" s="15" t="s">
        <v>8</v>
      </c>
      <c r="E2271" s="67">
        <v>227021.52</v>
      </c>
      <c r="F2271" s="67">
        <v>179702989.94</v>
      </c>
      <c r="G2271" s="17">
        <f>+Tabla1[[#This Row],[Toneladas Km (Ton.Km)]]/Tabla1[[#This Row],[Toneladas (Ton)]]</f>
        <v>791.56808543965349</v>
      </c>
      <c r="H2271" s="18">
        <v>784198009.1099999</v>
      </c>
      <c r="I2271" s="18">
        <f t="shared" si="151"/>
        <v>3454.2893075070588</v>
      </c>
      <c r="J2271" s="18">
        <f t="shared" si="152"/>
        <v>4.3638562128088756</v>
      </c>
      <c r="K2271" s="18"/>
      <c r="L2271" s="56" t="str">
        <f>+VLOOKUP(Tabla1[[#This Row],[Operador]],OPE_6[#All],9,FALSE)</f>
        <v>D-BCyL SA - TAC - L. BEL</v>
      </c>
    </row>
    <row r="2272" spans="1:12" x14ac:dyDescent="0.2">
      <c r="A2272" s="15">
        <v>2023</v>
      </c>
      <c r="B2272" s="15" t="s">
        <v>11</v>
      </c>
      <c r="C2272" s="16" t="str">
        <f t="shared" si="148"/>
        <v>Febrero-2023</v>
      </c>
      <c r="D2272" s="15" t="s">
        <v>9</v>
      </c>
      <c r="E2272" s="67">
        <v>34091.42</v>
      </c>
      <c r="F2272" s="67">
        <v>25100678.190000001</v>
      </c>
      <c r="G2272" s="17">
        <f>+Tabla1[[#This Row],[Toneladas Km (Ton.Km)]]/Tabla1[[#This Row],[Toneladas (Ton)]]</f>
        <v>736.27552592411826</v>
      </c>
      <c r="H2272" s="18">
        <v>84803416.950000003</v>
      </c>
      <c r="I2272" s="18">
        <f t="shared" si="151"/>
        <v>2487.5296174228006</v>
      </c>
      <c r="J2272" s="18">
        <f t="shared" si="152"/>
        <v>3.3785309029532637</v>
      </c>
      <c r="K2272" s="18"/>
      <c r="L2272" s="56" t="str">
        <f>+VLOOKUP(Tabla1[[#This Row],[Operador]],OPE_6[#All],9,FALSE)</f>
        <v>E-BCyL SA - TAC - L. URQ</v>
      </c>
    </row>
    <row r="2273" spans="1:12" x14ac:dyDescent="0.2">
      <c r="A2273" s="15">
        <v>2023</v>
      </c>
      <c r="B2273" s="15" t="s">
        <v>11</v>
      </c>
      <c r="C2273" s="16" t="str">
        <f t="shared" si="148"/>
        <v>Febrero-2023</v>
      </c>
      <c r="D2273" s="15" t="s">
        <v>10</v>
      </c>
      <c r="E2273" s="67">
        <v>281311.62</v>
      </c>
      <c r="F2273" s="67">
        <v>199170622.38</v>
      </c>
      <c r="G2273" s="17">
        <f>+Tabla1[[#This Row],[Toneladas Km (Ton.Km)]]/Tabla1[[#This Row],[Toneladas (Ton)]]</f>
        <v>708.00709327257789</v>
      </c>
      <c r="H2273" s="18">
        <v>911682014.51999998</v>
      </c>
      <c r="I2273" s="18">
        <f t="shared" si="151"/>
        <v>3240.8260082537649</v>
      </c>
      <c r="J2273" s="18">
        <f t="shared" si="152"/>
        <v>4.5773920050347137</v>
      </c>
      <c r="K2273" s="18"/>
      <c r="L2273" s="56" t="str">
        <f>+VLOOKUP(Tabla1[[#This Row],[Operador]],OPE_6[#All],9,FALSE)</f>
        <v>F-BCyL SA - TAC - L. SM</v>
      </c>
    </row>
    <row r="2274" spans="1:12" x14ac:dyDescent="0.2">
      <c r="A2274" s="15">
        <v>2023</v>
      </c>
      <c r="B2274" s="15" t="s">
        <v>12</v>
      </c>
      <c r="C2274" s="16" t="str">
        <f t="shared" si="148"/>
        <v>Marzo-2023</v>
      </c>
      <c r="D2274" s="15" t="s">
        <v>6</v>
      </c>
      <c r="E2274" s="67">
        <v>379198.01</v>
      </c>
      <c r="F2274" s="67">
        <v>143557410.71000001</v>
      </c>
      <c r="G2274" s="17">
        <f>+Tabla1[[#This Row],[Toneladas Km (Ton.Km)]]/Tabla1[[#This Row],[Toneladas (Ton)]]</f>
        <v>378.58165634888223</v>
      </c>
      <c r="H2274" s="18">
        <v>1122784634.6299999</v>
      </c>
      <c r="I2274" s="18">
        <f t="shared" si="151"/>
        <v>2960.9454823615765</v>
      </c>
      <c r="J2274" s="18">
        <f t="shared" si="152"/>
        <v>7.8211541227790358</v>
      </c>
      <c r="K2274" s="18"/>
      <c r="L2274" s="56" t="str">
        <f>+VLOOKUP(Tabla1[[#This Row],[Operador]],OPE_6[#All],9,FALSE)</f>
        <v>A-FSR SA</v>
      </c>
    </row>
    <row r="2275" spans="1:12" x14ac:dyDescent="0.2">
      <c r="A2275" s="15">
        <v>2023</v>
      </c>
      <c r="B2275" s="15" t="s">
        <v>12</v>
      </c>
      <c r="C2275" s="16" t="str">
        <f t="shared" si="148"/>
        <v>Marzo-2023</v>
      </c>
      <c r="D2275" s="15" t="s">
        <v>81</v>
      </c>
      <c r="E2275" s="67">
        <v>302905.36</v>
      </c>
      <c r="F2275" s="67">
        <v>123753285.61</v>
      </c>
      <c r="G2275" s="17">
        <f>+Tabla1[[#This Row],[Toneladas Km (Ton.Km)]]/Tabla1[[#This Row],[Toneladas (Ton)]]</f>
        <v>408.55429435121255</v>
      </c>
      <c r="H2275" s="18">
        <v>996955348.51999998</v>
      </c>
      <c r="I2275" s="18">
        <f t="shared" si="151"/>
        <v>3291.3096965996247</v>
      </c>
      <c r="J2275" s="18">
        <f t="shared" si="152"/>
        <v>8.0559909468734148</v>
      </c>
      <c r="K2275" s="18"/>
      <c r="L2275" s="56" t="str">
        <f>+VLOOKUP(Tabla1[[#This Row],[Operador]],OPE_6[#All],9,FALSE)</f>
        <v>B-FEP SA</v>
      </c>
    </row>
    <row r="2276" spans="1:12" x14ac:dyDescent="0.2">
      <c r="A2276" s="15">
        <v>2023</v>
      </c>
      <c r="B2276" s="15" t="s">
        <v>12</v>
      </c>
      <c r="C2276" s="16" t="str">
        <f t="shared" si="148"/>
        <v>Marzo-2023</v>
      </c>
      <c r="D2276" s="15" t="s">
        <v>7</v>
      </c>
      <c r="E2276" s="67">
        <v>398887.02999999997</v>
      </c>
      <c r="F2276" s="67">
        <v>186331145.81999999</v>
      </c>
      <c r="G2276" s="17">
        <f>+Tabla1[[#This Row],[Toneladas Km (Ton.Km)]]/Tabla1[[#This Row],[Toneladas (Ton)]]</f>
        <v>467.12761209608647</v>
      </c>
      <c r="H2276" s="18">
        <v>1110016536.1200001</v>
      </c>
      <c r="I2276" s="18">
        <f t="shared" si="151"/>
        <v>2782.7842287075623</v>
      </c>
      <c r="J2276" s="18">
        <f t="shared" si="152"/>
        <v>5.9572248709955371</v>
      </c>
      <c r="K2276" s="18"/>
      <c r="L2276" s="56" t="str">
        <f>+VLOOKUP(Tabla1[[#This Row],[Operador]],OPE_6[#All],9,FALSE)</f>
        <v>C-NCA SA</v>
      </c>
    </row>
    <row r="2277" spans="1:12" x14ac:dyDescent="0.2">
      <c r="A2277" s="15">
        <v>2023</v>
      </c>
      <c r="B2277" s="15" t="s">
        <v>12</v>
      </c>
      <c r="C2277" s="16" t="str">
        <f t="shared" si="148"/>
        <v>Marzo-2023</v>
      </c>
      <c r="D2277" s="15" t="s">
        <v>8</v>
      </c>
      <c r="E2277" s="67">
        <v>130392.53000000001</v>
      </c>
      <c r="F2277" s="67">
        <v>86134777.290000007</v>
      </c>
      <c r="G2277" s="17">
        <f>+Tabla1[[#This Row],[Toneladas Km (Ton.Km)]]/Tabla1[[#This Row],[Toneladas (Ton)]]</f>
        <v>660.58061217157149</v>
      </c>
      <c r="H2277" s="18">
        <v>380745269.44000006</v>
      </c>
      <c r="I2277" s="18">
        <f t="shared" si="151"/>
        <v>2919.9929584923311</v>
      </c>
      <c r="J2277" s="18">
        <f t="shared" si="152"/>
        <v>4.4203431113323779</v>
      </c>
      <c r="K2277" s="18"/>
      <c r="L2277" s="56" t="str">
        <f>+VLOOKUP(Tabla1[[#This Row],[Operador]],OPE_6[#All],9,FALSE)</f>
        <v>D-BCyL SA - TAC - L. BEL</v>
      </c>
    </row>
    <row r="2278" spans="1:12" x14ac:dyDescent="0.2">
      <c r="A2278" s="15">
        <v>2023</v>
      </c>
      <c r="B2278" s="15" t="s">
        <v>12</v>
      </c>
      <c r="C2278" s="16" t="str">
        <f t="shared" si="148"/>
        <v>Marzo-2023</v>
      </c>
      <c r="D2278" s="15" t="s">
        <v>9</v>
      </c>
      <c r="E2278" s="67">
        <v>25375.059999999998</v>
      </c>
      <c r="F2278" s="67">
        <v>18396592.82</v>
      </c>
      <c r="G2278" s="17">
        <f>+Tabla1[[#This Row],[Toneladas Km (Ton.Km)]]/Tabla1[[#This Row],[Toneladas (Ton)]]</f>
        <v>724.98716535054507</v>
      </c>
      <c r="H2278" s="18">
        <v>69344051.200000003</v>
      </c>
      <c r="I2278" s="18">
        <f t="shared" si="151"/>
        <v>2732.7640289323458</v>
      </c>
      <c r="J2278" s="18">
        <f t="shared" si="152"/>
        <v>3.7693964245711888</v>
      </c>
      <c r="K2278" s="18"/>
      <c r="L2278" s="56" t="str">
        <f>+VLOOKUP(Tabla1[[#This Row],[Operador]],OPE_6[#All],9,FALSE)</f>
        <v>E-BCyL SA - TAC - L. URQ</v>
      </c>
    </row>
    <row r="2279" spans="1:12" x14ac:dyDescent="0.2">
      <c r="A2279" s="15">
        <v>2023</v>
      </c>
      <c r="B2279" s="15" t="s">
        <v>12</v>
      </c>
      <c r="C2279" s="16" t="str">
        <f t="shared" si="148"/>
        <v>Marzo-2023</v>
      </c>
      <c r="D2279" s="15" t="s">
        <v>10</v>
      </c>
      <c r="E2279" s="67">
        <v>356138.68</v>
      </c>
      <c r="F2279" s="67">
        <v>218597128.01000002</v>
      </c>
      <c r="G2279" s="17">
        <f>+Tabla1[[#This Row],[Toneladas Km (Ton.Km)]]/Tabla1[[#This Row],[Toneladas (Ton)]]</f>
        <v>613.79777116599644</v>
      </c>
      <c r="H2279" s="18">
        <v>1059931683.2600001</v>
      </c>
      <c r="I2279" s="18">
        <f t="shared" si="151"/>
        <v>2976.1768175812863</v>
      </c>
      <c r="J2279" s="18">
        <f t="shared" si="152"/>
        <v>4.8487905257909523</v>
      </c>
      <c r="K2279" s="18"/>
      <c r="L2279" s="56" t="str">
        <f>+VLOOKUP(Tabla1[[#This Row],[Operador]],OPE_6[#All],9,FALSE)</f>
        <v>F-BCyL SA - TAC - L. SM</v>
      </c>
    </row>
    <row r="2280" spans="1:12" x14ac:dyDescent="0.2">
      <c r="A2280" s="15">
        <v>2023</v>
      </c>
      <c r="B2280" s="15" t="s">
        <v>13</v>
      </c>
      <c r="C2280" s="16" t="str">
        <f t="shared" si="148"/>
        <v>Abril-2023</v>
      </c>
      <c r="D2280" s="15" t="s">
        <v>6</v>
      </c>
      <c r="E2280" s="67">
        <v>367304.76</v>
      </c>
      <c r="F2280" s="67">
        <v>126969057</v>
      </c>
      <c r="G2280" s="17">
        <f>+Tabla1[[#This Row],[Toneladas Km (Ton.Km)]]/Tabla1[[#This Row],[Toneladas (Ton)]]</f>
        <v>345.67767921112699</v>
      </c>
      <c r="H2280" s="18">
        <v>1135377140.9100001</v>
      </c>
      <c r="I2280" s="18">
        <f t="shared" si="151"/>
        <v>3091.1038041271236</v>
      </c>
      <c r="J2280" s="18">
        <f t="shared" si="152"/>
        <v>8.9421562051138181</v>
      </c>
      <c r="K2280" s="18"/>
      <c r="L2280" s="56" t="str">
        <f>+VLOOKUP(Tabla1[[#This Row],[Operador]],OPE_6[#All],9,FALSE)</f>
        <v>A-FSR SA</v>
      </c>
    </row>
    <row r="2281" spans="1:12" x14ac:dyDescent="0.2">
      <c r="A2281" s="15">
        <v>2023</v>
      </c>
      <c r="B2281" s="15" t="s">
        <v>13</v>
      </c>
      <c r="C2281" s="16" t="str">
        <f t="shared" si="148"/>
        <v>Abril-2023</v>
      </c>
      <c r="D2281" s="15" t="s">
        <v>81</v>
      </c>
      <c r="E2281" s="67">
        <v>315724.53000000003</v>
      </c>
      <c r="F2281" s="67">
        <v>139072780.34999999</v>
      </c>
      <c r="G2281" s="17">
        <f>+Tabla1[[#This Row],[Toneladas Km (Ton.Km)]]/Tabla1[[#This Row],[Toneladas (Ton)]]</f>
        <v>440.48772627834774</v>
      </c>
      <c r="H2281" s="18">
        <v>1355476417.5</v>
      </c>
      <c r="I2281" s="18">
        <f t="shared" si="151"/>
        <v>4293.2249119192602</v>
      </c>
      <c r="J2281" s="18">
        <f t="shared" si="152"/>
        <v>9.7465256255660968</v>
      </c>
      <c r="K2281" s="18"/>
      <c r="L2281" s="56" t="str">
        <f>+VLOOKUP(Tabla1[[#This Row],[Operador]],OPE_6[#All],9,FALSE)</f>
        <v>B-FEP SA</v>
      </c>
    </row>
    <row r="2282" spans="1:12" x14ac:dyDescent="0.2">
      <c r="A2282" s="15">
        <v>2023</v>
      </c>
      <c r="B2282" s="15" t="s">
        <v>13</v>
      </c>
      <c r="C2282" s="16" t="str">
        <f t="shared" ref="C2282:C2345" si="153" xml:space="preserve"> B2282 &amp; "-" &amp; A2282</f>
        <v>Abril-2023</v>
      </c>
      <c r="D2282" s="15" t="s">
        <v>7</v>
      </c>
      <c r="E2282" s="67">
        <v>263998.86</v>
      </c>
      <c r="F2282" s="67">
        <v>114281572.09000002</v>
      </c>
      <c r="G2282" s="17">
        <f>+Tabla1[[#This Row],[Toneladas Km (Ton.Km)]]/Tabla1[[#This Row],[Toneladas (Ton)]]</f>
        <v>432.88661204824911</v>
      </c>
      <c r="H2282" s="18">
        <v>854833414.20000005</v>
      </c>
      <c r="I2282" s="18">
        <f t="shared" si="151"/>
        <v>3238.0193391744197</v>
      </c>
      <c r="J2282" s="18">
        <f t="shared" si="152"/>
        <v>7.4800634832604</v>
      </c>
      <c r="K2282" s="18"/>
      <c r="L2282" s="56" t="str">
        <f>+VLOOKUP(Tabla1[[#This Row],[Operador]],OPE_6[#All],9,FALSE)</f>
        <v>C-NCA SA</v>
      </c>
    </row>
    <row r="2283" spans="1:12" x14ac:dyDescent="0.2">
      <c r="A2283" s="15">
        <v>2023</v>
      </c>
      <c r="B2283" s="15" t="s">
        <v>13</v>
      </c>
      <c r="C2283" s="16" t="str">
        <f t="shared" si="153"/>
        <v>Abril-2023</v>
      </c>
      <c r="D2283" s="15" t="s">
        <v>8</v>
      </c>
      <c r="E2283" s="67">
        <v>109389.09000000003</v>
      </c>
      <c r="F2283" s="67">
        <v>59651342.379999988</v>
      </c>
      <c r="G2283" s="17">
        <f>+Tabla1[[#This Row],[Toneladas Km (Ton.Km)]]/Tabla1[[#This Row],[Toneladas (Ton)]]</f>
        <v>545.31345292295578</v>
      </c>
      <c r="H2283" s="18">
        <v>333663840.34000009</v>
      </c>
      <c r="I2283" s="18">
        <f t="shared" si="151"/>
        <v>3050.2478843182625</v>
      </c>
      <c r="J2283" s="18">
        <f t="shared" si="152"/>
        <v>5.5935680074799379</v>
      </c>
      <c r="K2283" s="18"/>
      <c r="L2283" s="56" t="str">
        <f>+VLOOKUP(Tabla1[[#This Row],[Operador]],OPE_6[#All],9,FALSE)</f>
        <v>D-BCyL SA - TAC - L. BEL</v>
      </c>
    </row>
    <row r="2284" spans="1:12" x14ac:dyDescent="0.2">
      <c r="A2284" s="15">
        <v>2023</v>
      </c>
      <c r="B2284" s="15" t="s">
        <v>13</v>
      </c>
      <c r="C2284" s="16" t="str">
        <f t="shared" si="153"/>
        <v>Abril-2023</v>
      </c>
      <c r="D2284" s="15" t="s">
        <v>9</v>
      </c>
      <c r="E2284" s="67">
        <v>42106.75</v>
      </c>
      <c r="F2284" s="67">
        <v>31026299.539999999</v>
      </c>
      <c r="G2284" s="17">
        <f>+Tabla1[[#This Row],[Toneladas Km (Ton.Km)]]/Tabla1[[#This Row],[Toneladas (Ton)]]</f>
        <v>736.8485941090205</v>
      </c>
      <c r="H2284" s="18">
        <v>120746062.22</v>
      </c>
      <c r="I2284" s="18">
        <f t="shared" si="151"/>
        <v>2867.6177149744399</v>
      </c>
      <c r="J2284" s="18">
        <f t="shared" si="152"/>
        <v>3.8917326271645996</v>
      </c>
      <c r="K2284" s="18"/>
      <c r="L2284" s="56" t="str">
        <f>+VLOOKUP(Tabla1[[#This Row],[Operador]],OPE_6[#All],9,FALSE)</f>
        <v>E-BCyL SA - TAC - L. URQ</v>
      </c>
    </row>
    <row r="2285" spans="1:12" x14ac:dyDescent="0.2">
      <c r="A2285" s="15">
        <v>2023</v>
      </c>
      <c r="B2285" s="15" t="s">
        <v>13</v>
      </c>
      <c r="C2285" s="16" t="str">
        <f t="shared" si="153"/>
        <v>Abril-2023</v>
      </c>
      <c r="D2285" s="15" t="s">
        <v>10</v>
      </c>
      <c r="E2285" s="67">
        <v>395549.84</v>
      </c>
      <c r="F2285" s="67">
        <v>244803730.41000003</v>
      </c>
      <c r="G2285" s="17">
        <f>+Tabla1[[#This Row],[Toneladas Km (Ton.Km)]]/Tabla1[[#This Row],[Toneladas (Ton)]]</f>
        <v>618.89477798802807</v>
      </c>
      <c r="H2285" s="18">
        <v>1331471917.7399998</v>
      </c>
      <c r="I2285" s="18">
        <f t="shared" si="151"/>
        <v>3366.1293295934584</v>
      </c>
      <c r="J2285" s="18">
        <f t="shared" si="152"/>
        <v>5.4389363900216541</v>
      </c>
      <c r="K2285" s="18"/>
      <c r="L2285" s="56" t="str">
        <f>+VLOOKUP(Tabla1[[#This Row],[Operador]],OPE_6[#All],9,FALSE)</f>
        <v>F-BCyL SA - TAC - L. SM</v>
      </c>
    </row>
    <row r="2286" spans="1:12" x14ac:dyDescent="0.2">
      <c r="A2286" s="15">
        <v>2023</v>
      </c>
      <c r="B2286" s="15" t="s">
        <v>14</v>
      </c>
      <c r="C2286" s="16" t="str">
        <f t="shared" si="153"/>
        <v>Mayo-2023</v>
      </c>
      <c r="D2286" s="15" t="s">
        <v>6</v>
      </c>
      <c r="E2286" s="67">
        <v>377541.95999999996</v>
      </c>
      <c r="F2286" s="67">
        <v>134358580</v>
      </c>
      <c r="G2286" s="17">
        <f>+Tabla1[[#This Row],[Toneladas Km (Ton.Km)]]/Tabla1[[#This Row],[Toneladas (Ton)]]</f>
        <v>355.87721163496639</v>
      </c>
      <c r="H2286" s="18">
        <v>1223026520.45</v>
      </c>
      <c r="I2286" s="18">
        <f t="shared" si="151"/>
        <v>3239.4452803338736</v>
      </c>
      <c r="J2286" s="18">
        <f t="shared" si="152"/>
        <v>9.1027050185406839</v>
      </c>
      <c r="K2286" s="18"/>
      <c r="L2286" s="56" t="str">
        <f>+VLOOKUP(Tabla1[[#This Row],[Operador]],OPE_6[#All],9,FALSE)</f>
        <v>A-FSR SA</v>
      </c>
    </row>
    <row r="2287" spans="1:12" x14ac:dyDescent="0.2">
      <c r="A2287" s="15">
        <v>2023</v>
      </c>
      <c r="B2287" s="15" t="s">
        <v>14</v>
      </c>
      <c r="C2287" s="16" t="str">
        <f t="shared" si="153"/>
        <v>Mayo-2023</v>
      </c>
      <c r="D2287" s="15" t="s">
        <v>81</v>
      </c>
      <c r="E2287" s="67">
        <v>329435.24</v>
      </c>
      <c r="F2287" s="67">
        <v>139682681.84999999</v>
      </c>
      <c r="G2287" s="17">
        <f>+Tabla1[[#This Row],[Toneladas Km (Ton.Km)]]/Tabla1[[#This Row],[Toneladas (Ton)]]</f>
        <v>424.00649623883589</v>
      </c>
      <c r="H2287" s="18">
        <v>1532166445.01</v>
      </c>
      <c r="I2287" s="18">
        <f t="shared" si="151"/>
        <v>4650.8881229889066</v>
      </c>
      <c r="J2287" s="18">
        <f t="shared" si="152"/>
        <v>10.968907703643149</v>
      </c>
      <c r="K2287" s="18"/>
      <c r="L2287" s="56" t="str">
        <f>+VLOOKUP(Tabla1[[#This Row],[Operador]],OPE_6[#All],9,FALSE)</f>
        <v>B-FEP SA</v>
      </c>
    </row>
    <row r="2288" spans="1:12" x14ac:dyDescent="0.2">
      <c r="A2288" s="15">
        <v>2023</v>
      </c>
      <c r="B2288" s="15" t="s">
        <v>14</v>
      </c>
      <c r="C2288" s="16" t="str">
        <f t="shared" si="153"/>
        <v>Mayo-2023</v>
      </c>
      <c r="D2288" s="15" t="s">
        <v>7</v>
      </c>
      <c r="E2288" s="67">
        <v>433333.95</v>
      </c>
      <c r="F2288" s="67">
        <v>195883064.31000003</v>
      </c>
      <c r="G2288" s="17">
        <f>+Tabla1[[#This Row],[Toneladas Km (Ton.Km)]]/Tabla1[[#This Row],[Toneladas (Ton)]]</f>
        <v>452.03719743168062</v>
      </c>
      <c r="H2288" s="18">
        <v>1422009658.7299998</v>
      </c>
      <c r="I2288" s="18">
        <f t="shared" si="151"/>
        <v>3281.5560810086536</v>
      </c>
      <c r="J2288" s="18">
        <f t="shared" si="152"/>
        <v>7.2594824046634274</v>
      </c>
      <c r="K2288" s="18"/>
      <c r="L2288" s="56" t="str">
        <f>+VLOOKUP(Tabla1[[#This Row],[Operador]],OPE_6[#All],9,FALSE)</f>
        <v>C-NCA SA</v>
      </c>
    </row>
    <row r="2289" spans="1:12" x14ac:dyDescent="0.2">
      <c r="A2289" s="15">
        <v>2023</v>
      </c>
      <c r="B2289" s="15" t="s">
        <v>14</v>
      </c>
      <c r="C2289" s="16" t="str">
        <f t="shared" si="153"/>
        <v>Mayo-2023</v>
      </c>
      <c r="D2289" s="15" t="s">
        <v>8</v>
      </c>
      <c r="E2289" s="67">
        <v>255311.91999999998</v>
      </c>
      <c r="F2289" s="67">
        <v>181783755.53</v>
      </c>
      <c r="G2289" s="17">
        <f>+Tabla1[[#This Row],[Toneladas Km (Ton.Km)]]/Tabla1[[#This Row],[Toneladas (Ton)]]</f>
        <v>712.00653510419727</v>
      </c>
      <c r="H2289" s="18">
        <v>1243921043.3399999</v>
      </c>
      <c r="I2289" s="18">
        <f t="shared" si="151"/>
        <v>4872.1620335627103</v>
      </c>
      <c r="J2289" s="18">
        <f t="shared" si="152"/>
        <v>6.8428613971214496</v>
      </c>
      <c r="K2289" s="18"/>
      <c r="L2289" s="56" t="str">
        <f>+VLOOKUP(Tabla1[[#This Row],[Operador]],OPE_6[#All],9,FALSE)</f>
        <v>D-BCyL SA - TAC - L. BEL</v>
      </c>
    </row>
    <row r="2290" spans="1:12" x14ac:dyDescent="0.2">
      <c r="A2290" s="15">
        <v>2023</v>
      </c>
      <c r="B2290" s="15" t="s">
        <v>14</v>
      </c>
      <c r="C2290" s="16" t="str">
        <f t="shared" si="153"/>
        <v>Mayo-2023</v>
      </c>
      <c r="D2290" s="15" t="s">
        <v>9</v>
      </c>
      <c r="E2290" s="67">
        <v>45474.68</v>
      </c>
      <c r="F2290" s="67">
        <v>33442491.900000002</v>
      </c>
      <c r="G2290" s="17">
        <f>+Tabla1[[#This Row],[Toneladas Km (Ton.Km)]]/Tabla1[[#This Row],[Toneladas (Ton)]]</f>
        <v>735.40906500056735</v>
      </c>
      <c r="H2290" s="18">
        <v>144715719.16999999</v>
      </c>
      <c r="I2290" s="18">
        <f t="shared" si="151"/>
        <v>3182.3361741083168</v>
      </c>
      <c r="J2290" s="18">
        <f t="shared" si="152"/>
        <v>4.3273007167865973</v>
      </c>
      <c r="K2290" s="18"/>
      <c r="L2290" s="56" t="str">
        <f>+VLOOKUP(Tabla1[[#This Row],[Operador]],OPE_6[#All],9,FALSE)</f>
        <v>E-BCyL SA - TAC - L. URQ</v>
      </c>
    </row>
    <row r="2291" spans="1:12" x14ac:dyDescent="0.2">
      <c r="A2291" s="15">
        <v>2023</v>
      </c>
      <c r="B2291" s="15" t="s">
        <v>14</v>
      </c>
      <c r="C2291" s="16" t="str">
        <f t="shared" si="153"/>
        <v>Mayo-2023</v>
      </c>
      <c r="D2291" s="15" t="s">
        <v>10</v>
      </c>
      <c r="E2291" s="67">
        <v>400469.26999999996</v>
      </c>
      <c r="F2291" s="67">
        <v>254563415.39999998</v>
      </c>
      <c r="G2291" s="17">
        <f>+Tabla1[[#This Row],[Toneladas Km (Ton.Km)]]/Tabla1[[#This Row],[Toneladas (Ton)]]</f>
        <v>635.66279480070966</v>
      </c>
      <c r="H2291" s="18">
        <v>1683308901.6300001</v>
      </c>
      <c r="I2291" s="18">
        <f t="shared" si="151"/>
        <v>4203.3409994979147</v>
      </c>
      <c r="J2291" s="18">
        <f t="shared" si="152"/>
        <v>6.6125326727919136</v>
      </c>
      <c r="K2291" s="18"/>
      <c r="L2291" s="56" t="str">
        <f>+VLOOKUP(Tabla1[[#This Row],[Operador]],OPE_6[#All],9,FALSE)</f>
        <v>F-BCyL SA - TAC - L. SM</v>
      </c>
    </row>
    <row r="2292" spans="1:12" x14ac:dyDescent="0.2">
      <c r="A2292" s="15">
        <v>2023</v>
      </c>
      <c r="B2292" s="15" t="s">
        <v>15</v>
      </c>
      <c r="C2292" s="16" t="str">
        <f t="shared" si="153"/>
        <v>Junio-2023</v>
      </c>
      <c r="D2292" s="15" t="s">
        <v>6</v>
      </c>
      <c r="E2292" s="67">
        <v>334219.67</v>
      </c>
      <c r="F2292" s="67">
        <v>124711774</v>
      </c>
      <c r="G2292" s="17">
        <f>+Tabla1[[#This Row],[Toneladas Km (Ton.Km)]]/Tabla1[[#This Row],[Toneladas (Ton)]]</f>
        <v>373.14313068407972</v>
      </c>
      <c r="H2292" s="18">
        <v>1155421049.2800002</v>
      </c>
      <c r="I2292" s="18">
        <f t="shared" si="151"/>
        <v>3457.0707621128349</v>
      </c>
      <c r="J2292" s="18">
        <f t="shared" si="152"/>
        <v>9.2647310852943221</v>
      </c>
      <c r="K2292" s="18"/>
      <c r="L2292" s="56" t="str">
        <f>+VLOOKUP(Tabla1[[#This Row],[Operador]],OPE_6[#All],9,FALSE)</f>
        <v>A-FSR SA</v>
      </c>
    </row>
    <row r="2293" spans="1:12" x14ac:dyDescent="0.2">
      <c r="A2293" s="15">
        <v>2023</v>
      </c>
      <c r="B2293" s="15" t="s">
        <v>15</v>
      </c>
      <c r="C2293" s="16" t="str">
        <f t="shared" si="153"/>
        <v>Junio-2023</v>
      </c>
      <c r="D2293" s="15" t="s">
        <v>81</v>
      </c>
      <c r="E2293" s="67">
        <v>244834.36000000002</v>
      </c>
      <c r="F2293" s="67">
        <v>102281038.01000001</v>
      </c>
      <c r="G2293" s="17">
        <f>+Tabla1[[#This Row],[Toneladas Km (Ton.Km)]]/Tabla1[[#This Row],[Toneladas (Ton)]]</f>
        <v>417.75606173087795</v>
      </c>
      <c r="H2293" s="18">
        <v>1011941632.3599999</v>
      </c>
      <c r="I2293" s="18">
        <f t="shared" si="151"/>
        <v>4133.1683688514959</v>
      </c>
      <c r="J2293" s="18">
        <f t="shared" si="152"/>
        <v>9.8937364349104708</v>
      </c>
      <c r="K2293" s="18"/>
      <c r="L2293" s="56" t="str">
        <f>+VLOOKUP(Tabla1[[#This Row],[Operador]],OPE_6[#All],9,FALSE)</f>
        <v>B-FEP SA</v>
      </c>
    </row>
    <row r="2294" spans="1:12" x14ac:dyDescent="0.2">
      <c r="A2294" s="15">
        <v>2023</v>
      </c>
      <c r="B2294" s="15" t="s">
        <v>15</v>
      </c>
      <c r="C2294" s="16" t="str">
        <f t="shared" si="153"/>
        <v>Junio-2023</v>
      </c>
      <c r="D2294" s="15" t="s">
        <v>7</v>
      </c>
      <c r="E2294" s="67">
        <v>458939.18</v>
      </c>
      <c r="F2294" s="67">
        <v>193424214.49000004</v>
      </c>
      <c r="G2294" s="17">
        <f>+Tabla1[[#This Row],[Toneladas Km (Ton.Km)]]/Tabla1[[#This Row],[Toneladas (Ton)]]</f>
        <v>421.45936306854441</v>
      </c>
      <c r="H2294" s="18">
        <v>1549529335.5900002</v>
      </c>
      <c r="I2294" s="18">
        <f t="shared" ref="I2294:I2325" si="154">+H2294/E2294</f>
        <v>3376.3282873124936</v>
      </c>
      <c r="J2294" s="18">
        <f t="shared" ref="J2294:J2325" si="155">+H2294/F2294</f>
        <v>8.0110411184847301</v>
      </c>
      <c r="K2294" s="18"/>
      <c r="L2294" s="56" t="str">
        <f>+VLOOKUP(Tabla1[[#This Row],[Operador]],OPE_6[#All],9,FALSE)</f>
        <v>C-NCA SA</v>
      </c>
    </row>
    <row r="2295" spans="1:12" x14ac:dyDescent="0.2">
      <c r="A2295" s="15">
        <v>2023</v>
      </c>
      <c r="B2295" s="15" t="s">
        <v>15</v>
      </c>
      <c r="C2295" s="16" t="str">
        <f t="shared" si="153"/>
        <v>Junio-2023</v>
      </c>
      <c r="D2295" s="15" t="s">
        <v>8</v>
      </c>
      <c r="E2295" s="67">
        <v>263907.02</v>
      </c>
      <c r="F2295" s="67">
        <v>196802013.14999998</v>
      </c>
      <c r="G2295" s="17">
        <f>+Tabla1[[#This Row],[Toneladas Km (Ton.Km)]]/Tabla1[[#This Row],[Toneladas (Ton)]]</f>
        <v>745.72481304210839</v>
      </c>
      <c r="H2295" s="18">
        <v>1376136538.95</v>
      </c>
      <c r="I2295" s="18">
        <f t="shared" si="154"/>
        <v>5214.4749273816205</v>
      </c>
      <c r="J2295" s="18">
        <f t="shared" si="155"/>
        <v>6.9924921850323063</v>
      </c>
      <c r="K2295" s="18"/>
      <c r="L2295" s="56" t="str">
        <f>+VLOOKUP(Tabla1[[#This Row],[Operador]],OPE_6[#All],9,FALSE)</f>
        <v>D-BCyL SA - TAC - L. BEL</v>
      </c>
    </row>
    <row r="2296" spans="1:12" x14ac:dyDescent="0.2">
      <c r="A2296" s="15">
        <v>2023</v>
      </c>
      <c r="B2296" s="15" t="s">
        <v>15</v>
      </c>
      <c r="C2296" s="16" t="str">
        <f t="shared" si="153"/>
        <v>Junio-2023</v>
      </c>
      <c r="D2296" s="15" t="s">
        <v>9</v>
      </c>
      <c r="E2296" s="67">
        <v>52409.9</v>
      </c>
      <c r="F2296" s="67">
        <v>38183625.189999998</v>
      </c>
      <c r="G2296" s="17">
        <f>+Tabla1[[#This Row],[Toneladas Km (Ton.Km)]]/Tabla1[[#This Row],[Toneladas (Ton)]]</f>
        <v>728.55748990171696</v>
      </c>
      <c r="H2296" s="18">
        <v>182964269.84</v>
      </c>
      <c r="I2296" s="18">
        <f t="shared" si="154"/>
        <v>3491.0249750524231</v>
      </c>
      <c r="J2296" s="18">
        <f t="shared" si="155"/>
        <v>4.7916945792752275</v>
      </c>
      <c r="K2296" s="18"/>
      <c r="L2296" s="56" t="str">
        <f>+VLOOKUP(Tabla1[[#This Row],[Operador]],OPE_6[#All],9,FALSE)</f>
        <v>E-BCyL SA - TAC - L. URQ</v>
      </c>
    </row>
    <row r="2297" spans="1:12" x14ac:dyDescent="0.2">
      <c r="A2297" s="15">
        <v>2023</v>
      </c>
      <c r="B2297" s="15" t="s">
        <v>15</v>
      </c>
      <c r="C2297" s="16" t="str">
        <f t="shared" si="153"/>
        <v>Junio-2023</v>
      </c>
      <c r="D2297" s="15" t="s">
        <v>10</v>
      </c>
      <c r="E2297" s="67">
        <v>385633.10000000003</v>
      </c>
      <c r="F2297" s="67">
        <v>239623511.24999997</v>
      </c>
      <c r="G2297" s="17">
        <f>+Tabla1[[#This Row],[Toneladas Km (Ton.Km)]]/Tabla1[[#This Row],[Toneladas (Ton)]]</f>
        <v>621.37692861427081</v>
      </c>
      <c r="H2297" s="18">
        <v>1619649586.8299999</v>
      </c>
      <c r="I2297" s="18">
        <f t="shared" si="154"/>
        <v>4199.9755384846367</v>
      </c>
      <c r="J2297" s="18">
        <f t="shared" si="155"/>
        <v>6.7591430339246399</v>
      </c>
      <c r="K2297" s="18"/>
      <c r="L2297" s="56" t="str">
        <f>+VLOOKUP(Tabla1[[#This Row],[Operador]],OPE_6[#All],9,FALSE)</f>
        <v>F-BCyL SA - TAC - L. SM</v>
      </c>
    </row>
    <row r="2298" spans="1:12" x14ac:dyDescent="0.2">
      <c r="A2298" s="15">
        <v>2023</v>
      </c>
      <c r="B2298" s="15" t="s">
        <v>16</v>
      </c>
      <c r="C2298" s="16" t="str">
        <f t="shared" si="153"/>
        <v>Julio-2023</v>
      </c>
      <c r="D2298" s="15" t="s">
        <v>6</v>
      </c>
      <c r="E2298" s="67">
        <v>378517.87</v>
      </c>
      <c r="F2298" s="67">
        <v>138848197</v>
      </c>
      <c r="G2298" s="17">
        <f>+Tabla1[[#This Row],[Toneladas Km (Ton.Km)]]/Tabla1[[#This Row],[Toneladas (Ton)]]</f>
        <v>366.82071839831497</v>
      </c>
      <c r="H2298" s="18">
        <v>1387226063.52</v>
      </c>
      <c r="I2298" s="18">
        <f t="shared" si="154"/>
        <v>3664.8892257583507</v>
      </c>
      <c r="J2298" s="18">
        <f t="shared" si="155"/>
        <v>9.9909548232736505</v>
      </c>
      <c r="K2298" s="18"/>
      <c r="L2298" s="56" t="str">
        <f>+VLOOKUP(Tabla1[[#This Row],[Operador]],OPE_6[#All],9,FALSE)</f>
        <v>A-FSR SA</v>
      </c>
    </row>
    <row r="2299" spans="1:12" x14ac:dyDescent="0.2">
      <c r="A2299" s="15">
        <v>2023</v>
      </c>
      <c r="B2299" s="15" t="s">
        <v>16</v>
      </c>
      <c r="C2299" s="16" t="str">
        <f t="shared" si="153"/>
        <v>Julio-2023</v>
      </c>
      <c r="D2299" s="15" t="s">
        <v>81</v>
      </c>
      <c r="E2299" s="67">
        <v>307721.07</v>
      </c>
      <c r="F2299" s="67">
        <v>136963233.72</v>
      </c>
      <c r="G2299" s="17">
        <f>+Tabla1[[#This Row],[Toneladas Km (Ton.Km)]]/Tabla1[[#This Row],[Toneladas (Ton)]]</f>
        <v>445.08890379199579</v>
      </c>
      <c r="H2299" s="18">
        <v>1278958827.8699999</v>
      </c>
      <c r="I2299" s="18">
        <f t="shared" si="154"/>
        <v>4156.2276768048414</v>
      </c>
      <c r="J2299" s="18">
        <f t="shared" si="155"/>
        <v>9.3379719004344768</v>
      </c>
      <c r="K2299" s="18"/>
      <c r="L2299" s="56" t="str">
        <f>+VLOOKUP(Tabla1[[#This Row],[Operador]],OPE_6[#All],9,FALSE)</f>
        <v>B-FEP SA</v>
      </c>
    </row>
    <row r="2300" spans="1:12" x14ac:dyDescent="0.2">
      <c r="A2300" s="15">
        <v>2023</v>
      </c>
      <c r="B2300" s="15" t="s">
        <v>16</v>
      </c>
      <c r="C2300" s="16" t="str">
        <f t="shared" si="153"/>
        <v>Julio-2023</v>
      </c>
      <c r="D2300" s="15" t="s">
        <v>7</v>
      </c>
      <c r="E2300" s="67">
        <v>353415.98</v>
      </c>
      <c r="F2300" s="67">
        <v>208236143.91</v>
      </c>
      <c r="G2300" s="17">
        <f>+Tabla1[[#This Row],[Toneladas Km (Ton.Km)]]/Tabla1[[#This Row],[Toneladas (Ton)]]</f>
        <v>589.20975760631995</v>
      </c>
      <c r="H2300" s="18">
        <v>1533872920.5499997</v>
      </c>
      <c r="I2300" s="18">
        <f t="shared" si="154"/>
        <v>4340.1345930933849</v>
      </c>
      <c r="J2300" s="18">
        <f t="shared" si="155"/>
        <v>7.3660263379297986</v>
      </c>
      <c r="K2300" s="18"/>
      <c r="L2300" s="56" t="str">
        <f>+VLOOKUP(Tabla1[[#This Row],[Operador]],OPE_6[#All],9,FALSE)</f>
        <v>C-NCA SA</v>
      </c>
    </row>
    <row r="2301" spans="1:12" x14ac:dyDescent="0.2">
      <c r="A2301" s="15">
        <v>2023</v>
      </c>
      <c r="B2301" s="15" t="s">
        <v>16</v>
      </c>
      <c r="C2301" s="16" t="str">
        <f t="shared" si="153"/>
        <v>Julio-2023</v>
      </c>
      <c r="D2301" s="15" t="s">
        <v>8</v>
      </c>
      <c r="E2301" s="67">
        <v>260182.55999999997</v>
      </c>
      <c r="F2301" s="67">
        <v>193581314.03</v>
      </c>
      <c r="G2301" s="17">
        <f>+Tabla1[[#This Row],[Toneladas Km (Ton.Km)]]/Tabla1[[#This Row],[Toneladas (Ton)]]</f>
        <v>744.02109822426235</v>
      </c>
      <c r="H2301" s="18">
        <v>1365350124.1800001</v>
      </c>
      <c r="I2301" s="18">
        <f t="shared" si="154"/>
        <v>5247.6619654291981</v>
      </c>
      <c r="J2301" s="18">
        <f t="shared" si="155"/>
        <v>7.053109082462405</v>
      </c>
      <c r="K2301" s="18"/>
      <c r="L2301" s="56" t="str">
        <f>+VLOOKUP(Tabla1[[#This Row],[Operador]],OPE_6[#All],9,FALSE)</f>
        <v>D-BCyL SA - TAC - L. BEL</v>
      </c>
    </row>
    <row r="2302" spans="1:12" x14ac:dyDescent="0.2">
      <c r="A2302" s="15">
        <v>2023</v>
      </c>
      <c r="B2302" s="15" t="s">
        <v>16</v>
      </c>
      <c r="C2302" s="16" t="str">
        <f t="shared" si="153"/>
        <v>Julio-2023</v>
      </c>
      <c r="D2302" s="15" t="s">
        <v>9</v>
      </c>
      <c r="E2302" s="67">
        <v>50087.759999999995</v>
      </c>
      <c r="F2302" s="67">
        <v>36441997.759999998</v>
      </c>
      <c r="G2302" s="17">
        <f>+Tabla1[[#This Row],[Toneladas Km (Ton.Km)]]/Tabla1[[#This Row],[Toneladas (Ton)]]</f>
        <v>727.56293673344544</v>
      </c>
      <c r="H2302" s="18">
        <v>173442783</v>
      </c>
      <c r="I2302" s="18">
        <f t="shared" si="154"/>
        <v>3462.7777924187471</v>
      </c>
      <c r="J2302" s="18">
        <f t="shared" si="155"/>
        <v>4.7594202749876908</v>
      </c>
      <c r="K2302" s="18"/>
      <c r="L2302" s="56" t="str">
        <f>+VLOOKUP(Tabla1[[#This Row],[Operador]],OPE_6[#All],9,FALSE)</f>
        <v>E-BCyL SA - TAC - L. URQ</v>
      </c>
    </row>
    <row r="2303" spans="1:12" x14ac:dyDescent="0.2">
      <c r="A2303" s="15">
        <v>2023</v>
      </c>
      <c r="B2303" s="15" t="s">
        <v>16</v>
      </c>
      <c r="C2303" s="16" t="str">
        <f t="shared" si="153"/>
        <v>Julio-2023</v>
      </c>
      <c r="D2303" s="15" t="s">
        <v>10</v>
      </c>
      <c r="E2303" s="67">
        <v>345189.4</v>
      </c>
      <c r="F2303" s="67">
        <v>209566803.45999998</v>
      </c>
      <c r="G2303" s="17">
        <f>+Tabla1[[#This Row],[Toneladas Km (Ton.Km)]]/Tabla1[[#This Row],[Toneladas (Ton)]]</f>
        <v>607.10671723986877</v>
      </c>
      <c r="H2303" s="18">
        <v>1487668761.6900003</v>
      </c>
      <c r="I2303" s="18">
        <f t="shared" si="154"/>
        <v>4309.7173948273039</v>
      </c>
      <c r="J2303" s="18">
        <f t="shared" si="155"/>
        <v>7.0987806137623872</v>
      </c>
      <c r="K2303" s="18"/>
      <c r="L2303" s="56" t="str">
        <f>+VLOOKUP(Tabla1[[#This Row],[Operador]],OPE_6[#All],9,FALSE)</f>
        <v>F-BCyL SA - TAC - L. SM</v>
      </c>
    </row>
    <row r="2304" spans="1:12" x14ac:dyDescent="0.2">
      <c r="A2304" s="15">
        <v>2023</v>
      </c>
      <c r="B2304" s="15" t="s">
        <v>28</v>
      </c>
      <c r="C2304" s="16" t="str">
        <f t="shared" si="153"/>
        <v>Agosto-2023</v>
      </c>
      <c r="D2304" s="15" t="s">
        <v>6</v>
      </c>
      <c r="E2304" s="67">
        <v>392013.63000000006</v>
      </c>
      <c r="F2304" s="67">
        <v>144153767</v>
      </c>
      <c r="G2304" s="17">
        <f>+Tabla1[[#This Row],[Toneladas Km (Ton.Km)]]/Tabla1[[#This Row],[Toneladas (Ton)]]</f>
        <v>367.72641553305169</v>
      </c>
      <c r="H2304" s="18">
        <v>1620804702.6900001</v>
      </c>
      <c r="I2304" s="18">
        <f t="shared" si="154"/>
        <v>4134.5621137969101</v>
      </c>
      <c r="J2304" s="18">
        <f t="shared" si="155"/>
        <v>11.2435820195389</v>
      </c>
      <c r="K2304" s="18"/>
      <c r="L2304" s="56" t="str">
        <f>+VLOOKUP(Tabla1[[#This Row],[Operador]],OPE_6[#All],9,FALSE)</f>
        <v>A-FSR SA</v>
      </c>
    </row>
    <row r="2305" spans="1:12" x14ac:dyDescent="0.2">
      <c r="A2305" s="15">
        <v>2023</v>
      </c>
      <c r="B2305" s="15" t="s">
        <v>28</v>
      </c>
      <c r="C2305" s="16" t="str">
        <f t="shared" si="153"/>
        <v>Agosto-2023</v>
      </c>
      <c r="D2305" s="15" t="s">
        <v>81</v>
      </c>
      <c r="E2305" s="67">
        <v>306040.82</v>
      </c>
      <c r="F2305" s="67">
        <v>133785354.54000001</v>
      </c>
      <c r="G2305" s="17">
        <f>+Tabla1[[#This Row],[Toneladas Km (Ton.Km)]]/Tabla1[[#This Row],[Toneladas (Ton)]]</f>
        <v>437.14872591179176</v>
      </c>
      <c r="H2305" s="18">
        <v>1465310257.1299999</v>
      </c>
      <c r="I2305" s="18">
        <f t="shared" si="154"/>
        <v>4787.956904343675</v>
      </c>
      <c r="J2305" s="18">
        <f t="shared" si="155"/>
        <v>10.952695548539223</v>
      </c>
      <c r="K2305" s="18"/>
      <c r="L2305" s="56" t="str">
        <f>+VLOOKUP(Tabla1[[#This Row],[Operador]],OPE_6[#All],9,FALSE)</f>
        <v>B-FEP SA</v>
      </c>
    </row>
    <row r="2306" spans="1:12" x14ac:dyDescent="0.2">
      <c r="A2306" s="15">
        <v>2023</v>
      </c>
      <c r="B2306" s="15" t="s">
        <v>28</v>
      </c>
      <c r="C2306" s="16" t="str">
        <f t="shared" si="153"/>
        <v>Agosto-2023</v>
      </c>
      <c r="D2306" s="15" t="s">
        <v>7</v>
      </c>
      <c r="E2306" s="67">
        <v>518928.18999999994</v>
      </c>
      <c r="F2306" s="67">
        <v>251795230.77000004</v>
      </c>
      <c r="G2306" s="17">
        <f>+Tabla1[[#This Row],[Toneladas Km (Ton.Km)]]/Tabla1[[#This Row],[Toneladas (Ton)]]</f>
        <v>485.22172358761253</v>
      </c>
      <c r="H2306" s="18">
        <v>2117226652.9000001</v>
      </c>
      <c r="I2306" s="18">
        <f t="shared" si="154"/>
        <v>4079.9993018301825</v>
      </c>
      <c r="J2306" s="18">
        <f t="shared" si="155"/>
        <v>8.4085256357931595</v>
      </c>
      <c r="K2306" s="18"/>
      <c r="L2306" s="56" t="str">
        <f>+VLOOKUP(Tabla1[[#This Row],[Operador]],OPE_6[#All],9,FALSE)</f>
        <v>C-NCA SA</v>
      </c>
    </row>
    <row r="2307" spans="1:12" x14ac:dyDescent="0.2">
      <c r="A2307" s="15">
        <v>2023</v>
      </c>
      <c r="B2307" s="15" t="s">
        <v>28</v>
      </c>
      <c r="C2307" s="16" t="str">
        <f t="shared" si="153"/>
        <v>Agosto-2023</v>
      </c>
      <c r="D2307" s="15" t="s">
        <v>8</v>
      </c>
      <c r="E2307" s="67">
        <v>271846.08</v>
      </c>
      <c r="F2307" s="67">
        <v>208648959.88</v>
      </c>
      <c r="G2307" s="17">
        <f>+Tabla1[[#This Row],[Toneladas Km (Ton.Km)]]/Tabla1[[#This Row],[Toneladas (Ton)]]</f>
        <v>767.52609373657322</v>
      </c>
      <c r="H2307" s="18">
        <v>1514125977.1799998</v>
      </c>
      <c r="I2307" s="18">
        <f t="shared" si="154"/>
        <v>5569.7914686869854</v>
      </c>
      <c r="J2307" s="18">
        <f t="shared" si="155"/>
        <v>7.2568105685780422</v>
      </c>
      <c r="K2307" s="18"/>
      <c r="L2307" s="56" t="str">
        <f>+VLOOKUP(Tabla1[[#This Row],[Operador]],OPE_6[#All],9,FALSE)</f>
        <v>D-BCyL SA - TAC - L. BEL</v>
      </c>
    </row>
    <row r="2308" spans="1:12" x14ac:dyDescent="0.2">
      <c r="A2308" s="15">
        <v>2023</v>
      </c>
      <c r="B2308" s="15" t="s">
        <v>28</v>
      </c>
      <c r="C2308" s="16" t="str">
        <f t="shared" si="153"/>
        <v>Agosto-2023</v>
      </c>
      <c r="D2308" s="15" t="s">
        <v>9</v>
      </c>
      <c r="E2308" s="67">
        <v>51105.96</v>
      </c>
      <c r="F2308" s="67">
        <v>37500577.170000002</v>
      </c>
      <c r="G2308" s="17">
        <f>+Tabla1[[#This Row],[Toneladas Km (Ton.Km)]]/Tabla1[[#This Row],[Toneladas (Ton)]]</f>
        <v>733.78089698344388</v>
      </c>
      <c r="H2308" s="18">
        <v>201330023.34</v>
      </c>
      <c r="I2308" s="18">
        <f t="shared" si="154"/>
        <v>3939.4627033715833</v>
      </c>
      <c r="J2308" s="18">
        <f t="shared" si="155"/>
        <v>5.3687179913876504</v>
      </c>
      <c r="K2308" s="18"/>
      <c r="L2308" s="56" t="str">
        <f>+VLOOKUP(Tabla1[[#This Row],[Operador]],OPE_6[#All],9,FALSE)</f>
        <v>E-BCyL SA - TAC - L. URQ</v>
      </c>
    </row>
    <row r="2309" spans="1:12" x14ac:dyDescent="0.2">
      <c r="A2309" s="15">
        <v>2023</v>
      </c>
      <c r="B2309" s="15" t="s">
        <v>28</v>
      </c>
      <c r="C2309" s="16" t="str">
        <f t="shared" si="153"/>
        <v>Agosto-2023</v>
      </c>
      <c r="D2309" s="15" t="s">
        <v>10</v>
      </c>
      <c r="E2309" s="67">
        <v>402320.37000000005</v>
      </c>
      <c r="F2309" s="67">
        <v>244935415.04000002</v>
      </c>
      <c r="G2309" s="17">
        <f>+Tabla1[[#This Row],[Toneladas Km (Ton.Km)]]/Tabla1[[#This Row],[Toneladas (Ton)]]</f>
        <v>608.80689446572137</v>
      </c>
      <c r="H2309" s="18">
        <v>1741478651.23</v>
      </c>
      <c r="I2309" s="18">
        <f t="shared" si="154"/>
        <v>4328.5868205728675</v>
      </c>
      <c r="J2309" s="18">
        <f t="shared" si="155"/>
        <v>7.1099503962936588</v>
      </c>
      <c r="K2309" s="18"/>
      <c r="L2309" s="56" t="str">
        <f>+VLOOKUP(Tabla1[[#This Row],[Operador]],OPE_6[#All],9,FALSE)</f>
        <v>F-BCyL SA - TAC - L. SM</v>
      </c>
    </row>
    <row r="2310" spans="1:12" x14ac:dyDescent="0.2">
      <c r="A2310" s="15">
        <v>2023</v>
      </c>
      <c r="B2310" s="15" t="s">
        <v>29</v>
      </c>
      <c r="C2310" s="16" t="str">
        <f t="shared" si="153"/>
        <v>Septiembre-2023</v>
      </c>
      <c r="D2310" s="15" t="s">
        <v>6</v>
      </c>
      <c r="E2310" s="67">
        <v>391383.19999999995</v>
      </c>
      <c r="F2310" s="67">
        <v>145318826</v>
      </c>
      <c r="G2310" s="17">
        <f>+Tabla1[[#This Row],[Toneladas Km (Ton.Km)]]/Tabla1[[#This Row],[Toneladas (Ton)]]</f>
        <v>371.29551293974811</v>
      </c>
      <c r="H2310" s="18">
        <v>1977474662.1199996</v>
      </c>
      <c r="I2310" s="18">
        <f t="shared" si="154"/>
        <v>5052.5282181759458</v>
      </c>
      <c r="J2310" s="18">
        <f t="shared" si="155"/>
        <v>13.607835382044716</v>
      </c>
      <c r="K2310" s="18"/>
      <c r="L2310" s="56" t="str">
        <f>+VLOOKUP(Tabla1[[#This Row],[Operador]],OPE_6[#All],9,FALSE)</f>
        <v>A-FSR SA</v>
      </c>
    </row>
    <row r="2311" spans="1:12" x14ac:dyDescent="0.2">
      <c r="A2311" s="15">
        <v>2023</v>
      </c>
      <c r="B2311" s="15" t="s">
        <v>29</v>
      </c>
      <c r="C2311" s="16" t="str">
        <f t="shared" si="153"/>
        <v>Septiembre-2023</v>
      </c>
      <c r="D2311" s="15" t="s">
        <v>81</v>
      </c>
      <c r="E2311" s="67">
        <v>114539.13</v>
      </c>
      <c r="F2311" s="67">
        <v>46882395.870000005</v>
      </c>
      <c r="G2311" s="17">
        <f>+Tabla1[[#This Row],[Toneladas Km (Ton.Km)]]/Tabla1[[#This Row],[Toneladas (Ton)]]</f>
        <v>409.313357539908</v>
      </c>
      <c r="H2311" s="18">
        <v>639272640.98000002</v>
      </c>
      <c r="I2311" s="18">
        <f t="shared" si="154"/>
        <v>5581.2597928760242</v>
      </c>
      <c r="J2311" s="18">
        <f t="shared" si="155"/>
        <v>13.635664925330104</v>
      </c>
      <c r="K2311" s="18"/>
      <c r="L2311" s="56" t="str">
        <f>+VLOOKUP(Tabla1[[#This Row],[Operador]],OPE_6[#All],9,FALSE)</f>
        <v>B-FEP SA</v>
      </c>
    </row>
    <row r="2312" spans="1:12" x14ac:dyDescent="0.2">
      <c r="A2312" s="15">
        <v>2023</v>
      </c>
      <c r="B2312" s="15" t="s">
        <v>29</v>
      </c>
      <c r="C2312" s="16" t="str">
        <f t="shared" si="153"/>
        <v>Septiembre-2023</v>
      </c>
      <c r="D2312" s="15" t="s">
        <v>7</v>
      </c>
      <c r="E2312" s="67">
        <v>447783.72</v>
      </c>
      <c r="F2312" s="67">
        <v>204778460.49000004</v>
      </c>
      <c r="G2312" s="17">
        <f>+Tabla1[[#This Row],[Toneladas Km (Ton.Km)]]/Tabla1[[#This Row],[Toneladas (Ton)]]</f>
        <v>457.31555513005264</v>
      </c>
      <c r="H2312" s="18">
        <v>2252865011.8499999</v>
      </c>
      <c r="I2312" s="18">
        <f t="shared" si="154"/>
        <v>5031.145419601231</v>
      </c>
      <c r="J2312" s="18">
        <f t="shared" si="155"/>
        <v>11.001474503027696</v>
      </c>
      <c r="K2312" s="18"/>
      <c r="L2312" s="56" t="str">
        <f>+VLOOKUP(Tabla1[[#This Row],[Operador]],OPE_6[#All],9,FALSE)</f>
        <v>C-NCA SA</v>
      </c>
    </row>
    <row r="2313" spans="1:12" x14ac:dyDescent="0.2">
      <c r="A2313" s="15">
        <v>2023</v>
      </c>
      <c r="B2313" s="15" t="s">
        <v>29</v>
      </c>
      <c r="C2313" s="16" t="str">
        <f t="shared" si="153"/>
        <v>Septiembre-2023</v>
      </c>
      <c r="D2313" s="15" t="s">
        <v>8</v>
      </c>
      <c r="E2313" s="67">
        <v>281078.55999999994</v>
      </c>
      <c r="F2313" s="67">
        <v>224757754.38999999</v>
      </c>
      <c r="G2313" s="17">
        <f>+Tabla1[[#This Row],[Toneladas Km (Ton.Km)]]/Tabla1[[#This Row],[Toneladas (Ton)]]</f>
        <v>799.62610591857322</v>
      </c>
      <c r="H2313" s="18">
        <v>1765763303.4000001</v>
      </c>
      <c r="I2313" s="18">
        <f t="shared" si="154"/>
        <v>6282.0988673059965</v>
      </c>
      <c r="J2313" s="18">
        <f t="shared" si="155"/>
        <v>7.8562953620547615</v>
      </c>
      <c r="K2313" s="18"/>
      <c r="L2313" s="56" t="str">
        <f>+VLOOKUP(Tabla1[[#This Row],[Operador]],OPE_6[#All],9,FALSE)</f>
        <v>D-BCyL SA - TAC - L. BEL</v>
      </c>
    </row>
    <row r="2314" spans="1:12" x14ac:dyDescent="0.2">
      <c r="A2314" s="15">
        <v>2023</v>
      </c>
      <c r="B2314" s="15" t="s">
        <v>29</v>
      </c>
      <c r="C2314" s="16" t="str">
        <f t="shared" si="153"/>
        <v>Septiembre-2023</v>
      </c>
      <c r="D2314" s="15" t="s">
        <v>9</v>
      </c>
      <c r="E2314" s="67">
        <v>41282.68</v>
      </c>
      <c r="F2314" s="67">
        <v>30223078.640000001</v>
      </c>
      <c r="G2314" s="17">
        <f>+Tabla1[[#This Row],[Toneladas Km (Ton.Km)]]/Tabla1[[#This Row],[Toneladas (Ton)]]</f>
        <v>732.10069307515892</v>
      </c>
      <c r="H2314" s="18">
        <v>178639302.87</v>
      </c>
      <c r="I2314" s="18">
        <f t="shared" si="154"/>
        <v>4327.2215580480724</v>
      </c>
      <c r="J2314" s="18">
        <f t="shared" si="155"/>
        <v>5.9106917927802476</v>
      </c>
      <c r="K2314" s="18"/>
      <c r="L2314" s="56" t="str">
        <f>+VLOOKUP(Tabla1[[#This Row],[Operador]],OPE_6[#All],9,FALSE)</f>
        <v>E-BCyL SA - TAC - L. URQ</v>
      </c>
    </row>
    <row r="2315" spans="1:12" x14ac:dyDescent="0.2">
      <c r="A2315" s="15">
        <v>2023</v>
      </c>
      <c r="B2315" s="15" t="s">
        <v>29</v>
      </c>
      <c r="C2315" s="16" t="str">
        <f t="shared" si="153"/>
        <v>Septiembre-2023</v>
      </c>
      <c r="D2315" s="15" t="s">
        <v>10</v>
      </c>
      <c r="E2315" s="67">
        <v>260198.40999999997</v>
      </c>
      <c r="F2315" s="67">
        <v>198428270.34999999</v>
      </c>
      <c r="G2315" s="17">
        <f>+Tabla1[[#This Row],[Toneladas Km (Ton.Km)]]/Tabla1[[#This Row],[Toneladas (Ton)]]</f>
        <v>762.60370057603359</v>
      </c>
      <c r="H2315" s="18">
        <v>1577988376.74</v>
      </c>
      <c r="I2315" s="18">
        <f t="shared" si="154"/>
        <v>6064.5581067924286</v>
      </c>
      <c r="J2315" s="18">
        <f t="shared" si="155"/>
        <v>7.9524372911009458</v>
      </c>
      <c r="K2315" s="18"/>
      <c r="L2315" s="56" t="str">
        <f>+VLOOKUP(Tabla1[[#This Row],[Operador]],OPE_6[#All],9,FALSE)</f>
        <v>F-BCyL SA - TAC - L. SM</v>
      </c>
    </row>
    <row r="2316" spans="1:12" x14ac:dyDescent="0.2">
      <c r="A2316" s="15">
        <v>2023</v>
      </c>
      <c r="B2316" s="15" t="s">
        <v>30</v>
      </c>
      <c r="C2316" s="16" t="str">
        <f t="shared" si="153"/>
        <v>Octubre-2023</v>
      </c>
      <c r="D2316" s="15" t="s">
        <v>6</v>
      </c>
      <c r="E2316" s="67">
        <v>379854.69</v>
      </c>
      <c r="F2316" s="67">
        <v>136900606</v>
      </c>
      <c r="G2316" s="17">
        <f>+Tabla1[[#This Row],[Toneladas Km (Ton.Km)]]/Tabla1[[#This Row],[Toneladas (Ton)]]</f>
        <v>360.40256867698542</v>
      </c>
      <c r="H2316" s="18">
        <v>2104940426.7199998</v>
      </c>
      <c r="I2316" s="18">
        <f t="shared" si="154"/>
        <v>5541.4359283546028</v>
      </c>
      <c r="J2316" s="18">
        <f t="shared" si="155"/>
        <v>15.375683776885545</v>
      </c>
      <c r="K2316" s="18"/>
      <c r="L2316" s="56" t="str">
        <f>+VLOOKUP(Tabla1[[#This Row],[Operador]],OPE_6[#All],9,FALSE)</f>
        <v>A-FSR SA</v>
      </c>
    </row>
    <row r="2317" spans="1:12" x14ac:dyDescent="0.2">
      <c r="A2317" s="15">
        <v>2023</v>
      </c>
      <c r="B2317" s="15" t="s">
        <v>30</v>
      </c>
      <c r="C2317" s="16" t="str">
        <f t="shared" si="153"/>
        <v>Octubre-2023</v>
      </c>
      <c r="D2317" s="15" t="s">
        <v>81</v>
      </c>
      <c r="E2317" s="67">
        <v>105206.68999999999</v>
      </c>
      <c r="F2317" s="67">
        <v>45448770.670000009</v>
      </c>
      <c r="G2317" s="17">
        <f>+Tabla1[[#This Row],[Toneladas Km (Ton.Km)]]/Tabla1[[#This Row],[Toneladas (Ton)]]</f>
        <v>431.99506295654788</v>
      </c>
      <c r="H2317" s="18">
        <v>623021413.13</v>
      </c>
      <c r="I2317" s="18">
        <f t="shared" si="154"/>
        <v>5921.8801877523192</v>
      </c>
      <c r="J2317" s="18">
        <f t="shared" si="155"/>
        <v>13.708212652300544</v>
      </c>
      <c r="K2317" s="18"/>
      <c r="L2317" s="56" t="str">
        <f>+VLOOKUP(Tabla1[[#This Row],[Operador]],OPE_6[#All],9,FALSE)</f>
        <v>B-FEP SA</v>
      </c>
    </row>
    <row r="2318" spans="1:12" x14ac:dyDescent="0.2">
      <c r="A2318" s="15">
        <v>2023</v>
      </c>
      <c r="B2318" s="15" t="s">
        <v>30</v>
      </c>
      <c r="C2318" s="16" t="str">
        <f t="shared" si="153"/>
        <v>Octubre-2023</v>
      </c>
      <c r="D2318" s="15" t="s">
        <v>7</v>
      </c>
      <c r="E2318" s="67">
        <v>284761.13000000006</v>
      </c>
      <c r="F2318" s="67">
        <v>141444985.26999998</v>
      </c>
      <c r="G2318" s="17">
        <f>+Tabla1[[#This Row],[Toneladas Km (Ton.Km)]]/Tabla1[[#This Row],[Toneladas (Ton)]]</f>
        <v>496.71451040386006</v>
      </c>
      <c r="H2318" s="18">
        <v>1754184906.8199999</v>
      </c>
      <c r="I2318" s="18">
        <f t="shared" si="154"/>
        <v>6160.1978711771499</v>
      </c>
      <c r="J2318" s="18">
        <f t="shared" si="155"/>
        <v>12.40188829226777</v>
      </c>
      <c r="K2318" s="18"/>
      <c r="L2318" s="56" t="str">
        <f>+VLOOKUP(Tabla1[[#This Row],[Operador]],OPE_6[#All],9,FALSE)</f>
        <v>C-NCA SA</v>
      </c>
    </row>
    <row r="2319" spans="1:12" x14ac:dyDescent="0.2">
      <c r="A2319" s="15">
        <v>2023</v>
      </c>
      <c r="B2319" s="15" t="s">
        <v>30</v>
      </c>
      <c r="C2319" s="16" t="str">
        <f t="shared" si="153"/>
        <v>Octubre-2023</v>
      </c>
      <c r="D2319" s="15" t="s">
        <v>8</v>
      </c>
      <c r="E2319" s="67">
        <v>275259.03000000003</v>
      </c>
      <c r="F2319" s="67">
        <v>204609456.76000005</v>
      </c>
      <c r="G2319" s="17">
        <f>+Tabla1[[#This Row],[Toneladas Km (Ton.Km)]]/Tabla1[[#This Row],[Toneladas (Ton)]]</f>
        <v>743.33422144225392</v>
      </c>
      <c r="H2319" s="18">
        <v>1743632021.7699997</v>
      </c>
      <c r="I2319" s="18">
        <f t="shared" si="154"/>
        <v>6334.5134282061499</v>
      </c>
      <c r="J2319" s="18">
        <f t="shared" si="155"/>
        <v>8.5217567622752686</v>
      </c>
      <c r="K2319" s="18"/>
      <c r="L2319" s="56" t="str">
        <f>+VLOOKUP(Tabla1[[#This Row],[Operador]],OPE_6[#All],9,FALSE)</f>
        <v>D-BCyL SA - TAC - L. BEL</v>
      </c>
    </row>
    <row r="2320" spans="1:12" x14ac:dyDescent="0.2">
      <c r="A2320" s="15">
        <v>2023</v>
      </c>
      <c r="B2320" s="15" t="s">
        <v>30</v>
      </c>
      <c r="C2320" s="16" t="str">
        <f t="shared" si="153"/>
        <v>Octubre-2023</v>
      </c>
      <c r="D2320" s="15" t="s">
        <v>9</v>
      </c>
      <c r="E2320" s="67">
        <v>40625.86</v>
      </c>
      <c r="F2320" s="67">
        <v>25599767.899999999</v>
      </c>
      <c r="G2320" s="17">
        <f>+Tabla1[[#This Row],[Toneladas Km (Ton.Km)]]/Tabla1[[#This Row],[Toneladas (Ton)]]</f>
        <v>630.13479345421854</v>
      </c>
      <c r="H2320" s="18">
        <v>196072133.06</v>
      </c>
      <c r="I2320" s="18">
        <f t="shared" si="154"/>
        <v>4826.288798809428</v>
      </c>
      <c r="J2320" s="18">
        <f t="shared" si="155"/>
        <v>7.6591371385050726</v>
      </c>
      <c r="K2320" s="18"/>
      <c r="L2320" s="56" t="str">
        <f>+VLOOKUP(Tabla1[[#This Row],[Operador]],OPE_6[#All],9,FALSE)</f>
        <v>E-BCyL SA - TAC - L. URQ</v>
      </c>
    </row>
    <row r="2321" spans="1:12" x14ac:dyDescent="0.2">
      <c r="A2321" s="15">
        <v>2023</v>
      </c>
      <c r="B2321" s="15" t="s">
        <v>30</v>
      </c>
      <c r="C2321" s="16" t="str">
        <f t="shared" si="153"/>
        <v>Octubre-2023</v>
      </c>
      <c r="D2321" s="15" t="s">
        <v>10</v>
      </c>
      <c r="E2321" s="67">
        <v>260860.11</v>
      </c>
      <c r="F2321" s="67">
        <v>201968563.40000001</v>
      </c>
      <c r="G2321" s="17">
        <f>+Tabla1[[#This Row],[Toneladas Km (Ton.Km)]]/Tabla1[[#This Row],[Toneladas (Ton)]]</f>
        <v>774.24088872767868</v>
      </c>
      <c r="H2321" s="18">
        <v>1864143806.46</v>
      </c>
      <c r="I2321" s="18">
        <f t="shared" si="154"/>
        <v>7146.1436034049057</v>
      </c>
      <c r="J2321" s="18">
        <f t="shared" si="155"/>
        <v>9.2298711001278519</v>
      </c>
      <c r="K2321" s="18"/>
      <c r="L2321" s="56" t="str">
        <f>+VLOOKUP(Tabla1[[#This Row],[Operador]],OPE_6[#All],9,FALSE)</f>
        <v>F-BCyL SA - TAC - L. SM</v>
      </c>
    </row>
    <row r="2322" spans="1:12" x14ac:dyDescent="0.2">
      <c r="A2322" s="15">
        <v>2023</v>
      </c>
      <c r="B2322" s="15" t="s">
        <v>31</v>
      </c>
      <c r="C2322" s="16" t="str">
        <f t="shared" si="153"/>
        <v>Noviembre-2023</v>
      </c>
      <c r="D2322" s="15" t="s">
        <v>6</v>
      </c>
      <c r="E2322" s="67">
        <v>353112.24000000005</v>
      </c>
      <c r="F2322" s="67">
        <v>132922548</v>
      </c>
      <c r="G2322" s="17">
        <f>+Tabla1[[#This Row],[Toneladas Km (Ton.Km)]]/Tabla1[[#This Row],[Toneladas (Ton)]]</f>
        <v>376.43143721101251</v>
      </c>
      <c r="H2322" s="18">
        <v>2155311623.77</v>
      </c>
      <c r="I2322" s="18">
        <f t="shared" si="154"/>
        <v>6103.7578979703439</v>
      </c>
      <c r="J2322" s="18">
        <f t="shared" si="155"/>
        <v>16.214793172411952</v>
      </c>
      <c r="K2322" s="18"/>
      <c r="L2322" s="56" t="str">
        <f>+VLOOKUP(Tabla1[[#This Row],[Operador]],OPE_6[#All],9,FALSE)</f>
        <v>A-FSR SA</v>
      </c>
    </row>
    <row r="2323" spans="1:12" x14ac:dyDescent="0.2">
      <c r="A2323" s="15">
        <v>2023</v>
      </c>
      <c r="B2323" s="15" t="s">
        <v>31</v>
      </c>
      <c r="C2323" s="16" t="str">
        <f t="shared" si="153"/>
        <v>Noviembre-2023</v>
      </c>
      <c r="D2323" s="15" t="s">
        <v>81</v>
      </c>
      <c r="E2323" s="67">
        <v>54348.83</v>
      </c>
      <c r="F2323" s="67">
        <v>26645389.740000002</v>
      </c>
      <c r="G2323" s="17">
        <f>+Tabla1[[#This Row],[Toneladas Km (Ton.Km)]]/Tabla1[[#This Row],[Toneladas (Ton)]]</f>
        <v>490.26611502032335</v>
      </c>
      <c r="H2323" s="18">
        <v>347891737.18999994</v>
      </c>
      <c r="I2323" s="18">
        <f t="shared" si="154"/>
        <v>6401.0897233666283</v>
      </c>
      <c r="J2323" s="18">
        <f t="shared" si="155"/>
        <v>13.056357613255159</v>
      </c>
      <c r="K2323" s="18"/>
      <c r="L2323" s="56" t="str">
        <f>+VLOOKUP(Tabla1[[#This Row],[Operador]],OPE_6[#All],9,FALSE)</f>
        <v>B-FEP SA</v>
      </c>
    </row>
    <row r="2324" spans="1:12" x14ac:dyDescent="0.2">
      <c r="A2324" s="15">
        <v>2023</v>
      </c>
      <c r="B2324" s="15" t="s">
        <v>31</v>
      </c>
      <c r="C2324" s="16" t="str">
        <f t="shared" si="153"/>
        <v>Noviembre-2023</v>
      </c>
      <c r="D2324" s="15" t="s">
        <v>7</v>
      </c>
      <c r="E2324" s="67">
        <v>338961.08</v>
      </c>
      <c r="F2324" s="67">
        <v>119450375.82000001</v>
      </c>
      <c r="G2324" s="17">
        <f>+Tabla1[[#This Row],[Toneladas Km (Ton.Km)]]/Tabla1[[#This Row],[Toneladas (Ton)]]</f>
        <v>352.4014492165295</v>
      </c>
      <c r="H2324" s="18">
        <v>1668915813.3099999</v>
      </c>
      <c r="I2324" s="18">
        <f t="shared" si="154"/>
        <v>4923.6207688210097</v>
      </c>
      <c r="J2324" s="18">
        <f t="shared" si="155"/>
        <v>13.971624633687986</v>
      </c>
      <c r="K2324" s="18"/>
      <c r="L2324" s="56" t="str">
        <f>+VLOOKUP(Tabla1[[#This Row],[Operador]],OPE_6[#All],9,FALSE)</f>
        <v>C-NCA SA</v>
      </c>
    </row>
    <row r="2325" spans="1:12" x14ac:dyDescent="0.2">
      <c r="A2325" s="15">
        <v>2023</v>
      </c>
      <c r="B2325" s="15" t="s">
        <v>31</v>
      </c>
      <c r="C2325" s="16" t="str">
        <f t="shared" si="153"/>
        <v>Noviembre-2023</v>
      </c>
      <c r="D2325" s="15" t="s">
        <v>8</v>
      </c>
      <c r="E2325" s="67">
        <v>232968.65</v>
      </c>
      <c r="F2325" s="67">
        <v>197046646.91000003</v>
      </c>
      <c r="G2325" s="17">
        <f>+Tabla1[[#This Row],[Toneladas Km (Ton.Km)]]/Tabla1[[#This Row],[Toneladas (Ton)]]</f>
        <v>845.80756642578319</v>
      </c>
      <c r="H2325" s="18">
        <v>1724971483.4099998</v>
      </c>
      <c r="I2325" s="18">
        <f t="shared" si="154"/>
        <v>7404.3073323814169</v>
      </c>
      <c r="J2325" s="18">
        <f t="shared" si="155"/>
        <v>8.7541275655295525</v>
      </c>
      <c r="K2325" s="18"/>
      <c r="L2325" s="56" t="str">
        <f>+VLOOKUP(Tabla1[[#This Row],[Operador]],OPE_6[#All],9,FALSE)</f>
        <v>D-BCyL SA - TAC - L. BEL</v>
      </c>
    </row>
    <row r="2326" spans="1:12" x14ac:dyDescent="0.2">
      <c r="A2326" s="15">
        <v>2023</v>
      </c>
      <c r="B2326" s="15" t="s">
        <v>31</v>
      </c>
      <c r="C2326" s="16" t="str">
        <f t="shared" si="153"/>
        <v>Noviembre-2023</v>
      </c>
      <c r="D2326" s="15" t="s">
        <v>9</v>
      </c>
      <c r="E2326" s="67">
        <v>35581.589999999997</v>
      </c>
      <c r="F2326" s="67">
        <v>17918423.5</v>
      </c>
      <c r="G2326" s="17">
        <f>+Tabla1[[#This Row],[Toneladas Km (Ton.Km)]]/Tabla1[[#This Row],[Toneladas (Ton)]]</f>
        <v>503.58692514865135</v>
      </c>
      <c r="H2326" s="18">
        <v>145099069.87</v>
      </c>
      <c r="I2326" s="18">
        <f t="shared" ref="I2326:I2333" si="156">+H2326/E2326</f>
        <v>4077.9254066499002</v>
      </c>
      <c r="J2326" s="18">
        <f t="shared" ref="J2326:J2333" si="157">+H2326/F2326</f>
        <v>8.0977587046092534</v>
      </c>
      <c r="K2326" s="18"/>
      <c r="L2326" s="56" t="str">
        <f>+VLOOKUP(Tabla1[[#This Row],[Operador]],OPE_6[#All],9,FALSE)</f>
        <v>E-BCyL SA - TAC - L. URQ</v>
      </c>
    </row>
    <row r="2327" spans="1:12" x14ac:dyDescent="0.2">
      <c r="A2327" s="15">
        <v>2023</v>
      </c>
      <c r="B2327" s="15" t="s">
        <v>31</v>
      </c>
      <c r="C2327" s="16" t="str">
        <f t="shared" si="153"/>
        <v>Noviembre-2023</v>
      </c>
      <c r="D2327" s="15" t="s">
        <v>10</v>
      </c>
      <c r="E2327" s="67">
        <v>261646.27000000002</v>
      </c>
      <c r="F2327" s="67">
        <v>183705556.40000001</v>
      </c>
      <c r="G2327" s="17">
        <f>+Tabla1[[#This Row],[Toneladas Km (Ton.Km)]]/Tabla1[[#This Row],[Toneladas (Ton)]]</f>
        <v>702.11418033973882</v>
      </c>
      <c r="H2327" s="18">
        <v>1820159514.0600002</v>
      </c>
      <c r="I2327" s="18">
        <f t="shared" si="156"/>
        <v>6956.5658782752762</v>
      </c>
      <c r="J2327" s="18">
        <f t="shared" si="157"/>
        <v>9.9080264621761884</v>
      </c>
      <c r="K2327" s="18"/>
      <c r="L2327" s="56" t="str">
        <f>+VLOOKUP(Tabla1[[#This Row],[Operador]],OPE_6[#All],9,FALSE)</f>
        <v>F-BCyL SA - TAC - L. SM</v>
      </c>
    </row>
    <row r="2328" spans="1:12" x14ac:dyDescent="0.2">
      <c r="A2328" s="15">
        <v>2023</v>
      </c>
      <c r="B2328" s="15" t="s">
        <v>32</v>
      </c>
      <c r="C2328" s="16" t="str">
        <f t="shared" si="153"/>
        <v>Diciembre-2023</v>
      </c>
      <c r="D2328" s="15" t="s">
        <v>6</v>
      </c>
      <c r="E2328" s="67">
        <v>253834.65000000002</v>
      </c>
      <c r="F2328" s="67">
        <v>97714774</v>
      </c>
      <c r="G2328" s="17">
        <f>+Tabla1[[#This Row],[Toneladas Km (Ton.Km)]]/Tabla1[[#This Row],[Toneladas (Ton)]]</f>
        <v>384.95443391987652</v>
      </c>
      <c r="H2328" s="18">
        <v>1984257827.8900003</v>
      </c>
      <c r="I2328" s="18">
        <f t="shared" si="156"/>
        <v>7817.1275193910687</v>
      </c>
      <c r="J2328" s="18">
        <f t="shared" si="157"/>
        <v>20.306630682991706</v>
      </c>
      <c r="K2328" s="18"/>
      <c r="L2328" s="56" t="str">
        <f>+VLOOKUP(Tabla1[[#This Row],[Operador]],OPE_6[#All],9,FALSE)</f>
        <v>A-FSR SA</v>
      </c>
    </row>
    <row r="2329" spans="1:12" x14ac:dyDescent="0.2">
      <c r="A2329" s="15">
        <v>2023</v>
      </c>
      <c r="B2329" s="15" t="s">
        <v>32</v>
      </c>
      <c r="C2329" s="16" t="str">
        <f t="shared" si="153"/>
        <v>Diciembre-2023</v>
      </c>
      <c r="D2329" s="15" t="s">
        <v>81</v>
      </c>
      <c r="E2329" s="67">
        <v>127765.61</v>
      </c>
      <c r="F2329" s="67">
        <v>54013407.809999987</v>
      </c>
      <c r="G2329" s="17">
        <f>+Tabla1[[#This Row],[Toneladas Km (Ton.Km)]]/Tabla1[[#This Row],[Toneladas (Ton)]]</f>
        <v>422.75388353720524</v>
      </c>
      <c r="H2329" s="18">
        <v>923706083.25999999</v>
      </c>
      <c r="I2329" s="18">
        <f t="shared" si="156"/>
        <v>7229.6925851956566</v>
      </c>
      <c r="J2329" s="18">
        <f t="shared" si="157"/>
        <v>17.101422048934044</v>
      </c>
      <c r="K2329" s="18"/>
      <c r="L2329" s="56" t="str">
        <f>+VLOOKUP(Tabla1[[#This Row],[Operador]],OPE_6[#All],9,FALSE)</f>
        <v>B-FEP SA</v>
      </c>
    </row>
    <row r="2330" spans="1:12" x14ac:dyDescent="0.2">
      <c r="A2330" s="15">
        <v>2023</v>
      </c>
      <c r="B2330" s="15" t="s">
        <v>32</v>
      </c>
      <c r="C2330" s="16" t="str">
        <f t="shared" si="153"/>
        <v>Diciembre-2023</v>
      </c>
      <c r="D2330" s="15" t="s">
        <v>7</v>
      </c>
      <c r="E2330" s="67">
        <v>365005.08</v>
      </c>
      <c r="F2330" s="67">
        <v>161102625.28000003</v>
      </c>
      <c r="G2330" s="17">
        <f>+Tabla1[[#This Row],[Toneladas Km (Ton.Km)]]/Tabla1[[#This Row],[Toneladas (Ton)]]</f>
        <v>441.37091264592817</v>
      </c>
      <c r="H2330" s="18">
        <v>2279694442.4700003</v>
      </c>
      <c r="I2330" s="18">
        <f t="shared" si="156"/>
        <v>6245.6512727713271</v>
      </c>
      <c r="J2330" s="18">
        <f t="shared" si="157"/>
        <v>14.150572894189896</v>
      </c>
      <c r="K2330" s="18"/>
      <c r="L2330" s="56" t="str">
        <f>+VLOOKUP(Tabla1[[#This Row],[Operador]],OPE_6[#All],9,FALSE)</f>
        <v>C-NCA SA</v>
      </c>
    </row>
    <row r="2331" spans="1:12" x14ac:dyDescent="0.2">
      <c r="A2331" s="15">
        <v>2023</v>
      </c>
      <c r="B2331" s="15" t="s">
        <v>32</v>
      </c>
      <c r="C2331" s="16" t="str">
        <f t="shared" si="153"/>
        <v>Diciembre-2023</v>
      </c>
      <c r="D2331" s="15" t="s">
        <v>8</v>
      </c>
      <c r="E2331" s="67">
        <v>215964.39999999997</v>
      </c>
      <c r="F2331" s="67">
        <v>180114166.34999996</v>
      </c>
      <c r="G2331" s="17">
        <f>+Tabla1[[#This Row],[Toneladas Km (Ton.Km)]]/Tabla1[[#This Row],[Toneladas (Ton)]]</f>
        <v>833.99933669623329</v>
      </c>
      <c r="H2331" s="18">
        <v>1715996509.0600004</v>
      </c>
      <c r="I2331" s="18">
        <f t="shared" si="156"/>
        <v>7945.7378579988217</v>
      </c>
      <c r="J2331" s="18">
        <f t="shared" si="157"/>
        <v>9.5272711960116219</v>
      </c>
      <c r="K2331" s="18"/>
      <c r="L2331" s="56" t="str">
        <f>+VLOOKUP(Tabla1[[#This Row],[Operador]],OPE_6[#All],9,FALSE)</f>
        <v>D-BCyL SA - TAC - L. BEL</v>
      </c>
    </row>
    <row r="2332" spans="1:12" x14ac:dyDescent="0.2">
      <c r="A2332" s="15">
        <v>2023</v>
      </c>
      <c r="B2332" s="15" t="s">
        <v>32</v>
      </c>
      <c r="C2332" s="16" t="str">
        <f t="shared" si="153"/>
        <v>Diciembre-2023</v>
      </c>
      <c r="D2332" s="15" t="s">
        <v>9</v>
      </c>
      <c r="E2332" s="67">
        <v>19851.059999999998</v>
      </c>
      <c r="F2332" s="67">
        <v>10084647.27</v>
      </c>
      <c r="G2332" s="17">
        <f>+Tabla1[[#This Row],[Toneladas Km (Ton.Km)]]/Tabla1[[#This Row],[Toneladas (Ton)]]</f>
        <v>508.01555534062163</v>
      </c>
      <c r="H2332" s="18">
        <v>94467066.620000005</v>
      </c>
      <c r="I2332" s="18">
        <f t="shared" si="156"/>
        <v>4758.7920554368393</v>
      </c>
      <c r="J2332" s="18">
        <f t="shared" si="157"/>
        <v>9.3674140592921304</v>
      </c>
      <c r="K2332" s="18"/>
      <c r="L2332" s="56" t="str">
        <f>+VLOOKUP(Tabla1[[#This Row],[Operador]],OPE_6[#All],9,FALSE)</f>
        <v>E-BCyL SA - TAC - L. URQ</v>
      </c>
    </row>
    <row r="2333" spans="1:12" x14ac:dyDescent="0.2">
      <c r="A2333" s="15">
        <v>2023</v>
      </c>
      <c r="B2333" s="15" t="s">
        <v>32</v>
      </c>
      <c r="C2333" s="16" t="str">
        <f t="shared" si="153"/>
        <v>Diciembre-2023</v>
      </c>
      <c r="D2333" s="15" t="s">
        <v>10</v>
      </c>
      <c r="E2333" s="67">
        <v>265531.87999999995</v>
      </c>
      <c r="F2333" s="67">
        <v>190362581.64999998</v>
      </c>
      <c r="G2333" s="17">
        <f>+Tabla1[[#This Row],[Toneladas Km (Ton.Km)]]/Tabla1[[#This Row],[Toneladas (Ton)]]</f>
        <v>716.91045779512433</v>
      </c>
      <c r="H2333" s="18">
        <v>2169407917.0700002</v>
      </c>
      <c r="I2333" s="18">
        <f t="shared" si="156"/>
        <v>8170.0469151576099</v>
      </c>
      <c r="J2333" s="18">
        <f t="shared" si="157"/>
        <v>11.396188779676599</v>
      </c>
      <c r="K2333" s="18"/>
      <c r="L2333" s="56" t="str">
        <f>+VLOOKUP(Tabla1[[#This Row],[Operador]],OPE_6[#All],9,FALSE)</f>
        <v>F-BCyL SA - TAC - L. SM</v>
      </c>
    </row>
    <row r="2334" spans="1:12" x14ac:dyDescent="0.2">
      <c r="A2334" s="15">
        <v>2023</v>
      </c>
      <c r="B2334" s="15" t="s">
        <v>4</v>
      </c>
      <c r="C2334" s="50" t="str">
        <f t="shared" si="153"/>
        <v>Enero-2023</v>
      </c>
      <c r="D2334" s="15" t="s">
        <v>48</v>
      </c>
      <c r="E2334" s="67">
        <v>21520</v>
      </c>
      <c r="F2334" s="67">
        <v>1807680</v>
      </c>
      <c r="G2334" s="17">
        <v>84</v>
      </c>
      <c r="H2334" s="18">
        <v>1807680</v>
      </c>
      <c r="I2334" s="18">
        <v>84</v>
      </c>
      <c r="J2334" s="18">
        <v>1</v>
      </c>
      <c r="K2334" s="18"/>
      <c r="L2334" s="56" t="str">
        <f>+VLOOKUP(Tabla1[[#This Row],[Operador]],OPE_6[#All],9,FALSE)</f>
        <v>G-TP SA</v>
      </c>
    </row>
    <row r="2335" spans="1:12" x14ac:dyDescent="0.2">
      <c r="A2335" s="15">
        <v>2023</v>
      </c>
      <c r="B2335" s="15" t="s">
        <v>11</v>
      </c>
      <c r="C2335" s="50" t="str">
        <f t="shared" si="153"/>
        <v>Febrero-2023</v>
      </c>
      <c r="D2335" s="15" t="s">
        <v>48</v>
      </c>
      <c r="E2335" s="67">
        <v>23480</v>
      </c>
      <c r="F2335" s="67">
        <v>1972320</v>
      </c>
      <c r="G2335" s="17">
        <v>84</v>
      </c>
      <c r="H2335" s="18">
        <v>1972320</v>
      </c>
      <c r="I2335" s="18">
        <v>84</v>
      </c>
      <c r="J2335" s="18">
        <v>1</v>
      </c>
      <c r="K2335" s="18"/>
      <c r="L2335" s="56" t="str">
        <f>+VLOOKUP(Tabla1[[#This Row],[Operador]],OPE_6[#All],9,FALSE)</f>
        <v>G-TP SA</v>
      </c>
    </row>
    <row r="2336" spans="1:12" x14ac:dyDescent="0.2">
      <c r="A2336" s="15">
        <v>2023</v>
      </c>
      <c r="B2336" s="15" t="s">
        <v>12</v>
      </c>
      <c r="C2336" s="50" t="str">
        <f t="shared" si="153"/>
        <v>Marzo-2023</v>
      </c>
      <c r="D2336" s="15" t="s">
        <v>48</v>
      </c>
      <c r="E2336" s="67">
        <v>30880</v>
      </c>
      <c r="F2336" s="67">
        <v>2593920</v>
      </c>
      <c r="G2336" s="17">
        <v>84</v>
      </c>
      <c r="H2336" s="18">
        <v>2593920</v>
      </c>
      <c r="I2336" s="18">
        <v>84</v>
      </c>
      <c r="J2336" s="18">
        <v>1</v>
      </c>
      <c r="K2336" s="18"/>
      <c r="L2336" s="56" t="str">
        <f>+VLOOKUP(Tabla1[[#This Row],[Operador]],OPE_6[#All],9,FALSE)</f>
        <v>G-TP SA</v>
      </c>
    </row>
    <row r="2337" spans="1:12" x14ac:dyDescent="0.2">
      <c r="A2337" s="15">
        <v>2023</v>
      </c>
      <c r="B2337" s="15" t="s">
        <v>13</v>
      </c>
      <c r="C2337" s="50" t="str">
        <f t="shared" si="153"/>
        <v>Abril-2023</v>
      </c>
      <c r="D2337" s="15" t="s">
        <v>48</v>
      </c>
      <c r="E2337" s="67">
        <v>24840</v>
      </c>
      <c r="F2337" s="67">
        <v>2086560</v>
      </c>
      <c r="G2337" s="17">
        <v>84</v>
      </c>
      <c r="H2337" s="18">
        <v>2086560</v>
      </c>
      <c r="I2337" s="18">
        <v>84</v>
      </c>
      <c r="J2337" s="18">
        <v>1</v>
      </c>
      <c r="K2337" s="18"/>
      <c r="L2337" s="56" t="str">
        <f>+VLOOKUP(Tabla1[[#This Row],[Operador]],OPE_6[#All],9,FALSE)</f>
        <v>G-TP SA</v>
      </c>
    </row>
    <row r="2338" spans="1:12" x14ac:dyDescent="0.2">
      <c r="A2338" s="15">
        <v>2023</v>
      </c>
      <c r="B2338" s="15" t="s">
        <v>14</v>
      </c>
      <c r="C2338" s="50" t="str">
        <f t="shared" si="153"/>
        <v>Mayo-2023</v>
      </c>
      <c r="D2338" s="15" t="s">
        <v>48</v>
      </c>
      <c r="E2338" s="67">
        <v>28360</v>
      </c>
      <c r="F2338" s="67">
        <v>2382240</v>
      </c>
      <c r="G2338" s="17">
        <v>84</v>
      </c>
      <c r="H2338" s="18">
        <v>2382240</v>
      </c>
      <c r="I2338" s="18">
        <v>84</v>
      </c>
      <c r="J2338" s="18">
        <v>1</v>
      </c>
      <c r="K2338" s="18"/>
      <c r="L2338" s="56" t="str">
        <f>+VLOOKUP(Tabla1[[#This Row],[Operador]],OPE_6[#All],9,FALSE)</f>
        <v>G-TP SA</v>
      </c>
    </row>
    <row r="2339" spans="1:12" x14ac:dyDescent="0.2">
      <c r="A2339" s="15">
        <v>2023</v>
      </c>
      <c r="B2339" s="15" t="s">
        <v>15</v>
      </c>
      <c r="C2339" s="50" t="str">
        <f t="shared" si="153"/>
        <v>Junio-2023</v>
      </c>
      <c r="D2339" s="15" t="s">
        <v>48</v>
      </c>
      <c r="E2339" s="67">
        <v>25480</v>
      </c>
      <c r="F2339" s="67">
        <v>2140320</v>
      </c>
      <c r="G2339" s="17">
        <v>84</v>
      </c>
      <c r="H2339" s="18">
        <v>2140320</v>
      </c>
      <c r="I2339" s="18">
        <v>84</v>
      </c>
      <c r="J2339" s="18">
        <v>1</v>
      </c>
      <c r="K2339" s="18"/>
      <c r="L2339" s="56" t="str">
        <f>+VLOOKUP(Tabla1[[#This Row],[Operador]],OPE_6[#All],9,FALSE)</f>
        <v>G-TP SA</v>
      </c>
    </row>
    <row r="2340" spans="1:12" x14ac:dyDescent="0.2">
      <c r="A2340" s="15">
        <v>2023</v>
      </c>
      <c r="B2340" s="15" t="s">
        <v>16</v>
      </c>
      <c r="C2340" s="50" t="str">
        <f t="shared" si="153"/>
        <v>Julio-2023</v>
      </c>
      <c r="D2340" s="15" t="s">
        <v>48</v>
      </c>
      <c r="E2340" s="67">
        <v>20560</v>
      </c>
      <c r="F2340" s="67">
        <v>1727040</v>
      </c>
      <c r="G2340" s="17">
        <v>84</v>
      </c>
      <c r="H2340" s="18">
        <v>1727040</v>
      </c>
      <c r="I2340" s="18">
        <v>84</v>
      </c>
      <c r="J2340" s="18">
        <v>1</v>
      </c>
      <c r="K2340" s="18"/>
      <c r="L2340" s="56" t="str">
        <f>+VLOOKUP(Tabla1[[#This Row],[Operador]],OPE_6[#All],9,FALSE)</f>
        <v>G-TP SA</v>
      </c>
    </row>
    <row r="2341" spans="1:12" x14ac:dyDescent="0.2">
      <c r="A2341" s="15">
        <v>2023</v>
      </c>
      <c r="B2341" s="15" t="s">
        <v>28</v>
      </c>
      <c r="C2341" s="50" t="str">
        <f t="shared" si="153"/>
        <v>Agosto-2023</v>
      </c>
      <c r="D2341" s="15" t="s">
        <v>48</v>
      </c>
      <c r="E2341" s="67">
        <v>34360</v>
      </c>
      <c r="F2341" s="67">
        <v>2886240</v>
      </c>
      <c r="G2341" s="17">
        <v>84</v>
      </c>
      <c r="H2341" s="18">
        <v>2886240</v>
      </c>
      <c r="I2341" s="18">
        <v>84</v>
      </c>
      <c r="J2341" s="18">
        <v>1</v>
      </c>
      <c r="K2341" s="18"/>
      <c r="L2341" s="56" t="str">
        <f>+VLOOKUP(Tabla1[[#This Row],[Operador]],OPE_6[#All],9,FALSE)</f>
        <v>G-TP SA</v>
      </c>
    </row>
    <row r="2342" spans="1:12" x14ac:dyDescent="0.2">
      <c r="A2342" s="15">
        <v>2023</v>
      </c>
      <c r="B2342" s="15" t="s">
        <v>29</v>
      </c>
      <c r="C2342" s="50" t="str">
        <f t="shared" si="153"/>
        <v>Septiembre-2023</v>
      </c>
      <c r="D2342" s="15" t="s">
        <v>48</v>
      </c>
      <c r="E2342" s="67">
        <v>22560</v>
      </c>
      <c r="F2342" s="67">
        <v>1895040</v>
      </c>
      <c r="G2342" s="17">
        <v>84</v>
      </c>
      <c r="H2342" s="18">
        <v>1895040</v>
      </c>
      <c r="I2342" s="18">
        <v>84</v>
      </c>
      <c r="J2342" s="18">
        <v>1</v>
      </c>
      <c r="K2342" s="18"/>
      <c r="L2342" s="56" t="str">
        <f>+VLOOKUP(Tabla1[[#This Row],[Operador]],OPE_6[#All],9,FALSE)</f>
        <v>G-TP SA</v>
      </c>
    </row>
    <row r="2343" spans="1:12" x14ac:dyDescent="0.2">
      <c r="A2343" s="15">
        <v>2023</v>
      </c>
      <c r="B2343" s="15" t="s">
        <v>30</v>
      </c>
      <c r="C2343" s="50" t="str">
        <f t="shared" si="153"/>
        <v>Octubre-2023</v>
      </c>
      <c r="D2343" s="15" t="s">
        <v>48</v>
      </c>
      <c r="E2343" s="67">
        <v>26920</v>
      </c>
      <c r="F2343" s="67">
        <v>2261280</v>
      </c>
      <c r="G2343" s="17">
        <v>84</v>
      </c>
      <c r="H2343" s="18">
        <v>2261280</v>
      </c>
      <c r="I2343" s="18">
        <v>84</v>
      </c>
      <c r="J2343" s="18">
        <v>1</v>
      </c>
      <c r="K2343" s="18"/>
      <c r="L2343" s="56" t="str">
        <f>+VLOOKUP(Tabla1[[#This Row],[Operador]],OPE_6[#All],9,FALSE)</f>
        <v>G-TP SA</v>
      </c>
    </row>
    <row r="2344" spans="1:12" x14ac:dyDescent="0.2">
      <c r="A2344" s="15">
        <v>2023</v>
      </c>
      <c r="B2344" s="15" t="s">
        <v>31</v>
      </c>
      <c r="C2344" s="50" t="str">
        <f t="shared" si="153"/>
        <v>Noviembre-2023</v>
      </c>
      <c r="D2344" s="15" t="s">
        <v>48</v>
      </c>
      <c r="E2344" s="67">
        <v>28066.25</v>
      </c>
      <c r="F2344" s="67">
        <v>2562572.625</v>
      </c>
      <c r="G2344" s="17">
        <v>91.304418117846168</v>
      </c>
      <c r="H2344" s="18">
        <v>2562572.625</v>
      </c>
      <c r="I2344" s="18">
        <v>91.304418117846168</v>
      </c>
      <c r="J2344" s="18">
        <v>1</v>
      </c>
      <c r="K2344" s="18"/>
      <c r="L2344" s="56" t="str">
        <f>+VLOOKUP(Tabla1[[#This Row],[Operador]],OPE_6[#All],9,FALSE)</f>
        <v>G-TP SA</v>
      </c>
    </row>
    <row r="2345" spans="1:12" x14ac:dyDescent="0.2">
      <c r="A2345" s="15">
        <v>2023</v>
      </c>
      <c r="B2345" s="15" t="s">
        <v>32</v>
      </c>
      <c r="C2345" s="50" t="str">
        <f t="shared" si="153"/>
        <v>Diciembre-2023</v>
      </c>
      <c r="D2345" s="15" t="s">
        <v>48</v>
      </c>
      <c r="E2345" s="67">
        <v>23030</v>
      </c>
      <c r="F2345" s="67">
        <v>2215995</v>
      </c>
      <c r="G2345" s="17">
        <v>96.222101606600091</v>
      </c>
      <c r="H2345" s="18">
        <v>2215995</v>
      </c>
      <c r="I2345" s="18">
        <v>96.222101606600091</v>
      </c>
      <c r="J2345" s="18">
        <v>1</v>
      </c>
      <c r="K2345" s="18"/>
      <c r="L2345" s="56" t="str">
        <f>+VLOOKUP(Tabla1[[#This Row],[Operador]],OPE_6[#All],9,FALSE)</f>
        <v>G-TP SA</v>
      </c>
    </row>
    <row r="2346" spans="1:12" x14ac:dyDescent="0.2">
      <c r="A2346" s="15">
        <v>2024</v>
      </c>
      <c r="B2346" s="15" t="s">
        <v>4</v>
      </c>
      <c r="C2346" s="16" t="str">
        <f t="shared" ref="C2346:C2409" si="158" xml:space="preserve"> B2346 &amp; "-" &amp; A2346</f>
        <v>Enero-2024</v>
      </c>
      <c r="D2346" s="15" t="s">
        <v>6</v>
      </c>
      <c r="E2346" s="67">
        <v>230073.18</v>
      </c>
      <c r="F2346" s="67">
        <v>90632717.980000004</v>
      </c>
      <c r="G2346" s="17">
        <f>+Tabla1[[#This Row],[Toneladas Km (Ton.Km)]]/Tabla1[[#This Row],[Toneladas (Ton)]]</f>
        <v>393.92995732922896</v>
      </c>
      <c r="H2346" s="18">
        <v>2354573946.8699994</v>
      </c>
      <c r="I2346" s="18">
        <f t="shared" ref="I2346:I2377" si="159">+H2346/E2346</f>
        <v>10234.021831097391</v>
      </c>
      <c r="J2346" s="18">
        <f t="shared" ref="J2346:J2377" si="160">+H2346/F2346</f>
        <v>25.97929312226502</v>
      </c>
      <c r="K2346" s="18"/>
      <c r="L2346" s="56" t="str">
        <f>+VLOOKUP(Tabla1[[#This Row],[Operador]],OPE_6[#All],9,FALSE)</f>
        <v>A-FSR SA</v>
      </c>
    </row>
    <row r="2347" spans="1:12" x14ac:dyDescent="0.2">
      <c r="A2347" s="15">
        <v>2024</v>
      </c>
      <c r="B2347" s="15" t="s">
        <v>4</v>
      </c>
      <c r="C2347" s="16" t="str">
        <f t="shared" si="158"/>
        <v>Enero-2024</v>
      </c>
      <c r="D2347" s="15" t="s">
        <v>81</v>
      </c>
      <c r="E2347" s="67">
        <v>245345.26</v>
      </c>
      <c r="F2347" s="67">
        <v>99121849.060000002</v>
      </c>
      <c r="G2347" s="17">
        <f>+Tabla1[[#This Row],[Toneladas Km (Ton.Km)]]/Tabla1[[#This Row],[Toneladas (Ton)]]</f>
        <v>404.00963548266634</v>
      </c>
      <c r="H2347" s="18">
        <v>2250192864.7800002</v>
      </c>
      <c r="I2347" s="18">
        <f t="shared" si="159"/>
        <v>9171.5359195445635</v>
      </c>
      <c r="J2347" s="18">
        <f t="shared" si="160"/>
        <v>22.701280152854324</v>
      </c>
      <c r="K2347" s="18"/>
      <c r="L2347" s="56" t="str">
        <f>+VLOOKUP(Tabla1[[#This Row],[Operador]],OPE_6[#All],9,FALSE)</f>
        <v>B-FEP SA</v>
      </c>
    </row>
    <row r="2348" spans="1:12" x14ac:dyDescent="0.2">
      <c r="A2348" s="15">
        <v>2024</v>
      </c>
      <c r="B2348" s="15" t="s">
        <v>4</v>
      </c>
      <c r="C2348" s="16" t="str">
        <f t="shared" si="158"/>
        <v>Enero-2024</v>
      </c>
      <c r="D2348" s="15" t="s">
        <v>7</v>
      </c>
      <c r="E2348" s="67">
        <v>424239.5199999999</v>
      </c>
      <c r="F2348" s="67">
        <v>212803081.57000002</v>
      </c>
      <c r="G2348" s="17">
        <f>+Tabla1[[#This Row],[Toneladas Km (Ton.Km)]]/Tabla1[[#This Row],[Toneladas (Ton)]]</f>
        <v>501.61069758423275</v>
      </c>
      <c r="H2348" s="18">
        <v>3091010298.6300006</v>
      </c>
      <c r="I2348" s="18">
        <f t="shared" si="159"/>
        <v>7286.0027246636555</v>
      </c>
      <c r="J2348" s="18">
        <f t="shared" si="160"/>
        <v>14.525213995142432</v>
      </c>
      <c r="K2348" s="18"/>
      <c r="L2348" s="56" t="str">
        <f>+VLOOKUP(Tabla1[[#This Row],[Operador]],OPE_6[#All],9,FALSE)</f>
        <v>C-NCA SA</v>
      </c>
    </row>
    <row r="2349" spans="1:12" x14ac:dyDescent="0.2">
      <c r="A2349" s="15">
        <v>2024</v>
      </c>
      <c r="B2349" s="15" t="s">
        <v>4</v>
      </c>
      <c r="C2349" s="16" t="str">
        <f t="shared" si="158"/>
        <v>Enero-2024</v>
      </c>
      <c r="D2349" s="15" t="s">
        <v>8</v>
      </c>
      <c r="E2349" s="67">
        <v>200698.31</v>
      </c>
      <c r="F2349" s="67">
        <v>174499342.88</v>
      </c>
      <c r="G2349" s="17">
        <f>+Tabla1[[#This Row],[Toneladas Km (Ton.Km)]]/Tabla1[[#This Row],[Toneladas (Ton)]]</f>
        <v>869.46094802691664</v>
      </c>
      <c r="H2349" s="18">
        <v>2528972005.4400001</v>
      </c>
      <c r="I2349" s="18">
        <f t="shared" si="159"/>
        <v>12600.863482308347</v>
      </c>
      <c r="J2349" s="18">
        <f t="shared" si="160"/>
        <v>14.492730824660628</v>
      </c>
      <c r="K2349" s="18"/>
      <c r="L2349" s="56" t="str">
        <f>+VLOOKUP(Tabla1[[#This Row],[Operador]],OPE_6[#All],9,FALSE)</f>
        <v>D-BCyL SA - TAC - L. BEL</v>
      </c>
    </row>
    <row r="2350" spans="1:12" x14ac:dyDescent="0.2">
      <c r="A2350" s="15">
        <v>2024</v>
      </c>
      <c r="B2350" s="15" t="s">
        <v>4</v>
      </c>
      <c r="C2350" s="16" t="str">
        <f t="shared" si="158"/>
        <v>Enero-2024</v>
      </c>
      <c r="D2350" s="15" t="s">
        <v>9</v>
      </c>
      <c r="E2350" s="67">
        <v>45111.9</v>
      </c>
      <c r="F2350" s="67">
        <v>27698885.560000002</v>
      </c>
      <c r="G2350" s="17">
        <f>+Tabla1[[#This Row],[Toneladas Km (Ton.Km)]]/Tabla1[[#This Row],[Toneladas (Ton)]]</f>
        <v>614.00396702422199</v>
      </c>
      <c r="H2350" s="18">
        <v>404283940.63999999</v>
      </c>
      <c r="I2350" s="18">
        <f t="shared" si="159"/>
        <v>8961.8025540932649</v>
      </c>
      <c r="J2350" s="18">
        <f t="shared" si="160"/>
        <v>14.59567533012328</v>
      </c>
      <c r="K2350" s="18"/>
      <c r="L2350" s="56" t="str">
        <f>+VLOOKUP(Tabla1[[#This Row],[Operador]],OPE_6[#All],9,FALSE)</f>
        <v>E-BCyL SA - TAC - L. URQ</v>
      </c>
    </row>
    <row r="2351" spans="1:12" x14ac:dyDescent="0.2">
      <c r="A2351" s="15">
        <v>2024</v>
      </c>
      <c r="B2351" s="15" t="s">
        <v>4</v>
      </c>
      <c r="C2351" s="16" t="str">
        <f t="shared" si="158"/>
        <v>Enero-2024</v>
      </c>
      <c r="D2351" s="15" t="s">
        <v>10</v>
      </c>
      <c r="E2351" s="67">
        <v>300630.37999999995</v>
      </c>
      <c r="F2351" s="67">
        <v>189975496.20000002</v>
      </c>
      <c r="G2351" s="17">
        <f>+Tabla1[[#This Row],[Toneladas Km (Ton.Km)]]/Tabla1[[#This Row],[Toneladas (Ton)]]</f>
        <v>631.92381355470479</v>
      </c>
      <c r="H2351" s="18">
        <v>3193827796.4199996</v>
      </c>
      <c r="I2351" s="18">
        <f t="shared" si="159"/>
        <v>10623.769282465732</v>
      </c>
      <c r="J2351" s="18">
        <f t="shared" si="160"/>
        <v>16.811788153234467</v>
      </c>
      <c r="K2351" s="18"/>
      <c r="L2351" s="56" t="str">
        <f>+VLOOKUP(Tabla1[[#This Row],[Operador]],OPE_6[#All],9,FALSE)</f>
        <v>F-BCyL SA - TAC - L. SM</v>
      </c>
    </row>
    <row r="2352" spans="1:12" x14ac:dyDescent="0.2">
      <c r="A2352" s="15">
        <v>2024</v>
      </c>
      <c r="B2352" s="15" t="s">
        <v>11</v>
      </c>
      <c r="C2352" s="16" t="str">
        <f t="shared" si="158"/>
        <v>Febrero-2024</v>
      </c>
      <c r="D2352" s="15" t="s">
        <v>6</v>
      </c>
      <c r="E2352" s="67">
        <v>241095.87</v>
      </c>
      <c r="F2352" s="67">
        <v>105482740.00000001</v>
      </c>
      <c r="G2352" s="17">
        <f>+Tabla1[[#This Row],[Toneladas Km (Ton.Km)]]/Tabla1[[#This Row],[Toneladas (Ton)]]</f>
        <v>437.51367453951002</v>
      </c>
      <c r="H2352" s="18">
        <v>2899403720.71</v>
      </c>
      <c r="I2352" s="18">
        <f t="shared" si="159"/>
        <v>12025.936905140681</v>
      </c>
      <c r="J2352" s="18">
        <f t="shared" si="160"/>
        <v>27.486996647129185</v>
      </c>
      <c r="K2352" s="18"/>
      <c r="L2352" s="56" t="str">
        <f>+VLOOKUP(Tabla1[[#This Row],[Operador]],OPE_6[#All],9,FALSE)</f>
        <v>A-FSR SA</v>
      </c>
    </row>
    <row r="2353" spans="1:12" x14ac:dyDescent="0.2">
      <c r="A2353" s="15">
        <v>2024</v>
      </c>
      <c r="B2353" s="15" t="s">
        <v>11</v>
      </c>
      <c r="C2353" s="16" t="str">
        <f t="shared" si="158"/>
        <v>Febrero-2024</v>
      </c>
      <c r="D2353" s="15" t="s">
        <v>81</v>
      </c>
      <c r="E2353" s="67">
        <v>269750.63</v>
      </c>
      <c r="F2353" s="67">
        <v>114382727.74999999</v>
      </c>
      <c r="G2353" s="17">
        <f>+Tabla1[[#This Row],[Toneladas Km (Ton.Km)]]/Tabla1[[#This Row],[Toneladas (Ton)]]</f>
        <v>424.03136463481098</v>
      </c>
      <c r="H2353" s="18">
        <v>2975861672.6700001</v>
      </c>
      <c r="I2353" s="18">
        <f t="shared" si="159"/>
        <v>11031.898878864527</v>
      </c>
      <c r="J2353" s="18">
        <f t="shared" si="160"/>
        <v>26.016704892491955</v>
      </c>
      <c r="K2353" s="18"/>
      <c r="L2353" s="56" t="str">
        <f>+VLOOKUP(Tabla1[[#This Row],[Operador]],OPE_6[#All],9,FALSE)</f>
        <v>B-FEP SA</v>
      </c>
    </row>
    <row r="2354" spans="1:12" x14ac:dyDescent="0.2">
      <c r="A2354" s="15">
        <v>2024</v>
      </c>
      <c r="B2354" s="15" t="s">
        <v>11</v>
      </c>
      <c r="C2354" s="16" t="str">
        <f t="shared" si="158"/>
        <v>Febrero-2024</v>
      </c>
      <c r="D2354" s="15" t="s">
        <v>7</v>
      </c>
      <c r="E2354" s="67">
        <v>453880.25</v>
      </c>
      <c r="F2354" s="67">
        <v>169990246.87</v>
      </c>
      <c r="G2354" s="17">
        <f>+Tabla1[[#This Row],[Toneladas Km (Ton.Km)]]/Tabla1[[#This Row],[Toneladas (Ton)]]</f>
        <v>374.52664413135403</v>
      </c>
      <c r="H2354" s="18">
        <v>3194269487.2200003</v>
      </c>
      <c r="I2354" s="18">
        <f t="shared" si="159"/>
        <v>7037.6921825084928</v>
      </c>
      <c r="J2354" s="18">
        <f t="shared" si="160"/>
        <v>18.7908985723329</v>
      </c>
      <c r="K2354" s="18"/>
      <c r="L2354" s="56" t="str">
        <f>+VLOOKUP(Tabla1[[#This Row],[Operador]],OPE_6[#All],9,FALSE)</f>
        <v>C-NCA SA</v>
      </c>
    </row>
    <row r="2355" spans="1:12" x14ac:dyDescent="0.2">
      <c r="A2355" s="15">
        <v>2024</v>
      </c>
      <c r="B2355" s="15" t="s">
        <v>11</v>
      </c>
      <c r="C2355" s="16" t="str">
        <f t="shared" si="158"/>
        <v>Febrero-2024</v>
      </c>
      <c r="D2355" s="15" t="s">
        <v>8</v>
      </c>
      <c r="E2355" s="67">
        <v>216267.60000000003</v>
      </c>
      <c r="F2355" s="67">
        <v>169621676.92035639</v>
      </c>
      <c r="G2355" s="17">
        <f>+Tabla1[[#This Row],[Toneladas Km (Ton.Km)]]/Tabla1[[#This Row],[Toneladas (Ton)]]</f>
        <v>784.31386356697146</v>
      </c>
      <c r="H2355" s="18">
        <v>2739369185.9399991</v>
      </c>
      <c r="I2355" s="18">
        <f t="shared" si="159"/>
        <v>12666.572274071561</v>
      </c>
      <c r="J2355" s="18">
        <f t="shared" si="160"/>
        <v>16.149876806289527</v>
      </c>
      <c r="K2355" s="18"/>
      <c r="L2355" s="56" t="str">
        <f>+VLOOKUP(Tabla1[[#This Row],[Operador]],OPE_6[#All],9,FALSE)</f>
        <v>D-BCyL SA - TAC - L. BEL</v>
      </c>
    </row>
    <row r="2356" spans="1:12" x14ac:dyDescent="0.2">
      <c r="A2356" s="15">
        <v>2024</v>
      </c>
      <c r="B2356" s="15" t="s">
        <v>11</v>
      </c>
      <c r="C2356" s="16" t="str">
        <f t="shared" si="158"/>
        <v>Febrero-2024</v>
      </c>
      <c r="D2356" s="15" t="s">
        <v>9</v>
      </c>
      <c r="E2356" s="67">
        <v>25480.34</v>
      </c>
      <c r="F2356" s="67">
        <v>17615005.080000002</v>
      </c>
      <c r="G2356" s="17">
        <f>+Tabla1[[#This Row],[Toneladas Km (Ton.Km)]]/Tabla1[[#This Row],[Toneladas (Ton)]]</f>
        <v>691.317505182427</v>
      </c>
      <c r="H2356" s="18">
        <v>290900837.28999996</v>
      </c>
      <c r="I2356" s="18">
        <f t="shared" si="159"/>
        <v>11416.67800704386</v>
      </c>
      <c r="J2356" s="18">
        <f t="shared" si="160"/>
        <v>16.514377144306785</v>
      </c>
      <c r="K2356" s="18"/>
      <c r="L2356" s="56" t="str">
        <f>+VLOOKUP(Tabla1[[#This Row],[Operador]],OPE_6[#All],9,FALSE)</f>
        <v>E-BCyL SA - TAC - L. URQ</v>
      </c>
    </row>
    <row r="2357" spans="1:12" x14ac:dyDescent="0.2">
      <c r="A2357" s="15">
        <v>2024</v>
      </c>
      <c r="B2357" s="15" t="s">
        <v>11</v>
      </c>
      <c r="C2357" s="16" t="str">
        <f t="shared" si="158"/>
        <v>Febrero-2024</v>
      </c>
      <c r="D2357" s="15" t="s">
        <v>10</v>
      </c>
      <c r="E2357" s="67">
        <v>249112.82</v>
      </c>
      <c r="F2357" s="67">
        <v>176197260.70000002</v>
      </c>
      <c r="G2357" s="17">
        <f>+Tabla1[[#This Row],[Toneladas Km (Ton.Km)]]/Tabla1[[#This Row],[Toneladas (Ton)]]</f>
        <v>707.29904908145636</v>
      </c>
      <c r="H2357" s="18">
        <v>3510017229.73</v>
      </c>
      <c r="I2357" s="18">
        <f t="shared" si="159"/>
        <v>14090.070634381642</v>
      </c>
      <c r="J2357" s="18">
        <f t="shared" si="160"/>
        <v>19.920952322330852</v>
      </c>
      <c r="K2357" s="18"/>
      <c r="L2357" s="56" t="str">
        <f>+VLOOKUP(Tabla1[[#This Row],[Operador]],OPE_6[#All],9,FALSE)</f>
        <v>F-BCyL SA - TAC - L. SM</v>
      </c>
    </row>
    <row r="2358" spans="1:12" x14ac:dyDescent="0.2">
      <c r="A2358" s="15">
        <v>2024</v>
      </c>
      <c r="B2358" s="15" t="s">
        <v>12</v>
      </c>
      <c r="C2358" s="16" t="str">
        <f t="shared" si="158"/>
        <v>Marzo-2024</v>
      </c>
      <c r="D2358" s="15" t="s">
        <v>6</v>
      </c>
      <c r="E2358" s="67">
        <v>229424.38</v>
      </c>
      <c r="F2358" s="67">
        <v>99166441</v>
      </c>
      <c r="G2358" s="17">
        <f>+Tabla1[[#This Row],[Toneladas Km (Ton.Km)]]/Tabla1[[#This Row],[Toneladas (Ton)]]</f>
        <v>432.24020481171181</v>
      </c>
      <c r="H2358" s="18">
        <v>3286040593.0400004</v>
      </c>
      <c r="I2358" s="18">
        <f t="shared" si="159"/>
        <v>14322.979070663721</v>
      </c>
      <c r="J2358" s="18">
        <f t="shared" si="160"/>
        <v>33.136619202054455</v>
      </c>
      <c r="K2358" s="18"/>
      <c r="L2358" s="56" t="str">
        <f>+VLOOKUP(Tabla1[[#This Row],[Operador]],OPE_6[#All],9,FALSE)</f>
        <v>A-FSR SA</v>
      </c>
    </row>
    <row r="2359" spans="1:12" x14ac:dyDescent="0.2">
      <c r="A2359" s="15">
        <v>2024</v>
      </c>
      <c r="B2359" s="15" t="s">
        <v>12</v>
      </c>
      <c r="C2359" s="16" t="str">
        <f t="shared" si="158"/>
        <v>Marzo-2024</v>
      </c>
      <c r="D2359" s="15" t="s">
        <v>81</v>
      </c>
      <c r="E2359" s="67">
        <v>259280.29999999996</v>
      </c>
      <c r="F2359" s="67">
        <v>112017966.75</v>
      </c>
      <c r="G2359" s="17">
        <f>+Tabla1[[#This Row],[Toneladas Km (Ton.Km)]]/Tabla1[[#This Row],[Toneladas (Ton)]]</f>
        <v>432.03423765708391</v>
      </c>
      <c r="H2359" s="18">
        <v>3407158177.9200001</v>
      </c>
      <c r="I2359" s="18">
        <f t="shared" si="159"/>
        <v>13140.829356954619</v>
      </c>
      <c r="J2359" s="18">
        <f t="shared" si="160"/>
        <v>30.416175875822169</v>
      </c>
      <c r="K2359" s="18"/>
      <c r="L2359" s="56" t="str">
        <f>+VLOOKUP(Tabla1[[#This Row],[Operador]],OPE_6[#All],9,FALSE)</f>
        <v>B-FEP SA</v>
      </c>
    </row>
    <row r="2360" spans="1:12" x14ac:dyDescent="0.2">
      <c r="A2360" s="15">
        <v>2024</v>
      </c>
      <c r="B2360" s="15" t="s">
        <v>12</v>
      </c>
      <c r="C2360" s="16" t="str">
        <f t="shared" si="158"/>
        <v>Marzo-2024</v>
      </c>
      <c r="D2360" s="15" t="s">
        <v>7</v>
      </c>
      <c r="E2360" s="67">
        <v>519223.72999999992</v>
      </c>
      <c r="F2360" s="67">
        <v>203673344.45999998</v>
      </c>
      <c r="G2360" s="17">
        <f>+Tabla1[[#This Row],[Toneladas Km (Ton.Km)]]/Tabla1[[#This Row],[Toneladas (Ton)]]</f>
        <v>392.26509246794251</v>
      </c>
      <c r="H2360" s="18">
        <v>4236591076.9099994</v>
      </c>
      <c r="I2360" s="18">
        <f t="shared" si="159"/>
        <v>8159.471210820815</v>
      </c>
      <c r="J2360" s="18">
        <f t="shared" si="160"/>
        <v>20.800910831716795</v>
      </c>
      <c r="K2360" s="18"/>
      <c r="L2360" s="56" t="str">
        <f>+VLOOKUP(Tabla1[[#This Row],[Operador]],OPE_6[#All],9,FALSE)</f>
        <v>C-NCA SA</v>
      </c>
    </row>
    <row r="2361" spans="1:12" x14ac:dyDescent="0.2">
      <c r="A2361" s="15">
        <v>2024</v>
      </c>
      <c r="B2361" s="15" t="s">
        <v>12</v>
      </c>
      <c r="C2361" s="16" t="str">
        <f t="shared" si="158"/>
        <v>Marzo-2024</v>
      </c>
      <c r="D2361" s="15" t="s">
        <v>8</v>
      </c>
      <c r="E2361" s="67">
        <v>208644.18</v>
      </c>
      <c r="F2361" s="67">
        <v>167830824.50000003</v>
      </c>
      <c r="G2361" s="17">
        <f>+Tabla1[[#This Row],[Toneladas Km (Ton.Km)]]/Tabla1[[#This Row],[Toneladas (Ton)]]</f>
        <v>804.38775958188739</v>
      </c>
      <c r="H2361" s="18">
        <v>3840910805.309999</v>
      </c>
      <c r="I2361" s="18">
        <f t="shared" si="159"/>
        <v>18408.904601652437</v>
      </c>
      <c r="J2361" s="18">
        <f t="shared" si="160"/>
        <v>22.885610058538433</v>
      </c>
      <c r="K2361" s="18"/>
      <c r="L2361" s="56" t="str">
        <f>+VLOOKUP(Tabla1[[#This Row],[Operador]],OPE_6[#All],9,FALSE)</f>
        <v>D-BCyL SA - TAC - L. BEL</v>
      </c>
    </row>
    <row r="2362" spans="1:12" x14ac:dyDescent="0.2">
      <c r="A2362" s="15">
        <v>2024</v>
      </c>
      <c r="B2362" s="15" t="s">
        <v>12</v>
      </c>
      <c r="C2362" s="16" t="str">
        <f t="shared" si="158"/>
        <v>Marzo-2024</v>
      </c>
      <c r="D2362" s="15" t="s">
        <v>9</v>
      </c>
      <c r="E2362" s="67">
        <v>44854.68</v>
      </c>
      <c r="F2362" s="67">
        <v>27066787.200000003</v>
      </c>
      <c r="G2362" s="17">
        <f>+Tabla1[[#This Row],[Toneladas Km (Ton.Km)]]/Tabla1[[#This Row],[Toneladas (Ton)]]</f>
        <v>603.43284580338116</v>
      </c>
      <c r="H2362" s="18">
        <v>537660874.47000003</v>
      </c>
      <c r="I2362" s="18">
        <f t="shared" si="159"/>
        <v>11986.728574810923</v>
      </c>
      <c r="J2362" s="18">
        <f t="shared" si="160"/>
        <v>19.864229562864409</v>
      </c>
      <c r="K2362" s="18"/>
      <c r="L2362" s="56" t="str">
        <f>+VLOOKUP(Tabla1[[#This Row],[Operador]],OPE_6[#All],9,FALSE)</f>
        <v>E-BCyL SA - TAC - L. URQ</v>
      </c>
    </row>
    <row r="2363" spans="1:12" x14ac:dyDescent="0.2">
      <c r="A2363" s="15">
        <v>2024</v>
      </c>
      <c r="B2363" s="15" t="s">
        <v>12</v>
      </c>
      <c r="C2363" s="16" t="str">
        <f t="shared" si="158"/>
        <v>Marzo-2024</v>
      </c>
      <c r="D2363" s="15" t="s">
        <v>10</v>
      </c>
      <c r="E2363" s="67">
        <v>240505.28999999998</v>
      </c>
      <c r="F2363" s="67">
        <v>141952195.30000001</v>
      </c>
      <c r="G2363" s="17">
        <f>+Tabla1[[#This Row],[Toneladas Km (Ton.Km)]]/Tabla1[[#This Row],[Toneladas (Ton)]]</f>
        <v>590.22483580298808</v>
      </c>
      <c r="H2363" s="18">
        <v>3827338404.2100005</v>
      </c>
      <c r="I2363" s="18">
        <f t="shared" si="159"/>
        <v>15913.738962706395</v>
      </c>
      <c r="J2363" s="18">
        <f t="shared" si="160"/>
        <v>26.962164242133422</v>
      </c>
      <c r="K2363" s="18"/>
      <c r="L2363" s="56" t="str">
        <f>+VLOOKUP(Tabla1[[#This Row],[Operador]],OPE_6[#All],9,FALSE)</f>
        <v>F-BCyL SA - TAC - L. SM</v>
      </c>
    </row>
    <row r="2364" spans="1:12" x14ac:dyDescent="0.2">
      <c r="A2364" s="15">
        <v>2024</v>
      </c>
      <c r="B2364" s="15" t="s">
        <v>13</v>
      </c>
      <c r="C2364" s="16" t="str">
        <f t="shared" si="158"/>
        <v>Abril-2024</v>
      </c>
      <c r="D2364" s="15" t="s">
        <v>6</v>
      </c>
      <c r="E2364" s="67">
        <v>235532.19</v>
      </c>
      <c r="F2364" s="67">
        <v>96431137</v>
      </c>
      <c r="G2364" s="17">
        <f>+Tabla1[[#This Row],[Toneladas Km (Ton.Km)]]/Tabla1[[#This Row],[Toneladas (Ton)]]</f>
        <v>409.41807996605473</v>
      </c>
      <c r="H2364" s="18">
        <v>3081527557.6900001</v>
      </c>
      <c r="I2364" s="18">
        <f t="shared" si="159"/>
        <v>13083.254385271075</v>
      </c>
      <c r="J2364" s="18">
        <f t="shared" si="160"/>
        <v>31.955731867913162</v>
      </c>
      <c r="K2364" s="18"/>
      <c r="L2364" s="56" t="str">
        <f>+VLOOKUP(Tabla1[[#This Row],[Operador]],OPE_6[#All],9,FALSE)</f>
        <v>A-FSR SA</v>
      </c>
    </row>
    <row r="2365" spans="1:12" x14ac:dyDescent="0.2">
      <c r="A2365" s="15">
        <v>2024</v>
      </c>
      <c r="B2365" s="15" t="s">
        <v>13</v>
      </c>
      <c r="C2365" s="16" t="str">
        <f t="shared" si="158"/>
        <v>Abril-2024</v>
      </c>
      <c r="D2365" s="15" t="s">
        <v>81</v>
      </c>
      <c r="E2365" s="67">
        <v>327021.03000000003</v>
      </c>
      <c r="F2365" s="67">
        <v>143732137.75999999</v>
      </c>
      <c r="G2365" s="17">
        <f>+Tabla1[[#This Row],[Toneladas Km (Ton.Km)]]/Tabla1[[#This Row],[Toneladas (Ton)]]</f>
        <v>439.51955554662641</v>
      </c>
      <c r="H2365" s="18">
        <v>6126300404.4799995</v>
      </c>
      <c r="I2365" s="18">
        <f t="shared" si="159"/>
        <v>18733.658824571616</v>
      </c>
      <c r="J2365" s="18">
        <f t="shared" si="160"/>
        <v>42.623038242912166</v>
      </c>
      <c r="K2365" s="18"/>
      <c r="L2365" s="56" t="str">
        <f>+VLOOKUP(Tabla1[[#This Row],[Operador]],OPE_6[#All],9,FALSE)</f>
        <v>B-FEP SA</v>
      </c>
    </row>
    <row r="2366" spans="1:12" x14ac:dyDescent="0.2">
      <c r="A2366" s="15">
        <v>2024</v>
      </c>
      <c r="B2366" s="15" t="s">
        <v>13</v>
      </c>
      <c r="C2366" s="16" t="str">
        <f t="shared" si="158"/>
        <v>Abril-2024</v>
      </c>
      <c r="D2366" s="15" t="s">
        <v>7</v>
      </c>
      <c r="E2366" s="67">
        <v>523145.98999999993</v>
      </c>
      <c r="F2366" s="67">
        <v>194715292.44999999</v>
      </c>
      <c r="G2366" s="17">
        <f>+Tabla1[[#This Row],[Toneladas Km (Ton.Km)]]/Tabla1[[#This Row],[Toneladas (Ton)]]</f>
        <v>372.20067853334785</v>
      </c>
      <c r="H2366" s="18">
        <v>5515462444.3599997</v>
      </c>
      <c r="I2366" s="18">
        <f t="shared" si="159"/>
        <v>10542.874359717447</v>
      </c>
      <c r="J2366" s="18">
        <f t="shared" si="160"/>
        <v>28.325779526414387</v>
      </c>
      <c r="K2366" s="18"/>
      <c r="L2366" s="56" t="str">
        <f>+VLOOKUP(Tabla1[[#This Row],[Operador]],OPE_6[#All],9,FALSE)</f>
        <v>C-NCA SA</v>
      </c>
    </row>
    <row r="2367" spans="1:12" x14ac:dyDescent="0.2">
      <c r="A2367" s="15">
        <v>2024</v>
      </c>
      <c r="B2367" s="15" t="s">
        <v>13</v>
      </c>
      <c r="C2367" s="16" t="str">
        <f t="shared" si="158"/>
        <v>Abril-2024</v>
      </c>
      <c r="D2367" s="15" t="s">
        <v>8</v>
      </c>
      <c r="E2367" s="67">
        <v>175944.46000000002</v>
      </c>
      <c r="F2367" s="67">
        <v>120455609.61000001</v>
      </c>
      <c r="G2367" s="17">
        <f>+Tabla1[[#This Row],[Toneladas Km (Ton.Km)]]/Tabla1[[#This Row],[Toneladas (Ton)]]</f>
        <v>684.62291799355319</v>
      </c>
      <c r="H2367" s="18">
        <v>3293710652.1900005</v>
      </c>
      <c r="I2367" s="18">
        <f t="shared" si="159"/>
        <v>18720.172560079471</v>
      </c>
      <c r="J2367" s="18">
        <f t="shared" si="160"/>
        <v>27.34377139308058</v>
      </c>
      <c r="K2367" s="18"/>
      <c r="L2367" s="56" t="str">
        <f>+VLOOKUP(Tabla1[[#This Row],[Operador]],OPE_6[#All],9,FALSE)</f>
        <v>D-BCyL SA - TAC - L. BEL</v>
      </c>
    </row>
    <row r="2368" spans="1:12" x14ac:dyDescent="0.2">
      <c r="A2368" s="15">
        <v>2024</v>
      </c>
      <c r="B2368" s="15" t="s">
        <v>13</v>
      </c>
      <c r="C2368" s="16" t="str">
        <f t="shared" si="158"/>
        <v>Abril-2024</v>
      </c>
      <c r="D2368" s="15" t="s">
        <v>9</v>
      </c>
      <c r="E2368" s="67">
        <v>42869.32</v>
      </c>
      <c r="F2368" s="67">
        <v>25793147.559999999</v>
      </c>
      <c r="G2368" s="17">
        <f>+Tabla1[[#This Row],[Toneladas Km (Ton.Km)]]/Tabla1[[#This Row],[Toneladas (Ton)]]</f>
        <v>601.66915547062558</v>
      </c>
      <c r="H2368" s="18">
        <v>572103204.89999998</v>
      </c>
      <c r="I2368" s="18">
        <f t="shared" si="159"/>
        <v>13345.282941273619</v>
      </c>
      <c r="J2368" s="18">
        <f t="shared" si="160"/>
        <v>22.180433914440801</v>
      </c>
      <c r="K2368" s="18"/>
      <c r="L2368" s="56" t="str">
        <f>+VLOOKUP(Tabla1[[#This Row],[Operador]],OPE_6[#All],9,FALSE)</f>
        <v>E-BCyL SA - TAC - L. URQ</v>
      </c>
    </row>
    <row r="2369" spans="1:12" x14ac:dyDescent="0.2">
      <c r="A2369" s="15">
        <v>2024</v>
      </c>
      <c r="B2369" s="15" t="s">
        <v>13</v>
      </c>
      <c r="C2369" s="16" t="str">
        <f t="shared" si="158"/>
        <v>Abril-2024</v>
      </c>
      <c r="D2369" s="15" t="s">
        <v>10</v>
      </c>
      <c r="E2369" s="67">
        <v>304279.77</v>
      </c>
      <c r="F2369" s="67">
        <v>173179757.72</v>
      </c>
      <c r="G2369" s="17">
        <f>+Tabla1[[#This Row],[Toneladas Km (Ton.Km)]]/Tabla1[[#This Row],[Toneladas (Ton)]]</f>
        <v>569.14647240597026</v>
      </c>
      <c r="H2369" s="18">
        <v>5270293292.9699993</v>
      </c>
      <c r="I2369" s="18">
        <f t="shared" si="159"/>
        <v>17320.551060525642</v>
      </c>
      <c r="J2369" s="18">
        <f t="shared" si="160"/>
        <v>30.432501825594997</v>
      </c>
      <c r="K2369" s="18"/>
      <c r="L2369" s="56" t="str">
        <f>+VLOOKUP(Tabla1[[#This Row],[Operador]],OPE_6[#All],9,FALSE)</f>
        <v>F-BCyL SA - TAC - L. SM</v>
      </c>
    </row>
    <row r="2370" spans="1:12" x14ac:dyDescent="0.2">
      <c r="A2370" s="15">
        <v>2024</v>
      </c>
      <c r="B2370" s="15" t="s">
        <v>14</v>
      </c>
      <c r="C2370" s="16" t="str">
        <f t="shared" si="158"/>
        <v>Mayo-2024</v>
      </c>
      <c r="D2370" s="15" t="s">
        <v>6</v>
      </c>
      <c r="E2370" s="67">
        <v>308716.80999999994</v>
      </c>
      <c r="F2370" s="67">
        <v>118346658</v>
      </c>
      <c r="G2370" s="17">
        <f>+Tabla1[[#This Row],[Toneladas Km (Ton.Km)]]/Tabla1[[#This Row],[Toneladas (Ton)]]</f>
        <v>383.35022313815699</v>
      </c>
      <c r="H2370" s="18">
        <v>4481898463.8099995</v>
      </c>
      <c r="I2370" s="18">
        <f t="shared" si="159"/>
        <v>14517.830965570032</v>
      </c>
      <c r="J2370" s="18">
        <f t="shared" si="160"/>
        <v>37.870933911881139</v>
      </c>
      <c r="K2370" s="18"/>
      <c r="L2370" s="56" t="str">
        <f>+VLOOKUP(Tabla1[[#This Row],[Operador]],OPE_6[#All],9,FALSE)</f>
        <v>A-FSR SA</v>
      </c>
    </row>
    <row r="2371" spans="1:12" x14ac:dyDescent="0.2">
      <c r="A2371" s="15">
        <v>2024</v>
      </c>
      <c r="B2371" s="15" t="s">
        <v>14</v>
      </c>
      <c r="C2371" s="16" t="str">
        <f t="shared" si="158"/>
        <v>Mayo-2024</v>
      </c>
      <c r="D2371" s="15" t="s">
        <v>81</v>
      </c>
      <c r="E2371" s="67">
        <v>368836.15</v>
      </c>
      <c r="F2371" s="67">
        <v>158356139.71000001</v>
      </c>
      <c r="G2371" s="17">
        <f>+Tabla1[[#This Row],[Toneladas Km (Ton.Km)]]/Tabla1[[#This Row],[Toneladas (Ton)]]</f>
        <v>429.34007339031166</v>
      </c>
      <c r="H2371" s="18">
        <v>7268489858.5499992</v>
      </c>
      <c r="I2371" s="18">
        <f t="shared" si="159"/>
        <v>19706.554952788654</v>
      </c>
      <c r="J2371" s="18">
        <f t="shared" si="160"/>
        <v>45.899640341453733</v>
      </c>
      <c r="K2371" s="18"/>
      <c r="L2371" s="56" t="str">
        <f>+VLOOKUP(Tabla1[[#This Row],[Operador]],OPE_6[#All],9,FALSE)</f>
        <v>B-FEP SA</v>
      </c>
    </row>
    <row r="2372" spans="1:12" x14ac:dyDescent="0.2">
      <c r="A2372" s="15">
        <v>2024</v>
      </c>
      <c r="B2372" s="15" t="s">
        <v>14</v>
      </c>
      <c r="C2372" s="16" t="str">
        <f t="shared" si="158"/>
        <v>Mayo-2024</v>
      </c>
      <c r="D2372" s="15" t="s">
        <v>7</v>
      </c>
      <c r="E2372" s="67">
        <v>597455.56000000006</v>
      </c>
      <c r="F2372" s="67">
        <v>214641983.58000004</v>
      </c>
      <c r="G2372" s="17">
        <f>+Tabla1[[#This Row],[Toneladas Km (Ton.Km)]]/Tabla1[[#This Row],[Toneladas (Ton)]]</f>
        <v>359.26016586070438</v>
      </c>
      <c r="H2372" s="18">
        <v>6596388323.2700005</v>
      </c>
      <c r="I2372" s="18">
        <f t="shared" si="159"/>
        <v>11040.801634300633</v>
      </c>
      <c r="J2372" s="18">
        <f t="shared" si="160"/>
        <v>30.7320507071788</v>
      </c>
      <c r="K2372" s="18"/>
      <c r="L2372" s="56" t="str">
        <f>+VLOOKUP(Tabla1[[#This Row],[Operador]],OPE_6[#All],9,FALSE)</f>
        <v>C-NCA SA</v>
      </c>
    </row>
    <row r="2373" spans="1:12" x14ac:dyDescent="0.2">
      <c r="A2373" s="15">
        <v>2024</v>
      </c>
      <c r="B2373" s="15" t="s">
        <v>14</v>
      </c>
      <c r="C2373" s="16" t="str">
        <f t="shared" si="158"/>
        <v>Mayo-2024</v>
      </c>
      <c r="D2373" s="15" t="s">
        <v>8</v>
      </c>
      <c r="E2373" s="67">
        <v>239200.16999999998</v>
      </c>
      <c r="F2373" s="67">
        <v>173060903.00000006</v>
      </c>
      <c r="G2373" s="17">
        <f>+Tabla1[[#This Row],[Toneladas Km (Ton.Km)]]/Tabla1[[#This Row],[Toneladas (Ton)]]</f>
        <v>723.49824416930835</v>
      </c>
      <c r="H2373" s="18">
        <v>4608269556.0100002</v>
      </c>
      <c r="I2373" s="18">
        <f t="shared" si="159"/>
        <v>19265.32726130588</v>
      </c>
      <c r="J2373" s="18">
        <f t="shared" si="160"/>
        <v>26.628022136288049</v>
      </c>
      <c r="K2373" s="18"/>
      <c r="L2373" s="56" t="str">
        <f>+VLOOKUP(Tabla1[[#This Row],[Operador]],OPE_6[#All],9,FALSE)</f>
        <v>D-BCyL SA - TAC - L. BEL</v>
      </c>
    </row>
    <row r="2374" spans="1:12" x14ac:dyDescent="0.2">
      <c r="A2374" s="15">
        <v>2024</v>
      </c>
      <c r="B2374" s="15" t="s">
        <v>14</v>
      </c>
      <c r="C2374" s="16" t="str">
        <f t="shared" si="158"/>
        <v>Mayo-2024</v>
      </c>
      <c r="D2374" s="15" t="s">
        <v>9</v>
      </c>
      <c r="E2374" s="67">
        <v>37218.589999999997</v>
      </c>
      <c r="F2374" s="67">
        <v>22956027.940000001</v>
      </c>
      <c r="G2374" s="17">
        <f>+Tabla1[[#This Row],[Toneladas Km (Ton.Km)]]/Tabla1[[#This Row],[Toneladas (Ton)]]</f>
        <v>616.7892964241795</v>
      </c>
      <c r="H2374" s="18">
        <v>499273845.76000005</v>
      </c>
      <c r="I2374" s="18">
        <f t="shared" si="159"/>
        <v>13414.636227756078</v>
      </c>
      <c r="J2374" s="18">
        <f t="shared" si="160"/>
        <v>21.749139139617199</v>
      </c>
      <c r="K2374" s="18"/>
      <c r="L2374" s="56" t="str">
        <f>+VLOOKUP(Tabla1[[#This Row],[Operador]],OPE_6[#All],9,FALSE)</f>
        <v>E-BCyL SA - TAC - L. URQ</v>
      </c>
    </row>
    <row r="2375" spans="1:12" x14ac:dyDescent="0.2">
      <c r="A2375" s="15">
        <v>2024</v>
      </c>
      <c r="B2375" s="15" t="s">
        <v>14</v>
      </c>
      <c r="C2375" s="16" t="str">
        <f t="shared" si="158"/>
        <v>Mayo-2024</v>
      </c>
      <c r="D2375" s="15" t="s">
        <v>10</v>
      </c>
      <c r="E2375" s="67">
        <v>403020.74000000005</v>
      </c>
      <c r="F2375" s="67">
        <v>199903209.88999999</v>
      </c>
      <c r="G2375" s="17">
        <f>+Tabla1[[#This Row],[Toneladas Km (Ton.Km)]]/Tabla1[[#This Row],[Toneladas (Ton)]]</f>
        <v>496.01221488005791</v>
      </c>
      <c r="H2375" s="18">
        <v>5885630268.5699997</v>
      </c>
      <c r="I2375" s="18">
        <f t="shared" si="159"/>
        <v>14603.790039614336</v>
      </c>
      <c r="J2375" s="18">
        <f t="shared" si="160"/>
        <v>29.442400008527446</v>
      </c>
      <c r="K2375" s="18"/>
      <c r="L2375" s="56" t="str">
        <f>+VLOOKUP(Tabla1[[#This Row],[Operador]],OPE_6[#All],9,FALSE)</f>
        <v>F-BCyL SA - TAC - L. SM</v>
      </c>
    </row>
    <row r="2376" spans="1:12" x14ac:dyDescent="0.2">
      <c r="A2376" s="15">
        <v>2024</v>
      </c>
      <c r="B2376" s="15" t="s">
        <v>15</v>
      </c>
      <c r="C2376" s="16" t="str">
        <f t="shared" si="158"/>
        <v>Junio-2024</v>
      </c>
      <c r="D2376" s="15" t="s">
        <v>6</v>
      </c>
      <c r="E2376" s="67">
        <v>295397.61</v>
      </c>
      <c r="F2376" s="67">
        <v>116918240</v>
      </c>
      <c r="G2376" s="17">
        <f>+Tabla1[[#This Row],[Toneladas Km (Ton.Km)]]/Tabla1[[#This Row],[Toneladas (Ton)]]</f>
        <v>395.79954624548253</v>
      </c>
      <c r="H2376" s="18">
        <v>4481596262.079999</v>
      </c>
      <c r="I2376" s="18">
        <f t="shared" si="159"/>
        <v>15171.403255700001</v>
      </c>
      <c r="J2376" s="18">
        <f t="shared" si="160"/>
        <v>38.331027409239134</v>
      </c>
      <c r="K2376" s="18"/>
      <c r="L2376" s="56" t="str">
        <f>+VLOOKUP(Tabla1[[#This Row],[Operador]],OPE_6[#All],9,FALSE)</f>
        <v>A-FSR SA</v>
      </c>
    </row>
    <row r="2377" spans="1:12" x14ac:dyDescent="0.2">
      <c r="A2377" s="15">
        <v>2024</v>
      </c>
      <c r="B2377" s="15" t="s">
        <v>15</v>
      </c>
      <c r="C2377" s="16" t="str">
        <f t="shared" si="158"/>
        <v>Junio-2024</v>
      </c>
      <c r="D2377" s="15" t="s">
        <v>81</v>
      </c>
      <c r="E2377" s="67">
        <v>356106.90999999992</v>
      </c>
      <c r="F2377" s="67">
        <v>155168799.40999997</v>
      </c>
      <c r="G2377" s="17">
        <f>+Tabla1[[#This Row],[Toneladas Km (Ton.Km)]]/Tabla1[[#This Row],[Toneladas (Ton)]]</f>
        <v>435.73655846779275</v>
      </c>
      <c r="H2377" s="18">
        <v>7042604149.3000002</v>
      </c>
      <c r="I2377" s="18">
        <f t="shared" si="159"/>
        <v>19776.656817190102</v>
      </c>
      <c r="J2377" s="18">
        <f t="shared" si="160"/>
        <v>45.386728363422101</v>
      </c>
      <c r="K2377" s="18"/>
      <c r="L2377" s="56" t="str">
        <f>+VLOOKUP(Tabla1[[#This Row],[Operador]],OPE_6[#All],9,FALSE)</f>
        <v>B-FEP SA</v>
      </c>
    </row>
    <row r="2378" spans="1:12" x14ac:dyDescent="0.2">
      <c r="A2378" s="15">
        <v>2024</v>
      </c>
      <c r="B2378" s="15" t="s">
        <v>15</v>
      </c>
      <c r="C2378" s="16" t="str">
        <f t="shared" si="158"/>
        <v>Junio-2024</v>
      </c>
      <c r="D2378" s="15" t="s">
        <v>7</v>
      </c>
      <c r="E2378" s="67">
        <v>629754.89</v>
      </c>
      <c r="F2378" s="67">
        <v>254499488.10000002</v>
      </c>
      <c r="G2378" s="17">
        <f>+Tabla1[[#This Row],[Toneladas Km (Ton.Km)]]/Tabla1[[#This Row],[Toneladas (Ton)]]</f>
        <v>404.12467158452716</v>
      </c>
      <c r="H2378" s="18">
        <v>7659138815.9800005</v>
      </c>
      <c r="I2378" s="18">
        <f t="shared" ref="I2378:I2409" si="161">+H2378/E2378</f>
        <v>12162.095027130317</v>
      </c>
      <c r="J2378" s="18">
        <f t="shared" ref="J2378:J2409" si="162">+H2378/F2378</f>
        <v>30.094908532666711</v>
      </c>
      <c r="K2378" s="18"/>
      <c r="L2378" s="56" t="str">
        <f>+VLOOKUP(Tabla1[[#This Row],[Operador]],OPE_6[#All],9,FALSE)</f>
        <v>C-NCA SA</v>
      </c>
    </row>
    <row r="2379" spans="1:12" x14ac:dyDescent="0.2">
      <c r="A2379" s="15">
        <v>2024</v>
      </c>
      <c r="B2379" s="15" t="s">
        <v>15</v>
      </c>
      <c r="C2379" s="16" t="str">
        <f t="shared" si="158"/>
        <v>Junio-2024</v>
      </c>
      <c r="D2379" s="15" t="s">
        <v>8</v>
      </c>
      <c r="E2379" s="67">
        <v>253548.33000000002</v>
      </c>
      <c r="F2379" s="67">
        <v>196480732.20999998</v>
      </c>
      <c r="G2379" s="17">
        <f>+Tabla1[[#This Row],[Toneladas Km (Ton.Km)]]/Tabla1[[#This Row],[Toneladas (Ton)]]</f>
        <v>774.92418194984748</v>
      </c>
      <c r="H2379" s="18">
        <v>5344168605.0100002</v>
      </c>
      <c r="I2379" s="18">
        <f t="shared" si="161"/>
        <v>21077.514511769808</v>
      </c>
      <c r="J2379" s="18">
        <f t="shared" si="162"/>
        <v>27.199453833967372</v>
      </c>
      <c r="K2379" s="18"/>
      <c r="L2379" s="56" t="str">
        <f>+VLOOKUP(Tabla1[[#This Row],[Operador]],OPE_6[#All],9,FALSE)</f>
        <v>D-BCyL SA - TAC - L. BEL</v>
      </c>
    </row>
    <row r="2380" spans="1:12" x14ac:dyDescent="0.2">
      <c r="A2380" s="15">
        <v>2024</v>
      </c>
      <c r="B2380" s="15" t="s">
        <v>15</v>
      </c>
      <c r="C2380" s="16" t="str">
        <f t="shared" si="158"/>
        <v>Junio-2024</v>
      </c>
      <c r="D2380" s="15" t="s">
        <v>9</v>
      </c>
      <c r="E2380" s="67">
        <v>44415.99</v>
      </c>
      <c r="F2380" s="67">
        <v>32152780.34</v>
      </c>
      <c r="G2380" s="17">
        <f>+Tabla1[[#This Row],[Toneladas Km (Ton.Km)]]/Tabla1[[#This Row],[Toneladas (Ton)]]</f>
        <v>723.90101717872324</v>
      </c>
      <c r="H2380" s="18">
        <v>653732466.4000001</v>
      </c>
      <c r="I2380" s="18">
        <f t="shared" si="161"/>
        <v>14718.403583934527</v>
      </c>
      <c r="J2380" s="18">
        <f t="shared" si="162"/>
        <v>20.33206644921831</v>
      </c>
      <c r="K2380" s="18"/>
      <c r="L2380" s="56" t="str">
        <f>+VLOOKUP(Tabla1[[#This Row],[Operador]],OPE_6[#All],9,FALSE)</f>
        <v>E-BCyL SA - TAC - L. URQ</v>
      </c>
    </row>
    <row r="2381" spans="1:12" x14ac:dyDescent="0.2">
      <c r="A2381" s="15">
        <v>2024</v>
      </c>
      <c r="B2381" s="15" t="s">
        <v>15</v>
      </c>
      <c r="C2381" s="16" t="str">
        <f t="shared" si="158"/>
        <v>Junio-2024</v>
      </c>
      <c r="D2381" s="15" t="s">
        <v>10</v>
      </c>
      <c r="E2381" s="67">
        <v>404666.42</v>
      </c>
      <c r="F2381" s="67">
        <v>204197436.38</v>
      </c>
      <c r="G2381" s="17">
        <f>+Tabla1[[#This Row],[Toneladas Km (Ton.Km)]]/Tabla1[[#This Row],[Toneladas (Ton)]]</f>
        <v>504.60682252804668</v>
      </c>
      <c r="H2381" s="18">
        <v>6127777064.8900003</v>
      </c>
      <c r="I2381" s="18">
        <f t="shared" si="161"/>
        <v>15142.786161723032</v>
      </c>
      <c r="J2381" s="18">
        <f t="shared" si="162"/>
        <v>30.009079318148491</v>
      </c>
      <c r="K2381" s="18"/>
      <c r="L2381" s="56" t="str">
        <f>+VLOOKUP(Tabla1[[#This Row],[Operador]],OPE_6[#All],9,FALSE)</f>
        <v>F-BCyL SA - TAC - L. SM</v>
      </c>
    </row>
    <row r="2382" spans="1:12" x14ac:dyDescent="0.2">
      <c r="A2382" s="15">
        <v>2024</v>
      </c>
      <c r="B2382" s="15" t="s">
        <v>16</v>
      </c>
      <c r="C2382" s="16" t="str">
        <f t="shared" si="158"/>
        <v>Julio-2024</v>
      </c>
      <c r="D2382" s="15" t="s">
        <v>6</v>
      </c>
      <c r="E2382" s="67">
        <v>357849.84</v>
      </c>
      <c r="F2382" s="67">
        <v>135634622</v>
      </c>
      <c r="G2382" s="17">
        <f>+Tabla1[[#This Row],[Toneladas Km (Ton.Km)]]/Tabla1[[#This Row],[Toneladas (Ton)]]</f>
        <v>379.02663865938848</v>
      </c>
      <c r="H2382" s="18">
        <v>5250122964.2700005</v>
      </c>
      <c r="I2382" s="18">
        <f t="shared" si="161"/>
        <v>14671.301695342381</v>
      </c>
      <c r="J2382" s="18">
        <f t="shared" si="162"/>
        <v>38.707837916708321</v>
      </c>
      <c r="K2382" s="18"/>
      <c r="L2382" s="56" t="str">
        <f>+VLOOKUP(Tabla1[[#This Row],[Operador]],OPE_6[#All],9,FALSE)</f>
        <v>A-FSR SA</v>
      </c>
    </row>
    <row r="2383" spans="1:12" x14ac:dyDescent="0.2">
      <c r="A2383" s="15">
        <v>2024</v>
      </c>
      <c r="B2383" s="15" t="s">
        <v>16</v>
      </c>
      <c r="C2383" s="16" t="str">
        <f t="shared" si="158"/>
        <v>Julio-2024</v>
      </c>
      <c r="D2383" s="15" t="s">
        <v>81</v>
      </c>
      <c r="E2383" s="67">
        <v>328267.23000000004</v>
      </c>
      <c r="F2383" s="67">
        <v>144673247.07999998</v>
      </c>
      <c r="G2383" s="17">
        <f>+Tabla1[[#This Row],[Toneladas Km (Ton.Km)]]/Tabla1[[#This Row],[Toneladas (Ton)]]</f>
        <v>440.71790863803238</v>
      </c>
      <c r="H2383" s="18">
        <v>6168775804.9800005</v>
      </c>
      <c r="I2383" s="18">
        <f t="shared" si="161"/>
        <v>18791.933038762352</v>
      </c>
      <c r="J2383" s="18">
        <f t="shared" si="162"/>
        <v>42.639367882362187</v>
      </c>
      <c r="K2383" s="18"/>
      <c r="L2383" s="56" t="str">
        <f>+VLOOKUP(Tabla1[[#This Row],[Operador]],OPE_6[#All],9,FALSE)</f>
        <v>B-FEP SA</v>
      </c>
    </row>
    <row r="2384" spans="1:12" x14ac:dyDescent="0.2">
      <c r="A2384" s="15">
        <v>2024</v>
      </c>
      <c r="B2384" s="15" t="s">
        <v>16</v>
      </c>
      <c r="C2384" s="16" t="str">
        <f t="shared" si="158"/>
        <v>Julio-2024</v>
      </c>
      <c r="D2384" s="15" t="s">
        <v>7</v>
      </c>
      <c r="E2384" s="67">
        <v>681364.82000000007</v>
      </c>
      <c r="F2384" s="67">
        <v>291029695.75</v>
      </c>
      <c r="G2384" s="17">
        <f>+Tabla1[[#This Row],[Toneladas Km (Ton.Km)]]/Tabla1[[#This Row],[Toneladas (Ton)]]</f>
        <v>427.12756398253725</v>
      </c>
      <c r="H2384" s="18">
        <v>10361856700.07</v>
      </c>
      <c r="I2384" s="18">
        <f t="shared" si="161"/>
        <v>15207.501761053643</v>
      </c>
      <c r="J2384" s="18">
        <f t="shared" si="162"/>
        <v>35.60412168032169</v>
      </c>
      <c r="K2384" s="18"/>
      <c r="L2384" s="56" t="str">
        <f>+VLOOKUP(Tabla1[[#This Row],[Operador]],OPE_6[#All],9,FALSE)</f>
        <v>C-NCA SA</v>
      </c>
    </row>
    <row r="2385" spans="1:12" x14ac:dyDescent="0.2">
      <c r="A2385" s="15">
        <v>2024</v>
      </c>
      <c r="B2385" s="15" t="s">
        <v>16</v>
      </c>
      <c r="C2385" s="16" t="str">
        <f t="shared" si="158"/>
        <v>Julio-2024</v>
      </c>
      <c r="D2385" s="15" t="s">
        <v>8</v>
      </c>
      <c r="E2385" s="67">
        <v>265680.75</v>
      </c>
      <c r="F2385" s="67">
        <v>203487075.51000002</v>
      </c>
      <c r="G2385" s="17">
        <f>+Tabla1[[#This Row],[Toneladas Km (Ton.Km)]]/Tabla1[[#This Row],[Toneladas (Ton)]]</f>
        <v>765.90823953184417</v>
      </c>
      <c r="H2385" s="18">
        <v>5868726845.8699999</v>
      </c>
      <c r="I2385" s="18">
        <f t="shared" si="161"/>
        <v>22089.394304517733</v>
      </c>
      <c r="J2385" s="18">
        <f t="shared" si="162"/>
        <v>28.840784266819892</v>
      </c>
      <c r="K2385" s="18"/>
      <c r="L2385" s="56" t="str">
        <f>+VLOOKUP(Tabla1[[#This Row],[Operador]],OPE_6[#All],9,FALSE)</f>
        <v>D-BCyL SA - TAC - L. BEL</v>
      </c>
    </row>
    <row r="2386" spans="1:12" x14ac:dyDescent="0.2">
      <c r="A2386" s="15">
        <v>2024</v>
      </c>
      <c r="B2386" s="15" t="s">
        <v>16</v>
      </c>
      <c r="C2386" s="16" t="str">
        <f t="shared" si="158"/>
        <v>Julio-2024</v>
      </c>
      <c r="D2386" s="15" t="s">
        <v>9</v>
      </c>
      <c r="E2386" s="67">
        <v>54250.39</v>
      </c>
      <c r="F2386" s="67">
        <v>39078888</v>
      </c>
      <c r="G2386" s="17">
        <f>+Tabla1[[#This Row],[Toneladas Km (Ton.Km)]]/Tabla1[[#This Row],[Toneladas (Ton)]]</f>
        <v>720.34298739603537</v>
      </c>
      <c r="H2386" s="18">
        <v>840874280</v>
      </c>
      <c r="I2386" s="18">
        <f t="shared" si="161"/>
        <v>15499.875300435628</v>
      </c>
      <c r="J2386" s="18">
        <f t="shared" si="162"/>
        <v>21.517354332088466</v>
      </c>
      <c r="K2386" s="18"/>
      <c r="L2386" s="56" t="str">
        <f>+VLOOKUP(Tabla1[[#This Row],[Operador]],OPE_6[#All],9,FALSE)</f>
        <v>E-BCyL SA - TAC - L. URQ</v>
      </c>
    </row>
    <row r="2387" spans="1:12" x14ac:dyDescent="0.2">
      <c r="A2387" s="15">
        <v>2024</v>
      </c>
      <c r="B2387" s="15" t="s">
        <v>16</v>
      </c>
      <c r="C2387" s="16" t="str">
        <f t="shared" si="158"/>
        <v>Julio-2024</v>
      </c>
      <c r="D2387" s="15" t="s">
        <v>10</v>
      </c>
      <c r="E2387" s="67">
        <v>448204.97</v>
      </c>
      <c r="F2387" s="67">
        <v>216456286.60000002</v>
      </c>
      <c r="G2387" s="17">
        <f>+Tabla1[[#This Row],[Toneladas Km (Ton.Km)]]/Tabla1[[#This Row],[Toneladas (Ton)]]</f>
        <v>482.94039800584994</v>
      </c>
      <c r="H2387" s="18">
        <v>6357712949.8700008</v>
      </c>
      <c r="I2387" s="18">
        <f t="shared" si="161"/>
        <v>14184.833670786831</v>
      </c>
      <c r="J2387" s="18">
        <f t="shared" si="162"/>
        <v>29.371810122654114</v>
      </c>
      <c r="K2387" s="18"/>
      <c r="L2387" s="56" t="str">
        <f>+VLOOKUP(Tabla1[[#This Row],[Operador]],OPE_6[#All],9,FALSE)</f>
        <v>F-BCyL SA - TAC - L. SM</v>
      </c>
    </row>
    <row r="2388" spans="1:12" x14ac:dyDescent="0.2">
      <c r="A2388" s="15">
        <v>2024</v>
      </c>
      <c r="B2388" s="15" t="s">
        <v>28</v>
      </c>
      <c r="C2388" s="16" t="str">
        <f t="shared" si="158"/>
        <v>Agosto-2024</v>
      </c>
      <c r="D2388" s="15" t="s">
        <v>6</v>
      </c>
      <c r="E2388" s="67">
        <v>372033.67300000001</v>
      </c>
      <c r="F2388" s="67">
        <v>140850785</v>
      </c>
      <c r="G2388" s="17">
        <f>+Tabla1[[#This Row],[Toneladas Km (Ton.Km)]]/Tabla1[[#This Row],[Toneladas (Ton)]]</f>
        <v>378.59687233203755</v>
      </c>
      <c r="H2388" s="18">
        <v>5345882360.0499992</v>
      </c>
      <c r="I2388" s="18">
        <f t="shared" si="161"/>
        <v>14369.350808871537</v>
      </c>
      <c r="J2388" s="18">
        <f t="shared" si="162"/>
        <v>37.954224820614236</v>
      </c>
      <c r="K2388" s="18"/>
      <c r="L2388" s="56" t="str">
        <f>+VLOOKUP(Tabla1[[#This Row],[Operador]],OPE_6[#All],9,FALSE)</f>
        <v>A-FSR SA</v>
      </c>
    </row>
    <row r="2389" spans="1:12" x14ac:dyDescent="0.2">
      <c r="A2389" s="15">
        <v>2024</v>
      </c>
      <c r="B2389" s="15" t="s">
        <v>28</v>
      </c>
      <c r="C2389" s="16" t="str">
        <f t="shared" si="158"/>
        <v>Agosto-2024</v>
      </c>
      <c r="D2389" s="15" t="s">
        <v>81</v>
      </c>
      <c r="E2389" s="67">
        <v>348074.77000000008</v>
      </c>
      <c r="F2389" s="67">
        <v>148123295.57999998</v>
      </c>
      <c r="G2389" s="17">
        <f>+Tabla1[[#This Row],[Toneladas Km (Ton.Km)]]/Tabla1[[#This Row],[Toneladas (Ton)]]</f>
        <v>425.55022181010116</v>
      </c>
      <c r="H2389" s="18">
        <v>6341767188.2300005</v>
      </c>
      <c r="I2389" s="18">
        <f t="shared" si="161"/>
        <v>18219.55434526323</v>
      </c>
      <c r="J2389" s="18">
        <f t="shared" si="162"/>
        <v>42.814110794644535</v>
      </c>
      <c r="K2389" s="18"/>
      <c r="L2389" s="56" t="str">
        <f>+VLOOKUP(Tabla1[[#This Row],[Operador]],OPE_6[#All],9,FALSE)</f>
        <v>B-FEP SA</v>
      </c>
    </row>
    <row r="2390" spans="1:12" x14ac:dyDescent="0.2">
      <c r="A2390" s="15">
        <v>2024</v>
      </c>
      <c r="B2390" s="15" t="s">
        <v>28</v>
      </c>
      <c r="C2390" s="16" t="str">
        <f t="shared" si="158"/>
        <v>Agosto-2024</v>
      </c>
      <c r="D2390" s="15" t="s">
        <v>7</v>
      </c>
      <c r="E2390" s="67">
        <v>530867.26</v>
      </c>
      <c r="F2390" s="67">
        <v>259490539.25</v>
      </c>
      <c r="G2390" s="17">
        <f>+Tabla1[[#This Row],[Toneladas Km (Ton.Km)]]/Tabla1[[#This Row],[Toneladas (Ton)]]</f>
        <v>488.80494014643131</v>
      </c>
      <c r="H2390" s="18">
        <v>9299403418.1700001</v>
      </c>
      <c r="I2390" s="18">
        <f t="shared" si="161"/>
        <v>17517.379802570609</v>
      </c>
      <c r="J2390" s="18">
        <f t="shared" si="162"/>
        <v>35.837157859580813</v>
      </c>
      <c r="K2390" s="18"/>
      <c r="L2390" s="56" t="str">
        <f>+VLOOKUP(Tabla1[[#This Row],[Operador]],OPE_6[#All],9,FALSE)</f>
        <v>C-NCA SA</v>
      </c>
    </row>
    <row r="2391" spans="1:12" x14ac:dyDescent="0.2">
      <c r="A2391" s="15">
        <v>2024</v>
      </c>
      <c r="B2391" s="15" t="s">
        <v>28</v>
      </c>
      <c r="C2391" s="16" t="str">
        <f t="shared" si="158"/>
        <v>Agosto-2024</v>
      </c>
      <c r="D2391" s="15" t="s">
        <v>8</v>
      </c>
      <c r="E2391" s="67">
        <v>244202.18</v>
      </c>
      <c r="F2391" s="67">
        <v>187067326.61302644</v>
      </c>
      <c r="G2391" s="17">
        <f>+Tabla1[[#This Row],[Toneladas Km (Ton.Km)]]/Tabla1[[#This Row],[Toneladas (Ton)]]</f>
        <v>766.03463004722744</v>
      </c>
      <c r="H2391" s="18">
        <v>5724342824.5899973</v>
      </c>
      <c r="I2391" s="18">
        <f t="shared" si="161"/>
        <v>23440.998047560417</v>
      </c>
      <c r="J2391" s="18">
        <f t="shared" si="162"/>
        <v>30.600441713862512</v>
      </c>
      <c r="K2391" s="18"/>
      <c r="L2391" s="56" t="str">
        <f>+VLOOKUP(Tabla1[[#This Row],[Operador]],OPE_6[#All],9,FALSE)</f>
        <v>D-BCyL SA - TAC - L. BEL</v>
      </c>
    </row>
    <row r="2392" spans="1:12" x14ac:dyDescent="0.2">
      <c r="A2392" s="15">
        <v>2024</v>
      </c>
      <c r="B2392" s="15" t="s">
        <v>28</v>
      </c>
      <c r="C2392" s="16" t="str">
        <f t="shared" si="158"/>
        <v>Agosto-2024</v>
      </c>
      <c r="D2392" s="15" t="s">
        <v>9</v>
      </c>
      <c r="E2392" s="67">
        <v>35065.240000000005</v>
      </c>
      <c r="F2392" s="67">
        <v>26890767.439999998</v>
      </c>
      <c r="G2392" s="17">
        <f>+Tabla1[[#This Row],[Toneladas Km (Ton.Km)]]/Tabla1[[#This Row],[Toneladas (Ton)]]</f>
        <v>766.87818021493626</v>
      </c>
      <c r="H2392" s="18">
        <v>588759822.35839999</v>
      </c>
      <c r="I2392" s="18">
        <f t="shared" si="161"/>
        <v>16790.411882491033</v>
      </c>
      <c r="J2392" s="18">
        <f t="shared" si="162"/>
        <v>21.894496825799777</v>
      </c>
      <c r="K2392" s="18"/>
      <c r="L2392" s="56" t="str">
        <f>+VLOOKUP(Tabla1[[#This Row],[Operador]],OPE_6[#All],9,FALSE)</f>
        <v>E-BCyL SA - TAC - L. URQ</v>
      </c>
    </row>
    <row r="2393" spans="1:12" x14ac:dyDescent="0.2">
      <c r="A2393" s="15">
        <v>2024</v>
      </c>
      <c r="B2393" s="15" t="s">
        <v>28</v>
      </c>
      <c r="C2393" s="16" t="str">
        <f t="shared" si="158"/>
        <v>Agosto-2024</v>
      </c>
      <c r="D2393" s="15" t="s">
        <v>10</v>
      </c>
      <c r="E2393" s="67">
        <v>427636.6</v>
      </c>
      <c r="F2393" s="67">
        <v>233999875.85999998</v>
      </c>
      <c r="G2393" s="17">
        <f>+Tabla1[[#This Row],[Toneladas Km (Ton.Km)]]/Tabla1[[#This Row],[Toneladas (Ton)]]</f>
        <v>547.19328481238506</v>
      </c>
      <c r="H2393" s="18">
        <v>7010075453.5086994</v>
      </c>
      <c r="I2393" s="18">
        <f t="shared" si="161"/>
        <v>16392.599355407605</v>
      </c>
      <c r="J2393" s="18">
        <f t="shared" si="162"/>
        <v>29.95760330104946</v>
      </c>
      <c r="K2393" s="18"/>
      <c r="L2393" s="56" t="str">
        <f>+VLOOKUP(Tabla1[[#This Row],[Operador]],OPE_6[#All],9,FALSE)</f>
        <v>F-BCyL SA - TAC - L. SM</v>
      </c>
    </row>
    <row r="2394" spans="1:12" x14ac:dyDescent="0.2">
      <c r="A2394" s="15">
        <v>2024</v>
      </c>
      <c r="B2394" s="15" t="s">
        <v>29</v>
      </c>
      <c r="C2394" s="16" t="str">
        <f t="shared" si="158"/>
        <v>Septiembre-2024</v>
      </c>
      <c r="D2394" s="15" t="s">
        <v>6</v>
      </c>
      <c r="E2394" s="67">
        <v>363809.92000000004</v>
      </c>
      <c r="F2394" s="67">
        <v>134353905</v>
      </c>
      <c r="G2394" s="17">
        <f>+Tabla1[[#This Row],[Toneladas Km (Ton.Km)]]/Tabla1[[#This Row],[Toneladas (Ton)]]</f>
        <v>369.29698068705761</v>
      </c>
      <c r="H2394" s="18">
        <v>5491563035.1499996</v>
      </c>
      <c r="I2394" s="18">
        <f t="shared" si="161"/>
        <v>15094.593998838731</v>
      </c>
      <c r="J2394" s="18">
        <f t="shared" si="162"/>
        <v>40.873862469051417</v>
      </c>
      <c r="K2394" s="18"/>
      <c r="L2394" s="56" t="str">
        <f>+VLOOKUP(Tabla1[[#This Row],[Operador]],OPE_6[#All],9,FALSE)</f>
        <v>A-FSR SA</v>
      </c>
    </row>
    <row r="2395" spans="1:12" x14ac:dyDescent="0.2">
      <c r="A2395" s="15">
        <v>2024</v>
      </c>
      <c r="B2395" s="15" t="s">
        <v>29</v>
      </c>
      <c r="C2395" s="16" t="str">
        <f t="shared" si="158"/>
        <v>Septiembre-2024</v>
      </c>
      <c r="D2395" s="15" t="s">
        <v>81</v>
      </c>
      <c r="E2395" s="67">
        <v>386401.93999999994</v>
      </c>
      <c r="F2395" s="67">
        <v>159097768.66</v>
      </c>
      <c r="G2395" s="17">
        <f>+Tabla1[[#This Row],[Toneladas Km (Ton.Km)]]/Tabla1[[#This Row],[Toneladas (Ton)]]</f>
        <v>411.74164047934136</v>
      </c>
      <c r="H2395" s="18">
        <v>6966779049.0100002</v>
      </c>
      <c r="I2395" s="18">
        <f t="shared" si="161"/>
        <v>18029.875960275978</v>
      </c>
      <c r="J2395" s="18">
        <f t="shared" si="162"/>
        <v>43.789294518003963</v>
      </c>
      <c r="K2395" s="18"/>
      <c r="L2395" s="56" t="str">
        <f>+VLOOKUP(Tabla1[[#This Row],[Operador]],OPE_6[#All],9,FALSE)</f>
        <v>B-FEP SA</v>
      </c>
    </row>
    <row r="2396" spans="1:12" x14ac:dyDescent="0.2">
      <c r="A2396" s="15">
        <v>2024</v>
      </c>
      <c r="B2396" s="15" t="s">
        <v>29</v>
      </c>
      <c r="C2396" s="16" t="str">
        <f t="shared" si="158"/>
        <v>Septiembre-2024</v>
      </c>
      <c r="D2396" s="15" t="s">
        <v>7</v>
      </c>
      <c r="E2396" s="67">
        <v>499735.49000000005</v>
      </c>
      <c r="F2396" s="67">
        <v>246845995.52999997</v>
      </c>
      <c r="G2396" s="17">
        <f>+Tabla1[[#This Row],[Toneladas Km (Ton.Km)]]/Tabla1[[#This Row],[Toneladas (Ton)]]</f>
        <v>493.95330223594874</v>
      </c>
      <c r="H2396" s="18">
        <v>8827586291.4799995</v>
      </c>
      <c r="I2396" s="18">
        <f t="shared" si="161"/>
        <v>17664.517465989855</v>
      </c>
      <c r="J2396" s="18">
        <f t="shared" si="162"/>
        <v>35.761513054025443</v>
      </c>
      <c r="K2396" s="18"/>
      <c r="L2396" s="56" t="str">
        <f>+VLOOKUP(Tabla1[[#This Row],[Operador]],OPE_6[#All],9,FALSE)</f>
        <v>C-NCA SA</v>
      </c>
    </row>
    <row r="2397" spans="1:12" x14ac:dyDescent="0.2">
      <c r="A2397" s="15">
        <v>2024</v>
      </c>
      <c r="B2397" s="15" t="s">
        <v>29</v>
      </c>
      <c r="C2397" s="16" t="str">
        <f t="shared" si="158"/>
        <v>Septiembre-2024</v>
      </c>
      <c r="D2397" s="15" t="s">
        <v>8</v>
      </c>
      <c r="E2397" s="67">
        <v>260726.62999999998</v>
      </c>
      <c r="F2397" s="67">
        <v>209951112.39000002</v>
      </c>
      <c r="G2397" s="17">
        <f>+Tabla1[[#This Row],[Toneladas Km (Ton.Km)]]/Tabla1[[#This Row],[Toneladas (Ton)]]</f>
        <v>805.25381082093543</v>
      </c>
      <c r="H2397" s="18">
        <v>6423824341.3900003</v>
      </c>
      <c r="I2397" s="18">
        <f t="shared" si="161"/>
        <v>24638.159674713708</v>
      </c>
      <c r="J2397" s="18">
        <f t="shared" si="162"/>
        <v>30.596762590413249</v>
      </c>
      <c r="K2397" s="18"/>
      <c r="L2397" s="56" t="str">
        <f>+VLOOKUP(Tabla1[[#This Row],[Operador]],OPE_6[#All],9,FALSE)</f>
        <v>D-BCyL SA - TAC - L. BEL</v>
      </c>
    </row>
    <row r="2398" spans="1:12" x14ac:dyDescent="0.2">
      <c r="A2398" s="15">
        <v>2024</v>
      </c>
      <c r="B2398" s="15" t="s">
        <v>29</v>
      </c>
      <c r="C2398" s="16" t="str">
        <f t="shared" si="158"/>
        <v>Septiembre-2024</v>
      </c>
      <c r="D2398" s="15" t="s">
        <v>9</v>
      </c>
      <c r="E2398" s="67">
        <v>28446</v>
      </c>
      <c r="F2398" s="67">
        <v>23065662</v>
      </c>
      <c r="G2398" s="17">
        <f>+Tabla1[[#This Row],[Toneladas Km (Ton.Km)]]/Tabla1[[#This Row],[Toneladas (Ton)]]</f>
        <v>810.85783589959919</v>
      </c>
      <c r="H2398" s="18">
        <v>539614108.74000001</v>
      </c>
      <c r="I2398" s="18">
        <f t="shared" si="161"/>
        <v>18969.771101033537</v>
      </c>
      <c r="J2398" s="18">
        <f t="shared" si="162"/>
        <v>23.394694188269991</v>
      </c>
      <c r="K2398" s="18"/>
      <c r="L2398" s="56" t="str">
        <f>+VLOOKUP(Tabla1[[#This Row],[Operador]],OPE_6[#All],9,FALSE)</f>
        <v>E-BCyL SA - TAC - L. URQ</v>
      </c>
    </row>
    <row r="2399" spans="1:12" x14ac:dyDescent="0.2">
      <c r="A2399" s="15">
        <v>2024</v>
      </c>
      <c r="B2399" s="15" t="s">
        <v>29</v>
      </c>
      <c r="C2399" s="16" t="str">
        <f t="shared" si="158"/>
        <v>Septiembre-2024</v>
      </c>
      <c r="D2399" s="15" t="s">
        <v>10</v>
      </c>
      <c r="E2399" s="67">
        <v>388297.53</v>
      </c>
      <c r="F2399" s="67">
        <v>200446106.08999997</v>
      </c>
      <c r="G2399" s="17">
        <f>+Tabla1[[#This Row],[Toneladas Km (Ton.Km)]]/Tabla1[[#This Row],[Toneladas (Ton)]]</f>
        <v>516.2178242287556</v>
      </c>
      <c r="H2399" s="18">
        <v>6590563521.9199991</v>
      </c>
      <c r="I2399" s="18">
        <f t="shared" si="161"/>
        <v>16972.973075363108</v>
      </c>
      <c r="J2399" s="18">
        <f t="shared" si="162"/>
        <v>32.879478930665016</v>
      </c>
      <c r="K2399" s="18"/>
      <c r="L2399" s="56" t="str">
        <f>+VLOOKUP(Tabla1[[#This Row],[Operador]],OPE_6[#All],9,FALSE)</f>
        <v>F-BCyL SA - TAC - L. SM</v>
      </c>
    </row>
    <row r="2400" spans="1:12" x14ac:dyDescent="0.2">
      <c r="A2400" s="15">
        <v>2024</v>
      </c>
      <c r="B2400" s="15" t="s">
        <v>30</v>
      </c>
      <c r="C2400" s="16" t="str">
        <f t="shared" si="158"/>
        <v>Octubre-2024</v>
      </c>
      <c r="D2400" s="15" t="s">
        <v>6</v>
      </c>
      <c r="E2400" s="67">
        <v>334011.44</v>
      </c>
      <c r="F2400" s="67">
        <v>124498369</v>
      </c>
      <c r="G2400" s="17">
        <f>+Tabla1[[#This Row],[Toneladas Km (Ton.Km)]]/Tabla1[[#This Row],[Toneladas (Ton)]]</f>
        <v>372.73684098963798</v>
      </c>
      <c r="H2400" s="18">
        <v>5201576231.4900007</v>
      </c>
      <c r="I2400" s="18">
        <f t="shared" si="161"/>
        <v>15573.048131195748</v>
      </c>
      <c r="J2400" s="18">
        <f t="shared" si="162"/>
        <v>41.780276105384168</v>
      </c>
      <c r="K2400" s="18"/>
      <c r="L2400" s="56" t="str">
        <f>+VLOOKUP(Tabla1[[#This Row],[Operador]],OPE_6[#All],9,FALSE)</f>
        <v>A-FSR SA</v>
      </c>
    </row>
    <row r="2401" spans="1:12" x14ac:dyDescent="0.2">
      <c r="A2401" s="15">
        <v>2024</v>
      </c>
      <c r="B2401" s="15" t="s">
        <v>30</v>
      </c>
      <c r="C2401" s="16" t="str">
        <f t="shared" si="158"/>
        <v>Octubre-2024</v>
      </c>
      <c r="D2401" s="15" t="s">
        <v>81</v>
      </c>
      <c r="E2401" s="67">
        <v>347990.68000000005</v>
      </c>
      <c r="F2401" s="67">
        <v>141717984.55000001</v>
      </c>
      <c r="G2401" s="17">
        <f>+Tabla1[[#This Row],[Toneladas Km (Ton.Km)]]/Tabla1[[#This Row],[Toneladas (Ton)]]</f>
        <v>407.24649450381827</v>
      </c>
      <c r="H2401" s="18">
        <v>6095589851.6099997</v>
      </c>
      <c r="I2401" s="18">
        <f t="shared" si="161"/>
        <v>17516.531912894905</v>
      </c>
      <c r="J2401" s="18">
        <f t="shared" si="162"/>
        <v>43.012112195678263</v>
      </c>
      <c r="K2401" s="18"/>
      <c r="L2401" s="56" t="str">
        <f>+VLOOKUP(Tabla1[[#This Row],[Operador]],OPE_6[#All],9,FALSE)</f>
        <v>B-FEP SA</v>
      </c>
    </row>
    <row r="2402" spans="1:12" x14ac:dyDescent="0.2">
      <c r="A2402" s="15">
        <v>2024</v>
      </c>
      <c r="B2402" s="15" t="s">
        <v>30</v>
      </c>
      <c r="C2402" s="16" t="str">
        <f t="shared" si="158"/>
        <v>Octubre-2024</v>
      </c>
      <c r="D2402" s="15" t="s">
        <v>7</v>
      </c>
      <c r="E2402" s="67">
        <v>623078.8899999999</v>
      </c>
      <c r="F2402" s="67">
        <v>257802464.65999997</v>
      </c>
      <c r="G2402" s="17">
        <f>+Tabla1[[#This Row],[Toneladas Km (Ton.Km)]]/Tabla1[[#This Row],[Toneladas (Ton)]]</f>
        <v>413.75573590689294</v>
      </c>
      <c r="H2402" s="18">
        <v>9447943586.5800018</v>
      </c>
      <c r="I2402" s="18">
        <f t="shared" si="161"/>
        <v>15163.318382652962</v>
      </c>
      <c r="J2402" s="18">
        <f t="shared" si="162"/>
        <v>36.647995584682718</v>
      </c>
      <c r="K2402" s="18"/>
      <c r="L2402" s="56" t="str">
        <f>+VLOOKUP(Tabla1[[#This Row],[Operador]],OPE_6[#All],9,FALSE)</f>
        <v>C-NCA SA</v>
      </c>
    </row>
    <row r="2403" spans="1:12" x14ac:dyDescent="0.2">
      <c r="A2403" s="15">
        <v>2024</v>
      </c>
      <c r="B2403" s="15" t="s">
        <v>30</v>
      </c>
      <c r="C2403" s="16" t="str">
        <f t="shared" si="158"/>
        <v>Octubre-2024</v>
      </c>
      <c r="D2403" s="15" t="s">
        <v>8</v>
      </c>
      <c r="E2403" s="67">
        <v>241746.87</v>
      </c>
      <c r="F2403" s="67">
        <v>203343731.97000003</v>
      </c>
      <c r="G2403" s="17">
        <f>+Tabla1[[#This Row],[Toneladas Km (Ton.Km)]]/Tabla1[[#This Row],[Toneladas (Ton)]]</f>
        <v>841.14318406687141</v>
      </c>
      <c r="H2403" s="18">
        <v>6199630870.2800007</v>
      </c>
      <c r="I2403" s="18">
        <f t="shared" si="161"/>
        <v>25645.133979521641</v>
      </c>
      <c r="J2403" s="18">
        <f t="shared" si="162"/>
        <v>30.488428682889783</v>
      </c>
      <c r="K2403" s="18"/>
      <c r="L2403" s="56" t="str">
        <f>+VLOOKUP(Tabla1[[#This Row],[Operador]],OPE_6[#All],9,FALSE)</f>
        <v>D-BCyL SA - TAC - L. BEL</v>
      </c>
    </row>
    <row r="2404" spans="1:12" x14ac:dyDescent="0.2">
      <c r="A2404" s="15">
        <v>2024</v>
      </c>
      <c r="B2404" s="15" t="s">
        <v>30</v>
      </c>
      <c r="C2404" s="16" t="str">
        <f t="shared" si="158"/>
        <v>Octubre-2024</v>
      </c>
      <c r="D2404" s="15" t="s">
        <v>9</v>
      </c>
      <c r="E2404" s="67">
        <v>40945.800000000003</v>
      </c>
      <c r="F2404" s="67">
        <v>29533832.800000001</v>
      </c>
      <c r="G2404" s="17">
        <f>+Tabla1[[#This Row],[Toneladas Km (Ton.Km)]]/Tabla1[[#This Row],[Toneladas (Ton)]]</f>
        <v>721.29089674643058</v>
      </c>
      <c r="H2404" s="18">
        <v>678345651.87</v>
      </c>
      <c r="I2404" s="18">
        <f t="shared" si="161"/>
        <v>16566.91655481148</v>
      </c>
      <c r="J2404" s="18">
        <f t="shared" si="162"/>
        <v>22.968425956213849</v>
      </c>
      <c r="K2404" s="18"/>
      <c r="L2404" s="56" t="str">
        <f>+VLOOKUP(Tabla1[[#This Row],[Operador]],OPE_6[#All],9,FALSE)</f>
        <v>E-BCyL SA - TAC - L. URQ</v>
      </c>
    </row>
    <row r="2405" spans="1:12" x14ac:dyDescent="0.2">
      <c r="A2405" s="15">
        <v>2024</v>
      </c>
      <c r="B2405" s="15" t="s">
        <v>30</v>
      </c>
      <c r="C2405" s="16" t="str">
        <f t="shared" si="158"/>
        <v>Octubre-2024</v>
      </c>
      <c r="D2405" s="15" t="s">
        <v>10</v>
      </c>
      <c r="E2405" s="67">
        <v>365613.45999999996</v>
      </c>
      <c r="F2405" s="67">
        <v>211494048.53999999</v>
      </c>
      <c r="G2405" s="17">
        <f>+Tabla1[[#This Row],[Toneladas Km (Ton.Km)]]/Tabla1[[#This Row],[Toneladas (Ton)]]</f>
        <v>578.46351865710858</v>
      </c>
      <c r="H2405" s="18">
        <v>7311875226.9860001</v>
      </c>
      <c r="I2405" s="18">
        <f t="shared" si="161"/>
        <v>19998.922432959665</v>
      </c>
      <c r="J2405" s="18">
        <f t="shared" si="162"/>
        <v>34.572486920846387</v>
      </c>
      <c r="K2405" s="18"/>
      <c r="L2405" s="56" t="str">
        <f>+VLOOKUP(Tabla1[[#This Row],[Operador]],OPE_6[#All],9,FALSE)</f>
        <v>F-BCyL SA - TAC - L. SM</v>
      </c>
    </row>
    <row r="2406" spans="1:12" x14ac:dyDescent="0.2">
      <c r="A2406" s="15">
        <v>2024</v>
      </c>
      <c r="B2406" s="15" t="s">
        <v>31</v>
      </c>
      <c r="C2406" s="16" t="str">
        <f t="shared" si="158"/>
        <v>Noviembre-2024</v>
      </c>
      <c r="D2406" s="15" t="s">
        <v>6</v>
      </c>
      <c r="E2406" s="67">
        <v>352768.93</v>
      </c>
      <c r="F2406" s="67">
        <v>131179452</v>
      </c>
      <c r="G2406" s="17">
        <f>+Tabla1[[#This Row],[Toneladas Km (Ton.Km)]]/Tabla1[[#This Row],[Toneladas (Ton)]]</f>
        <v>371.85659179225337</v>
      </c>
      <c r="H2406" s="18">
        <v>5231288927.0600004</v>
      </c>
      <c r="I2406" s="18">
        <f t="shared" si="161"/>
        <v>14829.222423471365</v>
      </c>
      <c r="J2406" s="18">
        <f t="shared" si="162"/>
        <v>39.878874681226755</v>
      </c>
      <c r="K2406" s="18"/>
      <c r="L2406" s="56" t="str">
        <f>+VLOOKUP(Tabla1[[#This Row],[Operador]],OPE_6[#All],9,FALSE)</f>
        <v>A-FSR SA</v>
      </c>
    </row>
    <row r="2407" spans="1:12" x14ac:dyDescent="0.2">
      <c r="A2407" s="15">
        <v>2024</v>
      </c>
      <c r="B2407" s="15" t="s">
        <v>31</v>
      </c>
      <c r="C2407" s="16" t="str">
        <f t="shared" si="158"/>
        <v>Noviembre-2024</v>
      </c>
      <c r="D2407" s="15" t="s">
        <v>81</v>
      </c>
      <c r="E2407" s="67">
        <v>327461.16000000003</v>
      </c>
      <c r="F2407" s="67">
        <v>133759196.02000001</v>
      </c>
      <c r="G2407" s="17">
        <f>+Tabla1[[#This Row],[Toneladas Km (Ton.Km)]]/Tabla1[[#This Row],[Toneladas (Ton)]]</f>
        <v>408.4734690978313</v>
      </c>
      <c r="H2407" s="18">
        <v>5643342811.5100002</v>
      </c>
      <c r="I2407" s="18">
        <f t="shared" si="161"/>
        <v>17233.624932831728</v>
      </c>
      <c r="J2407" s="18">
        <f t="shared" si="162"/>
        <v>42.190316474885165</v>
      </c>
      <c r="K2407" s="18"/>
      <c r="L2407" s="56" t="str">
        <f>+VLOOKUP(Tabla1[[#This Row],[Operador]],OPE_6[#All],9,FALSE)</f>
        <v>B-FEP SA</v>
      </c>
    </row>
    <row r="2408" spans="1:12" x14ac:dyDescent="0.2">
      <c r="A2408" s="15">
        <v>2024</v>
      </c>
      <c r="B2408" s="15" t="s">
        <v>31</v>
      </c>
      <c r="C2408" s="16" t="str">
        <f t="shared" si="158"/>
        <v>Noviembre-2024</v>
      </c>
      <c r="D2408" s="15" t="s">
        <v>7</v>
      </c>
      <c r="E2408" s="67">
        <v>493612.69000000006</v>
      </c>
      <c r="F2408" s="67">
        <v>194757057.62</v>
      </c>
      <c r="G2408" s="17">
        <f>+Tabla1[[#This Row],[Toneladas Km (Ton.Km)]]/Tabla1[[#This Row],[Toneladas (Ton)]]</f>
        <v>394.55439774046323</v>
      </c>
      <c r="H2408" s="18">
        <v>7066789518.250001</v>
      </c>
      <c r="I2408" s="18">
        <f t="shared" si="161"/>
        <v>14316.46645520803</v>
      </c>
      <c r="J2408" s="18">
        <f t="shared" si="162"/>
        <v>36.285152407869901</v>
      </c>
      <c r="K2408" s="18"/>
      <c r="L2408" s="56" t="str">
        <f>+VLOOKUP(Tabla1[[#This Row],[Operador]],OPE_6[#All],9,FALSE)</f>
        <v>C-NCA SA</v>
      </c>
    </row>
    <row r="2409" spans="1:12" x14ac:dyDescent="0.2">
      <c r="A2409" s="15">
        <v>2024</v>
      </c>
      <c r="B2409" s="15" t="s">
        <v>31</v>
      </c>
      <c r="C2409" s="16" t="str">
        <f t="shared" si="158"/>
        <v>Noviembre-2024</v>
      </c>
      <c r="D2409" s="15" t="s">
        <v>8</v>
      </c>
      <c r="E2409" s="67">
        <v>226479.71</v>
      </c>
      <c r="F2409" s="67">
        <v>179249889.56999999</v>
      </c>
      <c r="G2409" s="17">
        <f>+Tabla1[[#This Row],[Toneladas Km (Ton.Km)]]/Tabla1[[#This Row],[Toneladas (Ton)]]</f>
        <v>791.46114047037588</v>
      </c>
      <c r="H2409" s="18">
        <v>5488852097.8199987</v>
      </c>
      <c r="I2409" s="18">
        <f t="shared" si="161"/>
        <v>24235.513626452448</v>
      </c>
      <c r="J2409" s="18">
        <f t="shared" si="162"/>
        <v>30.621230010166968</v>
      </c>
      <c r="K2409" s="18"/>
      <c r="L2409" s="56" t="str">
        <f>+VLOOKUP(Tabla1[[#This Row],[Operador]],OPE_6[#All],9,FALSE)</f>
        <v>D-BCyL SA - TAC - L. BEL</v>
      </c>
    </row>
    <row r="2410" spans="1:12" x14ac:dyDescent="0.2">
      <c r="A2410" s="15">
        <v>2024</v>
      </c>
      <c r="B2410" s="15" t="s">
        <v>31</v>
      </c>
      <c r="C2410" s="16" t="str">
        <f t="shared" ref="C2410:C2457" si="163" xml:space="preserve"> B2410 &amp; "-" &amp; A2410</f>
        <v>Noviembre-2024</v>
      </c>
      <c r="D2410" s="15" t="s">
        <v>9</v>
      </c>
      <c r="E2410" s="67">
        <v>38781.979999999996</v>
      </c>
      <c r="F2410" s="67">
        <v>27447579.880000003</v>
      </c>
      <c r="G2410" s="17">
        <f>+Tabla1[[#This Row],[Toneladas Km (Ton.Km)]]/Tabla1[[#This Row],[Toneladas (Ton)]]</f>
        <v>707.74055063717753</v>
      </c>
      <c r="H2410" s="18">
        <v>627742109.63999999</v>
      </c>
      <c r="I2410" s="18">
        <f t="shared" ref="I2410:I2417" si="164">+H2410/E2410</f>
        <v>16186.437867277536</v>
      </c>
      <c r="J2410" s="18">
        <f t="shared" ref="J2410:J2417" si="165">+H2410/F2410</f>
        <v>22.87058139130917</v>
      </c>
      <c r="K2410" s="18"/>
      <c r="L2410" s="56" t="str">
        <f>+VLOOKUP(Tabla1[[#This Row],[Operador]],OPE_6[#All],9,FALSE)</f>
        <v>E-BCyL SA - TAC - L. URQ</v>
      </c>
    </row>
    <row r="2411" spans="1:12" x14ac:dyDescent="0.2">
      <c r="A2411" s="15">
        <v>2024</v>
      </c>
      <c r="B2411" s="15" t="s">
        <v>31</v>
      </c>
      <c r="C2411" s="16" t="str">
        <f t="shared" si="163"/>
        <v>Noviembre-2024</v>
      </c>
      <c r="D2411" s="15" t="s">
        <v>10</v>
      </c>
      <c r="E2411" s="67">
        <v>338522.7</v>
      </c>
      <c r="F2411" s="67">
        <v>199514393.32999998</v>
      </c>
      <c r="G2411" s="17">
        <f>+Tabla1[[#This Row],[Toneladas Km (Ton.Km)]]/Tabla1[[#This Row],[Toneladas (Ton)]]</f>
        <v>589.36784248146421</v>
      </c>
      <c r="H2411" s="18">
        <v>6858241345.8400021</v>
      </c>
      <c r="I2411" s="18">
        <f t="shared" si="164"/>
        <v>20259.324842440408</v>
      </c>
      <c r="J2411" s="18">
        <f t="shared" si="165"/>
        <v>34.37466957331926</v>
      </c>
      <c r="K2411" s="18"/>
      <c r="L2411" s="56" t="str">
        <f>+VLOOKUP(Tabla1[[#This Row],[Operador]],OPE_6[#All],9,FALSE)</f>
        <v>F-BCyL SA - TAC - L. SM</v>
      </c>
    </row>
    <row r="2412" spans="1:12" x14ac:dyDescent="0.2">
      <c r="A2412" s="15">
        <v>2024</v>
      </c>
      <c r="B2412" s="15" t="s">
        <v>32</v>
      </c>
      <c r="C2412" s="16" t="str">
        <f t="shared" si="163"/>
        <v>Diciembre-2024</v>
      </c>
      <c r="D2412" s="15" t="s">
        <v>6</v>
      </c>
      <c r="E2412" s="67">
        <v>330832.02000000008</v>
      </c>
      <c r="F2412" s="67">
        <v>127630495</v>
      </c>
      <c r="G2412" s="17">
        <f>+Tabla1[[#This Row],[Toneladas Km (Ton.Km)]]/Tabla1[[#This Row],[Toneladas (Ton)]]</f>
        <v>385.78640302108596</v>
      </c>
      <c r="H2412" s="18">
        <v>5441907302.8599997</v>
      </c>
      <c r="I2412" s="18">
        <f t="shared" si="164"/>
        <v>16449.155383629426</v>
      </c>
      <c r="J2412" s="18">
        <f t="shared" si="165"/>
        <v>42.637986343780923</v>
      </c>
      <c r="K2412" s="18"/>
      <c r="L2412" s="56" t="str">
        <f>+VLOOKUP(Tabla1[[#This Row],[Operador]],OPE_6[#All],9,FALSE)</f>
        <v>A-FSR SA</v>
      </c>
    </row>
    <row r="2413" spans="1:12" x14ac:dyDescent="0.2">
      <c r="A2413" s="15">
        <v>2024</v>
      </c>
      <c r="B2413" s="15" t="s">
        <v>32</v>
      </c>
      <c r="C2413" s="16" t="str">
        <f t="shared" si="163"/>
        <v>Diciembre-2024</v>
      </c>
      <c r="D2413" s="15" t="s">
        <v>81</v>
      </c>
      <c r="E2413" s="67">
        <v>310537.75000000006</v>
      </c>
      <c r="F2413" s="67">
        <v>136059833.21000001</v>
      </c>
      <c r="G2413" s="17">
        <f>+Tabla1[[#This Row],[Toneladas Km (Ton.Km)]]/Tabla1[[#This Row],[Toneladas (Ton)]]</f>
        <v>438.1426516099894</v>
      </c>
      <c r="H2413" s="18">
        <v>5961943482.0099983</v>
      </c>
      <c r="I2413" s="18">
        <f t="shared" si="164"/>
        <v>19198.772072026662</v>
      </c>
      <c r="J2413" s="18">
        <f t="shared" si="165"/>
        <v>43.818541749996889</v>
      </c>
      <c r="K2413" s="18"/>
      <c r="L2413" s="56" t="str">
        <f>+VLOOKUP(Tabla1[[#This Row],[Operador]],OPE_6[#All],9,FALSE)</f>
        <v>B-FEP SA</v>
      </c>
    </row>
    <row r="2414" spans="1:12" x14ac:dyDescent="0.2">
      <c r="A2414" s="15">
        <v>2024</v>
      </c>
      <c r="B2414" s="15" t="s">
        <v>32</v>
      </c>
      <c r="C2414" s="16" t="str">
        <f t="shared" si="163"/>
        <v>Diciembre-2024</v>
      </c>
      <c r="D2414" s="15" t="s">
        <v>7</v>
      </c>
      <c r="E2414" s="67">
        <v>580729.74</v>
      </c>
      <c r="F2414" s="67">
        <v>239763533.86999997</v>
      </c>
      <c r="G2414" s="17">
        <f>+Tabla1[[#This Row],[Toneladas Km (Ton.Km)]]/Tabla1[[#This Row],[Toneladas (Ton)]]</f>
        <v>412.86594667943126</v>
      </c>
      <c r="H2414" s="18">
        <v>8604611527.3400002</v>
      </c>
      <c r="I2414" s="18">
        <f t="shared" si="164"/>
        <v>14816.894907672544</v>
      </c>
      <c r="J2414" s="18">
        <f t="shared" si="165"/>
        <v>35.88790750809266</v>
      </c>
      <c r="K2414" s="18"/>
      <c r="L2414" s="56" t="str">
        <f>+VLOOKUP(Tabla1[[#This Row],[Operador]],OPE_6[#All],9,FALSE)</f>
        <v>C-NCA SA</v>
      </c>
    </row>
    <row r="2415" spans="1:12" x14ac:dyDescent="0.2">
      <c r="A2415" s="15">
        <v>2024</v>
      </c>
      <c r="B2415" s="15" t="s">
        <v>32</v>
      </c>
      <c r="C2415" s="16" t="str">
        <f t="shared" si="163"/>
        <v>Diciembre-2024</v>
      </c>
      <c r="D2415" s="15" t="s">
        <v>8</v>
      </c>
      <c r="E2415" s="67">
        <v>200674.16</v>
      </c>
      <c r="F2415" s="67">
        <v>154988347.31</v>
      </c>
      <c r="G2415" s="17">
        <f>+Tabla1[[#This Row],[Toneladas Km (Ton.Km)]]/Tabla1[[#This Row],[Toneladas (Ton)]]</f>
        <v>772.33833847865617</v>
      </c>
      <c r="H2415" s="18">
        <v>4650700312.2299995</v>
      </c>
      <c r="I2415" s="18">
        <f t="shared" si="164"/>
        <v>23175.381983559815</v>
      </c>
      <c r="J2415" s="18">
        <f t="shared" si="165"/>
        <v>30.006774012035237</v>
      </c>
      <c r="K2415" s="18"/>
      <c r="L2415" s="56" t="str">
        <f>+VLOOKUP(Tabla1[[#This Row],[Operador]],OPE_6[#All],9,FALSE)</f>
        <v>D-BCyL SA - TAC - L. BEL</v>
      </c>
    </row>
    <row r="2416" spans="1:12" x14ac:dyDescent="0.2">
      <c r="A2416" s="15">
        <v>2024</v>
      </c>
      <c r="B2416" s="15" t="s">
        <v>32</v>
      </c>
      <c r="C2416" s="16" t="str">
        <f t="shared" si="163"/>
        <v>Diciembre-2024</v>
      </c>
      <c r="D2416" s="15" t="s">
        <v>9</v>
      </c>
      <c r="E2416" s="67">
        <v>46292.270000000004</v>
      </c>
      <c r="F2416" s="67">
        <v>34399096.939999998</v>
      </c>
      <c r="G2416" s="17">
        <f>+Tabla1[[#This Row],[Toneladas Km (Ton.Km)]]/Tabla1[[#This Row],[Toneladas (Ton)]]</f>
        <v>743.08511853058826</v>
      </c>
      <c r="H2416" s="18">
        <v>809517764.64999998</v>
      </c>
      <c r="I2416" s="18">
        <f t="shared" si="164"/>
        <v>17487.104534947193</v>
      </c>
      <c r="J2416" s="18">
        <f t="shared" si="165"/>
        <v>23.533110943638629</v>
      </c>
      <c r="K2416" s="18"/>
      <c r="L2416" s="56" t="str">
        <f>+VLOOKUP(Tabla1[[#This Row],[Operador]],OPE_6[#All],9,FALSE)</f>
        <v>E-BCyL SA - TAC - L. URQ</v>
      </c>
    </row>
    <row r="2417" spans="1:12" x14ac:dyDescent="0.2">
      <c r="A2417" s="15">
        <v>2024</v>
      </c>
      <c r="B2417" s="15" t="s">
        <v>32</v>
      </c>
      <c r="C2417" s="16" t="str">
        <f t="shared" si="163"/>
        <v>Diciembre-2024</v>
      </c>
      <c r="D2417" s="15" t="s">
        <v>10</v>
      </c>
      <c r="E2417" s="67">
        <v>299329.63</v>
      </c>
      <c r="F2417" s="67">
        <v>181986175.44</v>
      </c>
      <c r="G2417" s="17">
        <f>+Tabla1[[#This Row],[Toneladas Km (Ton.Km)]]/Tabla1[[#This Row],[Toneladas (Ton)]]</f>
        <v>607.97915475323975</v>
      </c>
      <c r="H2417" s="18">
        <v>6541344881.1799994</v>
      </c>
      <c r="I2417" s="18">
        <f t="shared" si="164"/>
        <v>21853.315627924971</v>
      </c>
      <c r="J2417" s="18">
        <f t="shared" si="165"/>
        <v>35.944185679843855</v>
      </c>
      <c r="K2417" s="18"/>
      <c r="L2417" s="56" t="str">
        <f>+VLOOKUP(Tabla1[[#This Row],[Operador]],OPE_6[#All],9,FALSE)</f>
        <v>F-BCyL SA - TAC - L. SM</v>
      </c>
    </row>
    <row r="2418" spans="1:12" x14ac:dyDescent="0.2">
      <c r="A2418" s="15">
        <v>2024</v>
      </c>
      <c r="B2418" s="15" t="s">
        <v>4</v>
      </c>
      <c r="C2418" s="50" t="str">
        <f t="shared" si="163"/>
        <v>Enero-2024</v>
      </c>
      <c r="D2418" s="15" t="s">
        <v>48</v>
      </c>
      <c r="E2418" s="67">
        <v>29542</v>
      </c>
      <c r="F2418" s="67">
        <v>2684940.6</v>
      </c>
      <c r="G2418" s="17">
        <v>90.88553923227947</v>
      </c>
      <c r="H2418" s="18">
        <v>2684940.6</v>
      </c>
      <c r="I2418" s="18">
        <v>90.88553923227947</v>
      </c>
      <c r="J2418" s="18">
        <v>1</v>
      </c>
      <c r="K2418" s="18"/>
      <c r="L2418" s="56" t="str">
        <f>+VLOOKUP(Tabla1[[#This Row],[Operador]],OPE_6[#All],9,FALSE)</f>
        <v>G-TP SA</v>
      </c>
    </row>
    <row r="2419" spans="1:12" x14ac:dyDescent="0.2">
      <c r="A2419" s="15">
        <v>2024</v>
      </c>
      <c r="B2419" s="15" t="s">
        <v>11</v>
      </c>
      <c r="C2419" s="50" t="str">
        <f t="shared" si="163"/>
        <v>Febrero-2024</v>
      </c>
      <c r="D2419" s="15" t="s">
        <v>48</v>
      </c>
      <c r="E2419" s="67">
        <v>19964</v>
      </c>
      <c r="F2419" s="67">
        <v>2113825.2000000002</v>
      </c>
      <c r="G2419" s="17">
        <v>105.88184732518535</v>
      </c>
      <c r="H2419" s="18">
        <v>2113825.2000000002</v>
      </c>
      <c r="I2419" s="18">
        <v>105.88184732518535</v>
      </c>
      <c r="J2419" s="18">
        <v>1</v>
      </c>
      <c r="K2419" s="18"/>
      <c r="L2419" s="56" t="str">
        <f>+VLOOKUP(Tabla1[[#This Row],[Operador]],OPE_6[#All],9,FALSE)</f>
        <v>G-TP SA</v>
      </c>
    </row>
    <row r="2420" spans="1:12" x14ac:dyDescent="0.2">
      <c r="A2420" s="15">
        <v>2024</v>
      </c>
      <c r="B2420" s="15" t="s">
        <v>12</v>
      </c>
      <c r="C2420" s="50" t="str">
        <f t="shared" si="163"/>
        <v>Marzo-2024</v>
      </c>
      <c r="D2420" s="15" t="s">
        <v>48</v>
      </c>
      <c r="E2420" s="67">
        <v>17845</v>
      </c>
      <c r="F2420" s="67">
        <v>1846132.5</v>
      </c>
      <c r="G2420" s="17">
        <v>103.45376856262259</v>
      </c>
      <c r="H2420" s="18">
        <v>1846132.5</v>
      </c>
      <c r="I2420" s="18">
        <v>103.45376856262259</v>
      </c>
      <c r="J2420" s="18">
        <v>1</v>
      </c>
      <c r="K2420" s="18"/>
      <c r="L2420" s="56" t="str">
        <f>+VLOOKUP(Tabla1[[#This Row],[Operador]],OPE_6[#All],9,FALSE)</f>
        <v>G-TP SA</v>
      </c>
    </row>
    <row r="2421" spans="1:12" x14ac:dyDescent="0.2">
      <c r="A2421" s="15">
        <v>2024</v>
      </c>
      <c r="B2421" s="15" t="s">
        <v>13</v>
      </c>
      <c r="C2421" s="50" t="str">
        <f t="shared" si="163"/>
        <v>Abril-2024</v>
      </c>
      <c r="D2421" s="15" t="s">
        <v>48</v>
      </c>
      <c r="E2421" s="67">
        <v>19320</v>
      </c>
      <c r="F2421" s="67">
        <v>1622880</v>
      </c>
      <c r="G2421" s="17">
        <v>84</v>
      </c>
      <c r="H2421" s="18">
        <v>1622880</v>
      </c>
      <c r="I2421" s="18">
        <v>84</v>
      </c>
      <c r="J2421" s="18">
        <v>1</v>
      </c>
      <c r="K2421" s="18"/>
      <c r="L2421" s="56" t="str">
        <f>+VLOOKUP(Tabla1[[#This Row],[Operador]],OPE_6[#All],9,FALSE)</f>
        <v>G-TP SA</v>
      </c>
    </row>
    <row r="2422" spans="1:12" x14ac:dyDescent="0.2">
      <c r="A2422" s="15">
        <v>2024</v>
      </c>
      <c r="B2422" s="15" t="s">
        <v>14</v>
      </c>
      <c r="C2422" s="50" t="str">
        <f t="shared" si="163"/>
        <v>Mayo-2024</v>
      </c>
      <c r="D2422" s="15" t="s">
        <v>48</v>
      </c>
      <c r="E2422" s="67">
        <v>0</v>
      </c>
      <c r="F2422" s="67">
        <v>0</v>
      </c>
      <c r="G2422" s="17" t="s">
        <v>114</v>
      </c>
      <c r="H2422" s="18">
        <v>0</v>
      </c>
      <c r="I2422" s="18" t="s">
        <v>114</v>
      </c>
      <c r="J2422" s="18" t="s">
        <v>114</v>
      </c>
      <c r="K2422" s="18"/>
      <c r="L2422" s="56" t="str">
        <f>+VLOOKUP(Tabla1[[#This Row],[Operador]],OPE_6[#All],9,FALSE)</f>
        <v>G-TP SA</v>
      </c>
    </row>
    <row r="2423" spans="1:12" x14ac:dyDescent="0.2">
      <c r="A2423" s="15">
        <v>2024</v>
      </c>
      <c r="B2423" s="15" t="s">
        <v>15</v>
      </c>
      <c r="C2423" s="50" t="str">
        <f t="shared" si="163"/>
        <v>Junio-2024</v>
      </c>
      <c r="D2423" s="15" t="s">
        <v>48</v>
      </c>
      <c r="E2423" s="67">
        <v>0</v>
      </c>
      <c r="F2423" s="67">
        <v>0</v>
      </c>
      <c r="G2423" s="17" t="s">
        <v>114</v>
      </c>
      <c r="H2423" s="18">
        <v>0</v>
      </c>
      <c r="I2423" s="18" t="s">
        <v>114</v>
      </c>
      <c r="J2423" s="18" t="s">
        <v>114</v>
      </c>
      <c r="K2423" s="18"/>
      <c r="L2423" s="56" t="str">
        <f>+VLOOKUP(Tabla1[[#This Row],[Operador]],OPE_6[#All],9,FALSE)</f>
        <v>G-TP SA</v>
      </c>
    </row>
    <row r="2424" spans="1:12" x14ac:dyDescent="0.2">
      <c r="A2424" s="15">
        <v>2024</v>
      </c>
      <c r="B2424" s="15" t="s">
        <v>16</v>
      </c>
      <c r="C2424" s="50" t="str">
        <f t="shared" si="163"/>
        <v>Julio-2024</v>
      </c>
      <c r="D2424" s="15" t="s">
        <v>48</v>
      </c>
      <c r="E2424" s="67">
        <v>11720</v>
      </c>
      <c r="F2424" s="67">
        <v>984480</v>
      </c>
      <c r="G2424" s="17">
        <v>84</v>
      </c>
      <c r="H2424" s="18">
        <v>984480</v>
      </c>
      <c r="I2424" s="18">
        <v>84</v>
      </c>
      <c r="J2424" s="18">
        <v>1</v>
      </c>
      <c r="K2424" s="18"/>
      <c r="L2424" s="56" t="str">
        <f>+VLOOKUP(Tabla1[[#This Row],[Operador]],OPE_6[#All],9,FALSE)</f>
        <v>G-TP SA</v>
      </c>
    </row>
    <row r="2425" spans="1:12" x14ac:dyDescent="0.2">
      <c r="A2425" s="15">
        <v>2024</v>
      </c>
      <c r="B2425" s="15" t="s">
        <v>28</v>
      </c>
      <c r="C2425" s="50" t="str">
        <f t="shared" si="163"/>
        <v>Agosto-2024</v>
      </c>
      <c r="D2425" s="15" t="s">
        <v>48</v>
      </c>
      <c r="E2425" s="67">
        <v>8400</v>
      </c>
      <c r="F2425" s="67">
        <v>705600</v>
      </c>
      <c r="G2425" s="17">
        <v>84</v>
      </c>
      <c r="H2425" s="18">
        <v>705600</v>
      </c>
      <c r="I2425" s="18">
        <v>84</v>
      </c>
      <c r="J2425" s="18">
        <v>1</v>
      </c>
      <c r="K2425" s="18"/>
      <c r="L2425" s="56" t="str">
        <f>+VLOOKUP(Tabla1[[#This Row],[Operador]],OPE_6[#All],9,FALSE)</f>
        <v>G-TP SA</v>
      </c>
    </row>
    <row r="2426" spans="1:12" x14ac:dyDescent="0.2">
      <c r="A2426" s="15">
        <v>2024</v>
      </c>
      <c r="B2426" s="15" t="s">
        <v>29</v>
      </c>
      <c r="C2426" s="50" t="str">
        <f t="shared" si="163"/>
        <v>Septiembre-2024</v>
      </c>
      <c r="D2426" s="15" t="s">
        <v>48</v>
      </c>
      <c r="E2426" s="67">
        <v>12600</v>
      </c>
      <c r="F2426" s="67">
        <v>1058400</v>
      </c>
      <c r="G2426" s="17">
        <v>84</v>
      </c>
      <c r="H2426" s="18">
        <v>1058400</v>
      </c>
      <c r="I2426" s="18">
        <v>84</v>
      </c>
      <c r="J2426" s="18">
        <v>1</v>
      </c>
      <c r="K2426" s="18"/>
      <c r="L2426" s="56" t="str">
        <f>+VLOOKUP(Tabla1[[#This Row],[Operador]],OPE_6[#All],9,FALSE)</f>
        <v>G-TP SA</v>
      </c>
    </row>
    <row r="2427" spans="1:12" x14ac:dyDescent="0.2">
      <c r="A2427" s="15">
        <v>2024</v>
      </c>
      <c r="B2427" s="15" t="s">
        <v>30</v>
      </c>
      <c r="C2427" s="50" t="str">
        <f t="shared" si="163"/>
        <v>Octubre-2024</v>
      </c>
      <c r="D2427" s="15" t="s">
        <v>48</v>
      </c>
      <c r="E2427" s="67">
        <v>10680</v>
      </c>
      <c r="F2427" s="67">
        <v>897120</v>
      </c>
      <c r="G2427" s="17">
        <v>84</v>
      </c>
      <c r="H2427" s="18">
        <v>897120</v>
      </c>
      <c r="I2427" s="18">
        <v>84</v>
      </c>
      <c r="J2427" s="18">
        <v>1</v>
      </c>
      <c r="K2427" s="18"/>
      <c r="L2427" s="56" t="str">
        <f>+VLOOKUP(Tabla1[[#This Row],[Operador]],OPE_6[#All],9,FALSE)</f>
        <v>G-TP SA</v>
      </c>
    </row>
    <row r="2428" spans="1:12" x14ac:dyDescent="0.2">
      <c r="A2428" s="15">
        <v>2024</v>
      </c>
      <c r="B2428" s="15" t="s">
        <v>31</v>
      </c>
      <c r="C2428" s="50" t="str">
        <f t="shared" si="163"/>
        <v>Noviembre-2024</v>
      </c>
      <c r="D2428" s="15" t="s">
        <v>48</v>
      </c>
      <c r="E2428" s="67">
        <v>11400</v>
      </c>
      <c r="F2428" s="67">
        <v>1176000</v>
      </c>
      <c r="G2428" s="17">
        <v>103.15789473684211</v>
      </c>
      <c r="H2428" s="18">
        <v>1176000</v>
      </c>
      <c r="I2428" s="18">
        <v>103.15789473684211</v>
      </c>
      <c r="J2428" s="18">
        <v>1</v>
      </c>
      <c r="K2428" s="18"/>
      <c r="L2428" s="56" t="str">
        <f>+VLOOKUP(Tabla1[[#This Row],[Operador]],OPE_6[#All],9,FALSE)</f>
        <v>G-TP SA</v>
      </c>
    </row>
    <row r="2429" spans="1:12" x14ac:dyDescent="0.2">
      <c r="A2429" s="15">
        <v>2024</v>
      </c>
      <c r="B2429" s="15" t="s">
        <v>32</v>
      </c>
      <c r="C2429" s="50" t="str">
        <f t="shared" si="163"/>
        <v>Diciembre-2024</v>
      </c>
      <c r="D2429" s="15" t="s">
        <v>48</v>
      </c>
      <c r="E2429" s="67">
        <v>20520</v>
      </c>
      <c r="F2429" s="67">
        <v>1723680</v>
      </c>
      <c r="G2429" s="17">
        <v>84</v>
      </c>
      <c r="H2429" s="18">
        <v>1723680</v>
      </c>
      <c r="I2429" s="18">
        <v>84</v>
      </c>
      <c r="J2429" s="18">
        <v>1</v>
      </c>
      <c r="K2429" s="18"/>
      <c r="L2429" s="56" t="str">
        <f>+VLOOKUP(Tabla1[[#This Row],[Operador]],OPE_6[#All],9,FALSE)</f>
        <v>G-TP SA</v>
      </c>
    </row>
    <row r="2430" spans="1:12" x14ac:dyDescent="0.2">
      <c r="A2430" s="15">
        <v>2025</v>
      </c>
      <c r="B2430" s="15" t="s">
        <v>4</v>
      </c>
      <c r="C2430" s="16" t="str">
        <f t="shared" si="163"/>
        <v>Enero-2025</v>
      </c>
      <c r="D2430" s="15" t="s">
        <v>6</v>
      </c>
      <c r="E2430" s="67">
        <v>311289.88999999996</v>
      </c>
      <c r="F2430" s="67">
        <v>121870372</v>
      </c>
      <c r="G2430" s="17">
        <f>+Tabla1[[#This Row],[Toneladas Km (Ton.Km)]]/Tabla1[[#This Row],[Toneladas (Ton)]]</f>
        <v>391.50122093589363</v>
      </c>
      <c r="H2430" s="18">
        <v>5280273611.79</v>
      </c>
      <c r="I2430" s="18">
        <f t="shared" ref="I2430:I2457" si="166">+H2430/E2430</f>
        <v>16962.560563049447</v>
      </c>
      <c r="J2430" s="18">
        <f t="shared" ref="J2430:J2457" si="167">+H2430/F2430</f>
        <v>43.326967212260584</v>
      </c>
      <c r="K2430" s="18"/>
      <c r="L2430" s="56" t="str">
        <f>+VLOOKUP(Tabla1[[#This Row],[Operador]],OPE_6[#All],9,FALSE)</f>
        <v>A-FSR SA</v>
      </c>
    </row>
    <row r="2431" spans="1:12" x14ac:dyDescent="0.2">
      <c r="A2431" s="15">
        <v>2025</v>
      </c>
      <c r="B2431" s="15" t="s">
        <v>4</v>
      </c>
      <c r="C2431" s="16" t="str">
        <f t="shared" si="163"/>
        <v>Enero-2025</v>
      </c>
      <c r="D2431" s="15" t="s">
        <v>81</v>
      </c>
      <c r="E2431" s="67">
        <v>295986.62000000005</v>
      </c>
      <c r="F2431" s="67">
        <v>124999997.7117997</v>
      </c>
      <c r="G2431" s="17">
        <f>+Tabla1[[#This Row],[Toneladas Km (Ton.Km)]]/Tabla1[[#This Row],[Toneladas (Ton)]]</f>
        <v>422.31637940863567</v>
      </c>
      <c r="H2431" s="18">
        <v>6003227300.2272987</v>
      </c>
      <c r="I2431" s="18">
        <f t="shared" si="166"/>
        <v>20282.09011686845</v>
      </c>
      <c r="J2431" s="18">
        <f t="shared" si="167"/>
        <v>48.025819280959944</v>
      </c>
      <c r="K2431" s="18"/>
      <c r="L2431" s="56" t="str">
        <f>+VLOOKUP(Tabla1[[#This Row],[Operador]],OPE_6[#All],9,FALSE)</f>
        <v>B-FEP SA</v>
      </c>
    </row>
    <row r="2432" spans="1:12" x14ac:dyDescent="0.2">
      <c r="A2432" s="15">
        <v>2025</v>
      </c>
      <c r="B2432" s="15" t="s">
        <v>4</v>
      </c>
      <c r="C2432" s="16" t="str">
        <f t="shared" si="163"/>
        <v>Enero-2025</v>
      </c>
      <c r="D2432" s="15" t="s">
        <v>7</v>
      </c>
      <c r="E2432" s="67">
        <v>612934.77</v>
      </c>
      <c r="F2432" s="67">
        <v>258593132.16</v>
      </c>
      <c r="G2432" s="17">
        <f>+Tabla1[[#This Row],[Toneladas Km (Ton.Km)]]/Tabla1[[#This Row],[Toneladas (Ton)]]</f>
        <v>421.89339684547508</v>
      </c>
      <c r="H2432" s="18">
        <v>9408732135.4799995</v>
      </c>
      <c r="I2432" s="18">
        <f t="shared" si="166"/>
        <v>15350.299242250525</v>
      </c>
      <c r="J2432" s="18">
        <f t="shared" si="167"/>
        <v>36.3843078773589</v>
      </c>
      <c r="K2432" s="18"/>
      <c r="L2432" s="56" t="str">
        <f>+VLOOKUP(Tabla1[[#This Row],[Operador]],OPE_6[#All],9,FALSE)</f>
        <v>C-NCA SA</v>
      </c>
    </row>
    <row r="2433" spans="1:12" x14ac:dyDescent="0.2">
      <c r="A2433" s="15">
        <v>2025</v>
      </c>
      <c r="B2433" s="15" t="s">
        <v>4</v>
      </c>
      <c r="C2433" s="16" t="str">
        <f t="shared" si="163"/>
        <v>Enero-2025</v>
      </c>
      <c r="D2433" s="15" t="s">
        <v>8</v>
      </c>
      <c r="E2433" s="67">
        <v>185192.83</v>
      </c>
      <c r="F2433" s="67">
        <v>135611113.56999999</v>
      </c>
      <c r="G2433" s="17">
        <f>+Tabla1[[#This Row],[Toneladas Km (Ton.Km)]]/Tabla1[[#This Row],[Toneladas (Ton)]]</f>
        <v>732.26978371678865</v>
      </c>
      <c r="H2433" s="18">
        <v>4002053703.9399996</v>
      </c>
      <c r="I2433" s="18">
        <f t="shared" si="166"/>
        <v>21610.197889086743</v>
      </c>
      <c r="J2433" s="18">
        <f t="shared" si="167"/>
        <v>29.511251685682915</v>
      </c>
      <c r="K2433" s="18"/>
      <c r="L2433" s="56" t="str">
        <f>+VLOOKUP(Tabla1[[#This Row],[Operador]],OPE_6[#All],9,FALSE)</f>
        <v>D-BCyL SA - TAC - L. BEL</v>
      </c>
    </row>
    <row r="2434" spans="1:12" x14ac:dyDescent="0.2">
      <c r="A2434" s="15">
        <v>2025</v>
      </c>
      <c r="B2434" s="15" t="s">
        <v>4</v>
      </c>
      <c r="C2434" s="16" t="str">
        <f t="shared" si="163"/>
        <v>Enero-2025</v>
      </c>
      <c r="D2434" s="15" t="s">
        <v>9</v>
      </c>
      <c r="E2434" s="67">
        <v>43072.020000000004</v>
      </c>
      <c r="F2434" s="67">
        <v>29889188.119999997</v>
      </c>
      <c r="G2434" s="17">
        <f>+Tabla1[[#This Row],[Toneladas Km (Ton.Km)]]/Tabla1[[#This Row],[Toneladas (Ton)]]</f>
        <v>693.93513747439738</v>
      </c>
      <c r="H2434" s="18">
        <v>728836175.26680017</v>
      </c>
      <c r="I2434" s="18">
        <f t="shared" si="166"/>
        <v>16921.3372223267</v>
      </c>
      <c r="J2434" s="18">
        <f t="shared" si="167"/>
        <v>24.384609322295645</v>
      </c>
      <c r="K2434" s="18"/>
      <c r="L2434" s="56" t="str">
        <f>+VLOOKUP(Tabla1[[#This Row],[Operador]],OPE_6[#All],9,FALSE)</f>
        <v>E-BCyL SA - TAC - L. URQ</v>
      </c>
    </row>
    <row r="2435" spans="1:12" x14ac:dyDescent="0.2">
      <c r="A2435" s="15">
        <v>2025</v>
      </c>
      <c r="B2435" s="15" t="s">
        <v>4</v>
      </c>
      <c r="C2435" s="16" t="str">
        <f t="shared" si="163"/>
        <v>Enero-2025</v>
      </c>
      <c r="D2435" s="15" t="s">
        <v>10</v>
      </c>
      <c r="E2435" s="67">
        <v>332983.93000000005</v>
      </c>
      <c r="F2435" s="67">
        <v>192323623.66000003</v>
      </c>
      <c r="G2435" s="17">
        <f>+Tabla1[[#This Row],[Toneladas Km (Ton.Km)]]/Tabla1[[#This Row],[Toneladas (Ton)]]</f>
        <v>577.57629222527339</v>
      </c>
      <c r="H2435" s="18">
        <v>7002692359.1195993</v>
      </c>
      <c r="I2435" s="18">
        <f t="shared" si="166"/>
        <v>21030.121060555681</v>
      </c>
      <c r="J2435" s="18">
        <f t="shared" si="167"/>
        <v>36.410983871119925</v>
      </c>
      <c r="K2435" s="18"/>
      <c r="L2435" s="56" t="str">
        <f>+VLOOKUP(Tabla1[[#This Row],[Operador]],OPE_6[#All],9,FALSE)</f>
        <v>F-BCyL SA - TAC - L. SM</v>
      </c>
    </row>
    <row r="2436" spans="1:12" x14ac:dyDescent="0.2">
      <c r="A2436" s="15">
        <v>2025</v>
      </c>
      <c r="B2436" s="15" t="s">
        <v>4</v>
      </c>
      <c r="C2436" s="16" t="str">
        <f t="shared" si="163"/>
        <v>Enero-2025</v>
      </c>
      <c r="D2436" s="15" t="s">
        <v>48</v>
      </c>
      <c r="E2436" s="67">
        <v>18600</v>
      </c>
      <c r="F2436" s="67">
        <v>1562400</v>
      </c>
      <c r="G2436" s="17">
        <f>+Tabla1[[#This Row],[Toneladas Km (Ton.Km)]]/Tabla1[[#This Row],[Toneladas (Ton)]]</f>
        <v>84</v>
      </c>
      <c r="H2436" s="18">
        <v>112714999.31999999</v>
      </c>
      <c r="I2436" s="18">
        <f t="shared" si="166"/>
        <v>6059.9461999999994</v>
      </c>
      <c r="J2436" s="18">
        <f t="shared" si="167"/>
        <v>72.142216666666656</v>
      </c>
      <c r="K2436" s="18"/>
      <c r="L2436" s="56" t="str">
        <f>+VLOOKUP(Tabla1[[#This Row],[Operador]],OPE_6[#All],9,FALSE)</f>
        <v>G-TP SA</v>
      </c>
    </row>
    <row r="2437" spans="1:12" x14ac:dyDescent="0.2">
      <c r="A2437" s="15">
        <v>2025</v>
      </c>
      <c r="B2437" s="15" t="s">
        <v>11</v>
      </c>
      <c r="C2437" s="16" t="str">
        <f t="shared" si="163"/>
        <v>Febrero-2025</v>
      </c>
      <c r="D2437" s="15" t="s">
        <v>6</v>
      </c>
      <c r="E2437" s="67">
        <v>295217.08399999992</v>
      </c>
      <c r="F2437" s="67">
        <v>109738141.00000003</v>
      </c>
      <c r="G2437" s="17">
        <f>+Tabla1[[#This Row],[Toneladas Km (Ton.Km)]]/Tabla1[[#This Row],[Toneladas (Ton)]]</f>
        <v>371.72015763152808</v>
      </c>
      <c r="H2437" s="18">
        <v>4984918195.3939991</v>
      </c>
      <c r="I2437" s="18">
        <f t="shared" si="166"/>
        <v>16885.602038512108</v>
      </c>
      <c r="J2437" s="18">
        <f t="shared" si="167"/>
        <v>45.425575373962253</v>
      </c>
      <c r="K2437" s="18"/>
      <c r="L2437" s="56" t="str">
        <f>+VLOOKUP(Tabla1[[#This Row],[Operador]],OPE_6[#All],9,FALSE)</f>
        <v>A-FSR SA</v>
      </c>
    </row>
    <row r="2438" spans="1:12" x14ac:dyDescent="0.2">
      <c r="A2438" s="15">
        <v>2025</v>
      </c>
      <c r="B2438" s="15" t="s">
        <v>11</v>
      </c>
      <c r="C2438" s="16" t="str">
        <f t="shared" si="163"/>
        <v>Febrero-2025</v>
      </c>
      <c r="D2438" s="15" t="s">
        <v>81</v>
      </c>
      <c r="E2438" s="67">
        <v>282649.92699999985</v>
      </c>
      <c r="F2438" s="67">
        <v>113850656.2977</v>
      </c>
      <c r="G2438" s="17">
        <f>+Tabla1[[#This Row],[Toneladas Km (Ton.Km)]]/Tabla1[[#This Row],[Toneladas (Ton)]]</f>
        <v>402.79740209414615</v>
      </c>
      <c r="H2438" s="18">
        <v>5640948832.045392</v>
      </c>
      <c r="I2438" s="18">
        <f t="shared" si="166"/>
        <v>19957.368791556048</v>
      </c>
      <c r="J2438" s="18">
        <f t="shared" si="167"/>
        <v>49.546915366875666</v>
      </c>
      <c r="K2438" s="18"/>
      <c r="L2438" s="56" t="str">
        <f>+VLOOKUP(Tabla1[[#This Row],[Operador]],OPE_6[#All],9,FALSE)</f>
        <v>B-FEP SA</v>
      </c>
    </row>
    <row r="2439" spans="1:12" x14ac:dyDescent="0.2">
      <c r="A2439" s="15">
        <v>2025</v>
      </c>
      <c r="B2439" s="15" t="s">
        <v>11</v>
      </c>
      <c r="C2439" s="16" t="str">
        <f t="shared" si="163"/>
        <v>Febrero-2025</v>
      </c>
      <c r="D2439" s="15" t="s">
        <v>7</v>
      </c>
      <c r="E2439" s="67">
        <v>495758.68000000011</v>
      </c>
      <c r="F2439" s="67">
        <v>210265798.22999999</v>
      </c>
      <c r="G2439" s="17">
        <f>+Tabla1[[#This Row],[Toneladas Km (Ton.Km)]]/Tabla1[[#This Row],[Toneladas (Ton)]]</f>
        <v>424.12933290446864</v>
      </c>
      <c r="H2439" s="18">
        <v>7906964019.4200001</v>
      </c>
      <c r="I2439" s="18">
        <f t="shared" si="166"/>
        <v>15949.219526363106</v>
      </c>
      <c r="J2439" s="18">
        <f t="shared" si="167"/>
        <v>37.604613237055986</v>
      </c>
      <c r="K2439" s="18"/>
      <c r="L2439" s="56" t="str">
        <f>+VLOOKUP(Tabla1[[#This Row],[Operador]],OPE_6[#All],9,FALSE)</f>
        <v>C-NCA SA</v>
      </c>
    </row>
    <row r="2440" spans="1:12" x14ac:dyDescent="0.2">
      <c r="A2440" s="15">
        <v>2025</v>
      </c>
      <c r="B2440" s="15" t="s">
        <v>11</v>
      </c>
      <c r="C2440" s="16" t="str">
        <f t="shared" si="163"/>
        <v>Febrero-2025</v>
      </c>
      <c r="D2440" s="15" t="s">
        <v>8</v>
      </c>
      <c r="E2440" s="67">
        <v>160747.41999999987</v>
      </c>
      <c r="F2440" s="67">
        <v>122450368.48140599</v>
      </c>
      <c r="G2440" s="17">
        <f>+Tabla1[[#This Row],[Toneladas Km (Ton.Km)]]/Tabla1[[#This Row],[Toneladas (Ton)]]</f>
        <v>761.7563534233152</v>
      </c>
      <c r="H2440" s="18">
        <v>3449582065.5400057</v>
      </c>
      <c r="I2440" s="18">
        <f t="shared" si="166"/>
        <v>21459.641875060941</v>
      </c>
      <c r="J2440" s="18">
        <f t="shared" si="167"/>
        <v>28.171267333212008</v>
      </c>
      <c r="K2440" s="18"/>
      <c r="L2440" s="56" t="str">
        <f>+VLOOKUP(Tabla1[[#This Row],[Operador]],OPE_6[#All],9,FALSE)</f>
        <v>D-BCyL SA - TAC - L. BEL</v>
      </c>
    </row>
    <row r="2441" spans="1:12" x14ac:dyDescent="0.2">
      <c r="A2441" s="15">
        <v>2025</v>
      </c>
      <c r="B2441" s="15" t="s">
        <v>11</v>
      </c>
      <c r="C2441" s="16" t="str">
        <f t="shared" si="163"/>
        <v>Febrero-2025</v>
      </c>
      <c r="D2441" s="15" t="s">
        <v>9</v>
      </c>
      <c r="E2441" s="67">
        <v>40838.800000000003</v>
      </c>
      <c r="F2441" s="67">
        <v>27918083.200000003</v>
      </c>
      <c r="G2441" s="17">
        <f>+Tabla1[[#This Row],[Toneladas Km (Ton.Km)]]/Tabla1[[#This Row],[Toneladas (Ton)]]</f>
        <v>683.61663907852335</v>
      </c>
      <c r="H2441" s="18">
        <v>680781845.9848001</v>
      </c>
      <c r="I2441" s="18">
        <f t="shared" si="166"/>
        <v>16669.976737435969</v>
      </c>
      <c r="J2441" s="18">
        <f t="shared" si="167"/>
        <v>24.384978048378336</v>
      </c>
      <c r="K2441" s="18"/>
      <c r="L2441" s="56" t="str">
        <f>+VLOOKUP(Tabla1[[#This Row],[Operador]],OPE_6[#All],9,FALSE)</f>
        <v>E-BCyL SA - TAC - L. URQ</v>
      </c>
    </row>
    <row r="2442" spans="1:12" x14ac:dyDescent="0.2">
      <c r="A2442" s="15">
        <v>2025</v>
      </c>
      <c r="B2442" s="15" t="s">
        <v>11</v>
      </c>
      <c r="C2442" s="16" t="str">
        <f t="shared" si="163"/>
        <v>Febrero-2025</v>
      </c>
      <c r="D2442" s="15" t="s">
        <v>10</v>
      </c>
      <c r="E2442" s="67">
        <v>300639.27</v>
      </c>
      <c r="F2442" s="67">
        <v>168959049.57999998</v>
      </c>
      <c r="G2442" s="17">
        <f>+Tabla1[[#This Row],[Toneladas Km (Ton.Km)]]/Tabla1[[#This Row],[Toneladas (Ton)]]</f>
        <v>561.99926769380454</v>
      </c>
      <c r="H2442" s="18">
        <v>5937934007.0165005</v>
      </c>
      <c r="I2442" s="18">
        <f t="shared" si="166"/>
        <v>19751.025895640647</v>
      </c>
      <c r="J2442" s="18">
        <f t="shared" si="167"/>
        <v>35.144219985712951</v>
      </c>
      <c r="K2442" s="18"/>
      <c r="L2442" s="56" t="str">
        <f>+VLOOKUP(Tabla1[[#This Row],[Operador]],OPE_6[#All],9,FALSE)</f>
        <v>F-BCyL SA - TAC - L. SM</v>
      </c>
    </row>
    <row r="2443" spans="1:12" x14ac:dyDescent="0.2">
      <c r="A2443" s="15">
        <v>2025</v>
      </c>
      <c r="B2443" s="15" t="s">
        <v>11</v>
      </c>
      <c r="C2443" s="16" t="str">
        <f t="shared" si="163"/>
        <v>Febrero-2025</v>
      </c>
      <c r="D2443" s="15" t="s">
        <v>48</v>
      </c>
      <c r="E2443" s="67">
        <v>15120</v>
      </c>
      <c r="F2443" s="67">
        <v>1270080</v>
      </c>
      <c r="G2443" s="17">
        <f>+Tabla1[[#This Row],[Toneladas Km (Ton.Km)]]/Tabla1[[#This Row],[Toneladas (Ton)]]</f>
        <v>84</v>
      </c>
      <c r="H2443" s="18">
        <v>96299163.579999998</v>
      </c>
      <c r="I2443" s="18">
        <f t="shared" si="166"/>
        <v>6368.9923002645501</v>
      </c>
      <c r="J2443" s="18">
        <f t="shared" si="167"/>
        <v>75.821336907911316</v>
      </c>
      <c r="K2443" s="18"/>
      <c r="L2443" s="56" t="str">
        <f>+VLOOKUP(Tabla1[[#This Row],[Operador]],OPE_6[#All],9,FALSE)</f>
        <v>G-TP SA</v>
      </c>
    </row>
    <row r="2444" spans="1:12" x14ac:dyDescent="0.2">
      <c r="A2444" s="47">
        <v>2025</v>
      </c>
      <c r="B2444" s="47" t="s">
        <v>12</v>
      </c>
      <c r="C2444" s="16" t="str">
        <f t="shared" si="163"/>
        <v>Marzo-2025</v>
      </c>
      <c r="D2444" s="47" t="s">
        <v>6</v>
      </c>
      <c r="E2444" s="69">
        <v>225704.31500000003</v>
      </c>
      <c r="F2444" s="69">
        <v>72077761</v>
      </c>
      <c r="G2444" s="48">
        <f>+Tabla1[[#This Row],[Toneladas Km (Ton.Km)]]/Tabla1[[#This Row],[Toneladas (Ton)]]</f>
        <v>319.34595933622268</v>
      </c>
      <c r="H2444" s="49">
        <v>3654170847.3119998</v>
      </c>
      <c r="I2444" s="49">
        <f t="shared" si="166"/>
        <v>16190.07969480778</v>
      </c>
      <c r="J2444" s="49">
        <f t="shared" si="167"/>
        <v>50.697618746953026</v>
      </c>
      <c r="K2444" s="49"/>
      <c r="L2444" s="56" t="str">
        <f>+VLOOKUP(Tabla1[[#This Row],[Operador]],OPE_6[#All],9,FALSE)</f>
        <v>A-FSR SA</v>
      </c>
    </row>
    <row r="2445" spans="1:12" x14ac:dyDescent="0.2">
      <c r="A2445" s="47">
        <v>2025</v>
      </c>
      <c r="B2445" s="47" t="s">
        <v>12</v>
      </c>
      <c r="C2445" s="16" t="str">
        <f t="shared" si="163"/>
        <v>Marzo-2025</v>
      </c>
      <c r="D2445" s="47" t="s">
        <v>81</v>
      </c>
      <c r="E2445" s="69">
        <v>114921.66699999999</v>
      </c>
      <c r="F2445" s="69">
        <v>53278479.175300024</v>
      </c>
      <c r="G2445" s="48">
        <f>+Tabla1[[#This Row],[Toneladas Km (Ton.Km)]]/Tabla1[[#This Row],[Toneladas (Ton)]]</f>
        <v>463.60691213520278</v>
      </c>
      <c r="H2445" s="49">
        <v>2662508985.6985002</v>
      </c>
      <c r="I2445" s="49">
        <f t="shared" si="166"/>
        <v>23168.03310639847</v>
      </c>
      <c r="J2445" s="49">
        <f t="shared" si="167"/>
        <v>49.973441939627342</v>
      </c>
      <c r="K2445" s="49"/>
      <c r="L2445" s="56" t="str">
        <f>+VLOOKUP(Tabla1[[#This Row],[Operador]],OPE_6[#All],9,FALSE)</f>
        <v>B-FEP SA</v>
      </c>
    </row>
    <row r="2446" spans="1:12" x14ac:dyDescent="0.2">
      <c r="A2446" s="47">
        <v>2025</v>
      </c>
      <c r="B2446" s="47" t="s">
        <v>12</v>
      </c>
      <c r="C2446" s="16" t="str">
        <f t="shared" si="163"/>
        <v>Marzo-2025</v>
      </c>
      <c r="D2446" s="47" t="s">
        <v>7</v>
      </c>
      <c r="E2446" s="69">
        <v>487680.68999999994</v>
      </c>
      <c r="F2446" s="69">
        <v>184491847.75999999</v>
      </c>
      <c r="G2446" s="48">
        <f>+Tabla1[[#This Row],[Toneladas Km (Ton.Km)]]/Tabla1[[#This Row],[Toneladas (Ton)]]</f>
        <v>378.30459877343105</v>
      </c>
      <c r="H2446" s="49">
        <v>7425968342.8999996</v>
      </c>
      <c r="I2446" s="49">
        <f t="shared" si="166"/>
        <v>15227.111704791922</v>
      </c>
      <c r="J2446" s="49">
        <f t="shared" si="167"/>
        <v>40.250929420795998</v>
      </c>
      <c r="K2446" s="49"/>
      <c r="L2446" s="56" t="str">
        <f>+VLOOKUP(Tabla1[[#This Row],[Operador]],OPE_6[#All],9,FALSE)</f>
        <v>C-NCA SA</v>
      </c>
    </row>
    <row r="2447" spans="1:12" x14ac:dyDescent="0.2">
      <c r="A2447" s="47">
        <v>2025</v>
      </c>
      <c r="B2447" s="47" t="s">
        <v>12</v>
      </c>
      <c r="C2447" s="16" t="str">
        <f t="shared" si="163"/>
        <v>Marzo-2025</v>
      </c>
      <c r="D2447" s="47" t="s">
        <v>8</v>
      </c>
      <c r="E2447" s="69">
        <v>83165.260000000009</v>
      </c>
      <c r="F2447" s="69">
        <v>52259456.496691979</v>
      </c>
      <c r="G2447" s="48">
        <f>+Tabla1[[#This Row],[Toneladas Km (Ton.Km)]]/Tabla1[[#This Row],[Toneladas (Ton)]]</f>
        <v>628.38084672244122</v>
      </c>
      <c r="H2447" s="49">
        <v>1385823841.2700002</v>
      </c>
      <c r="I2447" s="49">
        <f t="shared" si="166"/>
        <v>16663.494363752365</v>
      </c>
      <c r="J2447" s="49">
        <f t="shared" si="167"/>
        <v>26.518144928616369</v>
      </c>
      <c r="K2447" s="49"/>
      <c r="L2447" s="56" t="str">
        <f>+VLOOKUP(Tabla1[[#This Row],[Operador]],OPE_6[#All],9,FALSE)</f>
        <v>D-BCyL SA - TAC - L. BEL</v>
      </c>
    </row>
    <row r="2448" spans="1:12" x14ac:dyDescent="0.2">
      <c r="A2448" s="47">
        <v>2025</v>
      </c>
      <c r="B2448" s="47" t="s">
        <v>12</v>
      </c>
      <c r="C2448" s="16" t="str">
        <f t="shared" si="163"/>
        <v>Marzo-2025</v>
      </c>
      <c r="D2448" s="47" t="s">
        <v>9</v>
      </c>
      <c r="E2448" s="69">
        <v>45333.020000000004</v>
      </c>
      <c r="F2448" s="69">
        <v>29079640.120000001</v>
      </c>
      <c r="G2448" s="48">
        <f>+Tabla1[[#This Row],[Toneladas Km (Ton.Km)]]/Tabla1[[#This Row],[Toneladas (Ton)]]</f>
        <v>641.46708337542918</v>
      </c>
      <c r="H2448" s="49">
        <v>741038979.75379992</v>
      </c>
      <c r="I2448" s="49">
        <f t="shared" si="166"/>
        <v>16346.561066388249</v>
      </c>
      <c r="J2448" s="49">
        <f t="shared" si="167"/>
        <v>25.483086334487961</v>
      </c>
      <c r="K2448" s="49"/>
      <c r="L2448" s="56" t="str">
        <f>+VLOOKUP(Tabla1[[#This Row],[Operador]],OPE_6[#All],9,FALSE)</f>
        <v>E-BCyL SA - TAC - L. URQ</v>
      </c>
    </row>
    <row r="2449" spans="1:12" x14ac:dyDescent="0.2">
      <c r="A2449" s="47">
        <v>2025</v>
      </c>
      <c r="B2449" s="47" t="s">
        <v>12</v>
      </c>
      <c r="C2449" s="16" t="str">
        <f t="shared" si="163"/>
        <v>Marzo-2025</v>
      </c>
      <c r="D2449" s="47" t="s">
        <v>10</v>
      </c>
      <c r="E2449" s="69">
        <v>275276.77999999997</v>
      </c>
      <c r="F2449" s="69">
        <v>172019700.34999999</v>
      </c>
      <c r="G2449" s="48">
        <f>+Tabla1[[#This Row],[Toneladas Km (Ton.Km)]]/Tabla1[[#This Row],[Toneladas (Ton)]]</f>
        <v>624.89724106043388</v>
      </c>
      <c r="H2449" s="49">
        <v>6127676805.8449001</v>
      </c>
      <c r="I2449" s="49">
        <f t="shared" si="166"/>
        <v>22260.056971913509</v>
      </c>
      <c r="J2449" s="49">
        <f t="shared" si="167"/>
        <v>35.621947912810093</v>
      </c>
      <c r="K2449" s="49"/>
      <c r="L2449" s="56" t="str">
        <f>+VLOOKUP(Tabla1[[#This Row],[Operador]],OPE_6[#All],9,FALSE)</f>
        <v>F-BCyL SA - TAC - L. SM</v>
      </c>
    </row>
    <row r="2450" spans="1:12" x14ac:dyDescent="0.2">
      <c r="A2450" s="47">
        <v>2025</v>
      </c>
      <c r="B2450" s="47" t="s">
        <v>12</v>
      </c>
      <c r="C2450" s="16" t="str">
        <f t="shared" si="163"/>
        <v>Marzo-2025</v>
      </c>
      <c r="D2450" s="47" t="s">
        <v>48</v>
      </c>
      <c r="E2450" s="69">
        <v>4400</v>
      </c>
      <c r="F2450" s="69">
        <v>369600</v>
      </c>
      <c r="G2450" s="48">
        <f>+Tabla1[[#This Row],[Toneladas Km (Ton.Km)]]/Tabla1[[#This Row],[Toneladas (Ton)]]</f>
        <v>84</v>
      </c>
      <c r="H2450" s="49">
        <v>28023566.120000001</v>
      </c>
      <c r="I2450" s="49">
        <f t="shared" si="166"/>
        <v>6368.9922999999999</v>
      </c>
      <c r="J2450" s="49">
        <f t="shared" si="167"/>
        <v>75.821336904761907</v>
      </c>
      <c r="K2450" s="49"/>
      <c r="L2450" s="56" t="str">
        <f>+VLOOKUP(Tabla1[[#This Row],[Operador]],OPE_6[#All],9,FALSE)</f>
        <v>G-TP SA</v>
      </c>
    </row>
    <row r="2451" spans="1:12" x14ac:dyDescent="0.2">
      <c r="A2451" s="47">
        <v>2025</v>
      </c>
      <c r="B2451" s="47" t="s">
        <v>13</v>
      </c>
      <c r="C2451" s="50" t="str">
        <f t="shared" si="163"/>
        <v>Abril-2025</v>
      </c>
      <c r="D2451" s="47" t="s">
        <v>6</v>
      </c>
      <c r="E2451" s="69">
        <v>263660.04000000004</v>
      </c>
      <c r="F2451" s="69">
        <v>88682288.99999997</v>
      </c>
      <c r="G2451" s="48">
        <f>+Tabla1[[#This Row],[Toneladas Km (Ton.Km)]]/Tabla1[[#This Row],[Toneladas (Ton)]]</f>
        <v>336.35088957735104</v>
      </c>
      <c r="H2451" s="49">
        <v>4290492571.7099996</v>
      </c>
      <c r="I2451" s="49">
        <f t="shared" si="166"/>
        <v>16272.820757024838</v>
      </c>
      <c r="J2451" s="49">
        <f t="shared" si="167"/>
        <v>48.380489724504081</v>
      </c>
      <c r="K2451" s="49"/>
      <c r="L2451" s="56" t="str">
        <f>+VLOOKUP(Tabla1[[#This Row],[Operador]],OPE_6[#All],9,FALSE)</f>
        <v>A-FSR SA</v>
      </c>
    </row>
    <row r="2452" spans="1:12" x14ac:dyDescent="0.2">
      <c r="A2452" s="47">
        <v>2025</v>
      </c>
      <c r="B2452" s="47" t="s">
        <v>13</v>
      </c>
      <c r="C2452" s="50" t="str">
        <f t="shared" si="163"/>
        <v>Abril-2025</v>
      </c>
      <c r="D2452" s="47" t="s">
        <v>81</v>
      </c>
      <c r="E2452" s="69">
        <v>127075.1430000001</v>
      </c>
      <c r="F2452" s="69">
        <v>47309414.652799934</v>
      </c>
      <c r="G2452" s="48">
        <f>+Tabla1[[#This Row],[Toneladas Km (Ton.Km)]]/Tabla1[[#This Row],[Toneladas (Ton)]]</f>
        <v>372.29479767573349</v>
      </c>
      <c r="H2452" s="49">
        <v>2919920768.8747826</v>
      </c>
      <c r="I2452" s="49">
        <f t="shared" si="166"/>
        <v>22977.906614472828</v>
      </c>
      <c r="J2452" s="49">
        <f t="shared" si="167"/>
        <v>61.719655385801133</v>
      </c>
      <c r="K2452" s="49"/>
      <c r="L2452" s="56" t="str">
        <f>+VLOOKUP(Tabla1[[#This Row],[Operador]],OPE_6[#All],9,FALSE)</f>
        <v>B-FEP SA</v>
      </c>
    </row>
    <row r="2453" spans="1:12" x14ac:dyDescent="0.2">
      <c r="A2453" s="47">
        <v>2025</v>
      </c>
      <c r="B2453" s="47" t="s">
        <v>13</v>
      </c>
      <c r="C2453" s="50" t="str">
        <f t="shared" si="163"/>
        <v>Abril-2025</v>
      </c>
      <c r="D2453" s="47" t="s">
        <v>7</v>
      </c>
      <c r="E2453" s="69">
        <v>522917.02999999997</v>
      </c>
      <c r="F2453" s="69">
        <v>204034563.13</v>
      </c>
      <c r="G2453" s="48">
        <f>+Tabla1[[#This Row],[Toneladas Km (Ton.Km)]]/Tabla1[[#This Row],[Toneladas (Ton)]]</f>
        <v>390.18534762579833</v>
      </c>
      <c r="H2453" s="49">
        <v>9350068535.0699997</v>
      </c>
      <c r="I2453" s="49">
        <f t="shared" si="166"/>
        <v>17880.596726922435</v>
      </c>
      <c r="J2453" s="49">
        <f t="shared" si="167"/>
        <v>45.825905138986833</v>
      </c>
      <c r="K2453" s="49"/>
      <c r="L2453" s="56" t="str">
        <f>+VLOOKUP(Tabla1[[#This Row],[Operador]],OPE_6[#All],9,FALSE)</f>
        <v>C-NCA SA</v>
      </c>
    </row>
    <row r="2454" spans="1:12" x14ac:dyDescent="0.2">
      <c r="A2454" s="47">
        <v>2025</v>
      </c>
      <c r="B2454" s="47" t="s">
        <v>13</v>
      </c>
      <c r="C2454" s="50" t="str">
        <f t="shared" si="163"/>
        <v>Abril-2025</v>
      </c>
      <c r="D2454" s="47" t="s">
        <v>8</v>
      </c>
      <c r="E2454" s="69">
        <v>137325.74999999991</v>
      </c>
      <c r="F2454" s="69">
        <v>77352874.823323935</v>
      </c>
      <c r="G2454" s="48">
        <f>+Tabla1[[#This Row],[Toneladas Km (Ton.Km)]]/Tabla1[[#This Row],[Toneladas (Ton)]]</f>
        <v>563.28019197655203</v>
      </c>
      <c r="H2454" s="49">
        <v>2502126092.400001</v>
      </c>
      <c r="I2454" s="49">
        <f t="shared" si="166"/>
        <v>18220.370851060365</v>
      </c>
      <c r="J2454" s="49">
        <f t="shared" si="167"/>
        <v>32.34690498724094</v>
      </c>
      <c r="K2454" s="49"/>
      <c r="L2454" s="56" t="str">
        <f>+VLOOKUP(Tabla1[[#This Row],[Operador]],OPE_6[#All],9,FALSE)</f>
        <v>D-BCyL SA - TAC - L. BEL</v>
      </c>
    </row>
    <row r="2455" spans="1:12" x14ac:dyDescent="0.2">
      <c r="A2455" s="47">
        <v>2025</v>
      </c>
      <c r="B2455" s="47" t="s">
        <v>13</v>
      </c>
      <c r="C2455" s="50" t="str">
        <f t="shared" si="163"/>
        <v>Abril-2025</v>
      </c>
      <c r="D2455" s="47" t="s">
        <v>9</v>
      </c>
      <c r="E2455" s="69">
        <v>51942.020000000004</v>
      </c>
      <c r="F2455" s="69">
        <v>34650007.560000002</v>
      </c>
      <c r="G2455" s="48">
        <f>+Tabla1[[#This Row],[Toneladas Km (Ton.Km)]]/Tabla1[[#This Row],[Toneladas (Ton)]]</f>
        <v>667.09010469750694</v>
      </c>
      <c r="H2455" s="49">
        <v>891725406.39300013</v>
      </c>
      <c r="I2455" s="49">
        <f t="shared" si="166"/>
        <v>17167.707501421777</v>
      </c>
      <c r="J2455" s="49">
        <f t="shared" si="167"/>
        <v>25.735215348766868</v>
      </c>
      <c r="K2455" s="49"/>
      <c r="L2455" s="56" t="str">
        <f>+VLOOKUP(Tabla1[[#This Row],[Operador]],OPE_6[#All],9,FALSE)</f>
        <v>E-BCyL SA - TAC - L. URQ</v>
      </c>
    </row>
    <row r="2456" spans="1:12" x14ac:dyDescent="0.2">
      <c r="A2456" s="47">
        <v>2025</v>
      </c>
      <c r="B2456" s="47" t="s">
        <v>13</v>
      </c>
      <c r="C2456" s="50" t="str">
        <f t="shared" si="163"/>
        <v>Abril-2025</v>
      </c>
      <c r="D2456" s="47" t="s">
        <v>10</v>
      </c>
      <c r="E2456" s="69">
        <v>280355.13999999996</v>
      </c>
      <c r="F2456" s="69">
        <v>170523274.29000002</v>
      </c>
      <c r="G2456" s="48">
        <f>+Tabla1[[#This Row],[Toneladas Km (Ton.Km)]]/Tabla1[[#This Row],[Toneladas (Ton)]]</f>
        <v>608.24022805503068</v>
      </c>
      <c r="H2456" s="49">
        <v>6215107650.3327007</v>
      </c>
      <c r="I2456" s="49">
        <f t="shared" si="166"/>
        <v>22168.695213980031</v>
      </c>
      <c r="J2456" s="49">
        <f t="shared" si="167"/>
        <v>36.447269008938875</v>
      </c>
      <c r="K2456" s="49"/>
      <c r="L2456" s="56" t="str">
        <f>+VLOOKUP(Tabla1[[#This Row],[Operador]],OPE_6[#All],9,FALSE)</f>
        <v>F-BCyL SA - TAC - L. SM</v>
      </c>
    </row>
    <row r="2457" spans="1:12" x14ac:dyDescent="0.2">
      <c r="A2457" s="47">
        <v>2025</v>
      </c>
      <c r="B2457" s="47" t="s">
        <v>13</v>
      </c>
      <c r="C2457" s="50" t="str">
        <f t="shared" si="163"/>
        <v>Abril-2025</v>
      </c>
      <c r="D2457" s="47" t="s">
        <v>48</v>
      </c>
      <c r="E2457" s="69">
        <v>6560</v>
      </c>
      <c r="F2457" s="69">
        <v>551040</v>
      </c>
      <c r="G2457" s="48">
        <f>+Tabla1[[#This Row],[Toneladas Km (Ton.Km)]]/Tabla1[[#This Row],[Toneladas (Ton)]]</f>
        <v>84</v>
      </c>
      <c r="H2457" s="49">
        <v>41780589.490000002</v>
      </c>
      <c r="I2457" s="49">
        <f t="shared" si="166"/>
        <v>6368.992300304878</v>
      </c>
      <c r="J2457" s="49">
        <f t="shared" si="167"/>
        <v>75.821336908391416</v>
      </c>
      <c r="K2457" s="49"/>
      <c r="L2457" s="56" t="str">
        <f>+VLOOKUP(Tabla1[[#This Row],[Operador]],OPE_6[#All],9,FALSE)</f>
        <v>G-TP SA</v>
      </c>
    </row>
    <row r="2458" spans="1:12" x14ac:dyDescent="0.2">
      <c r="A2458" s="58">
        <v>2025</v>
      </c>
      <c r="B2458" s="58" t="s">
        <v>14</v>
      </c>
      <c r="C2458" s="59" t="str">
        <f t="shared" ref="C2458:C2471" si="168" xml:space="preserve"> B2458 &amp; "-" &amp; A2458</f>
        <v>Mayo-2025</v>
      </c>
      <c r="D2458" s="58" t="s">
        <v>6</v>
      </c>
      <c r="E2458" s="68">
        <v>327531.4439999999</v>
      </c>
      <c r="F2458" s="68">
        <v>110755757.99999997</v>
      </c>
      <c r="G2458" s="60">
        <f>+Tabla1[[#This Row],[Toneladas Km (Ton.Km)]]/Tabla1[[#This Row],[Toneladas (Ton)]]</f>
        <v>338.15305378740982</v>
      </c>
      <c r="H2458" s="56">
        <v>5494685960.6300001</v>
      </c>
      <c r="I2458" s="56">
        <f t="shared" ref="I2458:I2464" si="169">+H2458/E2458</f>
        <v>16776.056349050876</v>
      </c>
      <c r="J2458" s="56">
        <f t="shared" ref="J2458:J2464" si="170">+H2458/F2458</f>
        <v>49.610837936118877</v>
      </c>
      <c r="K2458" s="56"/>
      <c r="L2458" s="56" t="str">
        <f>+VLOOKUP(Tabla1[[#This Row],[Operador]],OPE_6[#All],9,FALSE)</f>
        <v>A-FSR SA</v>
      </c>
    </row>
    <row r="2459" spans="1:12" x14ac:dyDescent="0.2">
      <c r="A2459" s="58">
        <v>2025</v>
      </c>
      <c r="B2459" s="58" t="s">
        <v>14</v>
      </c>
      <c r="C2459" s="59" t="str">
        <f t="shared" si="168"/>
        <v>Mayo-2025</v>
      </c>
      <c r="D2459" s="58" t="s">
        <v>81</v>
      </c>
      <c r="E2459" s="68">
        <v>207272.47700000001</v>
      </c>
      <c r="F2459" s="68">
        <v>80857239.462999955</v>
      </c>
      <c r="G2459" s="60">
        <f>+Tabla1[[#This Row],[Toneladas Km (Ton.Km)]]/Tabla1[[#This Row],[Toneladas (Ton)]]</f>
        <v>390.10118773753038</v>
      </c>
      <c r="H2459" s="56">
        <v>5599611671.7133226</v>
      </c>
      <c r="I2459" s="56">
        <f t="shared" si="169"/>
        <v>27015.702966261761</v>
      </c>
      <c r="J2459" s="56">
        <f t="shared" si="170"/>
        <v>69.253065141751335</v>
      </c>
      <c r="K2459" s="56"/>
      <c r="L2459" s="56" t="str">
        <f>+VLOOKUP(Tabla1[[#This Row],[Operador]],OPE_6[#All],9,FALSE)</f>
        <v>B-FEP SA</v>
      </c>
    </row>
    <row r="2460" spans="1:12" x14ac:dyDescent="0.2">
      <c r="A2460" s="58">
        <v>2025</v>
      </c>
      <c r="B2460" s="58" t="s">
        <v>14</v>
      </c>
      <c r="C2460" s="59" t="str">
        <f t="shared" si="168"/>
        <v>Mayo-2025</v>
      </c>
      <c r="D2460" s="58" t="s">
        <v>7</v>
      </c>
      <c r="E2460" s="68">
        <v>654181.41999999993</v>
      </c>
      <c r="F2460" s="68">
        <v>259955492.38</v>
      </c>
      <c r="G2460" s="60">
        <f>+Tabla1[[#This Row],[Toneladas Km (Ton.Km)]]/Tabla1[[#This Row],[Toneladas (Ton)]]</f>
        <v>397.37523022283335</v>
      </c>
      <c r="H2460" s="56">
        <v>11727985104.42</v>
      </c>
      <c r="I2460" s="56">
        <f t="shared" si="169"/>
        <v>17927.725774327253</v>
      </c>
      <c r="J2460" s="56">
        <f t="shared" si="170"/>
        <v>45.115358006270412</v>
      </c>
      <c r="K2460" s="56"/>
      <c r="L2460" s="56" t="str">
        <f>+VLOOKUP(Tabla1[[#This Row],[Operador]],OPE_6[#All],9,FALSE)</f>
        <v>C-NCA SA</v>
      </c>
    </row>
    <row r="2461" spans="1:12" x14ac:dyDescent="0.2">
      <c r="A2461" s="58">
        <v>2025</v>
      </c>
      <c r="B2461" s="58" t="s">
        <v>14</v>
      </c>
      <c r="C2461" s="59" t="str">
        <f t="shared" si="168"/>
        <v>Mayo-2025</v>
      </c>
      <c r="D2461" s="58" t="s">
        <v>8</v>
      </c>
      <c r="E2461" s="68">
        <v>237571.45000000016</v>
      </c>
      <c r="F2461" s="68">
        <v>169165209.35746768</v>
      </c>
      <c r="G2461" s="60">
        <f>+Tabla1[[#This Row],[Toneladas Km (Ton.Km)]]/Tabla1[[#This Row],[Toneladas (Ton)]]</f>
        <v>712.06034798149176</v>
      </c>
      <c r="H2461" s="56">
        <v>5609410380.0399885</v>
      </c>
      <c r="I2461" s="56">
        <f t="shared" si="169"/>
        <v>23611.466697871248</v>
      </c>
      <c r="J2461" s="56">
        <f t="shared" si="170"/>
        <v>33.159361793987962</v>
      </c>
      <c r="K2461" s="56"/>
      <c r="L2461" s="56" t="str">
        <f>+VLOOKUP(Tabla1[[#This Row],[Operador]],OPE_6[#All],9,FALSE)</f>
        <v>D-BCyL SA - TAC - L. BEL</v>
      </c>
    </row>
    <row r="2462" spans="1:12" x14ac:dyDescent="0.2">
      <c r="A2462" s="58">
        <v>2025</v>
      </c>
      <c r="B2462" s="58" t="s">
        <v>14</v>
      </c>
      <c r="C2462" s="59" t="str">
        <f t="shared" si="168"/>
        <v>Mayo-2025</v>
      </c>
      <c r="D2462" s="58" t="s">
        <v>9</v>
      </c>
      <c r="E2462" s="68">
        <v>48081.68</v>
      </c>
      <c r="F2462" s="68">
        <v>31186024.960000001</v>
      </c>
      <c r="G2462" s="60">
        <f>+Tabla1[[#This Row],[Toneladas Km (Ton.Km)]]/Tabla1[[#This Row],[Toneladas (Ton)]]</f>
        <v>648.6051435806736</v>
      </c>
      <c r="H2462" s="56">
        <v>844954053.68679988</v>
      </c>
      <c r="I2462" s="56">
        <f t="shared" si="169"/>
        <v>17573.305543541737</v>
      </c>
      <c r="J2462" s="56">
        <f t="shared" si="170"/>
        <v>27.093996582461525</v>
      </c>
      <c r="K2462" s="56"/>
      <c r="L2462" s="56" t="str">
        <f>+VLOOKUP(Tabla1[[#This Row],[Operador]],OPE_6[#All],9,FALSE)</f>
        <v>E-BCyL SA - TAC - L. URQ</v>
      </c>
    </row>
    <row r="2463" spans="1:12" x14ac:dyDescent="0.2">
      <c r="A2463" s="58">
        <v>2025</v>
      </c>
      <c r="B2463" s="58" t="s">
        <v>14</v>
      </c>
      <c r="C2463" s="59" t="str">
        <f t="shared" si="168"/>
        <v>Mayo-2025</v>
      </c>
      <c r="D2463" s="58" t="s">
        <v>10</v>
      </c>
      <c r="E2463" s="68">
        <v>318368.24999999994</v>
      </c>
      <c r="F2463" s="68">
        <v>182931564.27000001</v>
      </c>
      <c r="G2463" s="60">
        <f>+Tabla1[[#This Row],[Toneladas Km (Ton.Km)]]/Tabla1[[#This Row],[Toneladas (Ton)]]</f>
        <v>574.59110407523372</v>
      </c>
      <c r="H2463" s="56">
        <v>6927840834.6265001</v>
      </c>
      <c r="I2463" s="56">
        <f t="shared" si="169"/>
        <v>21760.463974113314</v>
      </c>
      <c r="J2463" s="56">
        <f t="shared" si="170"/>
        <v>37.871216278461773</v>
      </c>
      <c r="K2463" s="56"/>
      <c r="L2463" s="56" t="str">
        <f>+VLOOKUP(Tabla1[[#This Row],[Operador]],OPE_6[#All],9,FALSE)</f>
        <v>F-BCyL SA - TAC - L. SM</v>
      </c>
    </row>
    <row r="2464" spans="1:12" x14ac:dyDescent="0.2">
      <c r="A2464" s="58">
        <v>2025</v>
      </c>
      <c r="B2464" s="58" t="s">
        <v>14</v>
      </c>
      <c r="C2464" s="59" t="str">
        <f t="shared" si="168"/>
        <v>Mayo-2025</v>
      </c>
      <c r="D2464" s="58" t="s">
        <v>48</v>
      </c>
      <c r="E2464" s="68">
        <v>16800</v>
      </c>
      <c r="F2464" s="68">
        <v>1411200</v>
      </c>
      <c r="G2464" s="60">
        <f>+Tabla1[[#This Row],[Toneladas Km (Ton.Km)]]/Tabla1[[#This Row],[Toneladas (Ton)]]</f>
        <v>84</v>
      </c>
      <c r="H2464" s="56">
        <v>106999070</v>
      </c>
      <c r="I2464" s="56">
        <f t="shared" si="169"/>
        <v>6368.992261904762</v>
      </c>
      <c r="J2464" s="56">
        <f t="shared" si="170"/>
        <v>75.821336451247163</v>
      </c>
      <c r="K2464" s="56"/>
      <c r="L2464" s="56" t="str">
        <f>+VLOOKUP(Tabla1[[#This Row],[Operador]],OPE_6[#All],9,FALSE)</f>
        <v>G-TP SA</v>
      </c>
    </row>
    <row r="2465" spans="1:12" x14ac:dyDescent="0.2">
      <c r="A2465" s="58">
        <v>2025</v>
      </c>
      <c r="B2465" s="58" t="s">
        <v>15</v>
      </c>
      <c r="C2465" s="59" t="str">
        <f t="shared" si="168"/>
        <v>Junio-2025</v>
      </c>
      <c r="D2465" s="58" t="s">
        <v>6</v>
      </c>
      <c r="E2465" s="68">
        <v>333017.41900000017</v>
      </c>
      <c r="F2465" s="68">
        <v>109309348.00000003</v>
      </c>
      <c r="G2465" s="60">
        <f>+Tabla1[[#This Row],[Toneladas Km (Ton.Km)]]/Tabla1[[#This Row],[Toneladas (Ton)]]</f>
        <v>328.23913033810396</v>
      </c>
      <c r="H2465" s="56">
        <v>5213518708.3499994</v>
      </c>
      <c r="I2465" s="56">
        <f t="shared" ref="I2465:I2471" si="171">+H2465/E2465</f>
        <v>15655.393414570895</v>
      </c>
      <c r="J2465" s="56">
        <f t="shared" ref="J2465:J2471" si="172">+H2465/F2465</f>
        <v>47.695085587282051</v>
      </c>
      <c r="K2465" s="56"/>
      <c r="L2465" s="56" t="str">
        <f>+VLOOKUP(Tabla1[[#This Row],[Operador]],OPE_6[#All],9,FALSE)</f>
        <v>A-FSR SA</v>
      </c>
    </row>
    <row r="2466" spans="1:12" x14ac:dyDescent="0.2">
      <c r="A2466" s="58">
        <v>2025</v>
      </c>
      <c r="B2466" s="58" t="s">
        <v>15</v>
      </c>
      <c r="C2466" s="59" t="str">
        <f t="shared" si="168"/>
        <v>Junio-2025</v>
      </c>
      <c r="D2466" s="58" t="s">
        <v>81</v>
      </c>
      <c r="E2466" s="68">
        <v>333330.24200000067</v>
      </c>
      <c r="F2466" s="68">
        <v>137543137.9140996</v>
      </c>
      <c r="G2466" s="60">
        <f>+Tabla1[[#This Row],[Toneladas Km (Ton.Km)]]/Tabla1[[#This Row],[Toneladas (Ton)]]</f>
        <v>412.63324050297041</v>
      </c>
      <c r="H2466" s="56">
        <v>8745706405.2669411</v>
      </c>
      <c r="I2466" s="56">
        <f t="shared" si="171"/>
        <v>26237.362541100978</v>
      </c>
      <c r="J2466" s="56">
        <f t="shared" si="172"/>
        <v>63.585188893457804</v>
      </c>
      <c r="K2466" s="56"/>
      <c r="L2466" s="56" t="str">
        <f>+VLOOKUP(Tabla1[[#This Row],[Operador]],OPE_6[#All],9,FALSE)</f>
        <v>B-FEP SA</v>
      </c>
    </row>
    <row r="2467" spans="1:12" x14ac:dyDescent="0.2">
      <c r="A2467" s="58">
        <v>2025</v>
      </c>
      <c r="B2467" s="58" t="s">
        <v>15</v>
      </c>
      <c r="C2467" s="59" t="str">
        <f t="shared" si="168"/>
        <v>Junio-2025</v>
      </c>
      <c r="D2467" s="58" t="s">
        <v>7</v>
      </c>
      <c r="E2467" s="68">
        <v>653806.14</v>
      </c>
      <c r="F2467" s="68">
        <v>252494927.31</v>
      </c>
      <c r="G2467" s="60">
        <f>+Tabla1[[#This Row],[Toneladas Km (Ton.Km)]]/Tabla1[[#This Row],[Toneladas (Ton)]]</f>
        <v>386.19234641938357</v>
      </c>
      <c r="H2467" s="56">
        <v>11718217765.859999</v>
      </c>
      <c r="I2467" s="56">
        <f t="shared" si="171"/>
        <v>17923.07696262993</v>
      </c>
      <c r="J2467" s="56">
        <f t="shared" si="172"/>
        <v>46.409715595881998</v>
      </c>
      <c r="K2467" s="56"/>
      <c r="L2467" s="56" t="str">
        <f>+VLOOKUP(Tabla1[[#This Row],[Operador]],OPE_6[#All],9,FALSE)</f>
        <v>C-NCA SA</v>
      </c>
    </row>
    <row r="2468" spans="1:12" x14ac:dyDescent="0.2">
      <c r="A2468" s="58">
        <v>2025</v>
      </c>
      <c r="B2468" s="58" t="s">
        <v>15</v>
      </c>
      <c r="C2468" s="59" t="str">
        <f t="shared" si="168"/>
        <v>Junio-2025</v>
      </c>
      <c r="D2468" s="58" t="s">
        <v>8</v>
      </c>
      <c r="E2468" s="68">
        <v>222418.14000000028</v>
      </c>
      <c r="F2468" s="68">
        <v>174794354.82631943</v>
      </c>
      <c r="G2468" s="60">
        <f>+Tabla1[[#This Row],[Toneladas Km (Ton.Km)]]/Tabla1[[#This Row],[Toneladas (Ton)]]</f>
        <v>785.88173980017643</v>
      </c>
      <c r="H2468" s="56">
        <v>5649514118.0499935</v>
      </c>
      <c r="I2468" s="56">
        <f t="shared" si="171"/>
        <v>25400.419759152679</v>
      </c>
      <c r="J2468" s="56">
        <f t="shared" si="172"/>
        <v>32.320918622706721</v>
      </c>
      <c r="K2468" s="56"/>
      <c r="L2468" s="56" t="str">
        <f>+VLOOKUP(Tabla1[[#This Row],[Operador]],OPE_6[#All],9,FALSE)</f>
        <v>D-BCyL SA - TAC - L. BEL</v>
      </c>
    </row>
    <row r="2469" spans="1:12" x14ac:dyDescent="0.2">
      <c r="A2469" s="58">
        <v>2025</v>
      </c>
      <c r="B2469" s="58" t="s">
        <v>15</v>
      </c>
      <c r="C2469" s="59" t="str">
        <f t="shared" si="168"/>
        <v>Junio-2025</v>
      </c>
      <c r="D2469" s="58" t="s">
        <v>9</v>
      </c>
      <c r="E2469" s="68">
        <v>37794.659999999996</v>
      </c>
      <c r="F2469" s="68">
        <v>25790447.960000001</v>
      </c>
      <c r="G2469" s="60">
        <f>+Tabla1[[#This Row],[Toneladas Km (Ton.Km)]]/Tabla1[[#This Row],[Toneladas (Ton)]]</f>
        <v>682.38338326102166</v>
      </c>
      <c r="H2469" s="56">
        <v>642771387.77039993</v>
      </c>
      <c r="I2469" s="56">
        <f t="shared" si="171"/>
        <v>17006.936635238948</v>
      </c>
      <c r="J2469" s="56">
        <f t="shared" si="172"/>
        <v>24.922846969052799</v>
      </c>
      <c r="K2469" s="56"/>
      <c r="L2469" s="56" t="str">
        <f>+VLOOKUP(Tabla1[[#This Row],[Operador]],OPE_6[#All],9,FALSE)</f>
        <v>E-BCyL SA - TAC - L. URQ</v>
      </c>
    </row>
    <row r="2470" spans="1:12" x14ac:dyDescent="0.2">
      <c r="A2470" s="58">
        <v>2025</v>
      </c>
      <c r="B2470" s="58" t="s">
        <v>15</v>
      </c>
      <c r="C2470" s="59" t="str">
        <f t="shared" si="168"/>
        <v>Junio-2025</v>
      </c>
      <c r="D2470" s="58" t="s">
        <v>10</v>
      </c>
      <c r="E2470" s="68">
        <v>386598.85</v>
      </c>
      <c r="F2470" s="68">
        <v>189988585.14000002</v>
      </c>
      <c r="G2470" s="60">
        <f>+Tabla1[[#This Row],[Toneladas Km (Ton.Km)]]/Tabla1[[#This Row],[Toneladas (Ton)]]</f>
        <v>491.43598109513266</v>
      </c>
      <c r="H2470" s="56">
        <v>7119225578.5922003</v>
      </c>
      <c r="I2470" s="56">
        <f t="shared" si="171"/>
        <v>18415.020061731175</v>
      </c>
      <c r="J2470" s="56">
        <f t="shared" si="172"/>
        <v>37.471859550646897</v>
      </c>
      <c r="K2470" s="56"/>
      <c r="L2470" s="56" t="str">
        <f>+VLOOKUP(Tabla1[[#This Row],[Operador]],OPE_6[#All],9,FALSE)</f>
        <v>F-BCyL SA - TAC - L. SM</v>
      </c>
    </row>
    <row r="2471" spans="1:12" x14ac:dyDescent="0.2">
      <c r="A2471" s="58">
        <v>2025</v>
      </c>
      <c r="B2471" s="58" t="s">
        <v>15</v>
      </c>
      <c r="C2471" s="59" t="str">
        <f t="shared" si="168"/>
        <v>Junio-2025</v>
      </c>
      <c r="D2471" s="58" t="s">
        <v>48</v>
      </c>
      <c r="E2471" s="68">
        <v>12500</v>
      </c>
      <c r="F2471" s="68">
        <v>1055040</v>
      </c>
      <c r="G2471" s="60">
        <f>+Tabla1[[#This Row],[Toneladas Km (Ton.Km)]]/Tabla1[[#This Row],[Toneladas (Ton)]]</f>
        <v>84.403199999999998</v>
      </c>
      <c r="H2471" s="56">
        <v>79994543</v>
      </c>
      <c r="I2471" s="56">
        <f t="shared" si="171"/>
        <v>6399.5634399999999</v>
      </c>
      <c r="J2471" s="56">
        <f t="shared" si="172"/>
        <v>75.82133663178648</v>
      </c>
      <c r="K2471" s="56"/>
      <c r="L2471" s="56" t="str">
        <f>+VLOOKUP(Tabla1[[#This Row],[Operador]],OPE_6[#All],9,FALSE)</f>
        <v>G-TP SA</v>
      </c>
    </row>
    <row r="2472" spans="1:12" x14ac:dyDescent="0.2">
      <c r="A2472" s="58">
        <v>2025</v>
      </c>
      <c r="B2472" s="58" t="s">
        <v>16</v>
      </c>
      <c r="C2472" s="59" t="str">
        <f t="shared" ref="C2472:C2481" si="173" xml:space="preserve"> B2472 &amp; "-" &amp; A2472</f>
        <v>Julio-2025</v>
      </c>
      <c r="D2472" s="58" t="s">
        <v>6</v>
      </c>
      <c r="E2472" s="68">
        <v>388070.43999999994</v>
      </c>
      <c r="F2472" s="68">
        <v>123284176.00000003</v>
      </c>
      <c r="G2472" s="60">
        <f>+Tabla1[[#This Row],[Toneladas Km (Ton.Km)]]/Tabla1[[#This Row],[Toneladas (Ton)]]</f>
        <v>317.68504707547436</v>
      </c>
      <c r="H2472" s="56">
        <v>5884476430.7699995</v>
      </c>
      <c r="I2472" s="56">
        <f t="shared" ref="I2472:I2480" si="174">+H2472/E2472</f>
        <v>15163.423503140308</v>
      </c>
      <c r="J2472" s="56">
        <f t="shared" ref="J2472:J2480" si="175">+H2472/F2472</f>
        <v>47.730995345014904</v>
      </c>
      <c r="K2472" s="56"/>
      <c r="L2472" s="56" t="str">
        <f>+VLOOKUP(Tabla1[[#This Row],[Operador]],OPE_6[#All],9,FALSE)</f>
        <v>A-FSR SA</v>
      </c>
    </row>
    <row r="2473" spans="1:12" x14ac:dyDescent="0.2">
      <c r="A2473" s="58">
        <v>2025</v>
      </c>
      <c r="B2473" s="58" t="s">
        <v>16</v>
      </c>
      <c r="C2473" s="59" t="str">
        <f t="shared" si="173"/>
        <v>Julio-2025</v>
      </c>
      <c r="D2473" s="58" t="s">
        <v>81</v>
      </c>
      <c r="E2473" s="68">
        <v>362947.31699999946</v>
      </c>
      <c r="F2473" s="68">
        <v>153040248.86329979</v>
      </c>
      <c r="G2473" s="60">
        <f>+Tabla1[[#This Row],[Toneladas Km (Ton.Km)]]/Tabla1[[#This Row],[Toneladas (Ton)]]</f>
        <v>421.65967812706003</v>
      </c>
      <c r="H2473" s="56">
        <v>9459904468.6657429</v>
      </c>
      <c r="I2473" s="56">
        <f t="shared" si="174"/>
        <v>26064.125633599208</v>
      </c>
      <c r="J2473" s="56">
        <f t="shared" si="175"/>
        <v>61.813180120450653</v>
      </c>
      <c r="K2473" s="56"/>
      <c r="L2473" s="56" t="str">
        <f>+VLOOKUP(Tabla1[[#This Row],[Operador]],OPE_6[#All],9,FALSE)</f>
        <v>B-FEP SA</v>
      </c>
    </row>
    <row r="2474" spans="1:12" x14ac:dyDescent="0.2">
      <c r="A2474" s="58">
        <v>2025</v>
      </c>
      <c r="B2474" s="58" t="s">
        <v>16</v>
      </c>
      <c r="C2474" s="59" t="str">
        <f t="shared" si="173"/>
        <v>Julio-2025</v>
      </c>
      <c r="D2474" s="58" t="s">
        <v>7</v>
      </c>
      <c r="E2474" s="68">
        <v>689440.55999999994</v>
      </c>
      <c r="F2474" s="68">
        <v>289220593.84999996</v>
      </c>
      <c r="G2474" s="60">
        <f>+Tabla1[[#This Row],[Toneladas Km (Ton.Km)]]/Tabla1[[#This Row],[Toneladas (Ton)]]</f>
        <v>419.50040457439866</v>
      </c>
      <c r="H2474" s="56">
        <v>13336164902.620001</v>
      </c>
      <c r="I2474" s="56">
        <f t="shared" si="174"/>
        <v>19343.458560981679</v>
      </c>
      <c r="J2474" s="56">
        <f t="shared" si="175"/>
        <v>46.110702993496403</v>
      </c>
      <c r="K2474" s="56"/>
      <c r="L2474" s="56" t="str">
        <f>+VLOOKUP(Tabla1[[#This Row],[Operador]],OPE_6[#All],9,FALSE)</f>
        <v>C-NCA SA</v>
      </c>
    </row>
    <row r="2475" spans="1:12" x14ac:dyDescent="0.2">
      <c r="A2475" s="58">
        <v>2025</v>
      </c>
      <c r="B2475" s="58" t="s">
        <v>16</v>
      </c>
      <c r="C2475" s="59" t="str">
        <f t="shared" si="173"/>
        <v>Julio-2025</v>
      </c>
      <c r="D2475" s="58" t="s">
        <v>8</v>
      </c>
      <c r="E2475" s="68">
        <v>258249.63999999984</v>
      </c>
      <c r="F2475" s="68">
        <v>210301027.42302084</v>
      </c>
      <c r="G2475" s="60">
        <f>+Tabla1[[#This Row],[Toneladas Km (Ton.Km)]]/Tabla1[[#This Row],[Toneladas (Ton)]]</f>
        <v>814.33231590572973</v>
      </c>
      <c r="H2475" s="56">
        <v>6886487287.2899942</v>
      </c>
      <c r="I2475" s="56">
        <f t="shared" si="174"/>
        <v>26666.009243188098</v>
      </c>
      <c r="J2475" s="56">
        <f t="shared" si="175"/>
        <v>32.745856602202018</v>
      </c>
      <c r="K2475" s="56"/>
      <c r="L2475" s="56" t="str">
        <f>+VLOOKUP(Tabla1[[#This Row],[Operador]],OPE_6[#All],9,FALSE)</f>
        <v>D-BCyL SA - TAC - L. BEL</v>
      </c>
    </row>
    <row r="2476" spans="1:12" x14ac:dyDescent="0.2">
      <c r="A2476" s="58">
        <v>2025</v>
      </c>
      <c r="B2476" s="58" t="s">
        <v>16</v>
      </c>
      <c r="C2476" s="59" t="str">
        <f t="shared" si="173"/>
        <v>Julio-2025</v>
      </c>
      <c r="D2476" s="58" t="s">
        <v>9</v>
      </c>
      <c r="E2476" s="68">
        <v>36745.119999999995</v>
      </c>
      <c r="F2476" s="68">
        <v>24441770.559999999</v>
      </c>
      <c r="G2476" s="60">
        <f>+Tabla1[[#This Row],[Toneladas Km (Ton.Km)]]/Tabla1[[#This Row],[Toneladas (Ton)]]</f>
        <v>665.17051951388385</v>
      </c>
      <c r="H2476" s="56">
        <v>702350630.55909991</v>
      </c>
      <c r="I2476" s="56">
        <f t="shared" si="174"/>
        <v>19114.119931003082</v>
      </c>
      <c r="J2476" s="56">
        <f t="shared" si="175"/>
        <v>28.735669080722275</v>
      </c>
      <c r="K2476" s="56"/>
      <c r="L2476" s="56" t="str">
        <f>+VLOOKUP(Tabla1[[#This Row],[Operador]],OPE_6[#All],9,FALSE)</f>
        <v>E-BCyL SA - TAC - L. URQ</v>
      </c>
    </row>
    <row r="2477" spans="1:12" x14ac:dyDescent="0.2">
      <c r="A2477" s="58">
        <v>2025</v>
      </c>
      <c r="B2477" s="58" t="s">
        <v>16</v>
      </c>
      <c r="C2477" s="59" t="str">
        <f t="shared" si="173"/>
        <v>Julio-2025</v>
      </c>
      <c r="D2477" s="58" t="s">
        <v>10</v>
      </c>
      <c r="E2477" s="68">
        <v>426552.93</v>
      </c>
      <c r="F2477" s="68">
        <v>226437144.03000003</v>
      </c>
      <c r="G2477" s="60">
        <f>+Tabla1[[#This Row],[Toneladas Km (Ton.Km)]]/Tabla1[[#This Row],[Toneladas (Ton)]]</f>
        <v>530.85356612132523</v>
      </c>
      <c r="H2477" s="56">
        <v>8328147917.5391016</v>
      </c>
      <c r="I2477" s="56">
        <f t="shared" si="174"/>
        <v>19524.301280826043</v>
      </c>
      <c r="J2477" s="56">
        <f t="shared" si="175"/>
        <v>36.77907153093102</v>
      </c>
      <c r="K2477" s="56"/>
      <c r="L2477" s="56" t="str">
        <f>+VLOOKUP(Tabla1[[#This Row],[Operador]],OPE_6[#All],9,FALSE)</f>
        <v>F-BCyL SA - TAC - L. SM</v>
      </c>
    </row>
    <row r="2478" spans="1:12" x14ac:dyDescent="0.2">
      <c r="A2478" s="58">
        <v>2025</v>
      </c>
      <c r="B2478" s="58" t="s">
        <v>16</v>
      </c>
      <c r="C2478" s="59" t="str">
        <f t="shared" si="173"/>
        <v>Julio-2025</v>
      </c>
      <c r="D2478" s="58" t="s">
        <v>48</v>
      </c>
      <c r="E2478" s="68">
        <v>4800</v>
      </c>
      <c r="F2478" s="68">
        <v>403200</v>
      </c>
      <c r="G2478" s="60">
        <f>+Tabla1[[#This Row],[Toneladas Km (Ton.Km)]]/Tabla1[[#This Row],[Toneladas (Ton)]]</f>
        <v>84</v>
      </c>
      <c r="H2478" s="56">
        <v>30571163.039999999</v>
      </c>
      <c r="I2478" s="56">
        <f t="shared" si="174"/>
        <v>6368.9922999999999</v>
      </c>
      <c r="J2478" s="56">
        <f t="shared" si="175"/>
        <v>75.821336904761907</v>
      </c>
      <c r="K2478" s="56"/>
      <c r="L2478" s="56" t="str">
        <f>+VLOOKUP(Tabla1[[#This Row],[Operador]],OPE_6[#All],9,FALSE)</f>
        <v>G-TP SA</v>
      </c>
    </row>
    <row r="2479" spans="1:12" x14ac:dyDescent="0.2">
      <c r="A2479" s="61">
        <v>2025</v>
      </c>
      <c r="B2479" s="15" t="s">
        <v>28</v>
      </c>
      <c r="C2479" s="62" t="str">
        <f xml:space="preserve"> B2479 &amp; "-" &amp; A2479</f>
        <v>Agosto-2025</v>
      </c>
      <c r="D2479" s="61" t="s">
        <v>6</v>
      </c>
      <c r="E2479" s="70">
        <v>382925.72099999996</v>
      </c>
      <c r="F2479" s="70">
        <v>123026887</v>
      </c>
      <c r="G2479" s="63">
        <f>+Tabla1[[#This Row],[Toneladas Km (Ton.Km)]]/Tabla1[[#This Row],[Toneladas (Ton)]]</f>
        <v>321.28133539507002</v>
      </c>
      <c r="H2479" s="64">
        <v>6175226043.8699999</v>
      </c>
      <c r="I2479" s="64">
        <f>+H2479/E2479</f>
        <v>16126.433157176194</v>
      </c>
      <c r="J2479" s="64">
        <f>+H2479/F2479</f>
        <v>50.194117679901957</v>
      </c>
      <c r="K2479" s="64"/>
      <c r="L2479" s="64" t="str">
        <f>+VLOOKUP(Tabla1[[#This Row],[Operador]],OPE_6[#All],9,FALSE)</f>
        <v>A-FSR SA</v>
      </c>
    </row>
    <row r="2480" spans="1:12" x14ac:dyDescent="0.2">
      <c r="A2480" s="15">
        <v>2025</v>
      </c>
      <c r="B2480" s="15" t="s">
        <v>28</v>
      </c>
      <c r="C2480" s="62" t="str">
        <f t="shared" si="173"/>
        <v>Agosto-2025</v>
      </c>
      <c r="D2480" s="15" t="s">
        <v>81</v>
      </c>
      <c r="E2480" s="67">
        <v>395359.37299999973</v>
      </c>
      <c r="F2480" s="67">
        <v>152344661.7584998</v>
      </c>
      <c r="G2480" s="60">
        <f>+Tabla1[[#This Row],[Toneladas Km (Ton.Km)]]/Tabla1[[#This Row],[Toneladas (Ton)]]</f>
        <v>385.33211089066532</v>
      </c>
      <c r="H2480" s="18">
        <v>8897443318.9529228</v>
      </c>
      <c r="I2480" s="56">
        <f t="shared" si="174"/>
        <v>22504.698071121558</v>
      </c>
      <c r="J2480" s="56">
        <f t="shared" si="175"/>
        <v>58.403380966885145</v>
      </c>
      <c r="K2480" s="18"/>
      <c r="L2480" s="18" t="str">
        <f>+VLOOKUP(Tabla1[[#This Row],[Operador]],OPE_6[#All],9,FALSE)</f>
        <v>B-FEP SA</v>
      </c>
    </row>
    <row r="2481" spans="1:12" x14ac:dyDescent="0.2">
      <c r="A2481" s="15">
        <v>2025</v>
      </c>
      <c r="B2481" s="15" t="s">
        <v>28</v>
      </c>
      <c r="C2481" s="62" t="str">
        <f t="shared" si="173"/>
        <v>Agosto-2025</v>
      </c>
      <c r="D2481" s="15" t="s">
        <v>7</v>
      </c>
      <c r="E2481" s="67">
        <v>664300.35000000009</v>
      </c>
      <c r="F2481" s="67">
        <v>286380507.25</v>
      </c>
      <c r="G2481" s="60">
        <f>+Tabla1[[#This Row],[Toneladas Km (Ton.Km)]]/Tabla1[[#This Row],[Toneladas (Ton)]]</f>
        <v>431.10094289427963</v>
      </c>
      <c r="H2481" s="18">
        <v>13074443894.121599</v>
      </c>
      <c r="I2481" s="56">
        <f t="shared" ref="I2481" si="176">+H2481/E2481</f>
        <v>19681.524921854394</v>
      </c>
      <c r="J2481" s="56">
        <f t="shared" ref="J2481" si="177">+H2481/F2481</f>
        <v>45.654098526713184</v>
      </c>
      <c r="K2481" s="18"/>
      <c r="L2481" s="18" t="str">
        <f>+VLOOKUP(Tabla1[[#This Row],[Operador]],OPE_6[#All],9,FALSE)</f>
        <v>C-NCA SA</v>
      </c>
    </row>
    <row r="2482" spans="1:12" x14ac:dyDescent="0.2">
      <c r="A2482" s="61">
        <v>2025</v>
      </c>
      <c r="B2482" s="15" t="s">
        <v>28</v>
      </c>
      <c r="C2482" s="62" t="str">
        <f xml:space="preserve"> B2482 &amp; "-" &amp; A2482</f>
        <v>Agosto-2025</v>
      </c>
      <c r="D2482" s="58" t="s">
        <v>8</v>
      </c>
      <c r="E2482" s="70">
        <v>257674.90000000002</v>
      </c>
      <c r="F2482" s="70">
        <v>210824783.99006033</v>
      </c>
      <c r="G2482" s="63">
        <f>+Tabla1[[#This Row],[Toneladas Km (Ton.Km)]]/Tabla1[[#This Row],[Toneladas (Ton)]]</f>
        <v>818.18129740250333</v>
      </c>
      <c r="H2482" s="64">
        <v>6923542044.7500019</v>
      </c>
      <c r="I2482" s="64">
        <f>+H2482/E2482</f>
        <v>26869.291672374769</v>
      </c>
      <c r="J2482" s="64">
        <f>+H2482/F2482</f>
        <v>32.840266280440837</v>
      </c>
      <c r="K2482" s="64"/>
      <c r="L2482" s="64" t="str">
        <f>+VLOOKUP(Tabla1[[#This Row],[Operador]],OPE_6[#All],9,FALSE)</f>
        <v>D-BCyL SA - TAC - L. BEL</v>
      </c>
    </row>
    <row r="2483" spans="1:12" x14ac:dyDescent="0.2">
      <c r="A2483" s="61">
        <v>2025</v>
      </c>
      <c r="B2483" s="15" t="s">
        <v>28</v>
      </c>
      <c r="C2483" s="62" t="str">
        <f xml:space="preserve"> B2483 &amp; "-" &amp; A2483</f>
        <v>Agosto-2025</v>
      </c>
      <c r="D2483" s="61" t="s">
        <v>9</v>
      </c>
      <c r="E2483" s="70">
        <v>39609.660000000003</v>
      </c>
      <c r="F2483" s="70">
        <v>26570449.560000002</v>
      </c>
      <c r="G2483" s="63">
        <f>+Tabla1[[#This Row],[Toneladas Km (Ton.Km)]]/Tabla1[[#This Row],[Toneladas (Ton)]]</f>
        <v>670.80731215567107</v>
      </c>
      <c r="H2483" s="64">
        <v>721403522.7184</v>
      </c>
      <c r="I2483" s="64">
        <f>+H2483/E2483</f>
        <v>18212.817850958578</v>
      </c>
      <c r="J2483" s="64">
        <f>+H2483/F2483</f>
        <v>27.150595291561185</v>
      </c>
      <c r="K2483" s="64"/>
      <c r="L2483" s="64" t="str">
        <f>+VLOOKUP(Tabla1[[#This Row],[Operador]],OPE_6[#All],9,FALSE)</f>
        <v>E-BCyL SA - TAC - L. URQ</v>
      </c>
    </row>
    <row r="2484" spans="1:12" x14ac:dyDescent="0.2">
      <c r="A2484" s="61">
        <v>2025</v>
      </c>
      <c r="B2484" s="15" t="s">
        <v>28</v>
      </c>
      <c r="C2484" s="62" t="str">
        <f xml:space="preserve"> B2484 &amp; "-" &amp; A2484</f>
        <v>Agosto-2025</v>
      </c>
      <c r="D2484" s="61" t="s">
        <v>10</v>
      </c>
      <c r="E2484" s="70">
        <v>373259.49000000005</v>
      </c>
      <c r="F2484" s="70">
        <v>189528983.84000003</v>
      </c>
      <c r="G2484" s="63">
        <f>+Tabla1[[#This Row],[Toneladas Km (Ton.Km)]]/Tabla1[[#This Row],[Toneladas (Ton)]]</f>
        <v>507.76735466257003</v>
      </c>
      <c r="H2484" s="64">
        <v>7300840229.2145977</v>
      </c>
      <c r="I2484" s="64">
        <f>+H2484/E2484</f>
        <v>19559.690844604102</v>
      </c>
      <c r="J2484" s="64">
        <f>+H2484/F2484</f>
        <v>38.520969623189409</v>
      </c>
      <c r="K2484" s="64"/>
      <c r="L2484" s="64" t="str">
        <f>+VLOOKUP(Tabla1[[#This Row],[Operador]],OPE_6[#All],9,FALSE)</f>
        <v>F-BCyL SA - TAC - L. SM</v>
      </c>
    </row>
    <row r="2485" spans="1:12" x14ac:dyDescent="0.2">
      <c r="A2485" s="61">
        <v>2025</v>
      </c>
      <c r="B2485" s="61" t="s">
        <v>28</v>
      </c>
      <c r="C2485" s="62" t="str">
        <f xml:space="preserve"> B2485 &amp; "-" &amp; A2485</f>
        <v>Agosto-2025</v>
      </c>
      <c r="D2485" s="58" t="s">
        <v>48</v>
      </c>
      <c r="E2485" s="70">
        <v>0</v>
      </c>
      <c r="F2485" s="70">
        <v>0</v>
      </c>
      <c r="G2485" s="63" t="e">
        <f>+Tabla1[[#This Row],[Toneladas Km (Ton.Km)]]/Tabla1[[#This Row],[Toneladas (Ton)]]</f>
        <v>#DIV/0!</v>
      </c>
      <c r="H2485" s="64">
        <v>0</v>
      </c>
      <c r="I2485" s="64" t="e">
        <f>+H2485/E2485</f>
        <v>#DIV/0!</v>
      </c>
      <c r="J2485" s="64" t="e">
        <f>+H2485/F2485</f>
        <v>#DIV/0!</v>
      </c>
      <c r="K2485" s="64"/>
      <c r="L2485" s="64" t="str">
        <f>+VLOOKUP(Tabla1[[#This Row],[Operador]],OPE_6[#All],9,FALSE)</f>
        <v>G-TP SA</v>
      </c>
    </row>
    <row r="2486" spans="1:12" x14ac:dyDescent="0.2">
      <c r="A2486" s="61">
        <v>2025</v>
      </c>
      <c r="B2486" s="61" t="s">
        <v>29</v>
      </c>
      <c r="C2486" s="62" t="str">
        <f t="shared" ref="C2486:C2499" si="178" xml:space="preserve"> B2486 &amp; "-" &amp; A2486</f>
        <v>Septiembre-2025</v>
      </c>
      <c r="D2486" s="61" t="s">
        <v>6</v>
      </c>
      <c r="E2486" s="70">
        <v>359941.35199999996</v>
      </c>
      <c r="F2486" s="70">
        <v>118536639.00000001</v>
      </c>
      <c r="G2486" s="63">
        <f>+Tabla1[[#This Row],[Toneladas Km (Ton.Km)]]/Tabla1[[#This Row],[Toneladas (Ton)]]</f>
        <v>329.32209189457075</v>
      </c>
      <c r="H2486" s="64">
        <v>5927334059.6599998</v>
      </c>
      <c r="I2486" s="64">
        <f>+H2486/E2486</f>
        <v>16467.49957104123</v>
      </c>
      <c r="J2486" s="64">
        <f>+H2486/F2486</f>
        <v>50.004235902622469</v>
      </c>
      <c r="K2486" s="64"/>
      <c r="L2486" s="64" t="str">
        <f>+VLOOKUP(Tabla1[[#This Row],[Operador]],OPE_6[#All],9,FALSE)</f>
        <v>A-FSR SA</v>
      </c>
    </row>
    <row r="2487" spans="1:12" x14ac:dyDescent="0.2">
      <c r="A2487" s="61">
        <v>2025</v>
      </c>
      <c r="B2487" s="61" t="s">
        <v>29</v>
      </c>
      <c r="C2487" s="62" t="str">
        <f t="shared" si="178"/>
        <v>Septiembre-2025</v>
      </c>
      <c r="D2487" s="61" t="s">
        <v>81</v>
      </c>
      <c r="E2487" s="70">
        <v>307689.94499999995</v>
      </c>
      <c r="F2487" s="70">
        <v>120863816.86840001</v>
      </c>
      <c r="G2487" s="63">
        <f>+Tabla1[[#This Row],[Toneladas Km (Ton.Km)]]/Tabla1[[#This Row],[Toneladas (Ton)]]</f>
        <v>392.81042111532122</v>
      </c>
      <c r="H2487" s="64">
        <v>7174930806.6681604</v>
      </c>
      <c r="I2487" s="64">
        <f t="shared" ref="I2487:I2492" si="179">+H2487/E2487</f>
        <v>23318.704180171248</v>
      </c>
      <c r="J2487" s="64">
        <f t="shared" ref="J2487:J2492" si="180">+H2487/F2487</f>
        <v>59.363761567123362</v>
      </c>
      <c r="K2487" s="64"/>
      <c r="L2487" s="64" t="str">
        <f>+VLOOKUP(Tabla1[[#This Row],[Operador]],OPE_6[#All],9,FALSE)</f>
        <v>B-FEP SA</v>
      </c>
    </row>
    <row r="2488" spans="1:12" x14ac:dyDescent="0.2">
      <c r="A2488" s="61">
        <v>2025</v>
      </c>
      <c r="B2488" s="61" t="s">
        <v>29</v>
      </c>
      <c r="C2488" s="62" t="str">
        <f t="shared" si="178"/>
        <v>Septiembre-2025</v>
      </c>
      <c r="D2488" s="61" t="s">
        <v>7</v>
      </c>
      <c r="E2488" s="70">
        <v>611506.80999999994</v>
      </c>
      <c r="F2488" s="70">
        <v>254088557.22</v>
      </c>
      <c r="G2488" s="63">
        <f>+Tabla1[[#This Row],[Toneladas Km (Ton.Km)]]/Tabla1[[#This Row],[Toneladas (Ton)]]</f>
        <v>415.51222826120289</v>
      </c>
      <c r="H2488" s="64">
        <v>11826580208.32</v>
      </c>
      <c r="I2488" s="64">
        <f t="shared" si="179"/>
        <v>19340.062964008528</v>
      </c>
      <c r="J2488" s="64">
        <f t="shared" si="180"/>
        <v>46.545111427745546</v>
      </c>
      <c r="K2488" s="64"/>
      <c r="L2488" s="64" t="str">
        <f>+VLOOKUP(Tabla1[[#This Row],[Operador]],OPE_6[#All],9,FALSE)</f>
        <v>C-NCA SA</v>
      </c>
    </row>
    <row r="2489" spans="1:12" x14ac:dyDescent="0.2">
      <c r="A2489" s="61">
        <v>2025</v>
      </c>
      <c r="B2489" s="61" t="s">
        <v>29</v>
      </c>
      <c r="C2489" s="62" t="str">
        <f t="shared" si="178"/>
        <v>Septiembre-2025</v>
      </c>
      <c r="D2489" s="61" t="s">
        <v>8</v>
      </c>
      <c r="E2489" s="70">
        <v>227784.25999999975</v>
      </c>
      <c r="F2489" s="70">
        <v>192270435.49844632</v>
      </c>
      <c r="G2489" s="63">
        <f>+Tabla1[[#This Row],[Toneladas Km (Ton.Km)]]/Tabla1[[#This Row],[Toneladas (Ton)]]</f>
        <v>844.09008549777116</v>
      </c>
      <c r="H2489" s="64">
        <v>6352662531.849987</v>
      </c>
      <c r="I2489" s="64">
        <f t="shared" si="179"/>
        <v>27888.944266166563</v>
      </c>
      <c r="J2489" s="64">
        <f t="shared" si="180"/>
        <v>33.040246231206574</v>
      </c>
      <c r="K2489" s="64"/>
      <c r="L2489" s="64" t="str">
        <f>+VLOOKUP(Tabla1[[#This Row],[Operador]],OPE_6[#All],9,FALSE)</f>
        <v>D-BCyL SA - TAC - L. BEL</v>
      </c>
    </row>
    <row r="2490" spans="1:12" x14ac:dyDescent="0.2">
      <c r="A2490" s="61">
        <v>2025</v>
      </c>
      <c r="B2490" s="61" t="s">
        <v>29</v>
      </c>
      <c r="C2490" s="62" t="str">
        <f t="shared" si="178"/>
        <v>Septiembre-2025</v>
      </c>
      <c r="D2490" s="61" t="s">
        <v>9</v>
      </c>
      <c r="E2490" s="70">
        <v>38052.499999999993</v>
      </c>
      <c r="F2490" s="70">
        <v>22919251.16</v>
      </c>
      <c r="G2490" s="63">
        <f>+Tabla1[[#This Row],[Toneladas Km (Ton.Km)]]/Tabla1[[#This Row],[Toneladas (Ton)]]</f>
        <v>602.30605505551557</v>
      </c>
      <c r="H2490" s="64">
        <v>641875116.25180006</v>
      </c>
      <c r="I2490" s="64">
        <f t="shared" si="179"/>
        <v>16868.145752625984</v>
      </c>
      <c r="J2490" s="64">
        <f t="shared" si="180"/>
        <v>28.005937531329014</v>
      </c>
      <c r="K2490" s="64"/>
      <c r="L2490" s="64" t="str">
        <f>+VLOOKUP(Tabla1[[#This Row],[Operador]],OPE_6[#All],9,FALSE)</f>
        <v>E-BCyL SA - TAC - L. URQ</v>
      </c>
    </row>
    <row r="2491" spans="1:12" x14ac:dyDescent="0.2">
      <c r="A2491" s="61">
        <v>2025</v>
      </c>
      <c r="B2491" s="61" t="s">
        <v>29</v>
      </c>
      <c r="C2491" s="62" t="str">
        <f t="shared" si="178"/>
        <v>Septiembre-2025</v>
      </c>
      <c r="D2491" s="61" t="s">
        <v>10</v>
      </c>
      <c r="E2491" s="70">
        <v>341749.69000000006</v>
      </c>
      <c r="F2491" s="70">
        <v>191975042.56999999</v>
      </c>
      <c r="G2491" s="63">
        <f>+Tabla1[[#This Row],[Toneladas Km (Ton.Km)]]/Tabla1[[#This Row],[Toneladas (Ton)]]</f>
        <v>561.74167288930084</v>
      </c>
      <c r="H2491" s="64">
        <v>8005972862.2540998</v>
      </c>
      <c r="I2491" s="64">
        <f t="shared" si="179"/>
        <v>23426.423187842829</v>
      </c>
      <c r="J2491" s="64">
        <f t="shared" si="180"/>
        <v>41.703196181529044</v>
      </c>
      <c r="K2491" s="64"/>
      <c r="L2491" s="64" t="str">
        <f>+VLOOKUP(Tabla1[[#This Row],[Operador]],OPE_6[#All],9,FALSE)</f>
        <v>F-BCyL SA - TAC - L. SM</v>
      </c>
    </row>
    <row r="2492" spans="1:12" x14ac:dyDescent="0.2">
      <c r="A2492" s="61">
        <v>2025</v>
      </c>
      <c r="B2492" s="61" t="s">
        <v>29</v>
      </c>
      <c r="C2492" s="62" t="str">
        <f t="shared" si="178"/>
        <v>Septiembre-2025</v>
      </c>
      <c r="D2492" s="61" t="s">
        <v>48</v>
      </c>
      <c r="E2492" s="70">
        <v>0</v>
      </c>
      <c r="F2492" s="70">
        <v>0</v>
      </c>
      <c r="G2492" s="63" t="e">
        <f>+Tabla1[[#This Row],[Toneladas Km (Ton.Km)]]/Tabla1[[#This Row],[Toneladas (Ton)]]</f>
        <v>#DIV/0!</v>
      </c>
      <c r="H2492" s="64">
        <v>0</v>
      </c>
      <c r="I2492" s="64" t="e">
        <f t="shared" si="179"/>
        <v>#DIV/0!</v>
      </c>
      <c r="J2492" s="64" t="e">
        <f t="shared" si="180"/>
        <v>#DIV/0!</v>
      </c>
      <c r="K2492" s="64"/>
      <c r="L2492" s="64" t="str">
        <f>+VLOOKUP(Tabla1[[#This Row],[Operador]],OPE_6[#All],9,FALSE)</f>
        <v>G-TP SA</v>
      </c>
    </row>
    <row r="2493" spans="1:12" x14ac:dyDescent="0.2">
      <c r="A2493" s="61">
        <v>2025</v>
      </c>
      <c r="B2493" s="61" t="s">
        <v>30</v>
      </c>
      <c r="C2493" s="62" t="str">
        <f t="shared" si="178"/>
        <v>Octubre-2025</v>
      </c>
      <c r="D2493" s="61" t="s">
        <v>6</v>
      </c>
      <c r="E2493" s="70">
        <v>379451.80899999995</v>
      </c>
      <c r="F2493" s="70">
        <v>124931747.99999999</v>
      </c>
      <c r="G2493" s="63">
        <f>+Tabla1[[#This Row],[Toneladas Km (Ton.Km)]]/Tabla1[[#This Row],[Toneladas (Ton)]]</f>
        <v>329.24272605062214</v>
      </c>
      <c r="H2493" s="64">
        <v>6479103537.8199997</v>
      </c>
      <c r="I2493" s="64">
        <f t="shared" ref="I2493:I2499" si="181">+H2493/E2493</f>
        <v>17074.90486050101</v>
      </c>
      <c r="J2493" s="64">
        <f t="shared" ref="J2493:J2499" si="182">+H2493/F2493</f>
        <v>51.861145317681782</v>
      </c>
      <c r="K2493" s="64"/>
      <c r="L2493" s="64" t="str">
        <f>+VLOOKUP(Tabla1[[#This Row],[Operador]],OPE_6[#All],9,FALSE)</f>
        <v>A-FSR SA</v>
      </c>
    </row>
    <row r="2494" spans="1:12" x14ac:dyDescent="0.2">
      <c r="A2494" s="61">
        <v>2025</v>
      </c>
      <c r="B2494" s="61" t="s">
        <v>30</v>
      </c>
      <c r="C2494" s="62" t="str">
        <f t="shared" si="178"/>
        <v>Octubre-2025</v>
      </c>
      <c r="D2494" s="61" t="s">
        <v>81</v>
      </c>
      <c r="E2494" s="70">
        <v>339729.0930000004</v>
      </c>
      <c r="F2494" s="70">
        <v>136223640.14720002</v>
      </c>
      <c r="G2494" s="63">
        <f>+Tabla1[[#This Row],[Toneladas Km (Ton.Km)]]/Tabla1[[#This Row],[Toneladas (Ton)]]</f>
        <v>400.97725792121037</v>
      </c>
      <c r="H2494" s="64">
        <v>7669079129.6083126</v>
      </c>
      <c r="I2494" s="64">
        <f t="shared" si="181"/>
        <v>22574.101799424941</v>
      </c>
      <c r="J2494" s="64">
        <f t="shared" si="182"/>
        <v>56.297711038416594</v>
      </c>
      <c r="K2494" s="64"/>
      <c r="L2494" s="64" t="str">
        <f>+VLOOKUP(Tabla1[[#This Row],[Operador]],OPE_6[#All],9,FALSE)</f>
        <v>B-FEP SA</v>
      </c>
    </row>
    <row r="2495" spans="1:12" x14ac:dyDescent="0.2">
      <c r="A2495" s="61">
        <v>2025</v>
      </c>
      <c r="B2495" s="61" t="s">
        <v>30</v>
      </c>
      <c r="C2495" s="62" t="str">
        <f t="shared" si="178"/>
        <v>Octubre-2025</v>
      </c>
      <c r="D2495" s="61" t="s">
        <v>7</v>
      </c>
      <c r="E2495" s="70">
        <v>607618.19999999995</v>
      </c>
      <c r="F2495" s="70">
        <v>266881929.47000003</v>
      </c>
      <c r="G2495" s="63">
        <f>+Tabla1[[#This Row],[Toneladas Km (Ton.Km)]]/Tabla1[[#This Row],[Toneladas (Ton)]]</f>
        <v>439.22635870683274</v>
      </c>
      <c r="H2495" s="64">
        <v>12502158395.369999</v>
      </c>
      <c r="I2495" s="64">
        <f t="shared" si="181"/>
        <v>20575.681234317864</v>
      </c>
      <c r="J2495" s="64">
        <f t="shared" si="182"/>
        <v>46.845278809989104</v>
      </c>
      <c r="K2495" s="64"/>
      <c r="L2495" s="64" t="str">
        <f>+VLOOKUP(Tabla1[[#This Row],[Operador]],OPE_6[#All],9,FALSE)</f>
        <v>C-NCA SA</v>
      </c>
    </row>
    <row r="2496" spans="1:12" x14ac:dyDescent="0.2">
      <c r="A2496" s="61">
        <v>2025</v>
      </c>
      <c r="B2496" s="61" t="s">
        <v>30</v>
      </c>
      <c r="C2496" s="62" t="str">
        <f t="shared" si="178"/>
        <v>Octubre-2025</v>
      </c>
      <c r="D2496" s="61" t="s">
        <v>8</v>
      </c>
      <c r="E2496" s="70">
        <v>266687.23999999987</v>
      </c>
      <c r="F2496" s="70">
        <v>206062800.08677593</v>
      </c>
      <c r="G2496" s="63">
        <f>+Tabla1[[#This Row],[Toneladas Km (Ton.Km)]]/Tabla1[[#This Row],[Toneladas (Ton)]]</f>
        <v>772.67588838062159</v>
      </c>
      <c r="H2496" s="64">
        <v>6877034224.6100054</v>
      </c>
      <c r="I2496" s="64">
        <f t="shared" si="181"/>
        <v>25786.888883810145</v>
      </c>
      <c r="J2496" s="64">
        <f t="shared" si="182"/>
        <v>33.373487217071641</v>
      </c>
      <c r="K2496" s="64"/>
      <c r="L2496" s="64" t="str">
        <f>+VLOOKUP(Tabla1[[#This Row],[Operador]],OPE_6[#All],9,FALSE)</f>
        <v>D-BCyL SA - TAC - L. BEL</v>
      </c>
    </row>
    <row r="2497" spans="1:12" x14ac:dyDescent="0.2">
      <c r="A2497" s="61">
        <v>2025</v>
      </c>
      <c r="B2497" s="61" t="s">
        <v>30</v>
      </c>
      <c r="C2497" s="62" t="str">
        <f t="shared" si="178"/>
        <v>Octubre-2025</v>
      </c>
      <c r="D2497" s="61" t="s">
        <v>9</v>
      </c>
      <c r="E2497" s="70">
        <v>40070.559999999998</v>
      </c>
      <c r="F2497" s="70">
        <v>27706407.360000007</v>
      </c>
      <c r="G2497" s="63">
        <f>+Tabla1[[#This Row],[Toneladas Km (Ton.Km)]]/Tabla1[[#This Row],[Toneladas (Ton)]]</f>
        <v>691.44048298800931</v>
      </c>
      <c r="H2497" s="64">
        <v>739973399.14240003</v>
      </c>
      <c r="I2497" s="64">
        <f t="shared" si="181"/>
        <v>18466.759614599847</v>
      </c>
      <c r="J2497" s="64">
        <f t="shared" si="182"/>
        <v>26.70766330429063</v>
      </c>
      <c r="K2497" s="64"/>
      <c r="L2497" s="64" t="str">
        <f>+VLOOKUP(Tabla1[[#This Row],[Operador]],OPE_6[#All],9,FALSE)</f>
        <v>E-BCyL SA - TAC - L. URQ</v>
      </c>
    </row>
    <row r="2498" spans="1:12" x14ac:dyDescent="0.2">
      <c r="A2498" s="61">
        <v>2025</v>
      </c>
      <c r="B2498" s="61" t="s">
        <v>30</v>
      </c>
      <c r="C2498" s="62" t="str">
        <f t="shared" si="178"/>
        <v>Octubre-2025</v>
      </c>
      <c r="D2498" s="61" t="s">
        <v>10</v>
      </c>
      <c r="E2498" s="70">
        <v>356918.91</v>
      </c>
      <c r="F2498" s="70">
        <v>192563608.45999998</v>
      </c>
      <c r="G2498" s="63">
        <f>+Tabla1[[#This Row],[Toneladas Km (Ton.Km)]]/Tabla1[[#This Row],[Toneladas (Ton)]]</f>
        <v>539.51640853100218</v>
      </c>
      <c r="H2498" s="64">
        <v>8010440492.6908007</v>
      </c>
      <c r="I2498" s="64">
        <f t="shared" si="181"/>
        <v>22443.306499761533</v>
      </c>
      <c r="J2498" s="64">
        <f t="shared" si="182"/>
        <v>41.598932200913545</v>
      </c>
      <c r="K2498" s="64"/>
      <c r="L2498" s="64" t="str">
        <f>+VLOOKUP(Tabla1[[#This Row],[Operador]],OPE_6[#All],9,FALSE)</f>
        <v>F-BCyL SA - TAC - L. SM</v>
      </c>
    </row>
    <row r="2499" spans="1:12" x14ac:dyDescent="0.2">
      <c r="A2499" s="61">
        <v>2025</v>
      </c>
      <c r="B2499" s="61" t="s">
        <v>30</v>
      </c>
      <c r="C2499" s="62" t="str">
        <f t="shared" si="178"/>
        <v>Octubre-2025</v>
      </c>
      <c r="D2499" s="61" t="s">
        <v>48</v>
      </c>
      <c r="E2499" s="70">
        <v>0</v>
      </c>
      <c r="F2499" s="70">
        <v>0</v>
      </c>
      <c r="G2499" s="63" t="e">
        <f>+Tabla1[[#This Row],[Toneladas Km (Ton.Km)]]/Tabla1[[#This Row],[Toneladas (Ton)]]</f>
        <v>#DIV/0!</v>
      </c>
      <c r="H2499" s="64">
        <v>0</v>
      </c>
      <c r="I2499" s="64" t="e">
        <f t="shared" si="181"/>
        <v>#DIV/0!</v>
      </c>
      <c r="J2499" s="64" t="e">
        <f t="shared" si="182"/>
        <v>#DIV/0!</v>
      </c>
      <c r="K2499" s="64"/>
      <c r="L2499" s="64" t="str">
        <f>+VLOOKUP(Tabla1[[#This Row],[Operador]],OPE_6[#All],9,FALSE)</f>
        <v>G-TP SA</v>
      </c>
    </row>
    <row r="2500" spans="1:12" x14ac:dyDescent="0.2">
      <c r="A2500" s="15">
        <v>2025</v>
      </c>
      <c r="B2500" s="15" t="s">
        <v>31</v>
      </c>
      <c r="C2500" s="16" t="str">
        <f t="shared" ref="C2500:C2506" si="183" xml:space="preserve"> B2500 &amp; "-" &amp; A2500</f>
        <v>Noviembre-2025</v>
      </c>
      <c r="D2500" s="15" t="s">
        <v>6</v>
      </c>
      <c r="E2500" s="67">
        <v>347280.70599999989</v>
      </c>
      <c r="F2500" s="67">
        <v>116651913.00000001</v>
      </c>
      <c r="G2500" s="63">
        <f>+Tabla1[[#This Row],[Toneladas Km (Ton.Km)]]/Tabla1[[#This Row],[Toneladas (Ton)]]</f>
        <v>335.90093254417667</v>
      </c>
      <c r="H2500" s="18">
        <v>6222678597.4900007</v>
      </c>
      <c r="I2500" s="64">
        <f t="shared" ref="I2500:I2506" si="184">+H2500/E2500</f>
        <v>17918.296323349456</v>
      </c>
      <c r="J2500" s="64">
        <f t="shared" ref="J2500:J2506" si="185">+H2500/F2500</f>
        <v>53.343991002445023</v>
      </c>
      <c r="K2500" s="18"/>
      <c r="L2500" s="18" t="str">
        <f>+VLOOKUP(Tabla1[[#This Row],[Operador]],OPE_6[#All],9,FALSE)</f>
        <v>A-FSR SA</v>
      </c>
    </row>
    <row r="2501" spans="1:12" x14ac:dyDescent="0.2">
      <c r="A2501" s="15">
        <v>2025</v>
      </c>
      <c r="B2501" s="15" t="s">
        <v>31</v>
      </c>
      <c r="C2501" s="16" t="str">
        <f t="shared" si="183"/>
        <v>Noviembre-2025</v>
      </c>
      <c r="D2501" s="15" t="s">
        <v>81</v>
      </c>
      <c r="E2501" s="67">
        <v>285449.98999999958</v>
      </c>
      <c r="F2501" s="67">
        <v>117828285.06199965</v>
      </c>
      <c r="G2501" s="63">
        <f>+Tabla1[[#This Row],[Toneladas Km (Ton.Km)]]/Tabla1[[#This Row],[Toneladas (Ton)]]</f>
        <v>412.78083443618203</v>
      </c>
      <c r="H2501" s="18">
        <v>6313137701.8135071</v>
      </c>
      <c r="I2501" s="64">
        <f t="shared" si="184"/>
        <v>22116.440437827714</v>
      </c>
      <c r="J2501" s="64">
        <f t="shared" si="185"/>
        <v>53.57913593066062</v>
      </c>
      <c r="K2501" s="18"/>
      <c r="L2501" s="18" t="str">
        <f>+VLOOKUP(Tabla1[[#This Row],[Operador]],OPE_6[#All],9,FALSE)</f>
        <v>B-FEP SA</v>
      </c>
    </row>
    <row r="2502" spans="1:12" x14ac:dyDescent="0.2">
      <c r="A2502" s="15">
        <v>2025</v>
      </c>
      <c r="B2502" s="15" t="s">
        <v>31</v>
      </c>
      <c r="C2502" s="16" t="str">
        <f t="shared" si="183"/>
        <v>Noviembre-2025</v>
      </c>
      <c r="D2502" s="15" t="s">
        <v>7</v>
      </c>
      <c r="E2502" s="67">
        <v>479548.81000000011</v>
      </c>
      <c r="F2502" s="67">
        <v>201232291.70000005</v>
      </c>
      <c r="G2502" s="63">
        <f>+Tabla1[[#This Row],[Toneladas Km (Ton.Km)]]/Tabla1[[#This Row],[Toneladas (Ton)]]</f>
        <v>419.62838297940931</v>
      </c>
      <c r="H2502" s="18">
        <v>8791771837.75</v>
      </c>
      <c r="I2502" s="64">
        <f t="shared" si="184"/>
        <v>18333.424365603154</v>
      </c>
      <c r="J2502" s="64">
        <f t="shared" si="185"/>
        <v>43.689667117924088</v>
      </c>
      <c r="K2502" s="18"/>
      <c r="L2502" s="18" t="str">
        <f>+VLOOKUP(Tabla1[[#This Row],[Operador]],OPE_6[#All],9,FALSE)</f>
        <v>C-NCA SA</v>
      </c>
    </row>
    <row r="2503" spans="1:12" x14ac:dyDescent="0.2">
      <c r="A2503" s="15">
        <v>2025</v>
      </c>
      <c r="B2503" s="15" t="s">
        <v>31</v>
      </c>
      <c r="C2503" s="16" t="str">
        <f t="shared" si="183"/>
        <v>Noviembre-2025</v>
      </c>
      <c r="D2503" s="15" t="s">
        <v>8</v>
      </c>
      <c r="E2503" s="67">
        <v>241448</v>
      </c>
      <c r="F2503" s="67">
        <v>179227692.4833723</v>
      </c>
      <c r="G2503" s="63">
        <f>+Tabla1[[#This Row],[Toneladas Km (Ton.Km)]]/Tabla1[[#This Row],[Toneladas (Ton)]]</f>
        <v>742.30348763863151</v>
      </c>
      <c r="H2503" s="18">
        <v>6091222588.6500044</v>
      </c>
      <c r="I2503" s="64">
        <f t="shared" si="184"/>
        <v>25227.885874598276</v>
      </c>
      <c r="J2503" s="64">
        <f t="shared" si="185"/>
        <v>33.985945498992088</v>
      </c>
      <c r="K2503" s="18"/>
      <c r="L2503" s="18" t="str">
        <f>+VLOOKUP(Tabla1[[#This Row],[Operador]],OPE_6[#All],9,FALSE)</f>
        <v>D-BCyL SA - TAC - L. BEL</v>
      </c>
    </row>
    <row r="2504" spans="1:12" x14ac:dyDescent="0.2">
      <c r="A2504" s="15">
        <v>2025</v>
      </c>
      <c r="B2504" s="15" t="s">
        <v>31</v>
      </c>
      <c r="C2504" s="16" t="str">
        <f t="shared" si="183"/>
        <v>Noviembre-2025</v>
      </c>
      <c r="D2504" s="15" t="s">
        <v>9</v>
      </c>
      <c r="E2504" s="67">
        <v>45118.31</v>
      </c>
      <c r="F2504" s="67">
        <v>31319192.089999996</v>
      </c>
      <c r="G2504" s="63">
        <f>+Tabla1[[#This Row],[Toneladas Km (Ton.Km)]]/Tabla1[[#This Row],[Toneladas (Ton)]]</f>
        <v>694.15703048274634</v>
      </c>
      <c r="H2504" s="18">
        <v>876760296.67199993</v>
      </c>
      <c r="I2504" s="64">
        <f t="shared" si="184"/>
        <v>19432.472020162102</v>
      </c>
      <c r="J2504" s="64">
        <f t="shared" si="185"/>
        <v>27.994345899872158</v>
      </c>
      <c r="K2504" s="18"/>
      <c r="L2504" s="18" t="str">
        <f>+VLOOKUP(Tabla1[[#This Row],[Operador]],OPE_6[#All],9,FALSE)</f>
        <v>E-BCyL SA - TAC - L. URQ</v>
      </c>
    </row>
    <row r="2505" spans="1:12" x14ac:dyDescent="0.2">
      <c r="A2505" s="15">
        <v>2025</v>
      </c>
      <c r="B2505" s="15" t="s">
        <v>31</v>
      </c>
      <c r="C2505" s="16" t="str">
        <f t="shared" si="183"/>
        <v>Noviembre-2025</v>
      </c>
      <c r="D2505" s="15" t="s">
        <v>10</v>
      </c>
      <c r="E2505" s="67">
        <v>324938.93999999994</v>
      </c>
      <c r="F2505" s="67">
        <v>175398140.99000001</v>
      </c>
      <c r="G2505" s="63">
        <f>+Tabla1[[#This Row],[Toneladas Km (Ton.Km)]]/Tabla1[[#This Row],[Toneladas (Ton)]]</f>
        <v>539.78800137034989</v>
      </c>
      <c r="H2505" s="18">
        <v>7620263996.2195024</v>
      </c>
      <c r="I2505" s="64">
        <f t="shared" si="184"/>
        <v>23451.372113848538</v>
      </c>
      <c r="J2505" s="64">
        <f t="shared" si="185"/>
        <v>43.445523157819316</v>
      </c>
      <c r="K2505" s="18"/>
      <c r="L2505" s="18" t="str">
        <f>+VLOOKUP(Tabla1[[#This Row],[Operador]],OPE_6[#All],9,FALSE)</f>
        <v>F-BCyL SA - TAC - L. SM</v>
      </c>
    </row>
    <row r="2506" spans="1:12" x14ac:dyDescent="0.2">
      <c r="A2506" s="15">
        <v>2025</v>
      </c>
      <c r="B2506" s="15" t="s">
        <v>31</v>
      </c>
      <c r="C2506" s="16" t="str">
        <f t="shared" si="183"/>
        <v>Noviembre-2025</v>
      </c>
      <c r="D2506" s="15" t="s">
        <v>48</v>
      </c>
      <c r="E2506" s="67">
        <v>0</v>
      </c>
      <c r="F2506" s="67">
        <v>0</v>
      </c>
      <c r="G2506" s="63" t="e">
        <f>+Tabla1[[#This Row],[Toneladas Km (Ton.Km)]]/Tabla1[[#This Row],[Toneladas (Ton)]]</f>
        <v>#DIV/0!</v>
      </c>
      <c r="H2506" s="18">
        <v>0</v>
      </c>
      <c r="I2506" s="64" t="e">
        <f t="shared" si="184"/>
        <v>#DIV/0!</v>
      </c>
      <c r="J2506" s="64" t="e">
        <f t="shared" si="185"/>
        <v>#DIV/0!</v>
      </c>
      <c r="K2506" s="18"/>
      <c r="L2506" s="18" t="str">
        <f>+VLOOKUP(Tabla1[[#This Row],[Operador]],OPE_6[#All],9,FALSE)</f>
        <v>G-TP SA</v>
      </c>
    </row>
  </sheetData>
  <phoneticPr fontId="18"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Q 3 W F W 9 2 D z t u j A A A A 9 g A A A B I A H A B D b 2 5 m a W c v U G F j a 2 F n Z S 5 4 b W w g o h g A K K A U A A A A A A A A A A A A A A A A A A A A A A A A A A A A h Y 8 x D o I w G I W v Q r r T l u p A y E + J c Z X E a G J c m 1 K h A Y q h x X I 3 B 4 / k F c Q o 6 u b 4 v v c N 7 9 2 v N 8 j G t g k u q r e 6 M y m K M E W B M r I r t C l T N L h T G K O M w 1 b I W p Q q m G R j k 9 E W K a q c O y e E e O + x X + C u L w m j N C L H f L O X l W o F + s j 6 v x x q Y 5 0 w U i E O h 9 c Y z n C 0 j D G j 0 y Y g M 4 R c m 6 / A p u 7 Z / k B Y D 4 0 b e s W V D V c 7 I H M E 8 v 7 A H 1 B L A w Q U A A I A C A B D d Y V b 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Q 3 W F W y i K R 7 g O A A A A E Q A A A B M A H A B G b 3 J t d W x h c y 9 T Z W N 0 a W 9 u M S 5 t I K I Y A C i g F A A A A A A A A A A A A A A A A A A A A A A A A A A A A C t O T S 7 J z M 9 T C I b Q h t Y A U E s B A i 0 A F A A C A A g A Q 3 W F W 9 2 D z t u j A A A A 9 g A A A B I A A A A A A A A A A A A A A A A A A A A A A E N v b m Z p Z y 9 Q Y W N r Y W d l L n h t b F B L A Q I t A B Q A A g A I A E N 1 h V s P y u m r p A A A A O k A A A A T A A A A A A A A A A A A A A A A A O 8 A A A B b Q 2 9 u d G V u d F 9 U e X B l c 1 0 u e G 1 s U E s B A i 0 A F A A C A A g A Q 3 W F W 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C Y B A A A B A A A A 0 I y d 3 w E V 0 R G M e g D A T 8 K X 6 w E A A A A u G Y y h p t j p S r c U D j Z M D M 3 3 A A A A A A I A A A A A A B B m A A A A A Q A A I A A A A I M S Y z e k C V S S Y Z p n W P 9 G 0 S P 0 O k N k J N c m h r 3 H G / c 1 k u R K A A A A A A 6 A A A A A A g A A I A A A A C O c 4 m N x H h v T a t 3 U N s 9 T 2 N v I 0 Y 0 8 V m 1 + r O Q M D N a h k D x Y U A A A A O P c Y g 2 v 3 + r J S j O 2 q F U v / S e b z G 6 j P f B g S 1 l a C N i x o b 3 A k j 5 f 4 h A B 4 F b l I C g k M R o l c f M d d B O E J K J a S 9 2 y y p P B B r P B z / M n d S K V 0 i 4 k 1 Z T v 7 d x s Q A A A A M x g h I I E 1 X a q F Y o C I U k 4 D Y N c 6 w 6 I / f T 5 2 G h e g 1 D v i 6 p 2 C N S X j N 8 N D v A h v k L K L d j 3 O A 3 U 9 J W 8 5 u i x n e O X t r b + Q J Q = < / D a t a M a s h u p > 
</file>

<file path=customXml/itemProps1.xml><?xml version="1.0" encoding="utf-8"?>
<ds:datastoreItem xmlns:ds="http://schemas.openxmlformats.org/officeDocument/2006/customXml" ds:itemID="{1C11B586-A429-4028-B0EB-820C9FB04AB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OBSERVACIONES</vt:lpstr>
      <vt:lpstr>DASHBOARD</vt:lpstr>
      <vt:lpstr>Hoja1</vt:lpstr>
      <vt:lpstr>Hoja2 (2)</vt:lpstr>
      <vt:lpstr>DATOS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roxana</dc:creator>
  <cp:lastModifiedBy>Pablo Gomez Dovale</cp:lastModifiedBy>
  <cp:lastPrinted>2025-05-29T13:35:41Z</cp:lastPrinted>
  <dcterms:created xsi:type="dcterms:W3CDTF">2022-01-10T15:46:55Z</dcterms:created>
  <dcterms:modified xsi:type="dcterms:W3CDTF">2025-12-09T17:43:50Z</dcterms:modified>
</cp:coreProperties>
</file>