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\Documents\RO\AABE\Reloc\Home office\Version 4\Version 4 - FINAL\Planillas y Anexos\"/>
    </mc:Choice>
  </mc:AlternateContent>
  <bookViews>
    <workbookView xWindow="0" yWindow="0" windowWidth="20490" windowHeight="7755" activeTab="2"/>
  </bookViews>
  <sheets>
    <sheet name="Cantidades" sheetId="1" r:id="rId1"/>
    <sheet name="jerarquia-categoria" sheetId="6" r:id="rId2"/>
    <sheet name="Cómputo" sheetId="3" r:id="rId3"/>
    <sheet name="Cotización" sheetId="5" r:id="rId4"/>
  </sheets>
  <calcPr calcId="162913"/>
</workbook>
</file>

<file path=xl/calcChain.xml><?xml version="1.0" encoding="utf-8"?>
<calcChain xmlns="http://schemas.openxmlformats.org/spreadsheetml/2006/main">
  <c r="E51" i="5" l="1"/>
  <c r="E37" i="5"/>
  <c r="E40" i="5"/>
  <c r="E29" i="5"/>
  <c r="E24" i="5"/>
  <c r="E9" i="3"/>
  <c r="E42" i="3" l="1"/>
  <c r="E54" i="5" s="1"/>
  <c r="G54" i="5" s="1"/>
  <c r="E41" i="3"/>
  <c r="E53" i="5" s="1"/>
  <c r="E40" i="3"/>
  <c r="E52" i="5" s="1"/>
  <c r="E38" i="3"/>
  <c r="E50" i="5" s="1"/>
  <c r="E37" i="3"/>
  <c r="E49" i="5" s="1"/>
  <c r="E28" i="3"/>
  <c r="E36" i="5" s="1"/>
  <c r="E27" i="3"/>
  <c r="E35" i="5" s="1"/>
  <c r="E26" i="3"/>
  <c r="E34" i="5" s="1"/>
  <c r="E22" i="3"/>
  <c r="E28" i="5" s="1"/>
  <c r="E31" i="3"/>
  <c r="E39" i="5" s="1"/>
  <c r="E30" i="3"/>
  <c r="E38" i="5" s="1"/>
  <c r="E35" i="3" l="1"/>
  <c r="E45" i="5" s="1"/>
  <c r="C14" i="1"/>
  <c r="E34" i="3" s="1"/>
  <c r="E44" i="5" s="1"/>
  <c r="E24" i="3" l="1"/>
  <c r="E30" i="5" s="1"/>
  <c r="E18" i="3"/>
  <c r="E20" i="5" s="1"/>
  <c r="E16" i="3"/>
  <c r="E18" i="5" s="1"/>
  <c r="E14" i="3"/>
  <c r="E16" i="5" s="1"/>
  <c r="E12" i="3"/>
  <c r="E14" i="5" s="1"/>
  <c r="E11" i="3"/>
  <c r="E13" i="5" s="1"/>
  <c r="E10" i="3"/>
  <c r="E12" i="5" s="1"/>
  <c r="E11" i="5"/>
  <c r="E6" i="3" l="1"/>
  <c r="E6" i="5" s="1"/>
  <c r="E5" i="3"/>
  <c r="E5" i="5" s="1"/>
  <c r="E4" i="3"/>
  <c r="E4" i="5" s="1"/>
  <c r="G15" i="5" l="1"/>
  <c r="G17" i="5"/>
  <c r="G19" i="5"/>
  <c r="G50" i="5"/>
  <c r="G51" i="5"/>
  <c r="G52" i="5"/>
  <c r="G53" i="5"/>
  <c r="G49" i="5"/>
  <c r="G40" i="5"/>
  <c r="G38" i="5"/>
  <c r="G39" i="5"/>
  <c r="G29" i="5"/>
  <c r="G24" i="5"/>
  <c r="G20" i="5"/>
  <c r="G18" i="5"/>
  <c r="G16" i="5"/>
  <c r="G55" i="5" l="1"/>
  <c r="G25" i="5"/>
  <c r="G14" i="5" l="1"/>
  <c r="G13" i="5"/>
  <c r="G6" i="5" l="1"/>
  <c r="G5" i="5"/>
  <c r="G12" i="5"/>
  <c r="G45" i="5" l="1"/>
  <c r="G11" i="5" l="1"/>
  <c r="G21" i="5" s="1"/>
  <c r="G34" i="5"/>
  <c r="G28" i="5"/>
  <c r="G37" i="5"/>
  <c r="G4" i="5"/>
  <c r="G7" i="5" s="1"/>
  <c r="G36" i="5"/>
  <c r="G35" i="5"/>
  <c r="G30" i="5"/>
  <c r="G44" i="5"/>
  <c r="G46" i="5" s="1"/>
  <c r="G41" i="5" l="1"/>
  <c r="G31" i="5"/>
  <c r="G57" i="5" l="1"/>
</calcChain>
</file>

<file path=xl/sharedStrings.xml><?xml version="1.0" encoding="utf-8"?>
<sst xmlns="http://schemas.openxmlformats.org/spreadsheetml/2006/main" count="449" uniqueCount="186">
  <si>
    <t>Cajonera Movil</t>
  </si>
  <si>
    <t>Sillas de Reunion</t>
  </si>
  <si>
    <t>Ministro</t>
  </si>
  <si>
    <t>Director Nacional / Jefe de Gabinete</t>
  </si>
  <si>
    <t>MESA BAJA</t>
  </si>
  <si>
    <t>Director / Gerente</t>
  </si>
  <si>
    <t>Porta CPU</t>
  </si>
  <si>
    <t>Perchero</t>
  </si>
  <si>
    <t>Cesto</t>
  </si>
  <si>
    <t>Escritorio 1,60m x 0,70m + Extension para escritorio de 0,70</t>
  </si>
  <si>
    <t>1.1</t>
  </si>
  <si>
    <t>1.2</t>
  </si>
  <si>
    <t>1.3</t>
  </si>
  <si>
    <t>2.1</t>
  </si>
  <si>
    <t>5.2</t>
  </si>
  <si>
    <t>5.1</t>
  </si>
  <si>
    <t>4.1</t>
  </si>
  <si>
    <t>4.2</t>
  </si>
  <si>
    <t>3.1</t>
  </si>
  <si>
    <t>2.2</t>
  </si>
  <si>
    <t>6.1</t>
  </si>
  <si>
    <t>6.2</t>
  </si>
  <si>
    <t>SILLAS</t>
  </si>
  <si>
    <t xml:space="preserve">Escritorio 1,40m x 0,70m </t>
  </si>
  <si>
    <t>MESAS DE REUNION</t>
  </si>
  <si>
    <t>GUARDADO</t>
  </si>
  <si>
    <t>ACCESORIOS</t>
  </si>
  <si>
    <t>Escritorio 1,80m x 0,80m + Extension para escritorio de 0,80m</t>
  </si>
  <si>
    <t>2.3</t>
  </si>
  <si>
    <t>2.4</t>
  </si>
  <si>
    <t>2.5</t>
  </si>
  <si>
    <t>2.6</t>
  </si>
  <si>
    <t>2.7</t>
  </si>
  <si>
    <t>5.3</t>
  </si>
  <si>
    <t>5.4</t>
  </si>
  <si>
    <t>5.5</t>
  </si>
  <si>
    <t>7.1</t>
  </si>
  <si>
    <t>7.2</t>
  </si>
  <si>
    <t>NIVEL JERÁRQUICO TIPO 1</t>
  </si>
  <si>
    <t>NIVEL JERÁRQUICO TIPO 2-3</t>
  </si>
  <si>
    <t>NIVEL JERÁRQUICO TIPO 4</t>
  </si>
  <si>
    <t>NIVEL JERÁRQUICO TIPO 5</t>
  </si>
  <si>
    <t>Jerarquías</t>
  </si>
  <si>
    <t xml:space="preserve"> Secretario / Presidente/Subsecretario / Vicepresidente</t>
  </si>
  <si>
    <t>Sala de reuniones 6 personas</t>
  </si>
  <si>
    <t>Sala de reuniones 10 personas</t>
  </si>
  <si>
    <t>Sala de reuniones 14 personas</t>
  </si>
  <si>
    <t>Sala de reuniones 18 personas</t>
  </si>
  <si>
    <t>Cantidades(*)</t>
  </si>
  <si>
    <t>Item</t>
  </si>
  <si>
    <t>Equipamiento</t>
  </si>
  <si>
    <t>Cantidad total</t>
  </si>
  <si>
    <t>Escritorios</t>
  </si>
  <si>
    <t>Denominación</t>
  </si>
  <si>
    <t>E1</t>
  </si>
  <si>
    <t>E2</t>
  </si>
  <si>
    <t>E3</t>
  </si>
  <si>
    <t>Espacios Colaborativos</t>
  </si>
  <si>
    <t>Sillas y Sillones</t>
  </si>
  <si>
    <t>Accesorios</t>
  </si>
  <si>
    <t>Muebles de Guardado</t>
  </si>
  <si>
    <t>Tabiques divisorios</t>
  </si>
  <si>
    <t>MR</t>
  </si>
  <si>
    <t>MESAS RECTANGULARES</t>
  </si>
  <si>
    <t>MR1</t>
  </si>
  <si>
    <t>MR2</t>
  </si>
  <si>
    <t>MR3</t>
  </si>
  <si>
    <t>MR4</t>
  </si>
  <si>
    <t>MC</t>
  </si>
  <si>
    <t>MESAS CIRCULARES</t>
  </si>
  <si>
    <t>MB</t>
  </si>
  <si>
    <t>MESAS BAJAS</t>
  </si>
  <si>
    <t>MCO</t>
  </si>
  <si>
    <t>MESAS DE COMEDOR</t>
  </si>
  <si>
    <t>4.3</t>
  </si>
  <si>
    <t>G1</t>
  </si>
  <si>
    <t>G2</t>
  </si>
  <si>
    <t>G3</t>
  </si>
  <si>
    <t>Mueble de Recepción</t>
  </si>
  <si>
    <t>RE</t>
  </si>
  <si>
    <t>Archivo de 0,70x0,40x0,75m</t>
  </si>
  <si>
    <t>Archivo de 0,70x0,40x1,40m</t>
  </si>
  <si>
    <t>5.6</t>
  </si>
  <si>
    <t>5.7</t>
  </si>
  <si>
    <t>S1</t>
  </si>
  <si>
    <t>S2</t>
  </si>
  <si>
    <t>S3</t>
  </si>
  <si>
    <t>S4</t>
  </si>
  <si>
    <t>S5</t>
  </si>
  <si>
    <t>S6</t>
  </si>
  <si>
    <t>S7</t>
  </si>
  <si>
    <t>Silla Operativa/Colaborativa</t>
  </si>
  <si>
    <t>Silla de comedor</t>
  </si>
  <si>
    <t>Asiento de atención al público</t>
  </si>
  <si>
    <t>Sillón de dos cuerpos</t>
  </si>
  <si>
    <t>Sillón de un cuerpo</t>
  </si>
  <si>
    <t>Sillón Colaborativo</t>
  </si>
  <si>
    <t>A1</t>
  </si>
  <si>
    <t>A2</t>
  </si>
  <si>
    <t>7.3</t>
  </si>
  <si>
    <t>7.4</t>
  </si>
  <si>
    <t>7.5</t>
  </si>
  <si>
    <t>TT</t>
  </si>
  <si>
    <t>TM</t>
  </si>
  <si>
    <t>TV</t>
  </si>
  <si>
    <t>TB</t>
  </si>
  <si>
    <t>PT</t>
  </si>
  <si>
    <t>Tabique taslúcido</t>
  </si>
  <si>
    <t xml:space="preserve">Tabique modular </t>
  </si>
  <si>
    <t>Tabique móvil</t>
  </si>
  <si>
    <t>Tabique bajo</t>
  </si>
  <si>
    <t>Puerta traslúcida</t>
  </si>
  <si>
    <t>Precio total</t>
  </si>
  <si>
    <t xml:space="preserve">Total   </t>
  </si>
  <si>
    <t xml:space="preserve">Subtotal  </t>
  </si>
  <si>
    <t>Precio Unitario(*)</t>
  </si>
  <si>
    <t>* completar los precios unitarios según cotizacion proveedores</t>
  </si>
  <si>
    <t>PC</t>
  </si>
  <si>
    <t>Puerta traslúcida (0,90 m)</t>
  </si>
  <si>
    <t>Tabique traslúcido (paño de 0,90 m)</t>
  </si>
  <si>
    <t>TABIQUES DIVISORIOS</t>
  </si>
  <si>
    <t>Silla de reunión</t>
  </si>
  <si>
    <t xml:space="preserve">G3 </t>
  </si>
  <si>
    <t>Silla operativa</t>
  </si>
  <si>
    <t>Escritorio de 1,80 x 0,80 m</t>
  </si>
  <si>
    <t>Mobiliario</t>
  </si>
  <si>
    <t>Escritorio de 1,40 x 0,70 m</t>
  </si>
  <si>
    <t>NIVEL JERARQUICO TIPO 2 y 3</t>
  </si>
  <si>
    <t>NIVEL JERARQUICO TIPO 1</t>
  </si>
  <si>
    <t>NIVEL JERARQUICO TIPO 4</t>
  </si>
  <si>
    <t>NIVEL JERARQUICO TIPO 5</t>
  </si>
  <si>
    <t xml:space="preserve"> </t>
  </si>
  <si>
    <t xml:space="preserve">Cajonera móvil </t>
  </si>
  <si>
    <t>NIVEL JERARQUICO TIPO 6,7,8,9 y 10</t>
  </si>
  <si>
    <t>Mueble de guardado</t>
  </si>
  <si>
    <t xml:space="preserve">Mesa baja </t>
  </si>
  <si>
    <t xml:space="preserve">Mueble de guardado </t>
  </si>
  <si>
    <t>Cajonera móvil</t>
  </si>
  <si>
    <t>Escritorio de 1,60 x 0,70 m</t>
  </si>
  <si>
    <t>NIVEL JERÁRQUICO TIPO 6-7-8-9-10</t>
  </si>
  <si>
    <t xml:space="preserve">ESPACIOS COLABORATIVOS FORMALES </t>
  </si>
  <si>
    <t>COMEDOR</t>
  </si>
  <si>
    <t>Mesa comedor</t>
  </si>
  <si>
    <t>* Completar las cantidades según proyecto</t>
  </si>
  <si>
    <t>Coordinador/ Jefe/ Asesor/ Puesto Operativo/ Itinerante/ Secretaria</t>
  </si>
  <si>
    <t>MESA CIRCULAR</t>
  </si>
  <si>
    <t>Mesa de reunión- Capacidad 10 personas</t>
  </si>
  <si>
    <t>Mesa de reunión-Capacidad 6 personas</t>
  </si>
  <si>
    <t>Mesa circular - Capacidad 4 personas</t>
  </si>
  <si>
    <t>SALA REUNIONES - CAPACIDAD 6 PERSONAS</t>
  </si>
  <si>
    <t>SALA REUNIONES - CAPACIDAD 10 PERSONAS</t>
  </si>
  <si>
    <t>Mesa de reunión-Capacidad 10 personas</t>
  </si>
  <si>
    <t>SALA REUNIONES - CAPACIDAD 14 PERSONAS</t>
  </si>
  <si>
    <t>SALA REUNIONES - CAPACIDAD 18 PERSONAS</t>
  </si>
  <si>
    <t>Mesa de reunión-Capacidad 14 personas</t>
  </si>
  <si>
    <t>Mesa de reunión-Capacidad 18 personas</t>
  </si>
  <si>
    <t>Mesa Reunion - Capacidad 6 personas</t>
  </si>
  <si>
    <t>Mesa Reunion - Capacidad 10 personas</t>
  </si>
  <si>
    <t>Mesa Reunion - Capacidad 14 personas</t>
  </si>
  <si>
    <t>Mesa Reunion - Capacidad 18 personas</t>
  </si>
  <si>
    <r>
      <t xml:space="preserve">Mesa Circular - </t>
    </r>
    <r>
      <rPr>
        <sz val="11"/>
        <color theme="1"/>
        <rFont val="Calibri"/>
        <family val="2"/>
      </rPr>
      <t>Capacidad 4 personas</t>
    </r>
  </si>
  <si>
    <t>Mesa de comedor - Capacidad 4 personas</t>
  </si>
  <si>
    <t>MESA COMEDOR</t>
  </si>
  <si>
    <t>RECEPCION</t>
  </si>
  <si>
    <t>Silla Operativa</t>
  </si>
  <si>
    <t>Asiento de atencion al público</t>
  </si>
  <si>
    <t>Escritorio Recepción</t>
  </si>
  <si>
    <t>Comensales</t>
  </si>
  <si>
    <t>TOTAL PUESTOS</t>
  </si>
  <si>
    <t>x</t>
  </si>
  <si>
    <t>7.6</t>
  </si>
  <si>
    <t>Puerta Traslucida</t>
  </si>
  <si>
    <t>Puerta Ciega</t>
  </si>
  <si>
    <t>Mesa Circular - Capacidad 4 personas</t>
  </si>
  <si>
    <t xml:space="preserve">Puerta traslúcida </t>
  </si>
  <si>
    <t xml:space="preserve">Puerta ciega </t>
  </si>
  <si>
    <t xml:space="preserve">Módulo tabique bajo </t>
  </si>
  <si>
    <t xml:space="preserve">Módulo tabique traslúcido </t>
  </si>
  <si>
    <t>Módulo tabique ciego</t>
  </si>
  <si>
    <t>Módulo tabique taslúcido</t>
  </si>
  <si>
    <t>Módulo tabique opaco</t>
  </si>
  <si>
    <t>Módulo tabique móvil</t>
  </si>
  <si>
    <t>Módulo tabique bajo</t>
  </si>
  <si>
    <t>** Esta planilla no contempla cómputo de mobiliario para Espacios no tipificados en el Manual de Estandares de Espacios de trabajo del ENA: Colaborativos Informales/Programas adicionales/Recepciones .</t>
  </si>
  <si>
    <t>* Esta planilla se completa automaticamente con los datos cargados en la planilla de "Cantidades por puesto de trabajo"</t>
  </si>
  <si>
    <r>
      <rPr>
        <b/>
        <i/>
        <sz val="9"/>
        <color rgb="FFC00000"/>
        <rFont val="Arial"/>
        <family val="2"/>
      </rPr>
      <t xml:space="preserve">x </t>
    </r>
    <r>
      <rPr>
        <i/>
        <sz val="9"/>
        <color theme="1"/>
        <rFont val="Arial"/>
        <family val="2"/>
      </rPr>
      <t xml:space="preserve">Completar las cantidades manualmente según proyecto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</si>
</sst>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990033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C00000"/>
      <name val="Calibri"/>
      <family val="2"/>
      <scheme val="minor"/>
    </font>
    <font>
      <b/>
      <i/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" xfId="0" applyFont="1" applyBorder="1" applyAlignment="1"/>
    <xf numFmtId="0" fontId="7" fillId="0" borderId="16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0" fillId="0" borderId="13" xfId="0" applyBorder="1"/>
    <xf numFmtId="0" fontId="6" fillId="2" borderId="1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0" fontId="4" fillId="0" borderId="11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" borderId="26" xfId="0" applyFont="1" applyFill="1" applyBorder="1" applyAlignment="1">
      <alignment wrapText="1"/>
    </xf>
    <xf numFmtId="0" fontId="10" fillId="0" borderId="26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3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6" fillId="2" borderId="2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0" fillId="0" borderId="8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8" xfId="0" applyFont="1" applyBorder="1"/>
    <xf numFmtId="0" fontId="10" fillId="0" borderId="8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0" fillId="0" borderId="1" xfId="0" applyBorder="1"/>
    <xf numFmtId="0" fontId="0" fillId="0" borderId="17" xfId="0" applyBorder="1"/>
    <xf numFmtId="0" fontId="4" fillId="3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16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0" fontId="10" fillId="0" borderId="14" xfId="0" applyFont="1" applyBorder="1"/>
    <xf numFmtId="0" fontId="5" fillId="3" borderId="22" xfId="0" applyFont="1" applyFill="1" applyBorder="1" applyAlignment="1">
      <alignment wrapText="1"/>
    </xf>
    <xf numFmtId="0" fontId="5" fillId="3" borderId="1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0" borderId="0" xfId="0" applyFont="1"/>
    <xf numFmtId="0" fontId="5" fillId="0" borderId="0" xfId="0" applyFont="1"/>
    <xf numFmtId="0" fontId="7" fillId="0" borderId="22" xfId="0" applyFont="1" applyBorder="1"/>
    <xf numFmtId="0" fontId="7" fillId="0" borderId="14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7" fillId="4" borderId="22" xfId="0" applyFont="1" applyFill="1" applyBorder="1"/>
    <xf numFmtId="0" fontId="7" fillId="4" borderId="14" xfId="0" applyFont="1" applyFill="1" applyBorder="1" applyAlignment="1">
      <alignment horizontal="center"/>
    </xf>
    <xf numFmtId="0" fontId="6" fillId="5" borderId="5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1" fontId="6" fillId="2" borderId="3" xfId="0" applyNumberFormat="1" applyFont="1" applyFill="1" applyBorder="1" applyAlignment="1">
      <alignment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vertical="center"/>
    </xf>
    <xf numFmtId="1" fontId="6" fillId="2" borderId="13" xfId="0" applyNumberFormat="1" applyFont="1" applyFill="1" applyBorder="1" applyAlignment="1">
      <alignment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6E6"/>
      <color rgb="FF990033"/>
      <color rgb="FFC65D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workbookViewId="0">
      <selection activeCell="E23" sqref="E23"/>
    </sheetView>
  </sheetViews>
  <sheetFormatPr baseColWidth="10" defaultRowHeight="15" x14ac:dyDescent="0.25"/>
  <cols>
    <col min="1" max="1" width="2.140625" customWidth="1"/>
    <col min="2" max="2" width="60.5703125" customWidth="1"/>
    <col min="3" max="3" width="13.85546875" style="6" customWidth="1"/>
    <col min="4" max="4" width="9.28515625" style="1" customWidth="1"/>
    <col min="5" max="5" width="12" bestFit="1" customWidth="1"/>
    <col min="6" max="6" width="15.5703125" bestFit="1" customWidth="1"/>
  </cols>
  <sheetData>
    <row r="1" spans="1:4" ht="6" customHeight="1" x14ac:dyDescent="0.25">
      <c r="B1" s="9"/>
      <c r="C1" s="10"/>
    </row>
    <row r="2" spans="1:4" x14ac:dyDescent="0.25">
      <c r="A2" s="24"/>
      <c r="B2" s="16" t="s">
        <v>42</v>
      </c>
      <c r="C2" s="8" t="s">
        <v>48</v>
      </c>
      <c r="D2" s="4"/>
    </row>
    <row r="3" spans="1:4" x14ac:dyDescent="0.25">
      <c r="A3" s="24"/>
      <c r="B3" s="141" t="s">
        <v>38</v>
      </c>
      <c r="C3" s="142"/>
      <c r="D3" s="4"/>
    </row>
    <row r="4" spans="1:4" x14ac:dyDescent="0.25">
      <c r="A4" s="24"/>
      <c r="B4" s="17" t="s">
        <v>2</v>
      </c>
      <c r="C4" s="20">
        <v>0</v>
      </c>
      <c r="D4" s="2"/>
    </row>
    <row r="5" spans="1:4" x14ac:dyDescent="0.25">
      <c r="A5" s="24"/>
      <c r="B5" s="141" t="s">
        <v>39</v>
      </c>
      <c r="C5" s="142"/>
      <c r="D5" s="3"/>
    </row>
    <row r="6" spans="1:4" x14ac:dyDescent="0.25">
      <c r="A6" s="24"/>
      <c r="B6" s="18" t="s">
        <v>43</v>
      </c>
      <c r="C6" s="20">
        <v>0</v>
      </c>
      <c r="D6" s="3"/>
    </row>
    <row r="7" spans="1:4" x14ac:dyDescent="0.25">
      <c r="A7" s="24"/>
      <c r="B7" s="141" t="s">
        <v>40</v>
      </c>
      <c r="C7" s="142"/>
      <c r="D7" s="3"/>
    </row>
    <row r="8" spans="1:4" x14ac:dyDescent="0.25">
      <c r="A8" s="24"/>
      <c r="B8" s="19" t="s">
        <v>3</v>
      </c>
      <c r="C8" s="20">
        <v>0</v>
      </c>
      <c r="D8" s="3"/>
    </row>
    <row r="9" spans="1:4" x14ac:dyDescent="0.25">
      <c r="A9" s="24"/>
      <c r="B9" s="141" t="s">
        <v>41</v>
      </c>
      <c r="C9" s="142"/>
      <c r="D9" s="3"/>
    </row>
    <row r="10" spans="1:4" x14ac:dyDescent="0.25">
      <c r="A10" s="24"/>
      <c r="B10" s="22" t="s">
        <v>5</v>
      </c>
      <c r="C10" s="23">
        <v>0</v>
      </c>
      <c r="D10" s="3"/>
    </row>
    <row r="11" spans="1:4" x14ac:dyDescent="0.25">
      <c r="A11" s="24"/>
      <c r="B11" s="143" t="s">
        <v>139</v>
      </c>
      <c r="C11" s="144"/>
      <c r="D11" s="3"/>
    </row>
    <row r="12" spans="1:4" x14ac:dyDescent="0.25">
      <c r="A12" s="24"/>
      <c r="B12" s="21" t="s">
        <v>144</v>
      </c>
      <c r="C12" s="20">
        <v>0</v>
      </c>
    </row>
    <row r="13" spans="1:4" ht="2.25" customHeight="1" x14ac:dyDescent="0.25">
      <c r="C13" s="5"/>
    </row>
    <row r="14" spans="1:4" x14ac:dyDescent="0.25">
      <c r="A14" s="24"/>
      <c r="B14" s="121" t="s">
        <v>168</v>
      </c>
      <c r="C14" s="122">
        <f>+C4+C6+C8+C10+C12</f>
        <v>0</v>
      </c>
    </row>
    <row r="15" spans="1:4" ht="5.25" customHeight="1" x14ac:dyDescent="0.25">
      <c r="C15" s="5"/>
    </row>
    <row r="16" spans="1:4" x14ac:dyDescent="0.25">
      <c r="A16" s="24"/>
      <c r="B16" s="139" t="s">
        <v>140</v>
      </c>
      <c r="C16" s="140"/>
    </row>
    <row r="17" spans="1:3" x14ac:dyDescent="0.25">
      <c r="A17" s="24"/>
      <c r="B17" s="13" t="s">
        <v>44</v>
      </c>
      <c r="C17" s="11">
        <v>0</v>
      </c>
    </row>
    <row r="18" spans="1:3" x14ac:dyDescent="0.25">
      <c r="A18" s="24"/>
      <c r="B18" s="14" t="s">
        <v>45</v>
      </c>
      <c r="C18" s="11">
        <v>0</v>
      </c>
    </row>
    <row r="19" spans="1:3" x14ac:dyDescent="0.25">
      <c r="A19" s="24"/>
      <c r="B19" s="14" t="s">
        <v>46</v>
      </c>
      <c r="C19" s="11">
        <v>0</v>
      </c>
    </row>
    <row r="20" spans="1:3" x14ac:dyDescent="0.25">
      <c r="A20" s="24"/>
      <c r="B20" s="14" t="s">
        <v>47</v>
      </c>
      <c r="C20" s="11">
        <v>0</v>
      </c>
    </row>
    <row r="21" spans="1:3" ht="5.25" customHeight="1" x14ac:dyDescent="0.25">
      <c r="C21" s="5"/>
    </row>
    <row r="22" spans="1:3" x14ac:dyDescent="0.25">
      <c r="A22" s="24"/>
      <c r="B22" s="139" t="s">
        <v>141</v>
      </c>
      <c r="C22" s="140"/>
    </row>
    <row r="23" spans="1:3" x14ac:dyDescent="0.25">
      <c r="A23" s="115"/>
      <c r="B23" s="15" t="s">
        <v>167</v>
      </c>
      <c r="C23" s="12">
        <v>0</v>
      </c>
    </row>
    <row r="24" spans="1:3" x14ac:dyDescent="0.25">
      <c r="A24" s="115"/>
      <c r="B24" s="116"/>
      <c r="C24" s="117"/>
    </row>
    <row r="25" spans="1:3" x14ac:dyDescent="0.25">
      <c r="A25" s="115"/>
      <c r="B25" s="7" t="s">
        <v>143</v>
      </c>
    </row>
    <row r="26" spans="1:3" ht="36.75" customHeight="1" x14ac:dyDescent="0.25">
      <c r="B26" s="138" t="s">
        <v>183</v>
      </c>
      <c r="C26" s="138"/>
    </row>
    <row r="27" spans="1:3" x14ac:dyDescent="0.25">
      <c r="C27" s="5"/>
    </row>
  </sheetData>
  <mergeCells count="8">
    <mergeCell ref="B26:C26"/>
    <mergeCell ref="B22:C22"/>
    <mergeCell ref="B3:C3"/>
    <mergeCell ref="B5:C5"/>
    <mergeCell ref="B7:C7"/>
    <mergeCell ref="B9:C9"/>
    <mergeCell ref="B16:C16"/>
    <mergeCell ref="B11:C11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topLeftCell="A10" workbookViewId="0">
      <selection activeCell="D53" sqref="D53"/>
    </sheetView>
  </sheetViews>
  <sheetFormatPr baseColWidth="10" defaultRowHeight="15" x14ac:dyDescent="0.25"/>
  <cols>
    <col min="1" max="1" width="2.140625" customWidth="1"/>
    <col min="2" max="2" width="5.42578125" customWidth="1"/>
    <col min="3" max="3" width="33.140625" customWidth="1"/>
    <col min="4" max="4" width="5.85546875" customWidth="1"/>
    <col min="5" max="5" width="3.140625" customWidth="1"/>
    <col min="6" max="6" width="5.42578125" customWidth="1"/>
    <col min="7" max="7" width="33.140625" customWidth="1"/>
    <col min="8" max="8" width="5.85546875" customWidth="1"/>
  </cols>
  <sheetData>
    <row r="1" spans="2:8" ht="9" customHeight="1" x14ac:dyDescent="0.25">
      <c r="E1" s="110"/>
    </row>
    <row r="2" spans="2:8" x14ac:dyDescent="0.25">
      <c r="B2" s="145" t="s">
        <v>128</v>
      </c>
      <c r="C2" s="146"/>
      <c r="D2" s="147"/>
      <c r="F2" s="145" t="s">
        <v>127</v>
      </c>
      <c r="G2" s="146"/>
      <c r="H2" s="147"/>
    </row>
    <row r="3" spans="2:8" x14ac:dyDescent="0.25">
      <c r="B3" s="151" t="s">
        <v>125</v>
      </c>
      <c r="C3" s="152"/>
      <c r="D3" s="153"/>
      <c r="F3" s="151" t="s">
        <v>125</v>
      </c>
      <c r="G3" s="152"/>
      <c r="H3" s="153"/>
    </row>
    <row r="4" spans="2:8" x14ac:dyDescent="0.25">
      <c r="B4" s="113" t="s">
        <v>54</v>
      </c>
      <c r="C4" s="111" t="s">
        <v>124</v>
      </c>
      <c r="D4" s="112">
        <v>1</v>
      </c>
      <c r="F4" s="113" t="s">
        <v>54</v>
      </c>
      <c r="G4" s="111" t="s">
        <v>124</v>
      </c>
      <c r="H4" s="112">
        <v>1</v>
      </c>
    </row>
    <row r="5" spans="2:8" x14ac:dyDescent="0.25">
      <c r="B5" s="113" t="s">
        <v>84</v>
      </c>
      <c r="C5" s="111" t="s">
        <v>123</v>
      </c>
      <c r="D5" s="112">
        <v>1</v>
      </c>
      <c r="F5" s="113" t="s">
        <v>84</v>
      </c>
      <c r="G5" s="111" t="s">
        <v>123</v>
      </c>
      <c r="H5" s="112">
        <v>1</v>
      </c>
    </row>
    <row r="6" spans="2:8" x14ac:dyDescent="0.25">
      <c r="B6" s="113" t="s">
        <v>122</v>
      </c>
      <c r="C6" s="111" t="s">
        <v>132</v>
      </c>
      <c r="D6" s="112">
        <v>1</v>
      </c>
      <c r="F6" s="113" t="s">
        <v>122</v>
      </c>
      <c r="G6" s="111" t="s">
        <v>132</v>
      </c>
      <c r="H6" s="112">
        <v>1</v>
      </c>
    </row>
    <row r="7" spans="2:8" x14ac:dyDescent="0.25">
      <c r="B7" s="113" t="s">
        <v>75</v>
      </c>
      <c r="C7" s="111" t="s">
        <v>134</v>
      </c>
      <c r="D7" s="112">
        <v>4</v>
      </c>
      <c r="F7" s="113" t="s">
        <v>75</v>
      </c>
      <c r="G7" s="111" t="s">
        <v>136</v>
      </c>
      <c r="H7" s="112">
        <v>3</v>
      </c>
    </row>
    <row r="8" spans="2:8" x14ac:dyDescent="0.25">
      <c r="B8" s="113" t="s">
        <v>70</v>
      </c>
      <c r="C8" s="111" t="s">
        <v>135</v>
      </c>
      <c r="D8" s="112">
        <v>1</v>
      </c>
      <c r="F8" s="113" t="s">
        <v>64</v>
      </c>
      <c r="G8" s="111" t="s">
        <v>147</v>
      </c>
      <c r="H8" s="112">
        <v>1</v>
      </c>
    </row>
    <row r="9" spans="2:8" x14ac:dyDescent="0.25">
      <c r="B9" s="113" t="s">
        <v>88</v>
      </c>
      <c r="C9" s="111" t="s">
        <v>94</v>
      </c>
      <c r="D9" s="112">
        <v>1</v>
      </c>
      <c r="F9" s="113" t="s">
        <v>85</v>
      </c>
      <c r="G9" s="111" t="s">
        <v>121</v>
      </c>
      <c r="H9" s="112">
        <v>8</v>
      </c>
    </row>
    <row r="10" spans="2:8" x14ac:dyDescent="0.25">
      <c r="B10" s="113" t="s">
        <v>89</v>
      </c>
      <c r="C10" s="111" t="s">
        <v>95</v>
      </c>
      <c r="D10" s="112">
        <v>2</v>
      </c>
      <c r="F10" s="154" t="s">
        <v>61</v>
      </c>
      <c r="G10" s="155" t="s">
        <v>120</v>
      </c>
      <c r="H10" s="156"/>
    </row>
    <row r="11" spans="2:8" x14ac:dyDescent="0.25">
      <c r="B11" s="113" t="s">
        <v>65</v>
      </c>
      <c r="C11" s="111" t="s">
        <v>146</v>
      </c>
      <c r="D11" s="112">
        <v>1</v>
      </c>
      <c r="F11" s="113" t="s">
        <v>102</v>
      </c>
      <c r="G11" s="111" t="s">
        <v>177</v>
      </c>
      <c r="H11" s="112">
        <v>5</v>
      </c>
    </row>
    <row r="12" spans="2:8" x14ac:dyDescent="0.25">
      <c r="B12" s="113" t="s">
        <v>85</v>
      </c>
      <c r="C12" s="111" t="s">
        <v>121</v>
      </c>
      <c r="D12" s="112">
        <v>12</v>
      </c>
      <c r="F12" s="113" t="s">
        <v>106</v>
      </c>
      <c r="G12" s="111" t="s">
        <v>174</v>
      </c>
      <c r="H12" s="112">
        <v>1</v>
      </c>
    </row>
    <row r="13" spans="2:8" x14ac:dyDescent="0.25">
      <c r="B13" s="154" t="s">
        <v>61</v>
      </c>
      <c r="C13" s="155" t="s">
        <v>120</v>
      </c>
      <c r="D13" s="156"/>
      <c r="F13" s="151" t="s">
        <v>59</v>
      </c>
      <c r="G13" s="152"/>
      <c r="H13" s="153"/>
    </row>
    <row r="14" spans="2:8" x14ac:dyDescent="0.25">
      <c r="B14" s="113" t="s">
        <v>102</v>
      </c>
      <c r="C14" s="111" t="s">
        <v>177</v>
      </c>
      <c r="D14" s="112">
        <v>9</v>
      </c>
      <c r="F14" s="113" t="s">
        <v>97</v>
      </c>
      <c r="G14" s="111" t="s">
        <v>6</v>
      </c>
      <c r="H14" s="112">
        <v>1</v>
      </c>
    </row>
    <row r="15" spans="2:8" x14ac:dyDescent="0.25">
      <c r="B15" s="113" t="s">
        <v>103</v>
      </c>
      <c r="C15" s="111" t="s">
        <v>178</v>
      </c>
      <c r="D15" s="112">
        <v>5</v>
      </c>
      <c r="F15" s="113" t="s">
        <v>98</v>
      </c>
      <c r="G15" s="111" t="s">
        <v>7</v>
      </c>
      <c r="H15" s="112">
        <v>1</v>
      </c>
    </row>
    <row r="16" spans="2:8" x14ac:dyDescent="0.25">
      <c r="B16" s="113" t="s">
        <v>106</v>
      </c>
      <c r="C16" s="111" t="s">
        <v>174</v>
      </c>
      <c r="D16" s="112">
        <v>2</v>
      </c>
      <c r="F16" s="109"/>
      <c r="G16" s="109"/>
      <c r="H16" s="109"/>
    </row>
    <row r="17" spans="2:8" x14ac:dyDescent="0.25">
      <c r="B17" s="113" t="s">
        <v>117</v>
      </c>
      <c r="C17" s="111" t="s">
        <v>175</v>
      </c>
      <c r="D17" s="112">
        <v>1</v>
      </c>
      <c r="F17" s="145" t="s">
        <v>130</v>
      </c>
      <c r="G17" s="146"/>
      <c r="H17" s="147"/>
    </row>
    <row r="18" spans="2:8" x14ac:dyDescent="0.25">
      <c r="B18" s="151" t="s">
        <v>59</v>
      </c>
      <c r="C18" s="152"/>
      <c r="D18" s="153"/>
      <c r="F18" s="151" t="s">
        <v>125</v>
      </c>
      <c r="G18" s="152"/>
      <c r="H18" s="153"/>
    </row>
    <row r="19" spans="2:8" x14ac:dyDescent="0.25">
      <c r="B19" s="113" t="s">
        <v>97</v>
      </c>
      <c r="C19" s="111" t="s">
        <v>6</v>
      </c>
      <c r="D19" s="112">
        <v>1</v>
      </c>
      <c r="F19" s="113" t="s">
        <v>54</v>
      </c>
      <c r="G19" s="111" t="s">
        <v>138</v>
      </c>
      <c r="H19" s="112">
        <v>1</v>
      </c>
    </row>
    <row r="20" spans="2:8" x14ac:dyDescent="0.25">
      <c r="B20" s="113" t="s">
        <v>98</v>
      </c>
      <c r="C20" s="111" t="s">
        <v>7</v>
      </c>
      <c r="D20" s="112">
        <v>1</v>
      </c>
      <c r="F20" s="113" t="s">
        <v>84</v>
      </c>
      <c r="G20" s="111" t="s">
        <v>123</v>
      </c>
      <c r="H20" s="112">
        <v>1</v>
      </c>
    </row>
    <row r="21" spans="2:8" x14ac:dyDescent="0.25">
      <c r="B21" s="109"/>
      <c r="C21" s="109"/>
      <c r="D21" s="109"/>
      <c r="F21" s="113" t="s">
        <v>122</v>
      </c>
      <c r="G21" s="111" t="s">
        <v>132</v>
      </c>
      <c r="H21" s="112">
        <v>1</v>
      </c>
    </row>
    <row r="22" spans="2:8" x14ac:dyDescent="0.25">
      <c r="B22" s="145" t="s">
        <v>129</v>
      </c>
      <c r="C22" s="146"/>
      <c r="D22" s="147"/>
      <c r="F22" s="113" t="s">
        <v>75</v>
      </c>
      <c r="G22" s="111" t="s">
        <v>136</v>
      </c>
      <c r="H22" s="112">
        <v>1</v>
      </c>
    </row>
    <row r="23" spans="2:8" x14ac:dyDescent="0.25">
      <c r="B23" s="151" t="s">
        <v>125</v>
      </c>
      <c r="C23" s="152"/>
      <c r="D23" s="153"/>
      <c r="F23" s="113" t="s">
        <v>68</v>
      </c>
      <c r="G23" s="111" t="s">
        <v>148</v>
      </c>
      <c r="H23" s="112">
        <v>1</v>
      </c>
    </row>
    <row r="24" spans="2:8" x14ac:dyDescent="0.25">
      <c r="B24" s="113" t="s">
        <v>54</v>
      </c>
      <c r="C24" s="111" t="s">
        <v>124</v>
      </c>
      <c r="D24" s="112">
        <v>1</v>
      </c>
      <c r="F24" s="113" t="s">
        <v>85</v>
      </c>
      <c r="G24" s="111" t="s">
        <v>121</v>
      </c>
      <c r="H24" s="112">
        <v>4</v>
      </c>
    </row>
    <row r="25" spans="2:8" x14ac:dyDescent="0.25">
      <c r="B25" s="113" t="s">
        <v>84</v>
      </c>
      <c r="C25" s="111" t="s">
        <v>123</v>
      </c>
      <c r="D25" s="112">
        <v>1</v>
      </c>
      <c r="F25" s="154" t="s">
        <v>61</v>
      </c>
      <c r="G25" s="155" t="s">
        <v>120</v>
      </c>
      <c r="H25" s="156"/>
    </row>
    <row r="26" spans="2:8" x14ac:dyDescent="0.25">
      <c r="B26" s="113" t="s">
        <v>122</v>
      </c>
      <c r="C26" s="111" t="s">
        <v>137</v>
      </c>
      <c r="D26" s="112">
        <v>1</v>
      </c>
      <c r="F26" s="113" t="s">
        <v>105</v>
      </c>
      <c r="G26" s="111" t="s">
        <v>176</v>
      </c>
      <c r="H26" s="112">
        <v>6</v>
      </c>
    </row>
    <row r="27" spans="2:8" x14ac:dyDescent="0.25">
      <c r="B27" s="113" t="s">
        <v>75</v>
      </c>
      <c r="C27" s="111" t="s">
        <v>136</v>
      </c>
      <c r="D27" s="112">
        <v>2</v>
      </c>
      <c r="F27" s="151" t="s">
        <v>59</v>
      </c>
      <c r="G27" s="152"/>
      <c r="H27" s="153"/>
    </row>
    <row r="28" spans="2:8" x14ac:dyDescent="0.25">
      <c r="B28" s="113" t="s">
        <v>68</v>
      </c>
      <c r="C28" s="111" t="s">
        <v>148</v>
      </c>
      <c r="D28" s="112">
        <v>1</v>
      </c>
      <c r="F28" s="113" t="s">
        <v>97</v>
      </c>
      <c r="G28" s="111" t="s">
        <v>6</v>
      </c>
      <c r="H28" s="112">
        <v>1</v>
      </c>
    </row>
    <row r="29" spans="2:8" x14ac:dyDescent="0.25">
      <c r="B29" s="113" t="s">
        <v>85</v>
      </c>
      <c r="C29" s="111" t="s">
        <v>121</v>
      </c>
      <c r="D29" s="112">
        <v>4</v>
      </c>
      <c r="F29" s="113" t="s">
        <v>98</v>
      </c>
      <c r="G29" s="111" t="s">
        <v>7</v>
      </c>
      <c r="H29" s="112">
        <v>1</v>
      </c>
    </row>
    <row r="30" spans="2:8" x14ac:dyDescent="0.25">
      <c r="B30" s="154" t="s">
        <v>61</v>
      </c>
      <c r="C30" s="155" t="s">
        <v>120</v>
      </c>
      <c r="D30" s="156"/>
      <c r="G30" s="114" t="s">
        <v>131</v>
      </c>
    </row>
    <row r="31" spans="2:8" x14ac:dyDescent="0.25">
      <c r="B31" s="113" t="s">
        <v>102</v>
      </c>
      <c r="C31" s="111" t="s">
        <v>177</v>
      </c>
      <c r="D31" s="112">
        <v>4</v>
      </c>
      <c r="F31" s="145" t="s">
        <v>133</v>
      </c>
      <c r="G31" s="146"/>
      <c r="H31" s="147"/>
    </row>
    <row r="32" spans="2:8" x14ac:dyDescent="0.25">
      <c r="B32" s="113" t="s">
        <v>106</v>
      </c>
      <c r="C32" s="111" t="s">
        <v>174</v>
      </c>
      <c r="D32" s="112">
        <v>1</v>
      </c>
      <c r="F32" s="151" t="s">
        <v>125</v>
      </c>
      <c r="G32" s="152"/>
      <c r="H32" s="153"/>
    </row>
    <row r="33" spans="2:8" x14ac:dyDescent="0.25">
      <c r="B33" s="151" t="s">
        <v>59</v>
      </c>
      <c r="C33" s="152"/>
      <c r="D33" s="153"/>
      <c r="F33" s="113" t="s">
        <v>54</v>
      </c>
      <c r="G33" s="111" t="s">
        <v>126</v>
      </c>
      <c r="H33" s="112">
        <v>1</v>
      </c>
    </row>
    <row r="34" spans="2:8" x14ac:dyDescent="0.25">
      <c r="B34" s="113" t="s">
        <v>97</v>
      </c>
      <c r="C34" s="111" t="s">
        <v>6</v>
      </c>
      <c r="D34" s="112">
        <v>1</v>
      </c>
      <c r="F34" s="113" t="s">
        <v>84</v>
      </c>
      <c r="G34" s="111" t="s">
        <v>123</v>
      </c>
      <c r="H34" s="112">
        <v>1</v>
      </c>
    </row>
    <row r="35" spans="2:8" x14ac:dyDescent="0.25">
      <c r="B35" s="113" t="s">
        <v>98</v>
      </c>
      <c r="C35" s="111" t="s">
        <v>7</v>
      </c>
      <c r="D35" s="112">
        <v>1</v>
      </c>
      <c r="F35" s="113" t="s">
        <v>122</v>
      </c>
      <c r="G35" s="111" t="s">
        <v>132</v>
      </c>
      <c r="H35" s="112">
        <v>1</v>
      </c>
    </row>
    <row r="36" spans="2:8" x14ac:dyDescent="0.25">
      <c r="F36" s="113" t="s">
        <v>75</v>
      </c>
      <c r="G36" s="111" t="s">
        <v>136</v>
      </c>
      <c r="H36" s="112">
        <v>0.25</v>
      </c>
    </row>
    <row r="37" spans="2:8" x14ac:dyDescent="0.25">
      <c r="B37" s="145" t="s">
        <v>141</v>
      </c>
      <c r="C37" s="146"/>
      <c r="D37" s="147"/>
      <c r="F37" s="151" t="s">
        <v>59</v>
      </c>
      <c r="G37" s="152"/>
      <c r="H37" s="153"/>
    </row>
    <row r="38" spans="2:8" x14ac:dyDescent="0.25">
      <c r="B38" s="151" t="s">
        <v>125</v>
      </c>
      <c r="C38" s="152"/>
      <c r="D38" s="153"/>
      <c r="F38" s="113" t="s">
        <v>97</v>
      </c>
      <c r="G38" s="111" t="s">
        <v>6</v>
      </c>
      <c r="H38" s="112">
        <v>1</v>
      </c>
    </row>
    <row r="39" spans="2:8" x14ac:dyDescent="0.25">
      <c r="B39" s="113" t="s">
        <v>72</v>
      </c>
      <c r="C39" s="111" t="s">
        <v>142</v>
      </c>
      <c r="D39" s="112">
        <v>0.25</v>
      </c>
      <c r="F39" s="113" t="s">
        <v>98</v>
      </c>
      <c r="G39" s="111" t="s">
        <v>7</v>
      </c>
      <c r="H39" s="112">
        <v>0.15</v>
      </c>
    </row>
    <row r="40" spans="2:8" x14ac:dyDescent="0.25">
      <c r="B40" s="113" t="s">
        <v>86</v>
      </c>
      <c r="C40" s="111" t="s">
        <v>92</v>
      </c>
      <c r="D40" s="112">
        <v>1</v>
      </c>
    </row>
    <row r="42" spans="2:8" x14ac:dyDescent="0.25">
      <c r="B42" s="145" t="s">
        <v>149</v>
      </c>
      <c r="C42" s="146"/>
      <c r="D42" s="147"/>
      <c r="F42" s="145" t="s">
        <v>150</v>
      </c>
      <c r="G42" s="146"/>
      <c r="H42" s="147"/>
    </row>
    <row r="43" spans="2:8" x14ac:dyDescent="0.25">
      <c r="B43" s="151" t="s">
        <v>125</v>
      </c>
      <c r="C43" s="152"/>
      <c r="D43" s="153"/>
      <c r="F43" s="151" t="s">
        <v>125</v>
      </c>
      <c r="G43" s="152"/>
      <c r="H43" s="153"/>
    </row>
    <row r="44" spans="2:8" x14ac:dyDescent="0.25">
      <c r="B44" s="113" t="s">
        <v>64</v>
      </c>
      <c r="C44" s="111" t="s">
        <v>147</v>
      </c>
      <c r="D44" s="112">
        <v>1</v>
      </c>
      <c r="F44" s="113" t="s">
        <v>65</v>
      </c>
      <c r="G44" s="111" t="s">
        <v>151</v>
      </c>
      <c r="H44" s="112">
        <v>1</v>
      </c>
    </row>
    <row r="45" spans="2:8" x14ac:dyDescent="0.25">
      <c r="B45" s="113" t="s">
        <v>85</v>
      </c>
      <c r="C45" s="111" t="s">
        <v>121</v>
      </c>
      <c r="D45" s="112">
        <v>6</v>
      </c>
      <c r="F45" s="113" t="s">
        <v>85</v>
      </c>
      <c r="G45" s="111" t="s">
        <v>121</v>
      </c>
      <c r="H45" s="112">
        <v>10</v>
      </c>
    </row>
    <row r="46" spans="2:8" x14ac:dyDescent="0.25">
      <c r="B46" s="154" t="s">
        <v>61</v>
      </c>
      <c r="C46" s="155" t="s">
        <v>120</v>
      </c>
      <c r="D46" s="156"/>
      <c r="F46" s="154" t="s">
        <v>61</v>
      </c>
      <c r="G46" s="155" t="s">
        <v>120</v>
      </c>
      <c r="H46" s="156"/>
    </row>
    <row r="47" spans="2:8" x14ac:dyDescent="0.25">
      <c r="B47" s="113" t="s">
        <v>102</v>
      </c>
      <c r="C47" s="111" t="s">
        <v>119</v>
      </c>
      <c r="D47" s="112">
        <v>4</v>
      </c>
      <c r="F47" s="113" t="s">
        <v>102</v>
      </c>
      <c r="G47" s="111" t="s">
        <v>119</v>
      </c>
      <c r="H47" s="112">
        <v>5</v>
      </c>
    </row>
    <row r="48" spans="2:8" x14ac:dyDescent="0.25">
      <c r="B48" s="113" t="s">
        <v>106</v>
      </c>
      <c r="C48" s="111" t="s">
        <v>118</v>
      </c>
      <c r="D48" s="112">
        <v>1</v>
      </c>
      <c r="F48" s="113" t="s">
        <v>106</v>
      </c>
      <c r="G48" s="111" t="s">
        <v>118</v>
      </c>
      <c r="H48" s="112">
        <v>1</v>
      </c>
    </row>
    <row r="50" spans="2:8" x14ac:dyDescent="0.25">
      <c r="B50" s="145" t="s">
        <v>152</v>
      </c>
      <c r="C50" s="146"/>
      <c r="D50" s="147"/>
      <c r="F50" s="145" t="s">
        <v>153</v>
      </c>
      <c r="G50" s="146"/>
      <c r="H50" s="147"/>
    </row>
    <row r="51" spans="2:8" x14ac:dyDescent="0.25">
      <c r="B51" s="151" t="s">
        <v>125</v>
      </c>
      <c r="C51" s="152"/>
      <c r="D51" s="153"/>
      <c r="F51" s="151" t="s">
        <v>125</v>
      </c>
      <c r="G51" s="152"/>
      <c r="H51" s="153"/>
    </row>
    <row r="52" spans="2:8" x14ac:dyDescent="0.25">
      <c r="B52" s="113" t="s">
        <v>66</v>
      </c>
      <c r="C52" s="111" t="s">
        <v>154</v>
      </c>
      <c r="D52" s="112">
        <v>1</v>
      </c>
      <c r="F52" s="113" t="s">
        <v>67</v>
      </c>
      <c r="G52" s="111" t="s">
        <v>155</v>
      </c>
      <c r="H52" s="112">
        <v>1</v>
      </c>
    </row>
    <row r="53" spans="2:8" x14ac:dyDescent="0.25">
      <c r="B53" s="113" t="s">
        <v>85</v>
      </c>
      <c r="C53" s="111" t="s">
        <v>121</v>
      </c>
      <c r="D53" s="112">
        <v>14</v>
      </c>
      <c r="F53" s="113" t="s">
        <v>85</v>
      </c>
      <c r="G53" s="111" t="s">
        <v>121</v>
      </c>
      <c r="H53" s="112">
        <v>18</v>
      </c>
    </row>
    <row r="54" spans="2:8" x14ac:dyDescent="0.25">
      <c r="B54" s="154" t="s">
        <v>61</v>
      </c>
      <c r="C54" s="155" t="s">
        <v>120</v>
      </c>
      <c r="D54" s="156"/>
      <c r="F54" s="154" t="s">
        <v>61</v>
      </c>
      <c r="G54" s="155" t="s">
        <v>120</v>
      </c>
      <c r="H54" s="156"/>
    </row>
    <row r="55" spans="2:8" x14ac:dyDescent="0.25">
      <c r="B55" s="113" t="s">
        <v>102</v>
      </c>
      <c r="C55" s="111" t="s">
        <v>119</v>
      </c>
      <c r="D55" s="112">
        <v>7</v>
      </c>
      <c r="F55" s="113" t="s">
        <v>102</v>
      </c>
      <c r="G55" s="111" t="s">
        <v>119</v>
      </c>
      <c r="H55" s="112">
        <v>9</v>
      </c>
    </row>
    <row r="56" spans="2:8" x14ac:dyDescent="0.25">
      <c r="B56" s="113" t="s">
        <v>106</v>
      </c>
      <c r="C56" s="111" t="s">
        <v>118</v>
      </c>
      <c r="D56" s="112">
        <v>1</v>
      </c>
      <c r="F56" s="113" t="s">
        <v>106</v>
      </c>
      <c r="G56" s="111" t="s">
        <v>118</v>
      </c>
      <c r="H56" s="112">
        <v>1</v>
      </c>
    </row>
    <row r="58" spans="2:8" x14ac:dyDescent="0.25">
      <c r="B58" s="145" t="s">
        <v>163</v>
      </c>
      <c r="C58" s="146"/>
      <c r="D58" s="147"/>
    </row>
    <row r="59" spans="2:8" x14ac:dyDescent="0.25">
      <c r="B59" s="148" t="s">
        <v>125</v>
      </c>
      <c r="C59" s="149"/>
      <c r="D59" s="150"/>
    </row>
    <row r="60" spans="2:8" x14ac:dyDescent="0.25">
      <c r="B60" s="118" t="s">
        <v>79</v>
      </c>
      <c r="C60" s="119" t="s">
        <v>166</v>
      </c>
      <c r="D60" s="120">
        <v>1</v>
      </c>
    </row>
    <row r="61" spans="2:8" x14ac:dyDescent="0.25">
      <c r="B61" s="118" t="s">
        <v>86</v>
      </c>
      <c r="C61" s="119" t="s">
        <v>164</v>
      </c>
      <c r="D61" s="120">
        <v>1</v>
      </c>
    </row>
    <row r="62" spans="2:8" x14ac:dyDescent="0.25">
      <c r="B62" s="118" t="s">
        <v>87</v>
      </c>
      <c r="C62" s="119" t="s">
        <v>165</v>
      </c>
      <c r="D62" s="120">
        <v>1</v>
      </c>
    </row>
  </sheetData>
  <sheetProtection password="CF26" sheet="1" objects="1" scenarios="1"/>
  <mergeCells count="35">
    <mergeCell ref="B37:D37"/>
    <mergeCell ref="B38:D38"/>
    <mergeCell ref="F2:H2"/>
    <mergeCell ref="F3:H3"/>
    <mergeCell ref="F13:H13"/>
    <mergeCell ref="F18:H18"/>
    <mergeCell ref="B22:D22"/>
    <mergeCell ref="B3:D3"/>
    <mergeCell ref="B13:D13"/>
    <mergeCell ref="B18:D18"/>
    <mergeCell ref="B2:D2"/>
    <mergeCell ref="F37:H37"/>
    <mergeCell ref="F10:H10"/>
    <mergeCell ref="B30:D30"/>
    <mergeCell ref="B33:D33"/>
    <mergeCell ref="F17:H17"/>
    <mergeCell ref="F27:H27"/>
    <mergeCell ref="F25:H25"/>
    <mergeCell ref="F31:H31"/>
    <mergeCell ref="F32:H32"/>
    <mergeCell ref="B23:D23"/>
    <mergeCell ref="B42:D42"/>
    <mergeCell ref="B43:D43"/>
    <mergeCell ref="B46:D46"/>
    <mergeCell ref="F42:H42"/>
    <mergeCell ref="F43:H43"/>
    <mergeCell ref="F46:H46"/>
    <mergeCell ref="B58:D58"/>
    <mergeCell ref="B59:D59"/>
    <mergeCell ref="B50:D50"/>
    <mergeCell ref="F50:H50"/>
    <mergeCell ref="B51:D51"/>
    <mergeCell ref="F51:H51"/>
    <mergeCell ref="B54:D54"/>
    <mergeCell ref="F54:H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workbookViewId="0">
      <selection activeCell="D45" sqref="D45"/>
    </sheetView>
  </sheetViews>
  <sheetFormatPr baseColWidth="10" defaultRowHeight="15" x14ac:dyDescent="0.25"/>
  <cols>
    <col min="1" max="1" width="2" style="1" customWidth="1"/>
    <col min="2" max="2" width="6.5703125" style="5" bestFit="1" customWidth="1"/>
    <col min="3" max="3" width="13.28515625" style="26" bestFit="1" customWidth="1"/>
    <col min="4" max="4" width="72.7109375" customWidth="1"/>
    <col min="5" max="5" width="12.85546875" style="6" bestFit="1" customWidth="1"/>
    <col min="6" max="6" width="12" bestFit="1" customWidth="1"/>
    <col min="7" max="7" width="15.5703125" bestFit="1" customWidth="1"/>
  </cols>
  <sheetData>
    <row r="1" spans="1:5" ht="6" customHeight="1" x14ac:dyDescent="0.25"/>
    <row r="2" spans="1:5" x14ac:dyDescent="0.25">
      <c r="A2" s="4"/>
      <c r="B2" s="16" t="s">
        <v>49</v>
      </c>
      <c r="C2" s="43" t="s">
        <v>53</v>
      </c>
      <c r="D2" s="100" t="s">
        <v>50</v>
      </c>
      <c r="E2" s="68" t="s">
        <v>51</v>
      </c>
    </row>
    <row r="3" spans="1:5" x14ac:dyDescent="0.25">
      <c r="A3" s="4"/>
      <c r="B3" s="37">
        <v>1</v>
      </c>
      <c r="C3" s="157" t="s">
        <v>52</v>
      </c>
      <c r="D3" s="157"/>
      <c r="E3" s="69"/>
    </row>
    <row r="4" spans="1:5" x14ac:dyDescent="0.25">
      <c r="A4" s="32"/>
      <c r="B4" s="49" t="s">
        <v>10</v>
      </c>
      <c r="C4" s="56" t="s">
        <v>54</v>
      </c>
      <c r="D4" s="87" t="s">
        <v>27</v>
      </c>
      <c r="E4" s="124">
        <f>+'jerarquia-categoria'!D4*Cantidades!C4+'jerarquia-categoria'!H4*Cantidades!C6+'jerarquia-categoria'!D24*Cantidades!C8</f>
        <v>0</v>
      </c>
    </row>
    <row r="5" spans="1:5" x14ac:dyDescent="0.25">
      <c r="A5" s="33"/>
      <c r="B5" s="66" t="s">
        <v>11</v>
      </c>
      <c r="C5" s="56" t="s">
        <v>55</v>
      </c>
      <c r="D5" s="101" t="s">
        <v>9</v>
      </c>
      <c r="E5" s="124">
        <f>+'jerarquia-categoria'!H19*Cantidades!C10</f>
        <v>0</v>
      </c>
    </row>
    <row r="6" spans="1:5" x14ac:dyDescent="0.25">
      <c r="A6" s="33"/>
      <c r="B6" s="40" t="s">
        <v>12</v>
      </c>
      <c r="C6" s="42" t="s">
        <v>56</v>
      </c>
      <c r="D6" s="102" t="s">
        <v>23</v>
      </c>
      <c r="E6" s="125">
        <f>+'jerarquia-categoria'!H33*Cantidades!C12</f>
        <v>0</v>
      </c>
    </row>
    <row r="7" spans="1:5" x14ac:dyDescent="0.25">
      <c r="A7" s="3"/>
      <c r="B7" s="79">
        <v>2</v>
      </c>
      <c r="C7" s="158" t="s">
        <v>57</v>
      </c>
      <c r="D7" s="158" t="s">
        <v>24</v>
      </c>
      <c r="E7" s="126"/>
    </row>
    <row r="8" spans="1:5" x14ac:dyDescent="0.25">
      <c r="A8" s="3"/>
      <c r="B8" s="48"/>
      <c r="C8" s="56" t="s">
        <v>62</v>
      </c>
      <c r="D8" s="52" t="s">
        <v>131</v>
      </c>
      <c r="E8" s="127"/>
    </row>
    <row r="9" spans="1:5" x14ac:dyDescent="0.25">
      <c r="A9" s="3"/>
      <c r="B9" s="49" t="s">
        <v>13</v>
      </c>
      <c r="C9" s="56" t="s">
        <v>64</v>
      </c>
      <c r="D9" s="53" t="s">
        <v>156</v>
      </c>
      <c r="E9" s="127">
        <f>+'jerarquia-categoria'!D44*Cantidades!C17</f>
        <v>0</v>
      </c>
    </row>
    <row r="10" spans="1:5" x14ac:dyDescent="0.25">
      <c r="A10" s="3"/>
      <c r="B10" s="49" t="s">
        <v>19</v>
      </c>
      <c r="C10" s="56" t="s">
        <v>65</v>
      </c>
      <c r="D10" s="53" t="s">
        <v>157</v>
      </c>
      <c r="E10" s="127">
        <f>+'jerarquia-categoria'!D11*Cantidades!C4+'jerarquia-categoria'!H44*Cantidades!C18</f>
        <v>0</v>
      </c>
    </row>
    <row r="11" spans="1:5" x14ac:dyDescent="0.25">
      <c r="B11" s="49" t="s">
        <v>28</v>
      </c>
      <c r="C11" s="56" t="s">
        <v>66</v>
      </c>
      <c r="D11" s="53" t="s">
        <v>158</v>
      </c>
      <c r="E11" s="127">
        <f>+'jerarquia-categoria'!D52*Cantidades!C19</f>
        <v>0</v>
      </c>
    </row>
    <row r="12" spans="1:5" x14ac:dyDescent="0.25">
      <c r="A12" s="3"/>
      <c r="B12" s="49" t="s">
        <v>29</v>
      </c>
      <c r="C12" s="56" t="s">
        <v>67</v>
      </c>
      <c r="D12" s="53" t="s">
        <v>159</v>
      </c>
      <c r="E12" s="127">
        <f>+'jerarquia-categoria'!H52*Cantidades!C20</f>
        <v>0</v>
      </c>
    </row>
    <row r="13" spans="1:5" x14ac:dyDescent="0.25">
      <c r="B13" s="96"/>
      <c r="C13" s="42" t="s">
        <v>68</v>
      </c>
      <c r="D13" s="103" t="s">
        <v>145</v>
      </c>
      <c r="E13" s="128"/>
    </row>
    <row r="14" spans="1:5" x14ac:dyDescent="0.25">
      <c r="B14" s="51" t="s">
        <v>30</v>
      </c>
      <c r="C14" s="42" t="s">
        <v>68</v>
      </c>
      <c r="D14" s="41" t="s">
        <v>160</v>
      </c>
      <c r="E14" s="128">
        <f>+'jerarquia-categoria'!D28*Cantidades!C8+'jerarquia-categoria'!H23*Cantidades!C10</f>
        <v>0</v>
      </c>
    </row>
    <row r="15" spans="1:5" x14ac:dyDescent="0.25">
      <c r="B15" s="50"/>
      <c r="C15" s="42" t="s">
        <v>70</v>
      </c>
      <c r="D15" s="103" t="s">
        <v>4</v>
      </c>
      <c r="E15" s="128"/>
    </row>
    <row r="16" spans="1:5" x14ac:dyDescent="0.25">
      <c r="B16" s="51" t="s">
        <v>31</v>
      </c>
      <c r="C16" s="57" t="s">
        <v>70</v>
      </c>
      <c r="D16" s="55" t="s">
        <v>135</v>
      </c>
      <c r="E16" s="129">
        <f>+'jerarquia-categoria'!D8*Cantidades!C4</f>
        <v>0</v>
      </c>
    </row>
    <row r="17" spans="1:6" x14ac:dyDescent="0.25">
      <c r="B17" s="50"/>
      <c r="C17" s="57" t="s">
        <v>72</v>
      </c>
      <c r="D17" s="54" t="s">
        <v>162</v>
      </c>
      <c r="E17" s="129"/>
    </row>
    <row r="18" spans="1:6" x14ac:dyDescent="0.25">
      <c r="B18" s="51" t="s">
        <v>32</v>
      </c>
      <c r="C18" s="57" t="s">
        <v>72</v>
      </c>
      <c r="D18" s="55" t="s">
        <v>161</v>
      </c>
      <c r="E18" s="129">
        <f>+'jerarquia-categoria'!D39*Cantidades!C23</f>
        <v>0</v>
      </c>
      <c r="F18" s="95" t="s">
        <v>131</v>
      </c>
    </row>
    <row r="19" spans="1:6" x14ac:dyDescent="0.25">
      <c r="B19" s="97">
        <v>3</v>
      </c>
      <c r="C19" s="159" t="s">
        <v>78</v>
      </c>
      <c r="D19" s="159"/>
      <c r="E19" s="130"/>
    </row>
    <row r="20" spans="1:6" x14ac:dyDescent="0.25">
      <c r="A20" s="3"/>
      <c r="B20" s="49" t="s">
        <v>18</v>
      </c>
      <c r="C20" s="42" t="s">
        <v>79</v>
      </c>
      <c r="D20" s="41" t="s">
        <v>78</v>
      </c>
      <c r="E20" s="136" t="s">
        <v>169</v>
      </c>
    </row>
    <row r="21" spans="1:6" x14ac:dyDescent="0.25">
      <c r="B21" s="75">
        <v>4</v>
      </c>
      <c r="C21" s="159" t="s">
        <v>60</v>
      </c>
      <c r="D21" s="159" t="s">
        <v>25</v>
      </c>
      <c r="E21" s="130"/>
    </row>
    <row r="22" spans="1:6" x14ac:dyDescent="0.25">
      <c r="B22" s="51" t="s">
        <v>16</v>
      </c>
      <c r="C22" s="42" t="s">
        <v>75</v>
      </c>
      <c r="D22" s="81" t="s">
        <v>80</v>
      </c>
      <c r="E22" s="123">
        <f>+'jerarquia-categoria'!D7*Cantidades!C4+'jerarquia-categoria'!H7*Cantidades!C6+'jerarquia-categoria'!D27*Cantidades!C8+'jerarquia-categoria'!H22*Cantidades!C10+'jerarquia-categoria'!H36*Cantidades!C12</f>
        <v>0</v>
      </c>
    </row>
    <row r="23" spans="1:6" x14ac:dyDescent="0.25">
      <c r="B23" s="51" t="s">
        <v>17</v>
      </c>
      <c r="C23" s="57" t="s">
        <v>76</v>
      </c>
      <c r="D23" s="82" t="s">
        <v>81</v>
      </c>
      <c r="E23" s="136" t="s">
        <v>169</v>
      </c>
    </row>
    <row r="24" spans="1:6" x14ac:dyDescent="0.25">
      <c r="B24" s="98" t="s">
        <v>74</v>
      </c>
      <c r="C24" s="57" t="s">
        <v>77</v>
      </c>
      <c r="D24" s="82" t="s">
        <v>0</v>
      </c>
      <c r="E24" s="132">
        <f>+Cantidades!C14</f>
        <v>0</v>
      </c>
    </row>
    <row r="25" spans="1:6" x14ac:dyDescent="0.25">
      <c r="B25" s="75">
        <v>5</v>
      </c>
      <c r="C25" s="160" t="s">
        <v>58</v>
      </c>
      <c r="D25" s="161" t="s">
        <v>22</v>
      </c>
      <c r="E25" s="133"/>
    </row>
    <row r="26" spans="1:6" x14ac:dyDescent="0.25">
      <c r="B26" s="51" t="s">
        <v>15</v>
      </c>
      <c r="C26" s="42" t="s">
        <v>84</v>
      </c>
      <c r="D26" s="60" t="s">
        <v>91</v>
      </c>
      <c r="E26" s="129">
        <f>+'jerarquia-categoria'!D5*Cantidades!C4+'jerarquia-categoria'!H5*Cantidades!C6+'jerarquia-categoria'!D25*Cantidades!C8+'jerarquia-categoria'!H20*Cantidades!C10+'jerarquia-categoria'!H34*Cantidades!C12</f>
        <v>0</v>
      </c>
    </row>
    <row r="27" spans="1:6" x14ac:dyDescent="0.25">
      <c r="B27" s="51" t="s">
        <v>14</v>
      </c>
      <c r="C27" s="57" t="s">
        <v>85</v>
      </c>
      <c r="D27" s="61" t="s">
        <v>1</v>
      </c>
      <c r="E27" s="129">
        <f>+'jerarquia-categoria'!D12*Cantidades!C4+'jerarquia-categoria'!H9*Cantidades!C6+'jerarquia-categoria'!D29*Cantidades!C8+'jerarquia-categoria'!H24*Cantidades!C10+'jerarquia-categoria'!D45*Cantidades!C17+'jerarquia-categoria'!H45*Cantidades!C18+'jerarquia-categoria'!D53*Cantidades!C19*'jerarquia-categoria'!H53*Cantidades!C20</f>
        <v>0</v>
      </c>
    </row>
    <row r="28" spans="1:6" x14ac:dyDescent="0.25">
      <c r="B28" s="51" t="s">
        <v>33</v>
      </c>
      <c r="C28" s="57" t="s">
        <v>86</v>
      </c>
      <c r="D28" s="61" t="s">
        <v>92</v>
      </c>
      <c r="E28" s="129">
        <f>+'jerarquia-categoria'!D40*Cantidades!C23</f>
        <v>0</v>
      </c>
    </row>
    <row r="29" spans="1:6" x14ac:dyDescent="0.25">
      <c r="A29" s="3"/>
      <c r="B29" s="51" t="s">
        <v>34</v>
      </c>
      <c r="C29" s="57" t="s">
        <v>87</v>
      </c>
      <c r="D29" s="61" t="s">
        <v>93</v>
      </c>
      <c r="E29" s="135" t="s">
        <v>169</v>
      </c>
    </row>
    <row r="30" spans="1:6" x14ac:dyDescent="0.25">
      <c r="B30" s="51" t="s">
        <v>35</v>
      </c>
      <c r="C30" s="57" t="s">
        <v>88</v>
      </c>
      <c r="D30" s="61" t="s">
        <v>95</v>
      </c>
      <c r="E30" s="129">
        <f>+'jerarquia-categoria'!D10*Cantidades!C4</f>
        <v>0</v>
      </c>
    </row>
    <row r="31" spans="1:6" x14ac:dyDescent="0.25">
      <c r="B31" s="51" t="s">
        <v>82</v>
      </c>
      <c r="C31" s="57" t="s">
        <v>89</v>
      </c>
      <c r="D31" s="61" t="s">
        <v>94</v>
      </c>
      <c r="E31" s="129">
        <f>+'jerarquia-categoria'!D9*Cantidades!C4</f>
        <v>0</v>
      </c>
    </row>
    <row r="32" spans="1:6" x14ac:dyDescent="0.25">
      <c r="A32" s="3"/>
      <c r="B32" s="49" t="s">
        <v>83</v>
      </c>
      <c r="C32" s="56" t="s">
        <v>90</v>
      </c>
      <c r="D32" s="53" t="s">
        <v>96</v>
      </c>
      <c r="E32" s="135" t="s">
        <v>169</v>
      </c>
    </row>
    <row r="33" spans="2:5" x14ac:dyDescent="0.25">
      <c r="B33" s="75">
        <v>6</v>
      </c>
      <c r="C33" s="160" t="s">
        <v>59</v>
      </c>
      <c r="D33" s="161" t="s">
        <v>26</v>
      </c>
      <c r="E33" s="133"/>
    </row>
    <row r="34" spans="2:5" x14ac:dyDescent="0.25">
      <c r="B34" s="38" t="s">
        <v>20</v>
      </c>
      <c r="C34" s="42" t="s">
        <v>97</v>
      </c>
      <c r="D34" s="60" t="s">
        <v>6</v>
      </c>
      <c r="E34" s="123">
        <f>+Cantidades!C14</f>
        <v>0</v>
      </c>
    </row>
    <row r="35" spans="2:5" x14ac:dyDescent="0.25">
      <c r="B35" s="38" t="s">
        <v>21</v>
      </c>
      <c r="C35" s="42" t="s">
        <v>98</v>
      </c>
      <c r="D35" s="81" t="s">
        <v>7</v>
      </c>
      <c r="E35" s="123">
        <f>+'jerarquia-categoria'!D20*Cantidades!C4+'jerarquia-categoria'!H15*Cantidades!C6+'jerarquia-categoria'!D35*Cantidades!C8+'jerarquia-categoria'!H29*Cantidades!C10+'jerarquia-categoria'!H39*Cantidades!C12</f>
        <v>0</v>
      </c>
    </row>
    <row r="36" spans="2:5" x14ac:dyDescent="0.25">
      <c r="B36" s="37">
        <v>7</v>
      </c>
      <c r="C36" s="157" t="s">
        <v>61</v>
      </c>
      <c r="D36" s="157" t="s">
        <v>8</v>
      </c>
      <c r="E36" s="134"/>
    </row>
    <row r="37" spans="2:5" x14ac:dyDescent="0.25">
      <c r="B37" s="38" t="s">
        <v>36</v>
      </c>
      <c r="C37" s="36" t="s">
        <v>102</v>
      </c>
      <c r="D37" s="60" t="s">
        <v>179</v>
      </c>
      <c r="E37" s="123">
        <f>+'jerarquia-categoria'!D47*Cantidades!C17+'jerarquia-categoria'!H47*Cantidades!C18+'jerarquia-categoria'!D55*Cantidades!C19+'jerarquia-categoria'!H55*Cantidades!C20</f>
        <v>0</v>
      </c>
    </row>
    <row r="38" spans="2:5" x14ac:dyDescent="0.25">
      <c r="B38" s="38" t="s">
        <v>37</v>
      </c>
      <c r="C38" s="42" t="s">
        <v>103</v>
      </c>
      <c r="D38" s="60" t="s">
        <v>180</v>
      </c>
      <c r="E38" s="123">
        <f>+'jerarquia-categoria'!D15*Cantidades!C4</f>
        <v>0</v>
      </c>
    </row>
    <row r="39" spans="2:5" x14ac:dyDescent="0.25">
      <c r="B39" s="38" t="s">
        <v>99</v>
      </c>
      <c r="C39" s="42" t="s">
        <v>104</v>
      </c>
      <c r="D39" s="60" t="s">
        <v>181</v>
      </c>
      <c r="E39" s="135" t="s">
        <v>169</v>
      </c>
    </row>
    <row r="40" spans="2:5" x14ac:dyDescent="0.25">
      <c r="B40" s="38" t="s">
        <v>100</v>
      </c>
      <c r="C40" s="36" t="s">
        <v>105</v>
      </c>
      <c r="D40" s="60" t="s">
        <v>182</v>
      </c>
      <c r="E40" s="123">
        <f>+'jerarquia-categoria'!H26*Cantidades!C10</f>
        <v>0</v>
      </c>
    </row>
    <row r="41" spans="2:5" x14ac:dyDescent="0.25">
      <c r="B41" s="51" t="s">
        <v>101</v>
      </c>
      <c r="C41" s="47" t="s">
        <v>106</v>
      </c>
      <c r="D41" s="99" t="s">
        <v>171</v>
      </c>
      <c r="E41" s="131">
        <f>+'jerarquia-categoria'!D16*Cantidades!C4+'jerarquia-categoria'!H12*Cantidades!C6+'jerarquia-categoria'!D32*Cantidades!C8</f>
        <v>0</v>
      </c>
    </row>
    <row r="42" spans="2:5" x14ac:dyDescent="0.25">
      <c r="B42" s="51" t="s">
        <v>170</v>
      </c>
      <c r="C42" s="47" t="s">
        <v>117</v>
      </c>
      <c r="D42" s="99" t="s">
        <v>172</v>
      </c>
      <c r="E42" s="131">
        <f>+'jerarquia-categoria'!D17*Cantidades!C4</f>
        <v>0</v>
      </c>
    </row>
    <row r="44" spans="2:5" x14ac:dyDescent="0.25">
      <c r="B44" s="7" t="s">
        <v>184</v>
      </c>
      <c r="C44" s="6"/>
    </row>
    <row r="45" spans="2:5" ht="15" customHeight="1" x14ac:dyDescent="0.25">
      <c r="B45" s="7" t="s">
        <v>185</v>
      </c>
      <c r="C45" s="7"/>
    </row>
    <row r="52" spans="4:4" x14ac:dyDescent="0.25">
      <c r="D52" s="94"/>
    </row>
  </sheetData>
  <mergeCells count="7">
    <mergeCell ref="C3:D3"/>
    <mergeCell ref="C7:D7"/>
    <mergeCell ref="C36:D36"/>
    <mergeCell ref="C19:D19"/>
    <mergeCell ref="C21:D21"/>
    <mergeCell ref="C25:D25"/>
    <mergeCell ref="C33:D33"/>
  </mergeCells>
  <pageMargins left="0.7" right="0.7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opLeftCell="A31" workbookViewId="0">
      <selection activeCell="E49" sqref="E49"/>
    </sheetView>
  </sheetViews>
  <sheetFormatPr baseColWidth="10" defaultRowHeight="15" x14ac:dyDescent="0.25"/>
  <cols>
    <col min="1" max="1" width="2" style="1" customWidth="1"/>
    <col min="2" max="2" width="6.5703125" style="5" bestFit="1" customWidth="1"/>
    <col min="3" max="3" width="13.28515625" style="26" bestFit="1" customWidth="1"/>
    <col min="4" max="4" width="72.7109375" customWidth="1"/>
    <col min="5" max="5" width="12.85546875" style="6" bestFit="1" customWidth="1"/>
    <col min="6" max="6" width="15.5703125" style="6" bestFit="1" customWidth="1"/>
    <col min="7" max="7" width="12.85546875" style="6" bestFit="1" customWidth="1"/>
    <col min="8" max="8" width="2.7109375" customWidth="1"/>
  </cols>
  <sheetData>
    <row r="1" spans="1:9" ht="6" customHeight="1" x14ac:dyDescent="0.25">
      <c r="B1" s="29"/>
      <c r="C1" s="30"/>
      <c r="D1" s="9"/>
      <c r="E1" s="10"/>
      <c r="F1" s="10"/>
      <c r="G1" s="10"/>
    </row>
    <row r="2" spans="1:9" x14ac:dyDescent="0.25">
      <c r="A2" s="31"/>
      <c r="B2" s="16" t="s">
        <v>49</v>
      </c>
      <c r="C2" s="43" t="s">
        <v>53</v>
      </c>
      <c r="D2" s="8" t="s">
        <v>50</v>
      </c>
      <c r="E2" s="16" t="s">
        <v>51</v>
      </c>
      <c r="F2" s="68" t="s">
        <v>115</v>
      </c>
      <c r="G2" s="68" t="s">
        <v>112</v>
      </c>
      <c r="I2" s="7" t="s">
        <v>116</v>
      </c>
    </row>
    <row r="3" spans="1:9" x14ac:dyDescent="0.25">
      <c r="A3" s="31"/>
      <c r="B3" s="37">
        <v>1</v>
      </c>
      <c r="C3" s="160" t="s">
        <v>52</v>
      </c>
      <c r="D3" s="161"/>
      <c r="E3" s="74"/>
      <c r="F3" s="69"/>
      <c r="G3" s="27"/>
    </row>
    <row r="4" spans="1:9" x14ac:dyDescent="0.25">
      <c r="A4" s="32"/>
      <c r="B4" s="38" t="s">
        <v>10</v>
      </c>
      <c r="C4" s="42" t="s">
        <v>54</v>
      </c>
      <c r="D4" s="60" t="s">
        <v>27</v>
      </c>
      <c r="E4" s="128">
        <f>+Cómputo!E4</f>
        <v>0</v>
      </c>
      <c r="F4" s="72"/>
      <c r="G4" s="63">
        <f>+E4*F4</f>
        <v>0</v>
      </c>
    </row>
    <row r="5" spans="1:9" x14ac:dyDescent="0.25">
      <c r="A5" s="33"/>
      <c r="B5" s="39" t="s">
        <v>11</v>
      </c>
      <c r="C5" s="42" t="s">
        <v>55</v>
      </c>
      <c r="D5" s="70" t="s">
        <v>9</v>
      </c>
      <c r="E5" s="128">
        <f>+Cómputo!E5</f>
        <v>0</v>
      </c>
      <c r="F5" s="72"/>
      <c r="G5" s="63">
        <f t="shared" ref="G5:G6" si="0">+E5*F5</f>
        <v>0</v>
      </c>
    </row>
    <row r="6" spans="1:9" x14ac:dyDescent="0.25">
      <c r="A6" s="33"/>
      <c r="B6" s="40" t="s">
        <v>12</v>
      </c>
      <c r="C6" s="42" t="s">
        <v>56</v>
      </c>
      <c r="D6" s="71" t="s">
        <v>23</v>
      </c>
      <c r="E6" s="128">
        <f>+Cómputo!E6</f>
        <v>0</v>
      </c>
      <c r="F6" s="73"/>
      <c r="G6" s="63">
        <f t="shared" si="0"/>
        <v>0</v>
      </c>
    </row>
    <row r="7" spans="1:9" x14ac:dyDescent="0.25">
      <c r="A7" s="33"/>
      <c r="B7" s="167" t="s">
        <v>114</v>
      </c>
      <c r="C7" s="168"/>
      <c r="D7" s="168"/>
      <c r="E7" s="168"/>
      <c r="F7" s="169"/>
      <c r="G7" s="107">
        <f>SUM(G4:G6)</f>
        <v>0</v>
      </c>
    </row>
    <row r="8" spans="1:9" ht="6" customHeight="1" x14ac:dyDescent="0.25"/>
    <row r="9" spans="1:9" x14ac:dyDescent="0.25">
      <c r="A9" s="3"/>
      <c r="B9" s="28">
        <v>2</v>
      </c>
      <c r="C9" s="162" t="s">
        <v>57</v>
      </c>
      <c r="D9" s="163" t="s">
        <v>24</v>
      </c>
      <c r="E9" s="25"/>
      <c r="F9" s="65"/>
      <c r="G9" s="25"/>
    </row>
    <row r="10" spans="1:9" x14ac:dyDescent="0.25">
      <c r="A10" s="3"/>
      <c r="B10" s="48"/>
      <c r="C10" s="56" t="s">
        <v>62</v>
      </c>
      <c r="D10" s="58" t="s">
        <v>63</v>
      </c>
      <c r="E10" s="62"/>
      <c r="F10" s="66"/>
      <c r="G10" s="62"/>
    </row>
    <row r="11" spans="1:9" x14ac:dyDescent="0.25">
      <c r="A11" s="3"/>
      <c r="B11" s="49" t="s">
        <v>13</v>
      </c>
      <c r="C11" s="56" t="s">
        <v>64</v>
      </c>
      <c r="D11" s="59" t="s">
        <v>156</v>
      </c>
      <c r="E11" s="124">
        <f>+Cómputo!E9</f>
        <v>0</v>
      </c>
      <c r="F11" s="66"/>
      <c r="G11" s="62">
        <f>+E11*F11</f>
        <v>0</v>
      </c>
    </row>
    <row r="12" spans="1:9" x14ac:dyDescent="0.25">
      <c r="A12" s="3"/>
      <c r="B12" s="49" t="s">
        <v>19</v>
      </c>
      <c r="C12" s="56" t="s">
        <v>65</v>
      </c>
      <c r="D12" s="59" t="s">
        <v>157</v>
      </c>
      <c r="E12" s="124">
        <f>+Cómputo!E10</f>
        <v>0</v>
      </c>
      <c r="F12" s="66"/>
      <c r="G12" s="62">
        <f t="shared" ref="G12:G20" si="1">+E12*F12</f>
        <v>0</v>
      </c>
    </row>
    <row r="13" spans="1:9" x14ac:dyDescent="0.25">
      <c r="A13" s="3"/>
      <c r="B13" s="49" t="s">
        <v>28</v>
      </c>
      <c r="C13" s="56" t="s">
        <v>66</v>
      </c>
      <c r="D13" s="59" t="s">
        <v>158</v>
      </c>
      <c r="E13" s="124">
        <f>+Cómputo!E11</f>
        <v>0</v>
      </c>
      <c r="F13" s="66"/>
      <c r="G13" s="62">
        <f t="shared" si="1"/>
        <v>0</v>
      </c>
    </row>
    <row r="14" spans="1:9" x14ac:dyDescent="0.25">
      <c r="B14" s="49" t="s">
        <v>29</v>
      </c>
      <c r="C14" s="56" t="s">
        <v>67</v>
      </c>
      <c r="D14" s="60" t="s">
        <v>159</v>
      </c>
      <c r="E14" s="124">
        <f>+Cómputo!E12</f>
        <v>0</v>
      </c>
      <c r="F14" s="66"/>
      <c r="G14" s="62">
        <f t="shared" si="1"/>
        <v>0</v>
      </c>
    </row>
    <row r="15" spans="1:9" x14ac:dyDescent="0.25">
      <c r="B15" s="96"/>
      <c r="C15" s="42" t="s">
        <v>68</v>
      </c>
      <c r="D15" s="137" t="s">
        <v>69</v>
      </c>
      <c r="E15" s="63"/>
      <c r="F15" s="39"/>
      <c r="G15" s="63">
        <f t="shared" si="1"/>
        <v>0</v>
      </c>
    </row>
    <row r="16" spans="1:9" x14ac:dyDescent="0.25">
      <c r="B16" s="51" t="s">
        <v>30</v>
      </c>
      <c r="C16" s="57" t="s">
        <v>68</v>
      </c>
      <c r="D16" s="60" t="s">
        <v>173</v>
      </c>
      <c r="E16" s="124">
        <f>+Cómputo!E14</f>
        <v>0</v>
      </c>
      <c r="F16" s="67"/>
      <c r="G16" s="62">
        <f t="shared" si="1"/>
        <v>0</v>
      </c>
    </row>
    <row r="17" spans="1:7" x14ac:dyDescent="0.25">
      <c r="B17" s="50"/>
      <c r="C17" s="57" t="s">
        <v>70</v>
      </c>
      <c r="D17" s="137" t="s">
        <v>71</v>
      </c>
      <c r="E17" s="124"/>
      <c r="F17" s="67"/>
      <c r="G17" s="62">
        <f t="shared" si="1"/>
        <v>0</v>
      </c>
    </row>
    <row r="18" spans="1:7" x14ac:dyDescent="0.25">
      <c r="B18" s="51" t="s">
        <v>31</v>
      </c>
      <c r="C18" s="57" t="s">
        <v>70</v>
      </c>
      <c r="D18" s="60" t="s">
        <v>135</v>
      </c>
      <c r="E18" s="124">
        <f>+Cómputo!E16</f>
        <v>0</v>
      </c>
      <c r="F18" s="67"/>
      <c r="G18" s="62">
        <f t="shared" si="1"/>
        <v>0</v>
      </c>
    </row>
    <row r="19" spans="1:7" x14ac:dyDescent="0.25">
      <c r="B19" s="50"/>
      <c r="C19" s="57" t="s">
        <v>72</v>
      </c>
      <c r="D19" s="137" t="s">
        <v>73</v>
      </c>
      <c r="E19" s="63"/>
      <c r="F19" s="67"/>
      <c r="G19" s="62">
        <f t="shared" si="1"/>
        <v>0</v>
      </c>
    </row>
    <row r="20" spans="1:7" x14ac:dyDescent="0.25">
      <c r="B20" s="51" t="s">
        <v>32</v>
      </c>
      <c r="C20" s="57" t="s">
        <v>72</v>
      </c>
      <c r="D20" s="60" t="s">
        <v>161</v>
      </c>
      <c r="E20" s="131">
        <f>+Cómputo!E18</f>
        <v>0</v>
      </c>
      <c r="F20" s="67"/>
      <c r="G20" s="62">
        <f t="shared" si="1"/>
        <v>0</v>
      </c>
    </row>
    <row r="21" spans="1:7" x14ac:dyDescent="0.25">
      <c r="A21" s="3"/>
      <c r="B21" s="170" t="s">
        <v>114</v>
      </c>
      <c r="C21" s="171"/>
      <c r="D21" s="171"/>
      <c r="E21" s="171"/>
      <c r="F21" s="171"/>
      <c r="G21" s="104">
        <f>SUM(G10:G20)</f>
        <v>0</v>
      </c>
    </row>
    <row r="22" spans="1:7" ht="6" customHeight="1" x14ac:dyDescent="0.25"/>
    <row r="23" spans="1:7" x14ac:dyDescent="0.25">
      <c r="B23" s="75">
        <v>3</v>
      </c>
      <c r="C23" s="163" t="s">
        <v>78</v>
      </c>
      <c r="D23" s="163"/>
      <c r="E23" s="25"/>
      <c r="F23" s="25"/>
      <c r="G23" s="25"/>
    </row>
    <row r="24" spans="1:7" x14ac:dyDescent="0.25">
      <c r="B24" s="38" t="s">
        <v>18</v>
      </c>
      <c r="C24" s="42" t="s">
        <v>79</v>
      </c>
      <c r="D24" s="60" t="s">
        <v>78</v>
      </c>
      <c r="E24" s="131" t="str">
        <f>+Cómputo!E20</f>
        <v>x</v>
      </c>
      <c r="F24" s="77"/>
      <c r="G24" s="64" t="e">
        <f>+E24*F24</f>
        <v>#VALUE!</v>
      </c>
    </row>
    <row r="25" spans="1:7" x14ac:dyDescent="0.25">
      <c r="A25" s="3"/>
      <c r="B25" s="170" t="s">
        <v>114</v>
      </c>
      <c r="C25" s="171"/>
      <c r="D25" s="171"/>
      <c r="E25" s="171"/>
      <c r="F25" s="172"/>
      <c r="G25" s="104" t="e">
        <f>SUM(G24)</f>
        <v>#VALUE!</v>
      </c>
    </row>
    <row r="26" spans="1:7" ht="6" customHeight="1" x14ac:dyDescent="0.25"/>
    <row r="27" spans="1:7" x14ac:dyDescent="0.25">
      <c r="B27" s="79">
        <v>4</v>
      </c>
      <c r="C27" s="164" t="s">
        <v>60</v>
      </c>
      <c r="D27" s="165" t="s">
        <v>25</v>
      </c>
      <c r="E27" s="83"/>
      <c r="F27" s="83"/>
      <c r="G27" s="27"/>
    </row>
    <row r="28" spans="1:7" x14ac:dyDescent="0.25">
      <c r="B28" s="38" t="s">
        <v>16</v>
      </c>
      <c r="C28" s="42" t="s">
        <v>75</v>
      </c>
      <c r="D28" s="81" t="s">
        <v>80</v>
      </c>
      <c r="E28" s="128">
        <f>+Cómputo!E22</f>
        <v>0</v>
      </c>
      <c r="F28" s="39"/>
      <c r="G28" s="63">
        <f>+E28*F28</f>
        <v>0</v>
      </c>
    </row>
    <row r="29" spans="1:7" x14ac:dyDescent="0.25">
      <c r="B29" s="51" t="s">
        <v>17</v>
      </c>
      <c r="C29" s="57" t="s">
        <v>76</v>
      </c>
      <c r="D29" s="82" t="s">
        <v>81</v>
      </c>
      <c r="E29" s="128" t="str">
        <f>+Cómputo!E23</f>
        <v>x</v>
      </c>
      <c r="F29" s="67"/>
      <c r="G29" s="63" t="e">
        <f t="shared" ref="G29:G30" si="2">+E29*F29</f>
        <v>#VALUE!</v>
      </c>
    </row>
    <row r="30" spans="1:7" x14ac:dyDescent="0.25">
      <c r="B30" s="51" t="s">
        <v>74</v>
      </c>
      <c r="C30" s="57" t="s">
        <v>77</v>
      </c>
      <c r="D30" s="82" t="s">
        <v>0</v>
      </c>
      <c r="E30" s="128">
        <f>+Cómputo!E24</f>
        <v>0</v>
      </c>
      <c r="F30" s="67"/>
      <c r="G30" s="63">
        <f t="shared" si="2"/>
        <v>0</v>
      </c>
    </row>
    <row r="31" spans="1:7" x14ac:dyDescent="0.25">
      <c r="A31" s="3"/>
      <c r="B31" s="167" t="s">
        <v>114</v>
      </c>
      <c r="C31" s="168"/>
      <c r="D31" s="168"/>
      <c r="E31" s="168"/>
      <c r="F31" s="169"/>
      <c r="G31" s="105" t="e">
        <f>SUM(G28:G30)</f>
        <v>#VALUE!</v>
      </c>
    </row>
    <row r="32" spans="1:7" ht="6" customHeight="1" x14ac:dyDescent="0.25"/>
    <row r="33" spans="1:7" x14ac:dyDescent="0.25">
      <c r="B33" s="78">
        <v>5</v>
      </c>
      <c r="C33" s="166" t="s">
        <v>58</v>
      </c>
      <c r="D33" s="158" t="s">
        <v>22</v>
      </c>
      <c r="E33" s="84"/>
      <c r="F33" s="83"/>
      <c r="G33" s="27"/>
    </row>
    <row r="34" spans="1:7" x14ac:dyDescent="0.25">
      <c r="B34" s="49" t="s">
        <v>15</v>
      </c>
      <c r="C34" s="46" t="s">
        <v>84</v>
      </c>
      <c r="D34" s="59" t="s">
        <v>91</v>
      </c>
      <c r="E34" s="127">
        <f>+Cómputo!E26</f>
        <v>0</v>
      </c>
      <c r="F34" s="66"/>
      <c r="G34" s="62">
        <f>+E34*F34</f>
        <v>0</v>
      </c>
    </row>
    <row r="35" spans="1:7" x14ac:dyDescent="0.25">
      <c r="B35" s="49" t="s">
        <v>14</v>
      </c>
      <c r="C35" s="46" t="s">
        <v>85</v>
      </c>
      <c r="D35" s="59" t="s">
        <v>1</v>
      </c>
      <c r="E35" s="127">
        <f>+Cómputo!E27</f>
        <v>0</v>
      </c>
      <c r="F35" s="66"/>
      <c r="G35" s="62">
        <f t="shared" ref="G35:G40" si="3">+E35*F35</f>
        <v>0</v>
      </c>
    </row>
    <row r="36" spans="1:7" x14ac:dyDescent="0.25">
      <c r="B36" s="38" t="s">
        <v>33</v>
      </c>
      <c r="C36" s="36" t="s">
        <v>86</v>
      </c>
      <c r="D36" s="60" t="s">
        <v>92</v>
      </c>
      <c r="E36" s="127">
        <f>+Cómputo!E28</f>
        <v>0</v>
      </c>
      <c r="F36" s="39"/>
      <c r="G36" s="62">
        <f t="shared" si="3"/>
        <v>0</v>
      </c>
    </row>
    <row r="37" spans="1:7" x14ac:dyDescent="0.25">
      <c r="B37" s="51" t="s">
        <v>34</v>
      </c>
      <c r="C37" s="47" t="s">
        <v>87</v>
      </c>
      <c r="D37" s="61" t="s">
        <v>93</v>
      </c>
      <c r="E37" s="127" t="str">
        <f>+Cómputo!E29</f>
        <v>x</v>
      </c>
      <c r="F37" s="67"/>
      <c r="G37" s="62" t="e">
        <f t="shared" si="3"/>
        <v>#VALUE!</v>
      </c>
    </row>
    <row r="38" spans="1:7" x14ac:dyDescent="0.25">
      <c r="B38" s="51" t="s">
        <v>35</v>
      </c>
      <c r="C38" s="47" t="s">
        <v>88</v>
      </c>
      <c r="D38" s="61" t="s">
        <v>95</v>
      </c>
      <c r="E38" s="127">
        <f>+Cómputo!E30</f>
        <v>0</v>
      </c>
      <c r="F38" s="67"/>
      <c r="G38" s="62">
        <f t="shared" si="3"/>
        <v>0</v>
      </c>
    </row>
    <row r="39" spans="1:7" x14ac:dyDescent="0.25">
      <c r="B39" s="51" t="s">
        <v>82</v>
      </c>
      <c r="C39" s="47" t="s">
        <v>89</v>
      </c>
      <c r="D39" s="61" t="s">
        <v>94</v>
      </c>
      <c r="E39" s="127">
        <f>+Cómputo!E31</f>
        <v>0</v>
      </c>
      <c r="F39" s="67"/>
      <c r="G39" s="62">
        <f t="shared" si="3"/>
        <v>0</v>
      </c>
    </row>
    <row r="40" spans="1:7" x14ac:dyDescent="0.25">
      <c r="B40" s="51" t="s">
        <v>83</v>
      </c>
      <c r="C40" s="47" t="s">
        <v>90</v>
      </c>
      <c r="D40" s="61" t="s">
        <v>96</v>
      </c>
      <c r="E40" s="128" t="str">
        <f>+Cómputo!E32</f>
        <v>x</v>
      </c>
      <c r="F40" s="67"/>
      <c r="G40" s="62" t="e">
        <f t="shared" si="3"/>
        <v>#VALUE!</v>
      </c>
    </row>
    <row r="41" spans="1:7" x14ac:dyDescent="0.25">
      <c r="A41" s="3"/>
      <c r="B41" s="170" t="s">
        <v>114</v>
      </c>
      <c r="C41" s="171"/>
      <c r="D41" s="171"/>
      <c r="E41" s="171"/>
      <c r="F41" s="171"/>
      <c r="G41" s="104" t="e">
        <f>SUM(G34:G40)</f>
        <v>#VALUE!</v>
      </c>
    </row>
    <row r="42" spans="1:7" ht="6" customHeight="1" x14ac:dyDescent="0.25"/>
    <row r="43" spans="1:7" x14ac:dyDescent="0.25">
      <c r="B43" s="78">
        <v>6</v>
      </c>
      <c r="C43" s="166" t="s">
        <v>59</v>
      </c>
      <c r="D43" s="158" t="s">
        <v>26</v>
      </c>
      <c r="E43" s="27"/>
      <c r="F43" s="27"/>
      <c r="G43" s="27"/>
    </row>
    <row r="44" spans="1:7" x14ac:dyDescent="0.25">
      <c r="B44" s="34" t="s">
        <v>20</v>
      </c>
      <c r="C44" s="35" t="s">
        <v>97</v>
      </c>
      <c r="D44" s="76" t="s">
        <v>6</v>
      </c>
      <c r="E44" s="123">
        <f>+Cómputo!E34</f>
        <v>0</v>
      </c>
      <c r="F44" s="72"/>
      <c r="G44" s="63">
        <f>+E44*F44</f>
        <v>0</v>
      </c>
    </row>
    <row r="45" spans="1:7" x14ac:dyDescent="0.25">
      <c r="B45" s="44" t="s">
        <v>21</v>
      </c>
      <c r="C45" s="45" t="s">
        <v>98</v>
      </c>
      <c r="D45" s="80" t="s">
        <v>7</v>
      </c>
      <c r="E45" s="123">
        <f>+Cómputo!E35</f>
        <v>0</v>
      </c>
      <c r="F45" s="77"/>
      <c r="G45" s="63">
        <f>+E45*F45</f>
        <v>0</v>
      </c>
    </row>
    <row r="46" spans="1:7" x14ac:dyDescent="0.25">
      <c r="A46" s="3"/>
      <c r="B46" s="167" t="s">
        <v>114</v>
      </c>
      <c r="C46" s="168"/>
      <c r="D46" s="168"/>
      <c r="E46" s="168"/>
      <c r="F46" s="169"/>
      <c r="G46" s="105">
        <f>SUM(G44:G45)</f>
        <v>0</v>
      </c>
    </row>
    <row r="47" spans="1:7" ht="6" customHeight="1" x14ac:dyDescent="0.25"/>
    <row r="48" spans="1:7" x14ac:dyDescent="0.25">
      <c r="B48" s="79">
        <v>7</v>
      </c>
      <c r="C48" s="158" t="s">
        <v>61</v>
      </c>
      <c r="D48" s="158" t="s">
        <v>8</v>
      </c>
      <c r="E48" s="27"/>
      <c r="F48" s="27"/>
      <c r="G48" s="27"/>
    </row>
    <row r="49" spans="1:7" x14ac:dyDescent="0.25">
      <c r="B49" s="38" t="s">
        <v>36</v>
      </c>
      <c r="C49" s="91" t="s">
        <v>102</v>
      </c>
      <c r="D49" s="87" t="s">
        <v>107</v>
      </c>
      <c r="E49" s="124">
        <f>+Cómputo!E37</f>
        <v>0</v>
      </c>
      <c r="F49" s="85"/>
      <c r="G49" s="62">
        <f>+E49*F49</f>
        <v>0</v>
      </c>
    </row>
    <row r="50" spans="1:7" x14ac:dyDescent="0.25">
      <c r="B50" s="38" t="s">
        <v>37</v>
      </c>
      <c r="C50" s="92" t="s">
        <v>103</v>
      </c>
      <c r="D50" s="88" t="s">
        <v>108</v>
      </c>
      <c r="E50" s="124">
        <f>+Cómputo!E38</f>
        <v>0</v>
      </c>
      <c r="F50" s="72"/>
      <c r="G50" s="62">
        <f t="shared" ref="G50:G53" si="4">+E50*F50</f>
        <v>0</v>
      </c>
    </row>
    <row r="51" spans="1:7" x14ac:dyDescent="0.25">
      <c r="B51" s="51" t="s">
        <v>99</v>
      </c>
      <c r="C51" s="93" t="s">
        <v>104</v>
      </c>
      <c r="D51" s="89" t="s">
        <v>109</v>
      </c>
      <c r="E51" s="124" t="str">
        <f>+Cómputo!E39</f>
        <v>x</v>
      </c>
      <c r="F51" s="86"/>
      <c r="G51" s="62" t="e">
        <f t="shared" si="4"/>
        <v>#VALUE!</v>
      </c>
    </row>
    <row r="52" spans="1:7" x14ac:dyDescent="0.25">
      <c r="B52" s="51" t="s">
        <v>100</v>
      </c>
      <c r="C52" s="93" t="s">
        <v>105</v>
      </c>
      <c r="D52" s="82" t="s">
        <v>110</v>
      </c>
      <c r="E52" s="124">
        <f>+Cómputo!E40</f>
        <v>0</v>
      </c>
      <c r="F52" s="77"/>
      <c r="G52" s="62">
        <f t="shared" si="4"/>
        <v>0</v>
      </c>
    </row>
    <row r="53" spans="1:7" x14ac:dyDescent="0.25">
      <c r="B53" s="51" t="s">
        <v>101</v>
      </c>
      <c r="C53" s="93" t="s">
        <v>106</v>
      </c>
      <c r="D53" s="90" t="s">
        <v>111</v>
      </c>
      <c r="E53" s="124">
        <f>+Cómputo!E41</f>
        <v>0</v>
      </c>
      <c r="F53" s="77"/>
      <c r="G53" s="62">
        <f t="shared" si="4"/>
        <v>0</v>
      </c>
    </row>
    <row r="54" spans="1:7" x14ac:dyDescent="0.25">
      <c r="B54" s="51" t="s">
        <v>170</v>
      </c>
      <c r="C54" s="47" t="s">
        <v>117</v>
      </c>
      <c r="D54" s="99" t="s">
        <v>172</v>
      </c>
      <c r="E54" s="124">
        <f>+Cómputo!E42</f>
        <v>0</v>
      </c>
      <c r="F54" s="77"/>
      <c r="G54" s="62">
        <f t="shared" ref="G54" si="5">+E54*F54</f>
        <v>0</v>
      </c>
    </row>
    <row r="55" spans="1:7" x14ac:dyDescent="0.25">
      <c r="A55" s="3"/>
      <c r="B55" s="167" t="s">
        <v>114</v>
      </c>
      <c r="C55" s="168"/>
      <c r="D55" s="168"/>
      <c r="E55" s="168"/>
      <c r="F55" s="169"/>
      <c r="G55" s="105" t="e">
        <f>SUM(G49:G53)</f>
        <v>#VALUE!</v>
      </c>
    </row>
    <row r="56" spans="1:7" ht="6" customHeight="1" x14ac:dyDescent="0.25">
      <c r="G56" s="106"/>
    </row>
    <row r="57" spans="1:7" ht="23.25" customHeight="1" x14ac:dyDescent="0.25">
      <c r="B57" s="167" t="s">
        <v>113</v>
      </c>
      <c r="C57" s="168"/>
      <c r="D57" s="168"/>
      <c r="E57" s="168"/>
      <c r="F57" s="169"/>
      <c r="G57" s="108" t="e">
        <f>+G55+G46+G41+G31+G25+G21+G7</f>
        <v>#VALUE!</v>
      </c>
    </row>
  </sheetData>
  <mergeCells count="15">
    <mergeCell ref="B55:F55"/>
    <mergeCell ref="B57:F57"/>
    <mergeCell ref="C48:D48"/>
    <mergeCell ref="B7:F7"/>
    <mergeCell ref="B21:F21"/>
    <mergeCell ref="B25:F25"/>
    <mergeCell ref="B31:F31"/>
    <mergeCell ref="B41:F41"/>
    <mergeCell ref="B46:F46"/>
    <mergeCell ref="C43:D43"/>
    <mergeCell ref="C3:D3"/>
    <mergeCell ref="C9:D9"/>
    <mergeCell ref="C23:D23"/>
    <mergeCell ref="C27:D27"/>
    <mergeCell ref="C33:D33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Cantidades</vt:lpstr>
      <vt:lpstr>jerarquia-categoria</vt:lpstr>
      <vt:lpstr>Cómputo</vt:lpstr>
      <vt:lpstr>Cotización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Olguín, Francisco</dc:creator>
  <cp:lastModifiedBy>Usuario de Windows</cp:lastModifiedBy>
  <cp:lastPrinted>2018-11-16T20:17:48Z</cp:lastPrinted>
  <dcterms:created xsi:type="dcterms:W3CDTF">2018-01-17T19:30:33Z</dcterms:created>
  <dcterms:modified xsi:type="dcterms:W3CDTF">2021-02-02T18:26:00Z</dcterms:modified>
</cp:coreProperties>
</file>