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0425"/>
  </bookViews>
  <sheets>
    <sheet name="uva-vino y mosto descubado" sheetId="1" r:id="rId1"/>
    <sheet name="COMPARATIVO" sheetId="2" r:id="rId2"/>
  </sheets>
  <calcPr calcId="144525"/>
</workbook>
</file>

<file path=xl/sharedStrings.xml><?xml version="1.0" encoding="utf-8"?>
<sst xmlns="http://schemas.openxmlformats.org/spreadsheetml/2006/main" count="48">
  <si>
    <t>INFORME  PROCESO  DE  ELABORACIÓN  2.019</t>
  </si>
  <si>
    <t>TOTALES  ACUMULADOS  A  LA  SEMANA  N°: 11 - COMPRENDIDA  HASTA  EL  10-02-2019</t>
  </si>
  <si>
    <t>Instituto Nacional de Vitivinicultura</t>
  </si>
  <si>
    <t>DELEGACIÓN</t>
  </si>
  <si>
    <t>BODEGAS Y FÁBRICAS  INSCRIPTAS AL 06-01-2019</t>
  </si>
  <si>
    <t>BODEGAS Y FÁBRICAS  ELABORANDO</t>
  </si>
  <si>
    <t>KILOGRAMOS DE UVA</t>
  </si>
  <si>
    <t>LITROS</t>
  </si>
  <si>
    <t>ELABORACIÓN</t>
  </si>
  <si>
    <t>OTROS USOS</t>
  </si>
  <si>
    <t>TOTAL</t>
  </si>
  <si>
    <t>VINOS DESCUBADOS</t>
  </si>
  <si>
    <t>MOSTOS OBTENIDOS</t>
  </si>
  <si>
    <t>MENDOZA</t>
  </si>
  <si>
    <t>SAN MARTÍN</t>
  </si>
  <si>
    <t>SAN RAFAEL</t>
  </si>
  <si>
    <t>GRAL. ALVEAR</t>
  </si>
  <si>
    <t>SAN JUAN</t>
  </si>
  <si>
    <t>GRAL. ROCA</t>
  </si>
  <si>
    <t>CÓRDOBA</t>
  </si>
  <si>
    <t>LA RIOJA</t>
  </si>
  <si>
    <t>CHILECITO</t>
  </si>
  <si>
    <t>CAFAYATE</t>
  </si>
  <si>
    <t>TINOGASTA</t>
  </si>
  <si>
    <t>RESISTENCIA</t>
  </si>
  <si>
    <t>ROSARIO</t>
  </si>
  <si>
    <t>SANTA FE</t>
  </si>
  <si>
    <t>MAR DEL PLATA</t>
  </si>
  <si>
    <t>PROVINCIAS  DE  MENDOZA  Y  SAN  JUAN</t>
  </si>
  <si>
    <t>PROVINCIA</t>
  </si>
  <si>
    <t>BODEGAS Y FÁBRICAS  INSCRIPTAS</t>
  </si>
  <si>
    <t>SAN  JUAN</t>
  </si>
  <si>
    <t>FUENTE: I.N.V.- CEC-01-CIU</t>
  </si>
  <si>
    <t>COMPARATIVO KILOGRAMOS DE UVA 2.009/2.019</t>
  </si>
  <si>
    <t>ACUMULADO AL 10 DE FEBRERO DE 2019</t>
  </si>
  <si>
    <t>AÑO 2.009</t>
  </si>
  <si>
    <t>AÑO 2010</t>
  </si>
  <si>
    <t>AÑO 2.011</t>
  </si>
  <si>
    <t>AÑO 2.012</t>
  </si>
  <si>
    <t>AÑO 2.013</t>
  </si>
  <si>
    <t>AÑO 2.014</t>
  </si>
  <si>
    <t>AÑO 2.015</t>
  </si>
  <si>
    <t>AÑO 2016</t>
  </si>
  <si>
    <t>AÑO 2.017</t>
  </si>
  <si>
    <t>AÑO 2.018</t>
  </si>
  <si>
    <t>AÑO 2.019</t>
  </si>
  <si>
    <t xml:space="preserve">TOTAL FINAL </t>
  </si>
  <si>
    <t>AÑO 2.010</t>
  </si>
</sst>
</file>

<file path=xl/styles.xml><?xml version="1.0" encoding="utf-8"?>
<styleSheet xmlns="http://schemas.openxmlformats.org/spreadsheetml/2006/main">
  <numFmts count="7">
    <numFmt numFmtId="176" formatCode="_-* #,##0.00_-;\-* #,##0.00_-;_-* &quot;-&quot;??_-;_-@_-"/>
    <numFmt numFmtId="177" formatCode="_ * #,##0_ ;_ * \-#,##0_ ;_ * &quot;-&quot;_ ;_ @_ "/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8" formatCode="_-[$€-2]* #,##0.00_-;\-[$€-2]* #,##0.00_-;_-[$€-2]* &quot;-&quot;??_-"/>
    <numFmt numFmtId="179" formatCode="_-* #,##0.00\ _€_-;\-* #,##0.00\ _€_-;_-* &quot;-&quot;??\ _€_-;_-@_-"/>
    <numFmt numFmtId="180" formatCode="_-* #,##0_-;\-* #,##0_-;_-* &quot;-&quot;??_-;_-@_-"/>
  </numFmts>
  <fonts count="33">
    <font>
      <sz val="11"/>
      <color theme="1"/>
      <name val="Calibri"/>
      <charset val="134"/>
      <scheme val="minor"/>
    </font>
    <font>
      <b/>
      <i/>
      <u/>
      <sz val="16"/>
      <name val="Arial"/>
      <charset val="134"/>
    </font>
    <font>
      <b/>
      <i/>
      <u/>
      <sz val="14"/>
      <name val="Arial"/>
      <charset val="134"/>
    </font>
    <font>
      <b/>
      <sz val="12"/>
      <name val="Arial"/>
      <charset val="134"/>
    </font>
    <font>
      <b/>
      <sz val="11"/>
      <name val="Arial"/>
      <charset val="134"/>
    </font>
    <font>
      <sz val="12"/>
      <name val="Arial"/>
      <charset val="134"/>
    </font>
    <font>
      <b/>
      <sz val="14"/>
      <name val="Arial"/>
      <charset val="134"/>
    </font>
    <font>
      <sz val="12"/>
      <color rgb="FF000000"/>
      <name val="Arial"/>
      <charset val="134"/>
    </font>
    <font>
      <sz val="12"/>
      <color indexed="8"/>
      <name val="Arial"/>
      <charset val="134"/>
    </font>
    <font>
      <sz val="14"/>
      <name val="Arial"/>
      <charset val="134"/>
    </font>
    <font>
      <sz val="11"/>
      <name val="Arial"/>
      <charset val="134"/>
    </font>
    <font>
      <b/>
      <i/>
      <sz val="12"/>
      <name val="Arial"/>
      <charset val="134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134"/>
      <scheme val="minor"/>
    </font>
    <font>
      <sz val="10"/>
      <name val="Arial"/>
      <charset val="134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/>
    <xf numFmtId="0" fontId="14" fillId="0" borderId="40" applyNumberFormat="0" applyFill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0" fontId="18" fillId="0" borderId="0"/>
    <xf numFmtId="179" fontId="0" fillId="0" borderId="0" applyFont="0" applyFill="0" applyBorder="0" applyAlignment="0" applyProtection="0"/>
    <xf numFmtId="9" fontId="17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7" fillId="22" borderId="42" applyNumberFormat="0" applyAlignment="0" applyProtection="0">
      <alignment vertical="center"/>
    </xf>
    <xf numFmtId="0" fontId="17" fillId="21" borderId="41" applyNumberFormat="0" applyFont="0" applyAlignment="0" applyProtection="0">
      <alignment vertical="center"/>
    </xf>
    <xf numFmtId="0" fontId="21" fillId="0" borderId="3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3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27" borderId="43" applyNumberFormat="0" applyAlignment="0" applyProtection="0">
      <alignment vertical="center"/>
    </xf>
    <xf numFmtId="0" fontId="30" fillId="22" borderId="43" applyNumberFormat="0" applyAlignment="0" applyProtection="0">
      <alignment vertical="center"/>
    </xf>
    <xf numFmtId="0" fontId="19" fillId="13" borderId="37" applyNumberFormat="0" applyAlignment="0" applyProtection="0">
      <alignment vertical="center"/>
    </xf>
    <xf numFmtId="0" fontId="31" fillId="0" borderId="44" applyNumberFormat="0" applyFill="0" applyAlignment="0" applyProtection="0">
      <alignment vertical="center"/>
    </xf>
    <xf numFmtId="0" fontId="23" fillId="0" borderId="39" applyNumberFormat="0" applyFill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/>
    <xf numFmtId="0" fontId="12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179" fontId="18" fillId="0" borderId="0" applyFont="0" applyFill="0" applyBorder="0" applyAlignment="0" applyProtection="0"/>
    <xf numFmtId="0" fontId="12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/>
    <xf numFmtId="0" fontId="22" fillId="23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58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80" fontId="4" fillId="3" borderId="3" xfId="7" applyNumberFormat="1" applyFont="1" applyFill="1" applyBorder="1" applyAlignment="1">
      <alignment horizontal="center" vertical="center" wrapText="1"/>
    </xf>
    <xf numFmtId="180" fontId="5" fillId="0" borderId="4" xfId="7" applyNumberFormat="1" applyFont="1" applyFill="1" applyBorder="1" applyAlignment="1">
      <alignment vertical="center"/>
    </xf>
    <xf numFmtId="180" fontId="4" fillId="0" borderId="5" xfId="7" applyNumberFormat="1" applyFont="1" applyBorder="1" applyAlignment="1">
      <alignment horizontal="center" vertical="center"/>
    </xf>
    <xf numFmtId="180" fontId="5" fillId="0" borderId="6" xfId="7" applyNumberFormat="1" applyFont="1" applyFill="1" applyBorder="1" applyAlignment="1">
      <alignment vertical="center"/>
    </xf>
    <xf numFmtId="3" fontId="5" fillId="0" borderId="6" xfId="7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80" fontId="4" fillId="0" borderId="7" xfId="7" applyNumberFormat="1" applyFont="1" applyBorder="1" applyAlignment="1">
      <alignment horizontal="center" vertical="center"/>
    </xf>
    <xf numFmtId="3" fontId="5" fillId="0" borderId="8" xfId="7" applyNumberFormat="1" applyFont="1" applyFill="1" applyBorder="1" applyAlignment="1">
      <alignment vertical="center"/>
    </xf>
    <xf numFmtId="180" fontId="6" fillId="2" borderId="1" xfId="7" applyNumberFormat="1" applyFont="1" applyFill="1" applyBorder="1" applyAlignment="1">
      <alignment horizontal="center" vertical="center"/>
    </xf>
    <xf numFmtId="3" fontId="6" fillId="2" borderId="2" xfId="7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3" fontId="4" fillId="5" borderId="6" xfId="0" applyNumberFormat="1" applyFont="1" applyFill="1" applyBorder="1" applyAlignment="1">
      <alignment vertical="center"/>
    </xf>
    <xf numFmtId="180" fontId="4" fillId="0" borderId="3" xfId="7" applyNumberFormat="1" applyFont="1" applyBorder="1" applyAlignment="1">
      <alignment vertical="center"/>
    </xf>
    <xf numFmtId="3" fontId="5" fillId="0" borderId="4" xfId="7" applyNumberFormat="1" applyFont="1" applyBorder="1" applyAlignment="1">
      <alignment vertical="center"/>
    </xf>
    <xf numFmtId="180" fontId="4" fillId="0" borderId="9" xfId="7" applyNumberFormat="1" applyFont="1" applyBorder="1" applyAlignment="1">
      <alignment vertical="center"/>
    </xf>
    <xf numFmtId="3" fontId="5" fillId="0" borderId="10" xfId="7" applyNumberFormat="1" applyFont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80" fontId="5" fillId="0" borderId="13" xfId="7" applyNumberFormat="1" applyFont="1" applyFill="1" applyBorder="1" applyAlignment="1">
      <alignment vertical="center"/>
    </xf>
    <xf numFmtId="3" fontId="5" fillId="0" borderId="14" xfId="7" applyNumberFormat="1" applyFont="1" applyFill="1" applyBorder="1" applyAlignment="1">
      <alignment vertical="center"/>
    </xf>
    <xf numFmtId="180" fontId="5" fillId="0" borderId="15" xfId="7" applyNumberFormat="1" applyFont="1" applyFill="1" applyBorder="1" applyAlignment="1">
      <alignment vertical="center"/>
    </xf>
    <xf numFmtId="3" fontId="5" fillId="0" borderId="16" xfId="7" applyNumberFormat="1" applyFont="1" applyFill="1" applyBorder="1" applyAlignment="1">
      <alignment vertical="center"/>
    </xf>
    <xf numFmtId="3" fontId="5" fillId="0" borderId="15" xfId="7" applyNumberFormat="1" applyFont="1" applyFill="1" applyBorder="1" applyAlignment="1">
      <alignment vertical="center"/>
    </xf>
    <xf numFmtId="3" fontId="5" fillId="0" borderId="17" xfId="7" applyNumberFormat="1" applyFont="1" applyFill="1" applyBorder="1" applyAlignment="1">
      <alignment vertical="center"/>
    </xf>
    <xf numFmtId="3" fontId="5" fillId="0" borderId="18" xfId="7" applyNumberFormat="1" applyFont="1" applyFill="1" applyBorder="1" applyAlignment="1">
      <alignment vertical="center"/>
    </xf>
    <xf numFmtId="3" fontId="6" fillId="2" borderId="11" xfId="7" applyNumberFormat="1" applyFont="1" applyFill="1" applyBorder="1" applyAlignment="1">
      <alignment horizontal="center" vertical="center"/>
    </xf>
    <xf numFmtId="3" fontId="6" fillId="2" borderId="12" xfId="7" applyNumberFormat="1" applyFont="1" applyFill="1" applyBorder="1" applyAlignment="1">
      <alignment horizontal="center" vertical="center"/>
    </xf>
    <xf numFmtId="3" fontId="5" fillId="0" borderId="14" xfId="7" applyNumberFormat="1" applyFont="1" applyBorder="1" applyAlignment="1">
      <alignment vertical="center"/>
    </xf>
    <xf numFmtId="3" fontId="5" fillId="0" borderId="19" xfId="7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4" fillId="6" borderId="20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8" fillId="0" borderId="4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" fontId="8" fillId="0" borderId="28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 vertical="center"/>
    </xf>
    <xf numFmtId="0" fontId="6" fillId="6" borderId="1" xfId="0" applyFont="1" applyFill="1" applyBorder="1" applyAlignment="1">
      <alignment horizontal="center" vertical="center"/>
    </xf>
    <xf numFmtId="3" fontId="6" fillId="6" borderId="2" xfId="7" applyNumberFormat="1" applyFont="1" applyFill="1" applyBorder="1" applyAlignment="1">
      <alignment horizontal="center" vertical="center"/>
    </xf>
    <xf numFmtId="3" fontId="6" fillId="6" borderId="12" xfId="0" applyNumberFormat="1" applyFont="1" applyFill="1" applyBorder="1" applyAlignment="1">
      <alignment horizontal="center" vertical="center"/>
    </xf>
    <xf numFmtId="3" fontId="6" fillId="6" borderId="31" xfId="7" applyNumberFormat="1" applyFont="1" applyFill="1" applyBorder="1" applyAlignment="1">
      <alignment vertical="center"/>
    </xf>
    <xf numFmtId="3" fontId="6" fillId="6" borderId="2" xfId="7" applyNumberFormat="1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3" fontId="5" fillId="0" borderId="32" xfId="7" applyNumberFormat="1" applyFont="1" applyBorder="1" applyAlignment="1">
      <alignment horizontal="right" vertical="center"/>
    </xf>
    <xf numFmtId="3" fontId="5" fillId="0" borderId="4" xfId="7" applyNumberFormat="1" applyFont="1" applyBorder="1" applyAlignment="1">
      <alignment horizontal="right" vertical="center"/>
    </xf>
    <xf numFmtId="0" fontId="4" fillId="0" borderId="9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5" fillId="0" borderId="25" xfId="7" applyNumberFormat="1" applyFont="1" applyBorder="1" applyAlignment="1">
      <alignment vertical="center"/>
    </xf>
    <xf numFmtId="0" fontId="11" fillId="0" borderId="0" xfId="0" applyFont="1"/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/>
    </xf>
    <xf numFmtId="3" fontId="6" fillId="0" borderId="13" xfId="0" applyNumberFormat="1" applyFont="1" applyBorder="1" applyAlignment="1">
      <alignment vertical="center"/>
    </xf>
    <xf numFmtId="3" fontId="5" fillId="3" borderId="3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3" fontId="6" fillId="3" borderId="15" xfId="7" applyNumberFormat="1" applyFont="1" applyFill="1" applyBorder="1" applyAlignment="1">
      <alignment horizontal="right" vertical="center"/>
    </xf>
    <xf numFmtId="3" fontId="5" fillId="0" borderId="5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right" vertical="center"/>
    </xf>
    <xf numFmtId="3" fontId="5" fillId="0" borderId="16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 vertical="center"/>
    </xf>
    <xf numFmtId="3" fontId="5" fillId="0" borderId="18" xfId="0" applyNumberFormat="1" applyFont="1" applyBorder="1" applyAlignment="1">
      <alignment horizontal="right" vertical="center"/>
    </xf>
    <xf numFmtId="3" fontId="6" fillId="6" borderId="11" xfId="7" applyNumberFormat="1" applyFont="1" applyFill="1" applyBorder="1" applyAlignment="1">
      <alignment vertical="center"/>
    </xf>
    <xf numFmtId="3" fontId="6" fillId="6" borderId="1" xfId="7" applyNumberFormat="1" applyFont="1" applyFill="1" applyBorder="1" applyAlignment="1">
      <alignment vertical="center"/>
    </xf>
    <xf numFmtId="3" fontId="6" fillId="6" borderId="12" xfId="7" applyNumberFormat="1" applyFont="1" applyFill="1" applyBorder="1" applyAlignment="1">
      <alignment vertical="center"/>
    </xf>
    <xf numFmtId="0" fontId="4" fillId="6" borderId="15" xfId="0" applyFont="1" applyFill="1" applyBorder="1" applyAlignment="1">
      <alignment horizontal="center" vertical="center"/>
    </xf>
    <xf numFmtId="3" fontId="6" fillId="0" borderId="13" xfId="7" applyNumberFormat="1" applyFont="1" applyBorder="1" applyAlignment="1">
      <alignment horizontal="right" vertical="center"/>
    </xf>
    <xf numFmtId="3" fontId="5" fillId="0" borderId="3" xfId="7" applyNumberFormat="1" applyFont="1" applyBorder="1" applyAlignment="1">
      <alignment horizontal="right" vertical="center"/>
    </xf>
    <xf numFmtId="3" fontId="5" fillId="0" borderId="14" xfId="7" applyNumberFormat="1" applyFont="1" applyBorder="1" applyAlignment="1">
      <alignment horizontal="right" vertical="center"/>
    </xf>
    <xf numFmtId="3" fontId="6" fillId="0" borderId="36" xfId="7" applyNumberFormat="1" applyFont="1" applyBorder="1" applyAlignment="1">
      <alignment vertical="center"/>
    </xf>
    <xf numFmtId="3" fontId="5" fillId="0" borderId="9" xfId="7" applyNumberFormat="1" applyFont="1" applyBorder="1" applyAlignment="1">
      <alignment vertical="center"/>
    </xf>
  </cellXfs>
  <cellStyles count="54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Normal 3" xfId="6"/>
    <cellStyle name="Coma" xfId="7" builtinId="3"/>
    <cellStyle name="Porcentaje" xfId="8" builtinId="5"/>
    <cellStyle name="Hipervínculo" xfId="9" builtinId="8"/>
    <cellStyle name="Hipervínculo visitado" xfId="10" builtinId="9"/>
    <cellStyle name="Salida" xfId="11" builtinId="21"/>
    <cellStyle name="Nota" xfId="12" builtinId="10"/>
    <cellStyle name="Título 2" xfId="13" builtinId="17"/>
    <cellStyle name="Texto de advertencia" xfId="14" builtinId="11"/>
    <cellStyle name="Título" xfId="15" builtinId="15"/>
    <cellStyle name="Texto explicativo" xfId="16" builtinId="53"/>
    <cellStyle name="Título 1" xfId="17" builtinId="16"/>
    <cellStyle name="Título 4" xfId="18" builtinId="19"/>
    <cellStyle name="Entrada" xfId="19" builtinId="20"/>
    <cellStyle name="Cálculo" xfId="20" builtinId="22"/>
    <cellStyle name="Celda de comprobación" xfId="21" builtinId="23"/>
    <cellStyle name="Celda vinculada" xfId="22" builtinId="24"/>
    <cellStyle name="Total" xfId="23" builtinId="25"/>
    <cellStyle name="Correcto" xfId="24" builtinId="26"/>
    <cellStyle name="40% - Énfasis5" xfId="25" builtinId="47"/>
    <cellStyle name="Incorrecto" xfId="26" builtinId="27"/>
    <cellStyle name="Neutro" xfId="27" builtinId="28"/>
    <cellStyle name="20% - Énfasis5" xfId="28" builtinId="46"/>
    <cellStyle name="Énfasis1" xfId="29" builtinId="29"/>
    <cellStyle name="20% - Énfasis1" xfId="30" builtinId="30"/>
    <cellStyle name="60% - Énfasis1" xfId="31" builtinId="32"/>
    <cellStyle name="20% - Énfasis6" xfId="32" builtinId="50"/>
    <cellStyle name="Énfasis2" xfId="33" builtinId="33"/>
    <cellStyle name="Millares 2" xfId="34"/>
    <cellStyle name="20% - Énfasis2" xfId="35" builtinId="34"/>
    <cellStyle name="40% - Énfasis2" xfId="36" builtinId="35"/>
    <cellStyle name="60% - Énfasis2" xfId="37" builtinId="36"/>
    <cellStyle name="Énfasis3" xfId="38" builtinId="37"/>
    <cellStyle name="Millares 3" xfId="39"/>
    <cellStyle name="20% - Énfasis3" xfId="40" builtinId="38"/>
    <cellStyle name="40% - Énfasis3" xfId="41" builtinId="39"/>
    <cellStyle name="60% - Énfasis3" xfId="42" builtinId="40"/>
    <cellStyle name="Énfasis4" xfId="43" builtinId="41"/>
    <cellStyle name="20% - Énfasis4" xfId="44" builtinId="42"/>
    <cellStyle name="40% - Énfasis4" xfId="45" builtinId="43"/>
    <cellStyle name="60% - Énfasis4" xfId="46" builtinId="44"/>
    <cellStyle name="Énfasis5" xfId="47" builtinId="45"/>
    <cellStyle name="60% - Énfasis5" xfId="48" builtinId="48"/>
    <cellStyle name="Énfasis6" xfId="49" builtinId="49"/>
    <cellStyle name="40% - Énfasis6" xfId="50" builtinId="51"/>
    <cellStyle name="Normal 2" xfId="51"/>
    <cellStyle name="60% - Énfasis6" xfId="52" builtinId="52"/>
    <cellStyle name="Euro" xfId="5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D4:K35"/>
  <sheetViews>
    <sheetView tabSelected="1" topLeftCell="A13" workbookViewId="0">
      <selection activeCell="K3" sqref="K3"/>
    </sheetView>
  </sheetViews>
  <sheetFormatPr defaultColWidth="11" defaultRowHeight="15"/>
  <cols>
    <col min="4" max="4" width="18.4285714285714" customWidth="1"/>
    <col min="5" max="5" width="15.7142857142857" customWidth="1"/>
    <col min="6" max="6" width="16.2857142857143" customWidth="1"/>
    <col min="7" max="7" width="20.5714285714286" customWidth="1"/>
    <col min="8" max="8" width="15.5714285714286" customWidth="1"/>
    <col min="9" max="9" width="20.8571428571429" customWidth="1"/>
    <col min="10" max="10" width="20.4285714285714" customWidth="1"/>
    <col min="11" max="11" width="20.1428571428571" customWidth="1"/>
  </cols>
  <sheetData>
    <row r="4" ht="24.75" customHeight="1" spans="4:11">
      <c r="D4" s="1" t="s">
        <v>0</v>
      </c>
      <c r="E4" s="1"/>
      <c r="F4" s="1"/>
      <c r="G4" s="1"/>
      <c r="H4" s="1"/>
      <c r="I4" s="1"/>
      <c r="J4" s="1"/>
      <c r="K4" s="1"/>
    </row>
    <row r="5" ht="13.5" customHeight="1" spans="4:11">
      <c r="D5" s="36"/>
      <c r="E5" s="36"/>
      <c r="F5" s="36"/>
      <c r="G5" s="36"/>
      <c r="H5" s="36"/>
      <c r="I5" s="36"/>
      <c r="J5" s="36"/>
      <c r="K5" s="36"/>
    </row>
    <row r="6" ht="22.5" customHeight="1" spans="4:11">
      <c r="D6" s="37" t="s">
        <v>1</v>
      </c>
      <c r="E6" s="37"/>
      <c r="F6" s="37"/>
      <c r="G6" s="37"/>
      <c r="H6" s="37"/>
      <c r="I6" s="37"/>
      <c r="J6" s="37"/>
      <c r="K6" s="37"/>
    </row>
    <row r="7" ht="12" customHeight="1" spans="4:11">
      <c r="D7" s="38"/>
      <c r="E7" s="38"/>
      <c r="F7" s="38"/>
      <c r="G7" s="38"/>
      <c r="H7" s="38"/>
      <c r="I7" s="38"/>
      <c r="J7" s="38"/>
      <c r="K7" s="38"/>
    </row>
    <row r="8" ht="23.25" customHeight="1" spans="4:11">
      <c r="D8" s="39" t="s">
        <v>2</v>
      </c>
      <c r="E8" s="39"/>
      <c r="F8" s="39"/>
      <c r="G8" s="38"/>
      <c r="H8" s="38"/>
      <c r="I8" s="38"/>
      <c r="J8" s="38"/>
      <c r="K8" s="38"/>
    </row>
    <row r="9" ht="7.5" customHeight="1"/>
    <row r="10" ht="24.95" customHeight="1" spans="4:11">
      <c r="D10" s="40" t="s">
        <v>3</v>
      </c>
      <c r="E10" s="41" t="s">
        <v>4</v>
      </c>
      <c r="F10" s="42" t="s">
        <v>5</v>
      </c>
      <c r="G10" s="43" t="s">
        <v>6</v>
      </c>
      <c r="H10" s="44"/>
      <c r="I10" s="89"/>
      <c r="J10" s="90" t="s">
        <v>7</v>
      </c>
      <c r="K10" s="91"/>
    </row>
    <row r="11" ht="35.25" customHeight="1" spans="4:11">
      <c r="D11" s="45"/>
      <c r="E11" s="46"/>
      <c r="F11" s="47"/>
      <c r="G11" s="48" t="s">
        <v>8</v>
      </c>
      <c r="H11" s="49" t="s">
        <v>9</v>
      </c>
      <c r="I11" s="92" t="s">
        <v>10</v>
      </c>
      <c r="J11" s="45" t="s">
        <v>11</v>
      </c>
      <c r="K11" s="47" t="s">
        <v>12</v>
      </c>
    </row>
    <row r="12" ht="27.95" customHeight="1" spans="4:11">
      <c r="D12" s="50" t="s">
        <v>13</v>
      </c>
      <c r="E12" s="51">
        <v>436</v>
      </c>
      <c r="F12" s="52">
        <v>38</v>
      </c>
      <c r="G12" s="53">
        <v>12241541</v>
      </c>
      <c r="H12" s="54">
        <v>0</v>
      </c>
      <c r="I12" s="93">
        <f t="shared" ref="I12:I26" si="0">SUM(G12:H12)</f>
        <v>12241541</v>
      </c>
      <c r="J12" s="94">
        <v>1222660</v>
      </c>
      <c r="K12" s="95">
        <v>0</v>
      </c>
    </row>
    <row r="13" ht="27.95" customHeight="1" spans="4:11">
      <c r="D13" s="55" t="s">
        <v>14</v>
      </c>
      <c r="E13" s="56">
        <v>322</v>
      </c>
      <c r="F13" s="57">
        <v>15</v>
      </c>
      <c r="G13" s="58">
        <v>2329410</v>
      </c>
      <c r="H13" s="59">
        <v>30000</v>
      </c>
      <c r="I13" s="96">
        <f t="shared" si="0"/>
        <v>2359410</v>
      </c>
      <c r="J13" s="97">
        <v>406000</v>
      </c>
      <c r="K13" s="98">
        <v>36500</v>
      </c>
    </row>
    <row r="14" ht="27.95" customHeight="1" spans="4:11">
      <c r="D14" s="55" t="s">
        <v>15</v>
      </c>
      <c r="E14" s="56">
        <v>78</v>
      </c>
      <c r="F14" s="57">
        <v>3</v>
      </c>
      <c r="G14" s="58">
        <v>253386</v>
      </c>
      <c r="H14" s="59">
        <v>0</v>
      </c>
      <c r="I14" s="96">
        <f t="shared" si="0"/>
        <v>253386</v>
      </c>
      <c r="J14" s="97">
        <v>0</v>
      </c>
      <c r="K14" s="98">
        <v>0</v>
      </c>
    </row>
    <row r="15" ht="27.95" customHeight="1" spans="4:11">
      <c r="D15" s="55" t="s">
        <v>16</v>
      </c>
      <c r="E15" s="56">
        <v>39</v>
      </c>
      <c r="F15" s="57">
        <v>0</v>
      </c>
      <c r="G15" s="58">
        <v>0</v>
      </c>
      <c r="H15" s="59">
        <v>0</v>
      </c>
      <c r="I15" s="96">
        <f t="shared" si="0"/>
        <v>0</v>
      </c>
      <c r="J15" s="97">
        <v>0</v>
      </c>
      <c r="K15" s="98">
        <v>0</v>
      </c>
    </row>
    <row r="16" ht="27.95" customHeight="1" spans="4:11">
      <c r="D16" s="55" t="s">
        <v>17</v>
      </c>
      <c r="E16" s="56">
        <v>164</v>
      </c>
      <c r="F16" s="57">
        <v>37</v>
      </c>
      <c r="G16" s="60">
        <v>17253200</v>
      </c>
      <c r="H16" s="59">
        <v>14629506</v>
      </c>
      <c r="I16" s="96">
        <f t="shared" si="0"/>
        <v>31882706</v>
      </c>
      <c r="J16" s="97">
        <v>4085000</v>
      </c>
      <c r="K16" s="98">
        <v>1935700</v>
      </c>
    </row>
    <row r="17" ht="27.95" customHeight="1" spans="4:11">
      <c r="D17" s="55" t="s">
        <v>18</v>
      </c>
      <c r="E17" s="56">
        <v>44</v>
      </c>
      <c r="F17" s="57">
        <v>1</v>
      </c>
      <c r="G17" s="58">
        <v>258350</v>
      </c>
      <c r="H17" s="59">
        <v>0</v>
      </c>
      <c r="I17" s="96">
        <f t="shared" si="0"/>
        <v>258350</v>
      </c>
      <c r="J17" s="99">
        <v>60000</v>
      </c>
      <c r="K17" s="100">
        <v>0</v>
      </c>
    </row>
    <row r="18" ht="27.95" customHeight="1" spans="4:11">
      <c r="D18" s="55" t="s">
        <v>19</v>
      </c>
      <c r="E18" s="56">
        <v>15</v>
      </c>
      <c r="F18" s="57">
        <v>3</v>
      </c>
      <c r="G18" s="60">
        <v>88086</v>
      </c>
      <c r="H18" s="59">
        <v>0</v>
      </c>
      <c r="I18" s="96">
        <f t="shared" si="0"/>
        <v>88086</v>
      </c>
      <c r="J18" s="99">
        <v>5000</v>
      </c>
      <c r="K18" s="100">
        <v>0</v>
      </c>
    </row>
    <row r="19" ht="27.95" customHeight="1" spans="4:11">
      <c r="D19" s="55" t="s">
        <v>20</v>
      </c>
      <c r="E19" s="56">
        <v>8</v>
      </c>
      <c r="F19" s="57">
        <v>1</v>
      </c>
      <c r="G19" s="58">
        <v>101940</v>
      </c>
      <c r="H19" s="59">
        <v>0</v>
      </c>
      <c r="I19" s="96">
        <f t="shared" si="0"/>
        <v>101940</v>
      </c>
      <c r="J19" s="99">
        <v>0</v>
      </c>
      <c r="K19" s="100">
        <v>0</v>
      </c>
    </row>
    <row r="20" ht="27.95" customHeight="1" spans="4:11">
      <c r="D20" s="55" t="s">
        <v>21</v>
      </c>
      <c r="E20" s="56">
        <v>21</v>
      </c>
      <c r="F20" s="57">
        <v>9</v>
      </c>
      <c r="G20" s="53">
        <v>4253090</v>
      </c>
      <c r="H20" s="59">
        <v>0</v>
      </c>
      <c r="I20" s="96">
        <f t="shared" si="0"/>
        <v>4253090</v>
      </c>
      <c r="J20" s="99">
        <v>170000</v>
      </c>
      <c r="K20" s="100">
        <v>0</v>
      </c>
    </row>
    <row r="21" ht="27.95" customHeight="1" spans="4:11">
      <c r="D21" s="55" t="s">
        <v>22</v>
      </c>
      <c r="E21" s="56">
        <v>60</v>
      </c>
      <c r="F21" s="57">
        <v>21</v>
      </c>
      <c r="G21" s="60">
        <v>4927580</v>
      </c>
      <c r="H21" s="59">
        <v>0</v>
      </c>
      <c r="I21" s="96">
        <f t="shared" si="0"/>
        <v>4927580</v>
      </c>
      <c r="J21" s="101">
        <v>180000</v>
      </c>
      <c r="K21" s="100">
        <v>56580</v>
      </c>
    </row>
    <row r="22" ht="27.95" customHeight="1" spans="4:11">
      <c r="D22" s="55" t="s">
        <v>23</v>
      </c>
      <c r="E22" s="56">
        <v>10</v>
      </c>
      <c r="F22" s="57">
        <v>1</v>
      </c>
      <c r="G22" s="58">
        <v>162617</v>
      </c>
      <c r="H22" s="59">
        <v>0</v>
      </c>
      <c r="I22" s="96">
        <f t="shared" si="0"/>
        <v>162617</v>
      </c>
      <c r="J22" s="99">
        <v>50000</v>
      </c>
      <c r="K22" s="100">
        <v>0</v>
      </c>
    </row>
    <row r="23" ht="27.95" customHeight="1" spans="4:11">
      <c r="D23" s="55" t="s">
        <v>24</v>
      </c>
      <c r="E23" s="56">
        <v>1</v>
      </c>
      <c r="F23" s="57">
        <v>0</v>
      </c>
      <c r="G23" s="58">
        <v>0</v>
      </c>
      <c r="H23" s="59">
        <v>0</v>
      </c>
      <c r="I23" s="96">
        <f t="shared" si="0"/>
        <v>0</v>
      </c>
      <c r="J23" s="99">
        <v>0</v>
      </c>
      <c r="K23" s="100">
        <v>0</v>
      </c>
    </row>
    <row r="24" ht="27.95" customHeight="1" spans="4:11">
      <c r="D24" s="55" t="s">
        <v>25</v>
      </c>
      <c r="E24" s="56">
        <v>2</v>
      </c>
      <c r="F24" s="57">
        <v>1</v>
      </c>
      <c r="G24" s="58">
        <v>14346</v>
      </c>
      <c r="H24" s="59">
        <v>0</v>
      </c>
      <c r="I24" s="96">
        <f t="shared" si="0"/>
        <v>14346</v>
      </c>
      <c r="J24" s="99">
        <v>0</v>
      </c>
      <c r="K24" s="100">
        <v>0</v>
      </c>
    </row>
    <row r="25" ht="27.95" customHeight="1" spans="4:11">
      <c r="D25" s="55" t="s">
        <v>26</v>
      </c>
      <c r="E25" s="56">
        <v>1</v>
      </c>
      <c r="F25" s="57">
        <v>1</v>
      </c>
      <c r="G25" s="58">
        <v>652</v>
      </c>
      <c r="H25" s="59">
        <v>0</v>
      </c>
      <c r="I25" s="96">
        <f t="shared" si="0"/>
        <v>652</v>
      </c>
      <c r="J25" s="99">
        <v>0</v>
      </c>
      <c r="K25" s="100">
        <v>0</v>
      </c>
    </row>
    <row r="26" ht="27.95" customHeight="1" spans="4:11">
      <c r="D26" s="61" t="s">
        <v>27</v>
      </c>
      <c r="E26" s="62">
        <v>7</v>
      </c>
      <c r="F26" s="63">
        <v>0</v>
      </c>
      <c r="G26" s="64">
        <v>0</v>
      </c>
      <c r="H26" s="65">
        <v>0</v>
      </c>
      <c r="I26" s="96">
        <f t="shared" si="0"/>
        <v>0</v>
      </c>
      <c r="J26" s="102">
        <v>0</v>
      </c>
      <c r="K26" s="103">
        <v>0</v>
      </c>
    </row>
    <row r="27" ht="36" customHeight="1" spans="4:11">
      <c r="D27" s="66" t="s">
        <v>10</v>
      </c>
      <c r="E27" s="67">
        <f t="shared" ref="E27:K27" si="1">SUM(E12:E26)</f>
        <v>1208</v>
      </c>
      <c r="F27" s="68">
        <f t="shared" si="1"/>
        <v>131</v>
      </c>
      <c r="G27" s="69">
        <f t="shared" si="1"/>
        <v>41884198</v>
      </c>
      <c r="H27" s="70">
        <f t="shared" si="1"/>
        <v>14659506</v>
      </c>
      <c r="I27" s="104">
        <f t="shared" si="1"/>
        <v>56543704</v>
      </c>
      <c r="J27" s="105">
        <f t="shared" si="1"/>
        <v>6178660</v>
      </c>
      <c r="K27" s="106">
        <f t="shared" si="1"/>
        <v>2028780</v>
      </c>
    </row>
    <row r="28" ht="27" customHeight="1"/>
    <row r="29" ht="24.75" customHeight="1" spans="4:11">
      <c r="D29" s="71" t="s">
        <v>28</v>
      </c>
      <c r="E29" s="72"/>
      <c r="F29" s="72"/>
      <c r="G29" s="72"/>
      <c r="H29" s="72"/>
      <c r="I29" s="72"/>
      <c r="J29" s="72"/>
      <c r="K29" s="72"/>
    </row>
    <row r="30" ht="30" customHeight="1" spans="4:11">
      <c r="D30" s="73"/>
      <c r="E30" s="74"/>
      <c r="F30" s="74"/>
      <c r="G30" s="74"/>
      <c r="H30" s="74"/>
      <c r="I30" s="74"/>
      <c r="J30" s="74"/>
      <c r="K30" s="74"/>
    </row>
    <row r="31" ht="30" customHeight="1" spans="4:11">
      <c r="D31" s="40" t="s">
        <v>29</v>
      </c>
      <c r="E31" s="41" t="s">
        <v>30</v>
      </c>
      <c r="F31" s="42" t="s">
        <v>5</v>
      </c>
      <c r="G31" s="43" t="s">
        <v>6</v>
      </c>
      <c r="H31" s="44"/>
      <c r="I31" s="89"/>
      <c r="J31" s="90" t="s">
        <v>7</v>
      </c>
      <c r="K31" s="91"/>
    </row>
    <row r="32" ht="30.75" spans="4:11">
      <c r="D32" s="75"/>
      <c r="E32" s="76"/>
      <c r="F32" s="77"/>
      <c r="G32" s="78" t="s">
        <v>8</v>
      </c>
      <c r="H32" s="79" t="s">
        <v>9</v>
      </c>
      <c r="I32" s="107" t="s">
        <v>10</v>
      </c>
      <c r="J32" s="75" t="s">
        <v>11</v>
      </c>
      <c r="K32" s="77" t="s">
        <v>12</v>
      </c>
    </row>
    <row r="33" ht="27.95" customHeight="1" spans="4:11">
      <c r="D33" s="80" t="s">
        <v>13</v>
      </c>
      <c r="E33" s="81">
        <f>E12+E13+E14+E15</f>
        <v>875</v>
      </c>
      <c r="F33" s="52">
        <f t="shared" ref="F33:K33" si="2">F12+F13+F14+F15</f>
        <v>56</v>
      </c>
      <c r="G33" s="82">
        <f t="shared" si="2"/>
        <v>14824337</v>
      </c>
      <c r="H33" s="83">
        <f t="shared" si="2"/>
        <v>30000</v>
      </c>
      <c r="I33" s="108">
        <f t="shared" si="2"/>
        <v>14854337</v>
      </c>
      <c r="J33" s="109">
        <f t="shared" si="2"/>
        <v>1628660</v>
      </c>
      <c r="K33" s="110">
        <f t="shared" si="2"/>
        <v>36500</v>
      </c>
    </row>
    <row r="34" ht="27.95" customHeight="1" spans="4:11">
      <c r="D34" s="84" t="s">
        <v>31</v>
      </c>
      <c r="E34" s="85">
        <f t="shared" ref="E34:K34" si="3">E16</f>
        <v>164</v>
      </c>
      <c r="F34" s="86">
        <f t="shared" si="3"/>
        <v>37</v>
      </c>
      <c r="G34" s="87">
        <f t="shared" si="3"/>
        <v>17253200</v>
      </c>
      <c r="H34" s="22">
        <f t="shared" si="3"/>
        <v>14629506</v>
      </c>
      <c r="I34" s="111">
        <f t="shared" si="3"/>
        <v>31882706</v>
      </c>
      <c r="J34" s="112">
        <f t="shared" si="3"/>
        <v>4085000</v>
      </c>
      <c r="K34" s="35">
        <f t="shared" si="3"/>
        <v>1935700</v>
      </c>
    </row>
    <row r="35" ht="16.5" spans="4:4">
      <c r="D35" s="88" t="s">
        <v>32</v>
      </c>
    </row>
  </sheetData>
  <mergeCells count="14">
    <mergeCell ref="D4:K4"/>
    <mergeCell ref="D6:J6"/>
    <mergeCell ref="D8:F8"/>
    <mergeCell ref="G10:I10"/>
    <mergeCell ref="J10:K10"/>
    <mergeCell ref="D29:K29"/>
    <mergeCell ref="G31:I31"/>
    <mergeCell ref="J31:K31"/>
    <mergeCell ref="D10:D11"/>
    <mergeCell ref="D31:D32"/>
    <mergeCell ref="E10:E11"/>
    <mergeCell ref="E31:E32"/>
    <mergeCell ref="F10:F11"/>
    <mergeCell ref="F31:F32"/>
  </mergeCells>
  <printOptions horizontalCentered="1" verticalCentered="1"/>
  <pageMargins left="0.118055555555556" right="0.118055555555556" top="0.156944444444444" bottom="0.156944444444444" header="0.314583333333333" footer="0.314583333333333"/>
  <pageSetup paperSize="9" scale="7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D3:O30"/>
  <sheetViews>
    <sheetView zoomScale="90" zoomScaleNormal="90" topLeftCell="C10" workbookViewId="0">
      <selection activeCell="N4" sqref="N4"/>
    </sheetView>
  </sheetViews>
  <sheetFormatPr defaultColWidth="11" defaultRowHeight="15"/>
  <cols>
    <col min="4" max="4" width="19.4285714285714" customWidth="1"/>
    <col min="5" max="9" width="17" customWidth="1"/>
    <col min="10" max="10" width="15.2857142857143" customWidth="1"/>
    <col min="11" max="11" width="17" customWidth="1"/>
    <col min="12" max="12" width="15.2857142857143" customWidth="1"/>
    <col min="13" max="13" width="17" customWidth="1"/>
    <col min="14" max="15" width="15.2857142857143" customWidth="1"/>
  </cols>
  <sheetData>
    <row r="3" ht="20.25" spans="4:15">
      <c r="D3" s="1" t="s">
        <v>33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ht="18" spans="4:15">
      <c r="D4" s="2"/>
      <c r="E4" s="3"/>
      <c r="F4" s="2"/>
      <c r="G4" s="2"/>
      <c r="H4" s="2"/>
      <c r="I4" s="2"/>
      <c r="J4" s="2"/>
      <c r="K4" s="2"/>
      <c r="L4" s="2"/>
      <c r="M4" s="2"/>
      <c r="N4" s="2"/>
      <c r="O4" s="2"/>
    </row>
    <row r="5" ht="18" spans="4:15">
      <c r="D5" s="4" t="s">
        <v>34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ht="15.75"/>
    <row r="7" ht="26.25" customHeight="1" spans="4:15">
      <c r="D7" s="5" t="s">
        <v>3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23" t="s">
        <v>42</v>
      </c>
      <c r="M7" s="23" t="s">
        <v>43</v>
      </c>
      <c r="N7" s="23" t="s">
        <v>44</v>
      </c>
      <c r="O7" s="24" t="s">
        <v>45</v>
      </c>
    </row>
    <row r="8" ht="27.95" customHeight="1" spans="4:15">
      <c r="D8" s="7" t="s">
        <v>13</v>
      </c>
      <c r="E8" s="8">
        <v>69934268</v>
      </c>
      <c r="F8" s="8">
        <v>45365586</v>
      </c>
      <c r="G8" s="8">
        <v>42559165</v>
      </c>
      <c r="H8" s="8">
        <v>42159979</v>
      </c>
      <c r="I8" s="8">
        <v>41964027</v>
      </c>
      <c r="J8" s="8">
        <v>31297426</v>
      </c>
      <c r="K8" s="8">
        <v>60562569</v>
      </c>
      <c r="L8" s="25">
        <v>3473745</v>
      </c>
      <c r="M8" s="25">
        <v>51175737</v>
      </c>
      <c r="N8" s="25">
        <v>22755414</v>
      </c>
      <c r="O8" s="26">
        <v>12241541</v>
      </c>
    </row>
    <row r="9" ht="27.95" customHeight="1" spans="4:15">
      <c r="D9" s="9" t="s">
        <v>14</v>
      </c>
      <c r="E9" s="10">
        <v>41028676</v>
      </c>
      <c r="F9" s="10">
        <v>27210276</v>
      </c>
      <c r="G9" s="10">
        <v>19756237</v>
      </c>
      <c r="H9" s="10">
        <v>16307294</v>
      </c>
      <c r="I9" s="10">
        <v>21290914</v>
      </c>
      <c r="J9" s="10">
        <v>9356800</v>
      </c>
      <c r="K9" s="10">
        <v>23084079</v>
      </c>
      <c r="L9" s="27">
        <v>756930</v>
      </c>
      <c r="M9" s="27">
        <v>20698960</v>
      </c>
      <c r="N9" s="27">
        <v>6679450</v>
      </c>
      <c r="O9" s="28">
        <v>2359410</v>
      </c>
    </row>
    <row r="10" ht="27.95" customHeight="1" spans="4:15">
      <c r="D10" s="9" t="s">
        <v>15</v>
      </c>
      <c r="E10" s="10">
        <v>3445224</v>
      </c>
      <c r="F10" s="10">
        <v>932960</v>
      </c>
      <c r="G10" s="10">
        <v>1766250</v>
      </c>
      <c r="H10" s="10">
        <v>1495152</v>
      </c>
      <c r="I10" s="10">
        <v>1777700</v>
      </c>
      <c r="J10" s="10">
        <v>1727698</v>
      </c>
      <c r="K10" s="10">
        <v>2976064</v>
      </c>
      <c r="L10" s="27">
        <v>40800</v>
      </c>
      <c r="M10" s="27">
        <v>1868510</v>
      </c>
      <c r="N10" s="27">
        <v>1081630</v>
      </c>
      <c r="O10" s="28">
        <v>253386</v>
      </c>
    </row>
    <row r="11" ht="27.95" customHeight="1" spans="4:15">
      <c r="D11" s="9" t="s">
        <v>16</v>
      </c>
      <c r="E11" s="11">
        <v>0</v>
      </c>
      <c r="F11" s="11">
        <v>1414326</v>
      </c>
      <c r="G11" s="11">
        <v>14400</v>
      </c>
      <c r="H11" s="11">
        <v>4340</v>
      </c>
      <c r="I11" s="11">
        <v>0</v>
      </c>
      <c r="J11" s="11">
        <v>0</v>
      </c>
      <c r="K11" s="11">
        <v>38080</v>
      </c>
      <c r="L11" s="29">
        <v>0</v>
      </c>
      <c r="M11" s="29">
        <v>0</v>
      </c>
      <c r="N11" s="29">
        <v>255140</v>
      </c>
      <c r="O11" s="28">
        <v>0</v>
      </c>
    </row>
    <row r="12" ht="27.95" customHeight="1" spans="4:15">
      <c r="D12" s="9" t="s">
        <v>17</v>
      </c>
      <c r="E12" s="11">
        <v>120074422</v>
      </c>
      <c r="F12" s="11">
        <v>100166168</v>
      </c>
      <c r="G12" s="11">
        <v>63339485</v>
      </c>
      <c r="H12" s="11">
        <v>60223002</v>
      </c>
      <c r="I12" s="11">
        <v>92404896</v>
      </c>
      <c r="J12" s="11">
        <v>37324884</v>
      </c>
      <c r="K12" s="11">
        <v>66798526</v>
      </c>
      <c r="L12" s="29">
        <v>19416701</v>
      </c>
      <c r="M12" s="29">
        <v>63652140</v>
      </c>
      <c r="N12" s="29">
        <v>51691738</v>
      </c>
      <c r="O12" s="28">
        <v>31882706</v>
      </c>
    </row>
    <row r="13" ht="27.95" customHeight="1" spans="4:15">
      <c r="D13" s="9" t="s">
        <v>18</v>
      </c>
      <c r="E13" s="11">
        <v>4790909</v>
      </c>
      <c r="F13" s="11">
        <v>551527</v>
      </c>
      <c r="G13" s="11">
        <v>1290262</v>
      </c>
      <c r="H13" s="11">
        <v>3503529</v>
      </c>
      <c r="I13" s="11">
        <v>1147463</v>
      </c>
      <c r="J13" s="11">
        <v>1397503</v>
      </c>
      <c r="K13" s="11">
        <v>965728</v>
      </c>
      <c r="L13" s="29">
        <v>296100</v>
      </c>
      <c r="M13" s="29">
        <v>941670</v>
      </c>
      <c r="N13" s="29">
        <v>848056</v>
      </c>
      <c r="O13" s="28">
        <v>258350</v>
      </c>
    </row>
    <row r="14" ht="27.95" customHeight="1" spans="4:15">
      <c r="D14" s="9" t="s">
        <v>19</v>
      </c>
      <c r="E14" s="11">
        <v>587127</v>
      </c>
      <c r="F14" s="11">
        <v>283529</v>
      </c>
      <c r="G14" s="11">
        <v>239790</v>
      </c>
      <c r="H14" s="11">
        <v>404304</v>
      </c>
      <c r="I14" s="11">
        <v>289211</v>
      </c>
      <c r="J14" s="11">
        <v>26900</v>
      </c>
      <c r="K14" s="11">
        <v>73329</v>
      </c>
      <c r="L14" s="29">
        <v>8210</v>
      </c>
      <c r="M14" s="29">
        <v>173256</v>
      </c>
      <c r="N14" s="29">
        <v>162774</v>
      </c>
      <c r="O14" s="28">
        <v>88086</v>
      </c>
    </row>
    <row r="15" ht="27.95" customHeight="1" spans="4:15">
      <c r="D15" s="9" t="s">
        <v>20</v>
      </c>
      <c r="E15" s="11">
        <v>727039</v>
      </c>
      <c r="F15" s="11">
        <v>730860</v>
      </c>
      <c r="G15" s="11">
        <v>0</v>
      </c>
      <c r="H15" s="11">
        <v>865910</v>
      </c>
      <c r="I15" s="11">
        <v>927385</v>
      </c>
      <c r="J15" s="11">
        <v>110740</v>
      </c>
      <c r="K15" s="11">
        <v>638280</v>
      </c>
      <c r="L15" s="29">
        <v>16380</v>
      </c>
      <c r="M15" s="29">
        <v>370690</v>
      </c>
      <c r="N15" s="29">
        <v>208740</v>
      </c>
      <c r="O15" s="28">
        <v>101940</v>
      </c>
    </row>
    <row r="16" ht="27.95" customHeight="1" spans="4:15">
      <c r="D16" s="9" t="s">
        <v>21</v>
      </c>
      <c r="E16" s="11">
        <v>25610436</v>
      </c>
      <c r="F16" s="11">
        <v>14530293</v>
      </c>
      <c r="G16" s="11">
        <v>5972174</v>
      </c>
      <c r="H16" s="11">
        <v>7753051</v>
      </c>
      <c r="I16" s="11">
        <v>7551726</v>
      </c>
      <c r="J16" s="11">
        <v>4530220</v>
      </c>
      <c r="K16" s="11">
        <v>9889650</v>
      </c>
      <c r="L16" s="29">
        <v>1743280</v>
      </c>
      <c r="M16" s="29">
        <v>10082031</v>
      </c>
      <c r="N16" s="29">
        <v>3917980</v>
      </c>
      <c r="O16" s="28">
        <v>4253090</v>
      </c>
    </row>
    <row r="17" ht="27.95" customHeight="1" spans="4:15">
      <c r="D17" s="9" t="s">
        <v>23</v>
      </c>
      <c r="E17" s="11">
        <v>991298</v>
      </c>
      <c r="F17" s="11">
        <v>818292</v>
      </c>
      <c r="G17" s="11">
        <v>123198</v>
      </c>
      <c r="H17" s="11">
        <v>395444</v>
      </c>
      <c r="I17" s="11">
        <v>626564</v>
      </c>
      <c r="J17" s="11">
        <v>211199</v>
      </c>
      <c r="K17" s="11">
        <v>460914</v>
      </c>
      <c r="L17" s="29">
        <v>90990</v>
      </c>
      <c r="M17" s="29">
        <v>99595</v>
      </c>
      <c r="N17" s="29">
        <v>156626</v>
      </c>
      <c r="O17" s="28">
        <v>162617</v>
      </c>
    </row>
    <row r="18" ht="27.95" customHeight="1" spans="4:15">
      <c r="D18" s="9" t="s">
        <v>22</v>
      </c>
      <c r="E18" s="11">
        <v>3571369</v>
      </c>
      <c r="F18" s="11">
        <v>3500931</v>
      </c>
      <c r="G18" s="11">
        <v>2808600</v>
      </c>
      <c r="H18" s="11">
        <v>3730799</v>
      </c>
      <c r="I18" s="11">
        <v>4177628</v>
      </c>
      <c r="J18" s="11">
        <v>2561740</v>
      </c>
      <c r="K18" s="11">
        <v>8537304</v>
      </c>
      <c r="L18" s="29">
        <v>3538350</v>
      </c>
      <c r="M18" s="29">
        <v>4386558</v>
      </c>
      <c r="N18" s="29">
        <v>2946944</v>
      </c>
      <c r="O18" s="28">
        <v>4927580</v>
      </c>
    </row>
    <row r="19" ht="27.95" customHeight="1" spans="4:15">
      <c r="D19" s="12" t="s">
        <v>24</v>
      </c>
      <c r="E19" s="11">
        <v>24632</v>
      </c>
      <c r="F19" s="11">
        <v>0</v>
      </c>
      <c r="G19" s="11">
        <v>5340</v>
      </c>
      <c r="H19" s="11">
        <v>1520</v>
      </c>
      <c r="I19" s="11">
        <v>2240</v>
      </c>
      <c r="J19" s="11">
        <v>0</v>
      </c>
      <c r="K19" s="11">
        <v>0</v>
      </c>
      <c r="L19" s="29">
        <v>0</v>
      </c>
      <c r="M19" s="29">
        <v>0</v>
      </c>
      <c r="N19" s="29">
        <v>0</v>
      </c>
      <c r="O19" s="28">
        <v>0</v>
      </c>
    </row>
    <row r="20" ht="27.95" customHeight="1" spans="4:15">
      <c r="D20" s="12" t="s">
        <v>25</v>
      </c>
      <c r="E20" s="11">
        <v>33635</v>
      </c>
      <c r="F20" s="11">
        <v>21450</v>
      </c>
      <c r="G20" s="11">
        <v>12185</v>
      </c>
      <c r="H20" s="11">
        <v>31893</v>
      </c>
      <c r="I20" s="11">
        <v>31938</v>
      </c>
      <c r="J20" s="11">
        <v>9160</v>
      </c>
      <c r="K20" s="11">
        <v>2480</v>
      </c>
      <c r="L20" s="29">
        <v>9300</v>
      </c>
      <c r="M20" s="29">
        <v>6030</v>
      </c>
      <c r="N20" s="29">
        <v>21930</v>
      </c>
      <c r="O20" s="28">
        <v>14346</v>
      </c>
    </row>
    <row r="21" ht="27.95" customHeight="1" spans="4:15">
      <c r="D21" s="12" t="s">
        <v>26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29">
        <v>0</v>
      </c>
      <c r="M21" s="29">
        <v>0</v>
      </c>
      <c r="N21" s="29">
        <v>7004</v>
      </c>
      <c r="O21" s="28">
        <v>652</v>
      </c>
    </row>
    <row r="22" ht="27.95" customHeight="1" spans="4:15">
      <c r="D22" s="13" t="s">
        <v>27</v>
      </c>
      <c r="E22" s="14">
        <v>33432</v>
      </c>
      <c r="F22" s="14">
        <v>6924</v>
      </c>
      <c r="G22" s="14">
        <v>4457</v>
      </c>
      <c r="H22" s="14">
        <v>1598</v>
      </c>
      <c r="I22" s="14">
        <v>0</v>
      </c>
      <c r="J22" s="14">
        <v>5549</v>
      </c>
      <c r="K22" s="14">
        <v>0</v>
      </c>
      <c r="L22" s="30">
        <v>0</v>
      </c>
      <c r="M22" s="30">
        <v>0</v>
      </c>
      <c r="N22" s="30">
        <v>3420</v>
      </c>
      <c r="O22" s="31">
        <v>0</v>
      </c>
    </row>
    <row r="23" ht="30.75" customHeight="1" spans="4:15">
      <c r="D23" s="15" t="s">
        <v>10</v>
      </c>
      <c r="E23" s="16">
        <v>270852467</v>
      </c>
      <c r="F23" s="16">
        <v>195533122</v>
      </c>
      <c r="G23" s="16">
        <v>137891543</v>
      </c>
      <c r="H23" s="16">
        <v>136877815</v>
      </c>
      <c r="I23" s="16">
        <v>172191692</v>
      </c>
      <c r="J23" s="16">
        <v>88559819</v>
      </c>
      <c r="K23" s="16">
        <v>174027003</v>
      </c>
      <c r="L23" s="16">
        <v>29390786</v>
      </c>
      <c r="M23" s="32">
        <v>153455177</v>
      </c>
      <c r="N23" s="32">
        <v>90736846</v>
      </c>
      <c r="O23" s="33">
        <v>56543704</v>
      </c>
    </row>
    <row r="24" ht="16.5"/>
    <row r="25" ht="21.75" customHeight="1" spans="4:14">
      <c r="D25" s="17" t="s">
        <v>46</v>
      </c>
      <c r="E25" s="18">
        <v>2192301178</v>
      </c>
      <c r="F25" s="18">
        <v>2620396952</v>
      </c>
      <c r="G25" s="18">
        <v>2891061535</v>
      </c>
      <c r="H25" s="18">
        <v>2243150281</v>
      </c>
      <c r="I25" s="18">
        <v>2872970289</v>
      </c>
      <c r="J25" s="18">
        <v>2635164677</v>
      </c>
      <c r="K25" s="18">
        <v>2415564704</v>
      </c>
      <c r="L25" s="18">
        <v>1760443883</v>
      </c>
      <c r="M25" s="18">
        <v>1966033915</v>
      </c>
      <c r="N25" s="18">
        <v>2573392518</v>
      </c>
    </row>
    <row r="26" ht="15.75"/>
    <row r="27" ht="25.5" customHeight="1" spans="4:15">
      <c r="D27" s="5" t="s">
        <v>29</v>
      </c>
      <c r="E27" s="6" t="s">
        <v>35</v>
      </c>
      <c r="F27" s="6" t="s">
        <v>47</v>
      </c>
      <c r="G27" s="6" t="s">
        <v>37</v>
      </c>
      <c r="H27" s="6" t="s">
        <v>38</v>
      </c>
      <c r="I27" s="6" t="s">
        <v>39</v>
      </c>
      <c r="J27" s="6" t="s">
        <v>40</v>
      </c>
      <c r="K27" s="6" t="s">
        <v>41</v>
      </c>
      <c r="L27" s="23" t="s">
        <v>42</v>
      </c>
      <c r="M27" s="24" t="s">
        <v>43</v>
      </c>
      <c r="N27" s="23" t="s">
        <v>44</v>
      </c>
      <c r="O27" s="24" t="s">
        <v>45</v>
      </c>
    </row>
    <row r="28" ht="30" customHeight="1" spans="4:15">
      <c r="D28" s="19" t="s">
        <v>13</v>
      </c>
      <c r="E28" s="20">
        <v>114408168</v>
      </c>
      <c r="F28" s="20">
        <v>74923148</v>
      </c>
      <c r="G28" s="20">
        <v>64096052</v>
      </c>
      <c r="H28" s="20">
        <v>59966765</v>
      </c>
      <c r="I28" s="20">
        <v>65032641</v>
      </c>
      <c r="J28" s="20">
        <v>42381924</v>
      </c>
      <c r="K28" s="20">
        <v>86660792</v>
      </c>
      <c r="L28" s="20">
        <v>4271475</v>
      </c>
      <c r="M28" s="34">
        <v>73743207</v>
      </c>
      <c r="N28" s="34">
        <v>30771634</v>
      </c>
      <c r="O28" s="34">
        <v>14854337</v>
      </c>
    </row>
    <row r="29" ht="30" customHeight="1" spans="4:15">
      <c r="D29" s="21" t="s">
        <v>17</v>
      </c>
      <c r="E29" s="22">
        <v>120074422</v>
      </c>
      <c r="F29" s="22">
        <v>100166168</v>
      </c>
      <c r="G29" s="22">
        <v>63339485</v>
      </c>
      <c r="H29" s="22">
        <v>60223002</v>
      </c>
      <c r="I29" s="22">
        <v>92404896</v>
      </c>
      <c r="J29" s="22">
        <v>37324884</v>
      </c>
      <c r="K29" s="22">
        <v>66798526</v>
      </c>
      <c r="L29" s="22">
        <v>19416701</v>
      </c>
      <c r="M29" s="35">
        <v>63652140</v>
      </c>
      <c r="N29" s="35">
        <v>51691738</v>
      </c>
      <c r="O29" s="35">
        <v>31882706</v>
      </c>
    </row>
    <row r="30" ht="15.75"/>
  </sheetData>
  <mergeCells count="2">
    <mergeCell ref="D3:O3"/>
    <mergeCell ref="D5:O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SystemNet Computer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uva-vino y mosto descubado</vt:lpstr>
      <vt:lpstr>COMPARATIVO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juan_demarchi</dc:creator>
  <cp:lastModifiedBy>carlos_oviedo</cp:lastModifiedBy>
  <dcterms:created xsi:type="dcterms:W3CDTF">2015-02-04T13:47:00Z</dcterms:created>
  <cp:lastPrinted>2018-01-23T13:31:00Z</cp:lastPrinted>
  <dcterms:modified xsi:type="dcterms:W3CDTF">2019-02-12T16:17:11Z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3082-10.2.0.7516</vt:lpwstr>
  </property>
</Properties>
</file>