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27946967845\Downloads\"/>
    </mc:Choice>
  </mc:AlternateContent>
  <bookViews>
    <workbookView xWindow="0" yWindow="0" windowWidth="20490" windowHeight="7350" activeTab="1"/>
  </bookViews>
  <sheets>
    <sheet name="Plan de Trabajo" sheetId="1" r:id="rId1"/>
    <sheet name="Financiamiento actividades" sheetId="2" r:id="rId2"/>
    <sheet name="Hoja a OCULTAR" sheetId="3" state="hidden" r:id="rId3"/>
  </sheets>
  <definedNames>
    <definedName name="AA">#REF!</definedName>
    <definedName name="BE">#REF!</definedName>
    <definedName name="CE">#REF!</definedName>
    <definedName name="DE">#REF!</definedName>
    <definedName name="EE">#REF!</definedName>
    <definedName name="Etapa">#REF!</definedName>
    <definedName name="Lista1">#REF!</definedName>
    <definedName name="meses" localSheetId="1">'Financiamiento actividades'!$AG$14:$AG$97</definedName>
    <definedName name="TipoMod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jQ09JrEtparE6bscfe8eVBRV+Xlw=="/>
    </ext>
  </extLst>
</workbook>
</file>

<file path=xl/calcChain.xml><?xml version="1.0" encoding="utf-8"?>
<calcChain xmlns="http://schemas.openxmlformats.org/spreadsheetml/2006/main">
  <c r="M63" i="2" l="1"/>
  <c r="M46" i="2"/>
  <c r="M58" i="2"/>
  <c r="M59" i="2"/>
  <c r="M60" i="2"/>
  <c r="M64" i="2"/>
  <c r="M65" i="2"/>
  <c r="M80" i="2"/>
  <c r="O46" i="2" l="1"/>
  <c r="M14" i="2"/>
  <c r="M16" i="2"/>
  <c r="M15" i="2"/>
  <c r="M13" i="2"/>
  <c r="O13" i="2" l="1"/>
  <c r="M29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M96" i="2" l="1"/>
  <c r="M25" i="2"/>
  <c r="M28" i="2"/>
  <c r="M27" i="2"/>
  <c r="M26" i="2"/>
  <c r="M24" i="2"/>
  <c r="M23" i="2"/>
  <c r="M22" i="2"/>
  <c r="M21" i="2"/>
  <c r="M20" i="2"/>
  <c r="M19" i="2"/>
  <c r="M18" i="2"/>
  <c r="M17" i="2"/>
  <c r="M33" i="2"/>
  <c r="M32" i="2"/>
  <c r="M31" i="2"/>
  <c r="M30" i="2"/>
  <c r="T60" i="2"/>
  <c r="T13" i="2"/>
  <c r="T96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2" i="2"/>
  <c r="T61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F24" i="1"/>
  <c r="F13" i="1"/>
  <c r="F14" i="1"/>
  <c r="F15" i="1"/>
  <c r="F16" i="1"/>
  <c r="F17" i="1"/>
  <c r="F18" i="1"/>
  <c r="F19" i="1"/>
  <c r="F20" i="1"/>
  <c r="F21" i="1"/>
  <c r="F22" i="1"/>
  <c r="F23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12" i="1"/>
  <c r="R21" i="2" l="1"/>
  <c r="R30" i="2"/>
  <c r="R96" i="2"/>
  <c r="R15" i="2"/>
  <c r="R28" i="2"/>
  <c r="R26" i="2"/>
  <c r="R32" i="2"/>
  <c r="R16" i="2"/>
  <c r="R20" i="2"/>
  <c r="R24" i="2"/>
  <c r="R25" i="2"/>
  <c r="R33" i="2"/>
  <c r="R17" i="2"/>
  <c r="R13" i="2"/>
  <c r="R18" i="2"/>
  <c r="R23" i="2"/>
  <c r="R27" i="2"/>
  <c r="R22" i="2"/>
  <c r="R14" i="2"/>
  <c r="R19" i="2"/>
  <c r="R31" i="2"/>
  <c r="A81" i="2"/>
  <c r="A64" i="2"/>
  <c r="A47" i="2"/>
  <c r="A30" i="2"/>
  <c r="A13" i="2"/>
  <c r="N29" i="2" l="1"/>
  <c r="A188" i="2"/>
  <c r="A160" i="2"/>
  <c r="A132" i="2"/>
  <c r="A104" i="2"/>
  <c r="L97" i="2"/>
  <c r="O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L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L63" i="2"/>
  <c r="M62" i="2"/>
  <c r="M61" i="2"/>
  <c r="M57" i="2"/>
  <c r="M56" i="2"/>
  <c r="M55" i="2"/>
  <c r="M54" i="2"/>
  <c r="M53" i="2"/>
  <c r="M52" i="2"/>
  <c r="M51" i="2"/>
  <c r="M50" i="2"/>
  <c r="M49" i="2"/>
  <c r="M48" i="2"/>
  <c r="M47" i="2"/>
  <c r="L46" i="2"/>
  <c r="M45" i="2"/>
  <c r="M44" i="2"/>
  <c r="M43" i="2"/>
  <c r="M42" i="2"/>
  <c r="M41" i="2"/>
  <c r="M40" i="2"/>
  <c r="M39" i="2"/>
  <c r="M38" i="2"/>
  <c r="M37" i="2"/>
  <c r="M36" i="2"/>
  <c r="M35" i="2"/>
  <c r="M34" i="2"/>
  <c r="O33" i="2"/>
  <c r="O32" i="2"/>
  <c r="O31" i="2"/>
  <c r="O30" i="2"/>
  <c r="L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4" i="2"/>
  <c r="N46" i="2" l="1"/>
  <c r="O41" i="2"/>
  <c r="R41" i="2"/>
  <c r="R49" i="2"/>
  <c r="O49" i="2"/>
  <c r="R52" i="2"/>
  <c r="O55" i="2"/>
  <c r="R55" i="2"/>
  <c r="O58" i="2"/>
  <c r="R58" i="2"/>
  <c r="O71" i="2"/>
  <c r="R71" i="2"/>
  <c r="O81" i="2"/>
  <c r="R81" i="2"/>
  <c r="M97" i="2"/>
  <c r="R83" i="2"/>
  <c r="O83" i="2"/>
  <c r="R86" i="2"/>
  <c r="O89" i="2"/>
  <c r="R89" i="2"/>
  <c r="R91" i="2"/>
  <c r="O91" i="2"/>
  <c r="O94" i="2"/>
  <c r="R94" i="2"/>
  <c r="R34" i="2"/>
  <c r="O36" i="2"/>
  <c r="R36" i="2"/>
  <c r="O39" i="2"/>
  <c r="R39" i="2"/>
  <c r="R42" i="2"/>
  <c r="R44" i="2"/>
  <c r="O44" i="2"/>
  <c r="R47" i="2"/>
  <c r="O50" i="2"/>
  <c r="R50" i="2"/>
  <c r="O52" i="2"/>
  <c r="O56" i="2"/>
  <c r="R56" i="2"/>
  <c r="O59" i="2"/>
  <c r="R59" i="2"/>
  <c r="R61" i="2"/>
  <c r="O61" i="2"/>
  <c r="R64" i="2"/>
  <c r="R66" i="2"/>
  <c r="O66" i="2"/>
  <c r="R69" i="2"/>
  <c r="O72" i="2"/>
  <c r="R72" i="2"/>
  <c r="R74" i="2"/>
  <c r="O74" i="2"/>
  <c r="O77" i="2"/>
  <c r="R77" i="2"/>
  <c r="O79" i="2"/>
  <c r="R79" i="2"/>
  <c r="O84" i="2"/>
  <c r="R84" i="2"/>
  <c r="O86" i="2"/>
  <c r="O92" i="2"/>
  <c r="R92" i="2"/>
  <c r="O34" i="2"/>
  <c r="O37" i="2"/>
  <c r="R37" i="2"/>
  <c r="O42" i="2"/>
  <c r="O45" i="2"/>
  <c r="R45" i="2"/>
  <c r="O48" i="2"/>
  <c r="R48" i="2"/>
  <c r="O51" i="2"/>
  <c r="R51" i="2"/>
  <c r="R53" i="2"/>
  <c r="O53" i="2"/>
  <c r="O62" i="2"/>
  <c r="R62" i="2"/>
  <c r="O64" i="2"/>
  <c r="O67" i="2"/>
  <c r="R67" i="2"/>
  <c r="O69" i="2"/>
  <c r="O75" i="2"/>
  <c r="R75" i="2"/>
  <c r="O82" i="2"/>
  <c r="R82" i="2"/>
  <c r="O85" i="2"/>
  <c r="R85" i="2"/>
  <c r="R87" i="2"/>
  <c r="O87" i="2"/>
  <c r="O90" i="2"/>
  <c r="R90" i="2"/>
  <c r="O93" i="2"/>
  <c r="R93" i="2"/>
  <c r="R95" i="2"/>
  <c r="O95" i="2"/>
  <c r="O35" i="2"/>
  <c r="R35" i="2"/>
  <c r="O38" i="2"/>
  <c r="R38" i="2"/>
  <c r="R40" i="2"/>
  <c r="O40" i="2"/>
  <c r="O43" i="2"/>
  <c r="R43" i="2"/>
  <c r="O54" i="2"/>
  <c r="R54" i="2"/>
  <c r="R57" i="2"/>
  <c r="O57" i="2"/>
  <c r="O60" i="2"/>
  <c r="R60" i="2"/>
  <c r="O65" i="2"/>
  <c r="R65" i="2"/>
  <c r="O68" i="2"/>
  <c r="R68" i="2"/>
  <c r="R70" i="2"/>
  <c r="O70" i="2"/>
  <c r="O73" i="2"/>
  <c r="R73" i="2"/>
  <c r="O76" i="2"/>
  <c r="R76" i="2"/>
  <c r="R78" i="2"/>
  <c r="O78" i="2"/>
  <c r="O88" i="2"/>
  <c r="R88" i="2"/>
  <c r="H106" i="2"/>
  <c r="H181" i="2"/>
  <c r="H162" i="2"/>
  <c r="H176" i="2"/>
  <c r="H171" i="2"/>
  <c r="D163" i="2"/>
  <c r="D170" i="2"/>
  <c r="D181" i="2"/>
  <c r="F182" i="2"/>
  <c r="F180" i="2"/>
  <c r="F179" i="2"/>
  <c r="F177" i="2"/>
  <c r="D176" i="2"/>
  <c r="G174" i="2"/>
  <c r="G173" i="2"/>
  <c r="G172" i="2"/>
  <c r="F171" i="2"/>
  <c r="F170" i="2"/>
  <c r="E169" i="2"/>
  <c r="E168" i="2"/>
  <c r="E167" i="2"/>
  <c r="E166" i="2"/>
  <c r="E164" i="2"/>
  <c r="G162" i="2"/>
  <c r="H174" i="2"/>
  <c r="H182" i="2"/>
  <c r="H175" i="2"/>
  <c r="H169" i="2"/>
  <c r="G181" i="2"/>
  <c r="G176" i="2"/>
  <c r="E182" i="2"/>
  <c r="E180" i="2"/>
  <c r="E179" i="2"/>
  <c r="E177" i="2"/>
  <c r="F175" i="2"/>
  <c r="F174" i="2"/>
  <c r="F173" i="2"/>
  <c r="F172" i="2"/>
  <c r="E171" i="2"/>
  <c r="E170" i="2"/>
  <c r="D169" i="2"/>
  <c r="D168" i="2"/>
  <c r="D167" i="2"/>
  <c r="D166" i="2"/>
  <c r="D164" i="2"/>
  <c r="F162" i="2"/>
  <c r="H164" i="2"/>
  <c r="H179" i="2"/>
  <c r="H173" i="2"/>
  <c r="H166" i="2"/>
  <c r="G175" i="2"/>
  <c r="F181" i="2"/>
  <c r="F176" i="2"/>
  <c r="D182" i="2"/>
  <c r="D180" i="2"/>
  <c r="D179" i="2"/>
  <c r="D177" i="2"/>
  <c r="E175" i="2"/>
  <c r="E174" i="2"/>
  <c r="E173" i="2"/>
  <c r="D172" i="2"/>
  <c r="D171" i="2"/>
  <c r="G169" i="2"/>
  <c r="G168" i="2"/>
  <c r="G167" i="2"/>
  <c r="G166" i="2"/>
  <c r="G164" i="2"/>
  <c r="G163" i="2"/>
  <c r="E162" i="2"/>
  <c r="H163" i="2"/>
  <c r="H177" i="2"/>
  <c r="H172" i="2"/>
  <c r="G179" i="2"/>
  <c r="D174" i="2"/>
  <c r="F169" i="2"/>
  <c r="F164" i="2"/>
  <c r="D175" i="2"/>
  <c r="E181" i="2"/>
  <c r="G177" i="2"/>
  <c r="D173" i="2"/>
  <c r="F168" i="2"/>
  <c r="E163" i="2"/>
  <c r="G180" i="2"/>
  <c r="F166" i="2"/>
  <c r="G182" i="2"/>
  <c r="E176" i="2"/>
  <c r="G171" i="2"/>
  <c r="F167" i="2"/>
  <c r="D162" i="2"/>
  <c r="E172" i="2"/>
  <c r="G170" i="2"/>
  <c r="H167" i="2"/>
  <c r="H170" i="2"/>
  <c r="H180" i="2"/>
  <c r="H168" i="2"/>
  <c r="H136" i="2"/>
  <c r="H151" i="2"/>
  <c r="H146" i="2"/>
  <c r="H141" i="2"/>
  <c r="F148" i="2"/>
  <c r="E154" i="2"/>
  <c r="E153" i="2"/>
  <c r="E152" i="2"/>
  <c r="G149" i="2"/>
  <c r="G148" i="2"/>
  <c r="F147" i="2"/>
  <c r="E146" i="2"/>
  <c r="E145" i="2"/>
  <c r="E144" i="2"/>
  <c r="E143" i="2"/>
  <c r="E142" i="2"/>
  <c r="E141" i="2"/>
  <c r="E140" i="2"/>
  <c r="E139" i="2"/>
  <c r="D138" i="2"/>
  <c r="D136" i="2"/>
  <c r="E134" i="2"/>
  <c r="H135" i="2"/>
  <c r="H149" i="2"/>
  <c r="H145" i="2"/>
  <c r="H140" i="2"/>
  <c r="F146" i="2"/>
  <c r="E135" i="2"/>
  <c r="D154" i="2"/>
  <c r="D153" i="2"/>
  <c r="D152" i="2"/>
  <c r="F149" i="2"/>
  <c r="E148" i="2"/>
  <c r="E147" i="2"/>
  <c r="D146" i="2"/>
  <c r="D145" i="2"/>
  <c r="D144" i="2"/>
  <c r="D143" i="2"/>
  <c r="D142" i="2"/>
  <c r="D141" i="2"/>
  <c r="D140" i="2"/>
  <c r="D139" i="2"/>
  <c r="G136" i="2"/>
  <c r="G135" i="2"/>
  <c r="D134" i="2"/>
  <c r="H134" i="2"/>
  <c r="H148" i="2"/>
  <c r="H144" i="2"/>
  <c r="H139" i="2"/>
  <c r="G151" i="2"/>
  <c r="G154" i="2"/>
  <c r="G153" i="2"/>
  <c r="G152" i="2"/>
  <c r="E151" i="2"/>
  <c r="E149" i="2"/>
  <c r="D148" i="2"/>
  <c r="D147" i="2"/>
  <c r="G145" i="2"/>
  <c r="G144" i="2"/>
  <c r="G143" i="2"/>
  <c r="G142" i="2"/>
  <c r="G141" i="2"/>
  <c r="G140" i="2"/>
  <c r="G139" i="2"/>
  <c r="G138" i="2"/>
  <c r="F136" i="2"/>
  <c r="F135" i="2"/>
  <c r="H154" i="2"/>
  <c r="H147" i="2"/>
  <c r="H142" i="2"/>
  <c r="F151" i="2"/>
  <c r="F153" i="2"/>
  <c r="G147" i="2"/>
  <c r="F143" i="2"/>
  <c r="F139" i="2"/>
  <c r="D149" i="2"/>
  <c r="D135" i="2"/>
  <c r="F152" i="2"/>
  <c r="G146" i="2"/>
  <c r="F142" i="2"/>
  <c r="E138" i="2"/>
  <c r="F144" i="2"/>
  <c r="H153" i="2"/>
  <c r="D151" i="2"/>
  <c r="F145" i="2"/>
  <c r="F141" i="2"/>
  <c r="E136" i="2"/>
  <c r="F154" i="2"/>
  <c r="F140" i="2"/>
  <c r="H143" i="2"/>
  <c r="H138" i="2"/>
  <c r="H152" i="2"/>
  <c r="F138" i="2"/>
  <c r="H207" i="2"/>
  <c r="H202" i="2"/>
  <c r="H198" i="2"/>
  <c r="H194" i="2"/>
  <c r="F200" i="2"/>
  <c r="E210" i="2"/>
  <c r="E209" i="2"/>
  <c r="E208" i="2"/>
  <c r="E207" i="2"/>
  <c r="E205" i="2"/>
  <c r="D204" i="2"/>
  <c r="D203" i="2"/>
  <c r="D202" i="2"/>
  <c r="D201" i="2"/>
  <c r="G199" i="2"/>
  <c r="G198" i="2"/>
  <c r="F197" i="2"/>
  <c r="F196" i="2"/>
  <c r="F195" i="2"/>
  <c r="F194" i="2"/>
  <c r="F192" i="2"/>
  <c r="E191" i="2"/>
  <c r="E190" i="2"/>
  <c r="H210" i="2"/>
  <c r="H205" i="2"/>
  <c r="H201" i="2"/>
  <c r="H197" i="2"/>
  <c r="H192" i="2"/>
  <c r="E198" i="2"/>
  <c r="D210" i="2"/>
  <c r="D209" i="2"/>
  <c r="D208" i="2"/>
  <c r="D207" i="2"/>
  <c r="D205" i="2"/>
  <c r="G203" i="2"/>
  <c r="G202" i="2"/>
  <c r="G201" i="2"/>
  <c r="G200" i="2"/>
  <c r="F199" i="2"/>
  <c r="F198" i="2"/>
  <c r="E197" i="2"/>
  <c r="E196" i="2"/>
  <c r="E195" i="2"/>
  <c r="E194" i="2"/>
  <c r="E192" i="2"/>
  <c r="D191" i="2"/>
  <c r="D190" i="2"/>
  <c r="H209" i="2"/>
  <c r="H204" i="2"/>
  <c r="H200" i="2"/>
  <c r="H196" i="2"/>
  <c r="H191" i="2"/>
  <c r="G210" i="2"/>
  <c r="D192" i="2"/>
  <c r="G209" i="2"/>
  <c r="G208" i="2"/>
  <c r="G207" i="2"/>
  <c r="G205" i="2"/>
  <c r="F204" i="2"/>
  <c r="F203" i="2"/>
  <c r="F202" i="2"/>
  <c r="F201" i="2"/>
  <c r="E200" i="2"/>
  <c r="E199" i="2"/>
  <c r="D198" i="2"/>
  <c r="D197" i="2"/>
  <c r="D196" i="2"/>
  <c r="D195" i="2"/>
  <c r="D194" i="2"/>
  <c r="G191" i="2"/>
  <c r="G190" i="2"/>
  <c r="H208" i="2"/>
  <c r="H203" i="2"/>
  <c r="H199" i="2"/>
  <c r="H195" i="2"/>
  <c r="H190" i="2"/>
  <c r="H193" i="2" s="1"/>
  <c r="G204" i="2"/>
  <c r="F207" i="2"/>
  <c r="E202" i="2"/>
  <c r="G197" i="2"/>
  <c r="G192" i="2"/>
  <c r="D199" i="2"/>
  <c r="F210" i="2"/>
  <c r="F205" i="2"/>
  <c r="E201" i="2"/>
  <c r="G196" i="2"/>
  <c r="F191" i="2"/>
  <c r="E203" i="2"/>
  <c r="G194" i="2"/>
  <c r="F209" i="2"/>
  <c r="E204" i="2"/>
  <c r="D200" i="2"/>
  <c r="G195" i="2"/>
  <c r="F190" i="2"/>
  <c r="F208" i="2"/>
  <c r="H120" i="2"/>
  <c r="H115" i="2"/>
  <c r="H111" i="2"/>
  <c r="H126" i="2"/>
  <c r="H118" i="2"/>
  <c r="H114" i="2"/>
  <c r="H108" i="2"/>
  <c r="H124" i="2"/>
  <c r="H117" i="2"/>
  <c r="H113" i="2"/>
  <c r="E106" i="2"/>
  <c r="D106" i="2"/>
  <c r="H123" i="2"/>
  <c r="H112" i="2"/>
  <c r="H116" i="2"/>
  <c r="H121" i="2"/>
  <c r="G125" i="2"/>
  <c r="G121" i="2"/>
  <c r="G117" i="2"/>
  <c r="G112" i="2"/>
  <c r="G107" i="2"/>
  <c r="F121" i="2"/>
  <c r="F115" i="2"/>
  <c r="F111" i="2"/>
  <c r="E125" i="2"/>
  <c r="E120" i="2"/>
  <c r="E115" i="2"/>
  <c r="E111" i="2"/>
  <c r="D111" i="2"/>
  <c r="D123" i="2"/>
  <c r="D118" i="2"/>
  <c r="D114" i="2"/>
  <c r="D107" i="2"/>
  <c r="S17" i="2"/>
  <c r="S21" i="2"/>
  <c r="S25" i="2"/>
  <c r="S30" i="2"/>
  <c r="S34" i="2"/>
  <c r="S38" i="2"/>
  <c r="S42" i="2"/>
  <c r="S47" i="2"/>
  <c r="S51" i="2"/>
  <c r="S55" i="2"/>
  <c r="S59" i="2"/>
  <c r="S64" i="2"/>
  <c r="S68" i="2"/>
  <c r="S72" i="2"/>
  <c r="S76" i="2"/>
  <c r="S81" i="2"/>
  <c r="S85" i="2"/>
  <c r="S89" i="2"/>
  <c r="S93" i="2"/>
  <c r="S13" i="2"/>
  <c r="G113" i="2"/>
  <c r="D119" i="2"/>
  <c r="S24" i="2"/>
  <c r="S37" i="2"/>
  <c r="S50" i="2"/>
  <c r="S62" i="2"/>
  <c r="S79" i="2"/>
  <c r="S96" i="2"/>
  <c r="G126" i="2"/>
  <c r="G120" i="2"/>
  <c r="G115" i="2"/>
  <c r="G111" i="2"/>
  <c r="F126" i="2"/>
  <c r="F120" i="2"/>
  <c r="F114" i="2"/>
  <c r="F108" i="2"/>
  <c r="E124" i="2"/>
  <c r="E118" i="2"/>
  <c r="E114" i="2"/>
  <c r="E110" i="2"/>
  <c r="D126" i="2"/>
  <c r="D121" i="2"/>
  <c r="D117" i="2"/>
  <c r="D113" i="2"/>
  <c r="D108" i="2"/>
  <c r="S14" i="2"/>
  <c r="S18" i="2"/>
  <c r="S22" i="2"/>
  <c r="S26" i="2"/>
  <c r="S31" i="2"/>
  <c r="S35" i="2"/>
  <c r="S39" i="2"/>
  <c r="S43" i="2"/>
  <c r="S48" i="2"/>
  <c r="S52" i="2"/>
  <c r="S56" i="2"/>
  <c r="S60" i="2"/>
  <c r="S65" i="2"/>
  <c r="S69" i="2"/>
  <c r="S73" i="2"/>
  <c r="S77" i="2"/>
  <c r="S82" i="2"/>
  <c r="S86" i="2"/>
  <c r="S90" i="2"/>
  <c r="S94" i="2"/>
  <c r="G118" i="2"/>
  <c r="F123" i="2"/>
  <c r="F112" i="2"/>
  <c r="E121" i="2"/>
  <c r="E112" i="2"/>
  <c r="D124" i="2"/>
  <c r="D110" i="2"/>
  <c r="S16" i="2"/>
  <c r="S28" i="2"/>
  <c r="S45" i="2"/>
  <c r="S58" i="2"/>
  <c r="S67" i="2"/>
  <c r="S75" i="2"/>
  <c r="S88" i="2"/>
  <c r="G124" i="2"/>
  <c r="G119" i="2"/>
  <c r="G114" i="2"/>
  <c r="G110" i="2"/>
  <c r="F124" i="2"/>
  <c r="F118" i="2"/>
  <c r="F113" i="2"/>
  <c r="E119" i="2"/>
  <c r="E123" i="2"/>
  <c r="E117" i="2"/>
  <c r="E113" i="2"/>
  <c r="E108" i="2"/>
  <c r="D125" i="2"/>
  <c r="D120" i="2"/>
  <c r="D116" i="2"/>
  <c r="D112" i="2"/>
  <c r="S15" i="2"/>
  <c r="S19" i="2"/>
  <c r="S23" i="2"/>
  <c r="S27" i="2"/>
  <c r="S32" i="2"/>
  <c r="S36" i="2"/>
  <c r="S40" i="2"/>
  <c r="S44" i="2"/>
  <c r="S49" i="2"/>
  <c r="S53" i="2"/>
  <c r="S57" i="2"/>
  <c r="S61" i="2"/>
  <c r="S66" i="2"/>
  <c r="S70" i="2"/>
  <c r="S74" i="2"/>
  <c r="S78" i="2"/>
  <c r="S83" i="2"/>
  <c r="S87" i="2"/>
  <c r="S91" i="2"/>
  <c r="S95" i="2"/>
  <c r="G123" i="2"/>
  <c r="G108" i="2"/>
  <c r="F117" i="2"/>
  <c r="E126" i="2"/>
  <c r="E116" i="2"/>
  <c r="E107" i="2"/>
  <c r="D115" i="2"/>
  <c r="S20" i="2"/>
  <c r="S33" i="2"/>
  <c r="S41" i="2"/>
  <c r="S54" i="2"/>
  <c r="S71" i="2"/>
  <c r="S84" i="2"/>
  <c r="S92" i="2"/>
  <c r="H119" i="2"/>
  <c r="F119" i="2"/>
  <c r="G116" i="2"/>
  <c r="F116" i="2"/>
  <c r="G106" i="2"/>
  <c r="G134" i="2"/>
  <c r="F134" i="2"/>
  <c r="H125" i="2"/>
  <c r="F125" i="2"/>
  <c r="H110" i="2"/>
  <c r="F110" i="2"/>
  <c r="F106" i="2"/>
  <c r="O29" i="2"/>
  <c r="O15" i="2"/>
  <c r="O47" i="2"/>
  <c r="R46" i="2" l="1"/>
  <c r="N80" i="2"/>
  <c r="O80" i="2" s="1"/>
  <c r="R80" i="2" s="1"/>
  <c r="M98" i="2"/>
  <c r="M99" i="2" s="1"/>
  <c r="N63" i="2"/>
  <c r="O63" i="2" s="1"/>
  <c r="R63" i="2" s="1"/>
  <c r="N97" i="2"/>
  <c r="G137" i="2"/>
  <c r="E155" i="2"/>
  <c r="J175" i="2"/>
  <c r="H137" i="2"/>
  <c r="J198" i="2"/>
  <c r="J120" i="2"/>
  <c r="E211" i="2"/>
  <c r="J138" i="2"/>
  <c r="H127" i="2"/>
  <c r="F150" i="2"/>
  <c r="J135" i="2"/>
  <c r="G211" i="2"/>
  <c r="G127" i="2"/>
  <c r="E150" i="2"/>
  <c r="J173" i="2"/>
  <c r="J112" i="2"/>
  <c r="J149" i="2"/>
  <c r="G109" i="2"/>
  <c r="J200" i="2"/>
  <c r="H122" i="2"/>
  <c r="G122" i="2"/>
  <c r="J115" i="2"/>
  <c r="F193" i="2"/>
  <c r="J199" i="2"/>
  <c r="H150" i="2"/>
  <c r="J174" i="2"/>
  <c r="J108" i="2"/>
  <c r="J126" i="2"/>
  <c r="D127" i="2"/>
  <c r="J123" i="2"/>
  <c r="G206" i="2"/>
  <c r="J194" i="2"/>
  <c r="D206" i="2"/>
  <c r="D211" i="2"/>
  <c r="J207" i="2"/>
  <c r="J202" i="2"/>
  <c r="H211" i="2"/>
  <c r="G155" i="2"/>
  <c r="J139" i="2"/>
  <c r="J143" i="2"/>
  <c r="J153" i="2"/>
  <c r="E137" i="2"/>
  <c r="H155" i="2"/>
  <c r="J162" i="2"/>
  <c r="D165" i="2"/>
  <c r="G183" i="2"/>
  <c r="E165" i="2"/>
  <c r="J172" i="2"/>
  <c r="J177" i="2"/>
  <c r="J164" i="2"/>
  <c r="J169" i="2"/>
  <c r="E183" i="2"/>
  <c r="J176" i="2"/>
  <c r="E127" i="2"/>
  <c r="D122" i="2"/>
  <c r="J113" i="2"/>
  <c r="E122" i="2"/>
  <c r="S98" i="2"/>
  <c r="J111" i="2"/>
  <c r="J195" i="2"/>
  <c r="E206" i="2"/>
  <c r="J208" i="2"/>
  <c r="F206" i="2"/>
  <c r="J203" i="2"/>
  <c r="H206" i="2"/>
  <c r="G150" i="2"/>
  <c r="J147" i="2"/>
  <c r="D137" i="2"/>
  <c r="J140" i="2"/>
  <c r="J144" i="2"/>
  <c r="J154" i="2"/>
  <c r="J136" i="2"/>
  <c r="F178" i="2"/>
  <c r="J179" i="2"/>
  <c r="D183" i="2"/>
  <c r="H183" i="2"/>
  <c r="J166" i="2"/>
  <c r="D178" i="2"/>
  <c r="G165" i="2"/>
  <c r="J181" i="2"/>
  <c r="J124" i="2"/>
  <c r="J117" i="2"/>
  <c r="J114" i="2"/>
  <c r="D109" i="2"/>
  <c r="G193" i="2"/>
  <c r="J196" i="2"/>
  <c r="J190" i="2"/>
  <c r="D193" i="2"/>
  <c r="J209" i="2"/>
  <c r="E193" i="2"/>
  <c r="J204" i="2"/>
  <c r="J151" i="2"/>
  <c r="D155" i="2"/>
  <c r="J148" i="2"/>
  <c r="J141" i="2"/>
  <c r="J145" i="2"/>
  <c r="D150" i="2"/>
  <c r="J180" i="2"/>
  <c r="J167" i="2"/>
  <c r="F183" i="2"/>
  <c r="J170" i="2"/>
  <c r="H165" i="2"/>
  <c r="J121" i="2"/>
  <c r="J118" i="2"/>
  <c r="E109" i="2"/>
  <c r="F211" i="2"/>
  <c r="J197" i="2"/>
  <c r="J192" i="2"/>
  <c r="J191" i="2"/>
  <c r="J205" i="2"/>
  <c r="J210" i="2"/>
  <c r="J201" i="2"/>
  <c r="F155" i="2"/>
  <c r="J142" i="2"/>
  <c r="J146" i="2"/>
  <c r="J152" i="2"/>
  <c r="G178" i="2"/>
  <c r="J171" i="2"/>
  <c r="J182" i="2"/>
  <c r="H178" i="2"/>
  <c r="J168" i="2"/>
  <c r="E178" i="2"/>
  <c r="J119" i="2"/>
  <c r="J116" i="2"/>
  <c r="J134" i="2"/>
  <c r="F137" i="2"/>
  <c r="F163" i="2"/>
  <c r="J163" i="2" s="1"/>
  <c r="H107" i="2"/>
  <c r="H109" i="2" s="1"/>
  <c r="F107" i="2"/>
  <c r="J125" i="2"/>
  <c r="F127" i="2"/>
  <c r="J110" i="2"/>
  <c r="F122" i="2"/>
  <c r="J106" i="2"/>
  <c r="R29" i="2"/>
  <c r="O97" i="2"/>
  <c r="E156" i="2" l="1"/>
  <c r="E157" i="2" s="1"/>
  <c r="I155" i="2"/>
  <c r="I211" i="2"/>
  <c r="I183" i="2"/>
  <c r="I127" i="2"/>
  <c r="F42" i="1"/>
  <c r="F9" i="1" s="1"/>
  <c r="M10" i="2"/>
  <c r="G156" i="2"/>
  <c r="G157" i="2" s="1"/>
  <c r="N98" i="2"/>
  <c r="N99" i="2" s="1"/>
  <c r="H156" i="2"/>
  <c r="H157" i="2" s="1"/>
  <c r="E212" i="2"/>
  <c r="E213" i="2" s="1"/>
  <c r="H128" i="2"/>
  <c r="H129" i="2" s="1"/>
  <c r="F212" i="2"/>
  <c r="F213" i="2" s="1"/>
  <c r="G128" i="2"/>
  <c r="G129" i="2" s="1"/>
  <c r="E128" i="2"/>
  <c r="E129" i="2" s="1"/>
  <c r="J150" i="2"/>
  <c r="G212" i="2"/>
  <c r="G213" i="2" s="1"/>
  <c r="D128" i="2"/>
  <c r="D129" i="2" s="1"/>
  <c r="H212" i="2"/>
  <c r="H213" i="2" s="1"/>
  <c r="J183" i="2"/>
  <c r="J178" i="2"/>
  <c r="D184" i="2"/>
  <c r="D185" i="2" s="1"/>
  <c r="J211" i="2"/>
  <c r="J193" i="2"/>
  <c r="D212" i="2"/>
  <c r="E184" i="2"/>
  <c r="E185" i="2" s="1"/>
  <c r="J206" i="2"/>
  <c r="H184" i="2"/>
  <c r="H185" i="2" s="1"/>
  <c r="J155" i="2"/>
  <c r="G184" i="2"/>
  <c r="G185" i="2" s="1"/>
  <c r="D156" i="2"/>
  <c r="D157" i="2" s="1"/>
  <c r="F156" i="2"/>
  <c r="J137" i="2"/>
  <c r="F165" i="2"/>
  <c r="J165" i="2" s="1"/>
  <c r="J107" i="2"/>
  <c r="F109" i="2"/>
  <c r="F128" i="2" s="1"/>
  <c r="K127" i="2"/>
  <c r="J127" i="2"/>
  <c r="K122" i="2"/>
  <c r="J122" i="2"/>
  <c r="O98" i="2"/>
  <c r="R97" i="2"/>
  <c r="O10" i="2" l="1"/>
  <c r="O99" i="2"/>
  <c r="P100" i="2"/>
  <c r="N10" i="2"/>
  <c r="J212" i="2"/>
  <c r="D213" i="2"/>
  <c r="F184" i="2"/>
  <c r="J184" i="2" s="1"/>
  <c r="F157" i="2"/>
  <c r="J156" i="2"/>
  <c r="J109" i="2"/>
  <c r="K109" i="2"/>
  <c r="F129" i="2"/>
  <c r="J128" i="2"/>
  <c r="F185" i="2" l="1"/>
  <c r="P9" i="2" l="1"/>
</calcChain>
</file>

<file path=xl/sharedStrings.xml><?xml version="1.0" encoding="utf-8"?>
<sst xmlns="http://schemas.openxmlformats.org/spreadsheetml/2006/main" count="502" uniqueCount="373">
  <si>
    <t>Plan de Trabajo (PdT)</t>
  </si>
  <si>
    <t>Empresa/institución 1</t>
  </si>
  <si>
    <t>Empresa/institución 2</t>
  </si>
  <si>
    <t>Empresa/institución 3</t>
  </si>
  <si>
    <t>Empresa/institución 4</t>
  </si>
  <si>
    <t>Etapa</t>
  </si>
  <si>
    <r>
      <rPr>
        <b/>
        <sz val="10"/>
        <color theme="0"/>
        <rFont val="Arial"/>
        <family val="2"/>
      </rPr>
      <t>Medios
 ¿Cuáles son los recursos de I+D, técnicos, humanos y materiales necesarios para llevar a cabo estas actividades?</t>
    </r>
    <r>
      <rPr>
        <sz val="10"/>
        <color theme="0"/>
        <rFont val="Arial"/>
        <family val="2"/>
      </rPr>
      <t xml:space="preserve"> 
Por ejemplo, personal, equipos, suministros, instalaciones operativas, etc.</t>
    </r>
  </si>
  <si>
    <r>
      <rPr>
        <b/>
        <sz val="10"/>
        <color theme="0"/>
        <rFont val="Arial"/>
        <family val="2"/>
      </rPr>
      <t xml:space="preserve">No completar
</t>
    </r>
    <r>
      <rPr>
        <sz val="10"/>
        <color theme="0"/>
        <rFont val="Arial"/>
        <family val="2"/>
      </rPr>
      <t>Costo de la Actividad declarado en la hoja ANR</t>
    </r>
  </si>
  <si>
    <r>
      <rPr>
        <b/>
        <sz val="10"/>
        <color theme="0"/>
        <rFont val="Arial"/>
        <family val="2"/>
      </rPr>
      <t xml:space="preserve">Marcar con una X los meses en que se llevará adelante cada actividad
</t>
    </r>
    <r>
      <rPr>
        <sz val="10"/>
        <color theme="0"/>
        <rFont val="Arial"/>
        <family val="2"/>
      </rPr>
      <t>(el mes 1 se corresponde con el primer mes de implementación del proyecto)</t>
    </r>
  </si>
  <si>
    <r>
      <rPr>
        <b/>
        <sz val="10"/>
        <color theme="0"/>
        <rFont val="Arial"/>
        <family val="2"/>
      </rPr>
      <t xml:space="preserve">Empresa/s o institución/es responsable/s
</t>
    </r>
    <r>
      <rPr>
        <sz val="10"/>
        <color theme="0"/>
        <rFont val="Arial"/>
        <family val="2"/>
      </rPr>
      <t>(solicitante/s de los beneficios del Programa)
Elija de la lista o escriba la opción desesada</t>
    </r>
  </si>
  <si>
    <r>
      <rPr>
        <b/>
        <sz val="10"/>
        <color theme="0"/>
        <rFont val="Arial"/>
        <family val="2"/>
      </rPr>
      <t xml:space="preserve">Colaboradores externos
</t>
    </r>
    <r>
      <rPr>
        <sz val="10"/>
        <color theme="0"/>
        <rFont val="Arial"/>
        <family val="2"/>
      </rPr>
      <t>(personas, empresas, instituciones contratadas)</t>
    </r>
  </si>
  <si>
    <r>
      <rPr>
        <b/>
        <sz val="10"/>
        <color theme="0"/>
        <rFont val="Arial"/>
        <family val="2"/>
      </rPr>
      <t xml:space="preserve"> Factores </t>
    </r>
    <r>
      <rPr>
        <b/>
        <u/>
        <sz val="10"/>
        <color theme="0"/>
        <rFont val="Arial"/>
        <family val="2"/>
      </rPr>
      <t>bajo el control</t>
    </r>
    <r>
      <rPr>
        <b/>
        <sz val="10"/>
        <color theme="0"/>
        <rFont val="Arial"/>
        <family val="2"/>
      </rPr>
      <t xml:space="preserve"> de la gestión del proyecto que puedan limitar el cumplimiento de la actividad</t>
    </r>
  </si>
  <si>
    <r>
      <rPr>
        <b/>
        <sz val="10"/>
        <color theme="0"/>
        <rFont val="Arial"/>
        <family val="2"/>
      </rPr>
      <t xml:space="preserve">Factores </t>
    </r>
    <r>
      <rPr>
        <b/>
        <u/>
        <sz val="10"/>
        <color theme="0"/>
        <rFont val="Arial"/>
        <family val="2"/>
      </rPr>
      <t>ajenos</t>
    </r>
    <r>
      <rPr>
        <b/>
        <sz val="10"/>
        <color theme="0"/>
        <rFont val="Arial"/>
        <family val="2"/>
      </rPr>
      <t xml:space="preserve"> al control de la gestión del proyecto que pueden influir/limitar el cumplimiento de la actividad</t>
    </r>
  </si>
  <si>
    <r>
      <rPr>
        <b/>
        <sz val="10"/>
        <color theme="0"/>
        <rFont val="Arial"/>
        <family val="2"/>
      </rPr>
      <t xml:space="preserve">Nivel de riesgo técnico por factores propios y ajenos
</t>
    </r>
    <r>
      <rPr>
        <sz val="10"/>
        <color theme="0"/>
        <rFont val="Arial"/>
        <family val="2"/>
      </rPr>
      <t>(desvío de los objetivos esperados técnicamente)</t>
    </r>
  </si>
  <si>
    <t>APORTES NO REEMBOLSABLES</t>
  </si>
  <si>
    <t>Aclaraciones Importantes</t>
  </si>
  <si>
    <t>Totales</t>
  </si>
  <si>
    <t>Actividad</t>
  </si>
  <si>
    <t>Beneficiario</t>
  </si>
  <si>
    <t>Denominación del bien o Servicio</t>
  </si>
  <si>
    <t>Especificación técnica del bien o servicio</t>
  </si>
  <si>
    <t>Tipo de gasto a financiar</t>
  </si>
  <si>
    <t>Gasto de Capital o Corriente
(no completar)</t>
  </si>
  <si>
    <t>Utilización luego de finalizado el cronograma de la hoja "Plan de Trabajo"</t>
  </si>
  <si>
    <t>Cantidad</t>
  </si>
  <si>
    <t>Unidad de Medida</t>
  </si>
  <si>
    <t>Precio Unitario 
(AR$ - Sin IVA)</t>
  </si>
  <si>
    <t>Monto TOTAL 
(AR$ - Sin IVA)</t>
  </si>
  <si>
    <t>Aporte Propio
(AR$ - Sin IVA)</t>
  </si>
  <si>
    <t>Monto Solicitado
(AR$ - Sin IVA)</t>
  </si>
  <si>
    <t>País de procedencia</t>
  </si>
  <si>
    <t>Comentarios adicionales</t>
  </si>
  <si>
    <t>Subtotal Etapa 1</t>
  </si>
  <si>
    <t>Subtotal Etapa 2</t>
  </si>
  <si>
    <t>Subtotal Etapa 3</t>
  </si>
  <si>
    <t>Subtotal Etapa 4</t>
  </si>
  <si>
    <t>Subtotal Etapa 5</t>
  </si>
  <si>
    <t>TOTALES</t>
  </si>
  <si>
    <t>RESUMEN APORTES NO REINTEGRABLES</t>
  </si>
  <si>
    <t>Concepto</t>
  </si>
  <si>
    <t>Monto Total</t>
  </si>
  <si>
    <t>Aporte Propio</t>
  </si>
  <si>
    <t>Monto Solicitado</t>
  </si>
  <si>
    <t>Argentina</t>
  </si>
  <si>
    <t>Importados</t>
  </si>
  <si>
    <t>Requisitos</t>
  </si>
  <si>
    <t>Equipos</t>
  </si>
  <si>
    <t>Mobiliarios</t>
  </si>
  <si>
    <t>Subtotal gastos de capital asociados al proyecto</t>
  </si>
  <si>
    <t>Insumos (incluye gastos de ensayo de control)</t>
  </si>
  <si>
    <t>Patentes, licencias y marcas</t>
  </si>
  <si>
    <t>Certificaciones y habilitaciones</t>
  </si>
  <si>
    <t>Gastos destinados a la adquisición de Servicios de Economía del Conocimiento</t>
  </si>
  <si>
    <t>Servicios tercerizados de ensayos de control</t>
  </si>
  <si>
    <t>Servicios tercerizados vinculados a la adquisición de máquinas y equipo</t>
  </si>
  <si>
    <t>Servicios tercerizados vinculados a obras civiles edilicias</t>
  </si>
  <si>
    <t>Servicios tercerizados vinculados a software</t>
  </si>
  <si>
    <t>Servicios tercerizados vinculados a la realización de estudios intensivos en materia de Economía del Conocimiento</t>
  </si>
  <si>
    <t>Subtotal gastos corrientes asociados al proyecto</t>
  </si>
  <si>
    <t>Gastos destinados al equipamiento de lactarios</t>
  </si>
  <si>
    <r>
      <rPr>
        <sz val="11"/>
        <color theme="1"/>
        <rFont val="Calibri"/>
        <family val="2"/>
      </rPr>
      <t xml:space="preserve">Gastos </t>
    </r>
    <r>
      <rPr>
        <u/>
        <sz val="11"/>
        <color theme="1"/>
        <rFont val="Calibri"/>
        <family val="2"/>
      </rPr>
      <t xml:space="preserve">no asociados al proyecto </t>
    </r>
    <r>
      <rPr>
        <sz val="11"/>
        <color theme="1"/>
        <rFont val="Calibri"/>
        <family val="2"/>
      </rPr>
      <t>destinados a la capacitación del personal femenino que integra la EMPRESA, en Materia de Innovación, Tecnología y Actividades de la Economía del Conocimiento</t>
    </r>
  </si>
  <si>
    <r>
      <rPr>
        <sz val="11"/>
        <color theme="1"/>
        <rFont val="Calibri"/>
        <family val="2"/>
      </rPr>
      <t xml:space="preserve">Gastos </t>
    </r>
    <r>
      <rPr>
        <u/>
        <sz val="11"/>
        <color theme="1"/>
        <rFont val="Calibri"/>
        <family val="2"/>
      </rPr>
      <t>no asociados al proyecto</t>
    </r>
    <r>
      <rPr>
        <sz val="11"/>
        <color theme="1"/>
        <rFont val="Calibri"/>
        <family val="2"/>
      </rPr>
      <t xml:space="preserve"> destinados al financiamiento de cursos y/o carreras de especialización, destinados a contribuir en la formación académica del personal femenino que integra la EMPRESA</t>
    </r>
  </si>
  <si>
    <t>Subtotal gastos no vinculados al proyecto</t>
  </si>
  <si>
    <t>TOTAL</t>
  </si>
  <si>
    <t>GASTOS ELEGIBLES</t>
  </si>
  <si>
    <t>Servicios tercerizados de profesionales inscriptos en el Registro de Articuladores de la Economía del Conocimiento (Resolución 390/2020) para asesoramiento y/o asistencia en la gestión del proyecto presentado</t>
  </si>
  <si>
    <t>Gasto en producto o servicio innovador</t>
  </si>
  <si>
    <t>Nivel de riesgo</t>
  </si>
  <si>
    <t>Sí</t>
  </si>
  <si>
    <t>Alto</t>
  </si>
  <si>
    <t>No</t>
  </si>
  <si>
    <t>Medio</t>
  </si>
  <si>
    <t>Bajo</t>
  </si>
  <si>
    <t>Maquinaria</t>
  </si>
  <si>
    <r>
      <t xml:space="preserve">Etapa 1
</t>
    </r>
    <r>
      <rPr>
        <sz val="10"/>
        <color theme="0" tint="-0.499984740745262"/>
        <rFont val="Arial"/>
        <family val="2"/>
      </rPr>
      <t>(incluir denominación de la Etapa 1)</t>
    </r>
  </si>
  <si>
    <r>
      <t xml:space="preserve">Etapa 2
</t>
    </r>
    <r>
      <rPr>
        <sz val="10"/>
        <color theme="0" tint="-0.499984740745262"/>
        <rFont val="Arial"/>
        <family val="2"/>
      </rPr>
      <t>(incluir denominación de la Etapa 2)</t>
    </r>
  </si>
  <si>
    <r>
      <t xml:space="preserve">Etapa 3
</t>
    </r>
    <r>
      <rPr>
        <sz val="10"/>
        <color theme="0" tint="-0.499984740745262"/>
        <rFont val="Arial"/>
        <family val="2"/>
      </rPr>
      <t>(incluir denominación de la Etapa 3)</t>
    </r>
  </si>
  <si>
    <r>
      <t xml:space="preserve">Etapa 4
</t>
    </r>
    <r>
      <rPr>
        <sz val="10"/>
        <color theme="0" tint="-0.499984740745262"/>
        <rFont val="Arial"/>
        <family val="2"/>
      </rPr>
      <t>(incluir denominación de la Etapa 4)</t>
    </r>
  </si>
  <si>
    <r>
      <t xml:space="preserve">Etapa 5
</t>
    </r>
    <r>
      <rPr>
        <sz val="10"/>
        <color theme="0" tint="-0.499984740745262"/>
        <rFont val="Arial"/>
        <family val="2"/>
      </rPr>
      <t>(incluir denominación de la Etapa 5)</t>
    </r>
  </si>
  <si>
    <r>
      <t>Hito Etapa 1</t>
    </r>
    <r>
      <rPr>
        <sz val="10"/>
        <color theme="0" tint="-0.499984740745262"/>
        <rFont val="Arial"/>
        <family val="2"/>
      </rPr>
      <t xml:space="preserve"> (describir aquí)</t>
    </r>
  </si>
  <si>
    <r>
      <t>Hito Etapa 2</t>
    </r>
    <r>
      <rPr>
        <sz val="10"/>
        <color theme="0" tint="-0.499984740745262"/>
        <rFont val="Arial"/>
        <family val="2"/>
      </rPr>
      <t xml:space="preserve"> (describir aquí)</t>
    </r>
  </si>
  <si>
    <r>
      <t xml:space="preserve">Hito Etapa 3 </t>
    </r>
    <r>
      <rPr>
        <sz val="10"/>
        <color theme="0" tint="-0.499984740745262"/>
        <rFont val="Arial"/>
        <family val="2"/>
      </rPr>
      <t>(describir aquí)</t>
    </r>
  </si>
  <si>
    <r>
      <t xml:space="preserve">Hito Etapa 4 </t>
    </r>
    <r>
      <rPr>
        <sz val="10"/>
        <color theme="0" tint="-0.499984740745262"/>
        <rFont val="Arial"/>
        <family val="2"/>
      </rPr>
      <t>(describir aquí)</t>
    </r>
  </si>
  <si>
    <r>
      <t xml:space="preserve">Hito Etapa 5 </t>
    </r>
    <r>
      <rPr>
        <sz val="10"/>
        <color theme="0" tint="-0.499984740745262"/>
        <rFont val="Arial"/>
        <family val="2"/>
      </rPr>
      <t>(describir aquí)</t>
    </r>
  </si>
  <si>
    <t>(Descripción de Actividad 1.1)</t>
  </si>
  <si>
    <t>(Descripción de Actividad 1.2)</t>
  </si>
  <si>
    <t>(Descripción de Actividad 1.3)</t>
  </si>
  <si>
    <t>(Descripción de Actividad 1.4)</t>
  </si>
  <si>
    <t>(Descripción de Actividad 1.5)</t>
  </si>
  <si>
    <t>(Descripción de Actividad 1.6)</t>
  </si>
  <si>
    <t>(Descripción de Actividad 2.1)</t>
  </si>
  <si>
    <t>(Descripción de Actividad 2.2)</t>
  </si>
  <si>
    <t>(Descripción de Actividad 2.3)</t>
  </si>
  <si>
    <t>(Descripción de Actividad 2.4)</t>
  </si>
  <si>
    <t>(Descripción de Actividad 2.5)</t>
  </si>
  <si>
    <t>(Descripción de Actividad 2.6)</t>
  </si>
  <si>
    <t>(Descripción de Actividad 3.1)</t>
  </si>
  <si>
    <t>(Descripción de Actividad 3.2)</t>
  </si>
  <si>
    <t>(Descripción de Actividad 3.3)</t>
  </si>
  <si>
    <t>(Descripción de Actividad 3.4)</t>
  </si>
  <si>
    <t>(Descripción de Actividad 3.5)</t>
  </si>
  <si>
    <t>(Descripción de Actividad 3.6)</t>
  </si>
  <si>
    <t>(Descripción de Actividad 4.1)</t>
  </si>
  <si>
    <t>(Descripción de Actividad 4.2)</t>
  </si>
  <si>
    <t>(Descripción de Actividad 4.3)</t>
  </si>
  <si>
    <t>(Descripción de Actividad 4.4)</t>
  </si>
  <si>
    <t>(Descripción de Actividad 4.5)</t>
  </si>
  <si>
    <t>(Descripción de Actividad 4.6)</t>
  </si>
  <si>
    <t>(Descripción de Actividad 5.1)</t>
  </si>
  <si>
    <t>(Descripción de Actividad 5.2)</t>
  </si>
  <si>
    <t>(Descripción de Actividad 5.3)</t>
  </si>
  <si>
    <t>(Descripción de Actividad 5.4)</t>
  </si>
  <si>
    <t>(Descripción de Actividad 5.5)</t>
  </si>
  <si>
    <t>(Descripción de Actividad 5.6)</t>
  </si>
  <si>
    <r>
      <t>1.1-</t>
    </r>
    <r>
      <rPr>
        <sz val="10"/>
        <color theme="0" tint="-0.499984740745262"/>
        <rFont val="Arial"/>
        <family val="2"/>
      </rPr>
      <t xml:space="preserve"> (Incluir denominación Actividad 1.1)</t>
    </r>
  </si>
  <si>
    <r>
      <t xml:space="preserve">1.2- </t>
    </r>
    <r>
      <rPr>
        <sz val="10"/>
        <color theme="0" tint="-0.499984740745262"/>
        <rFont val="Arial"/>
        <family val="2"/>
      </rPr>
      <t>(Incluir denominación Actividad 1.2)</t>
    </r>
  </si>
  <si>
    <r>
      <t xml:space="preserve">1.3- </t>
    </r>
    <r>
      <rPr>
        <sz val="10"/>
        <color theme="0" tint="-0.499984740745262"/>
        <rFont val="Arial"/>
        <family val="2"/>
      </rPr>
      <t>(Incluir denominación Actividad 1.3)</t>
    </r>
  </si>
  <si>
    <r>
      <t xml:space="preserve">1.4- </t>
    </r>
    <r>
      <rPr>
        <sz val="10"/>
        <color theme="0" tint="-0.499984740745262"/>
        <rFont val="Arial"/>
        <family val="2"/>
      </rPr>
      <t>(Incluir denominación Actividad 1.4)</t>
    </r>
  </si>
  <si>
    <r>
      <t>1.5-</t>
    </r>
    <r>
      <rPr>
        <sz val="10"/>
        <color theme="0" tint="-0.499984740745262"/>
        <rFont val="Arial"/>
        <family val="2"/>
      </rPr>
      <t xml:space="preserve"> (Incluir denominación Actividad 1.5)</t>
    </r>
  </si>
  <si>
    <r>
      <t xml:space="preserve">1.6- </t>
    </r>
    <r>
      <rPr>
        <sz val="10"/>
        <color theme="0" tint="-0.499984740745262"/>
        <rFont val="Arial"/>
        <family val="2"/>
      </rPr>
      <t>(Incluir denominación Actividad 1.6)</t>
    </r>
  </si>
  <si>
    <r>
      <t xml:space="preserve">2.1- </t>
    </r>
    <r>
      <rPr>
        <sz val="10"/>
        <color theme="0" tint="-0.499984740745262"/>
        <rFont val="Arial"/>
        <family val="2"/>
      </rPr>
      <t>(Incluir denominación Actividad 2.1)</t>
    </r>
  </si>
  <si>
    <r>
      <t xml:space="preserve">2.2- </t>
    </r>
    <r>
      <rPr>
        <sz val="10"/>
        <color theme="0" tint="-0.499984740745262"/>
        <rFont val="Arial"/>
        <family val="2"/>
      </rPr>
      <t>(Incluir denominación Actividad 2.2)</t>
    </r>
  </si>
  <si>
    <r>
      <t xml:space="preserve">2.3- </t>
    </r>
    <r>
      <rPr>
        <sz val="10"/>
        <color theme="0" tint="-0.499984740745262"/>
        <rFont val="Arial"/>
        <family val="2"/>
      </rPr>
      <t>(Incluir denominación Actividad 2.3)</t>
    </r>
  </si>
  <si>
    <r>
      <t xml:space="preserve">2.4- </t>
    </r>
    <r>
      <rPr>
        <sz val="10"/>
        <color theme="0" tint="-0.499984740745262"/>
        <rFont val="Arial"/>
        <family val="2"/>
      </rPr>
      <t>(Incluir denominación Actividad 2.4)</t>
    </r>
  </si>
  <si>
    <r>
      <t xml:space="preserve">2.5- </t>
    </r>
    <r>
      <rPr>
        <sz val="10"/>
        <color theme="0" tint="-0.499984740745262"/>
        <rFont val="Arial"/>
        <family val="2"/>
      </rPr>
      <t>(Incluir denominación Actividad 2.5)</t>
    </r>
  </si>
  <si>
    <r>
      <t>2.6-</t>
    </r>
    <r>
      <rPr>
        <sz val="10"/>
        <color theme="0" tint="-0.499984740745262"/>
        <rFont val="Arial"/>
        <family val="2"/>
      </rPr>
      <t xml:space="preserve"> (Incluir denominación Actividad 2.6)</t>
    </r>
  </si>
  <si>
    <r>
      <t xml:space="preserve">3.1- </t>
    </r>
    <r>
      <rPr>
        <sz val="10"/>
        <color theme="0" tint="-0.499984740745262"/>
        <rFont val="Arial"/>
        <family val="2"/>
      </rPr>
      <t>(Incluir denominación Actividad 3.1)</t>
    </r>
  </si>
  <si>
    <r>
      <t xml:space="preserve">3.2- </t>
    </r>
    <r>
      <rPr>
        <sz val="10"/>
        <color theme="0" tint="-0.499984740745262"/>
        <rFont val="Arial"/>
        <family val="2"/>
      </rPr>
      <t>(Incluir denominación Actividad 3.2)</t>
    </r>
  </si>
  <si>
    <r>
      <t xml:space="preserve">3.3- </t>
    </r>
    <r>
      <rPr>
        <sz val="10"/>
        <color theme="0" tint="-0.499984740745262"/>
        <rFont val="Arial"/>
        <family val="2"/>
      </rPr>
      <t>(Incluir denominación Actividad 3.3)</t>
    </r>
  </si>
  <si>
    <r>
      <t xml:space="preserve">3.4- </t>
    </r>
    <r>
      <rPr>
        <sz val="10"/>
        <color theme="0" tint="-0.499984740745262"/>
        <rFont val="Arial"/>
        <family val="2"/>
      </rPr>
      <t>(Incluir denominación Actividad 3.4)</t>
    </r>
  </si>
  <si>
    <r>
      <t xml:space="preserve">3.5- </t>
    </r>
    <r>
      <rPr>
        <sz val="10"/>
        <color theme="0" tint="-0.499984740745262"/>
        <rFont val="Arial"/>
        <family val="2"/>
      </rPr>
      <t>(Incluir denominación Actividad 3.5)</t>
    </r>
  </si>
  <si>
    <r>
      <t xml:space="preserve">3.6- </t>
    </r>
    <r>
      <rPr>
        <sz val="10"/>
        <color theme="0" tint="-0.499984740745262"/>
        <rFont val="Arial"/>
        <family val="2"/>
      </rPr>
      <t>(Incluir denominación Actividad 3.6)</t>
    </r>
  </si>
  <si>
    <r>
      <t xml:space="preserve">4.1- </t>
    </r>
    <r>
      <rPr>
        <sz val="10"/>
        <color theme="0" tint="-0.499984740745262"/>
        <rFont val="Arial"/>
        <family val="2"/>
      </rPr>
      <t>(Incluir denominación Actividad 4.1)</t>
    </r>
  </si>
  <si>
    <r>
      <t xml:space="preserve">4.2- </t>
    </r>
    <r>
      <rPr>
        <sz val="10"/>
        <color theme="0" tint="-0.499984740745262"/>
        <rFont val="Arial"/>
        <family val="2"/>
      </rPr>
      <t>(Incluir denominación Actividad 4.2)</t>
    </r>
  </si>
  <si>
    <r>
      <t xml:space="preserve">4.3- </t>
    </r>
    <r>
      <rPr>
        <sz val="10"/>
        <color theme="0" tint="-0.499984740745262"/>
        <rFont val="Arial"/>
        <family val="2"/>
      </rPr>
      <t>(Incluir denominación Actividad 4.3)</t>
    </r>
  </si>
  <si>
    <r>
      <t xml:space="preserve">4.4- </t>
    </r>
    <r>
      <rPr>
        <sz val="10"/>
        <color theme="0" tint="-0.499984740745262"/>
        <rFont val="Arial"/>
        <family val="2"/>
      </rPr>
      <t>(Incluir denominación Actividad 4.4)</t>
    </r>
  </si>
  <si>
    <r>
      <t xml:space="preserve">4.5- </t>
    </r>
    <r>
      <rPr>
        <sz val="10"/>
        <color theme="0" tint="-0.499984740745262"/>
        <rFont val="Arial"/>
        <family val="2"/>
      </rPr>
      <t>(Incluir denominación Actividad 4.5)</t>
    </r>
  </si>
  <si>
    <r>
      <t xml:space="preserve">4.6- </t>
    </r>
    <r>
      <rPr>
        <sz val="10"/>
        <color theme="0" tint="-0.499984740745262"/>
        <rFont val="Arial"/>
        <family val="2"/>
      </rPr>
      <t>(Incluir denominación Actividad 4.6)</t>
    </r>
  </si>
  <si>
    <r>
      <t xml:space="preserve">5.1- </t>
    </r>
    <r>
      <rPr>
        <sz val="10"/>
        <color theme="0" tint="-0.499984740745262"/>
        <rFont val="Arial"/>
        <family val="2"/>
      </rPr>
      <t>(Incluir denominación Actividad 5.1)</t>
    </r>
  </si>
  <si>
    <r>
      <t xml:space="preserve">5.2- </t>
    </r>
    <r>
      <rPr>
        <sz val="10"/>
        <color theme="0" tint="-0.499984740745262"/>
        <rFont val="Arial"/>
        <family val="2"/>
      </rPr>
      <t>(Incluir denominación Actividad 5.2)</t>
    </r>
  </si>
  <si>
    <r>
      <t xml:space="preserve">5.3- </t>
    </r>
    <r>
      <rPr>
        <sz val="10"/>
        <color theme="0" tint="-0.499984740745262"/>
        <rFont val="Arial"/>
        <family val="2"/>
      </rPr>
      <t>(Incluir denominación Actividad 5.3)</t>
    </r>
  </si>
  <si>
    <r>
      <t xml:space="preserve">5.4- </t>
    </r>
    <r>
      <rPr>
        <sz val="10"/>
        <color theme="0" tint="-0.499984740745262"/>
        <rFont val="Arial"/>
        <family val="2"/>
      </rPr>
      <t>(Incluir denominación Actividad 5.4)</t>
    </r>
  </si>
  <si>
    <r>
      <t xml:space="preserve">5.5- </t>
    </r>
    <r>
      <rPr>
        <sz val="10"/>
        <color theme="0" tint="-0.499984740745262"/>
        <rFont val="Arial"/>
        <family val="2"/>
      </rPr>
      <t>(Incluir denominación Actividad 5.5)</t>
    </r>
  </si>
  <si>
    <r>
      <t xml:space="preserve">5.6- </t>
    </r>
    <r>
      <rPr>
        <sz val="10"/>
        <color theme="0" tint="-0.499984740745262"/>
        <rFont val="Arial"/>
        <family val="2"/>
      </rPr>
      <t>(Incluir denominación Actividad 5.6)</t>
    </r>
  </si>
  <si>
    <t>Gastos destinados a la construcción o acondicionamiento de lactarios (Obras civiles edilicias)</t>
  </si>
  <si>
    <t>Reentrenamiento de recursos humanos relacionados con las actividades del PROYECTO</t>
  </si>
  <si>
    <r>
      <t xml:space="preserve">Gastos </t>
    </r>
    <r>
      <rPr>
        <u/>
        <sz val="9"/>
        <color rgb="FF000000"/>
        <rFont val="Calibri"/>
        <family val="2"/>
      </rPr>
      <t>no asociados al proyecto</t>
    </r>
    <r>
      <rPr>
        <sz val="9"/>
        <color rgb="FF000000"/>
        <rFont val="Calibri"/>
        <family val="2"/>
      </rPr>
      <t xml:space="preserve"> destinados a la capacitación del personal femenino que integra la EMPRESA, en Materia de Innovación, Tecnología y Actividades de la Economía del Conocimiento</t>
    </r>
  </si>
  <si>
    <r>
      <t xml:space="preserve">Gastos </t>
    </r>
    <r>
      <rPr>
        <u/>
        <sz val="9"/>
        <color rgb="FF000000"/>
        <rFont val="Calibri"/>
        <family val="2"/>
      </rPr>
      <t>no asociados al proyecto</t>
    </r>
    <r>
      <rPr>
        <sz val="9"/>
        <color rgb="FF000000"/>
        <rFont val="Calibri"/>
        <family val="2"/>
      </rPr>
      <t xml:space="preserve"> destinados al financiamiento de cursos y/o carreras de especialización, destinados a contribuir en la formación académica del personal femenino que integra la EMPRESA</t>
    </r>
  </si>
  <si>
    <t>Uruguay</t>
  </si>
  <si>
    <t>Afganistán</t>
  </si>
  <si>
    <t>Angola</t>
  </si>
  <si>
    <t>Argelia</t>
  </si>
  <si>
    <t>Benin</t>
  </si>
  <si>
    <t>Botswana</t>
  </si>
  <si>
    <t>Burkina Faso</t>
  </si>
  <si>
    <t>Burundi</t>
  </si>
  <si>
    <t>Cabo Verde</t>
  </si>
  <si>
    <t>Côte d'Ivoire</t>
  </si>
  <si>
    <t>Djibouti</t>
  </si>
  <si>
    <t>Egipto</t>
  </si>
  <si>
    <t>Eritrea</t>
  </si>
  <si>
    <t>Etiopía</t>
  </si>
  <si>
    <t>Gambia</t>
  </si>
  <si>
    <t>Ghana</t>
  </si>
  <si>
    <t>Guinea</t>
  </si>
  <si>
    <t>Guinea-Bissau</t>
  </si>
  <si>
    <t>Kenya</t>
  </si>
  <si>
    <t>Lesotho</t>
  </si>
  <si>
    <t>Liberia</t>
  </si>
  <si>
    <t>Madagascar</t>
  </si>
  <si>
    <t>Malawi</t>
  </si>
  <si>
    <t>Malí</t>
  </si>
  <si>
    <t>Marruecos</t>
  </si>
  <si>
    <t>Mauricio</t>
  </si>
  <si>
    <t>Mauritania</t>
  </si>
  <si>
    <t>Mozambique</t>
  </si>
  <si>
    <t>Namibia</t>
  </si>
  <si>
    <t>Nigeria</t>
  </si>
  <si>
    <t>Rwanda</t>
  </si>
  <si>
    <t>Santo Tomé y Príncipe</t>
  </si>
  <si>
    <t>Seychelles</t>
  </si>
  <si>
    <t>Sierra Leona</t>
  </si>
  <si>
    <t>Somalia</t>
  </si>
  <si>
    <t>Sudáfrica</t>
  </si>
  <si>
    <t>Swazilandia</t>
  </si>
  <si>
    <t>Túnez</t>
  </si>
  <si>
    <t>Uganda</t>
  </si>
  <si>
    <t>Zambia</t>
  </si>
  <si>
    <t>Zimbabwe</t>
  </si>
  <si>
    <t>Antigua y Barbuda</t>
  </si>
  <si>
    <t>Barbados</t>
  </si>
  <si>
    <t>Belice</t>
  </si>
  <si>
    <t>Chile</t>
  </si>
  <si>
    <t>Colombia</t>
  </si>
  <si>
    <t>Costa Rica</t>
  </si>
  <si>
    <t>Cuba</t>
  </si>
  <si>
    <t>Dominica</t>
  </si>
  <si>
    <t>El Salvador</t>
  </si>
  <si>
    <t>Granada</t>
  </si>
  <si>
    <t>Guatemala</t>
  </si>
  <si>
    <t>Guyana</t>
  </si>
  <si>
    <t>Haití</t>
  </si>
  <si>
    <t>Honduras</t>
  </si>
  <si>
    <t>Jamaica</t>
  </si>
  <si>
    <t>México</t>
  </si>
  <si>
    <t>Nicaragua</t>
  </si>
  <si>
    <t>Panamá</t>
  </si>
  <si>
    <t>Saint Kitts y Nevis</t>
  </si>
  <si>
    <t>San Vicente y las Granadinas</t>
  </si>
  <si>
    <t>Santa Lucía</t>
  </si>
  <si>
    <t>Suriname</t>
  </si>
  <si>
    <t>Trinidad y Tabago</t>
  </si>
  <si>
    <t>Armenia</t>
  </si>
  <si>
    <t>Azerbaiyán</t>
  </si>
  <si>
    <t>Bahrein</t>
  </si>
  <si>
    <t>Bangladesh</t>
  </si>
  <si>
    <t>Bhután</t>
  </si>
  <si>
    <t>Brunei Darussalam</t>
  </si>
  <si>
    <t>Camboya</t>
  </si>
  <si>
    <t>China</t>
  </si>
  <si>
    <t>Filipinas</t>
  </si>
  <si>
    <t>Georgia</t>
  </si>
  <si>
    <t>Indonesia</t>
  </si>
  <si>
    <t>Israel</t>
  </si>
  <si>
    <t>Jordania</t>
  </si>
  <si>
    <t>Kazajstán</t>
  </si>
  <si>
    <t>Kirguistán</t>
  </si>
  <si>
    <t>Kuwait</t>
  </si>
  <si>
    <t>Malasia</t>
  </si>
  <si>
    <t>Maldivas</t>
  </si>
  <si>
    <t>Mongolia</t>
  </si>
  <si>
    <t>Myanmar</t>
  </si>
  <si>
    <t>Nepal</t>
  </si>
  <si>
    <t>Omán</t>
  </si>
  <si>
    <t>Palestina</t>
  </si>
  <si>
    <t>Qatar</t>
  </si>
  <si>
    <t>Singapur</t>
  </si>
  <si>
    <t>Sri Lanka</t>
  </si>
  <si>
    <t>Tailandia</t>
  </si>
  <si>
    <t>Tayikistán</t>
  </si>
  <si>
    <t>Timor-Leste</t>
  </si>
  <si>
    <t>Turkmenistán</t>
  </si>
  <si>
    <t>Uzbekistán</t>
  </si>
  <si>
    <t>Viet Nam</t>
  </si>
  <si>
    <t>Albania</t>
  </si>
  <si>
    <t>Alemania</t>
  </si>
  <si>
    <t>Andorra</t>
  </si>
  <si>
    <t>Austria</t>
  </si>
  <si>
    <t>Belarús</t>
  </si>
  <si>
    <t>Bélgica</t>
  </si>
  <si>
    <t>Bosnia y Herzegovina</t>
  </si>
  <si>
    <t>Bulgaria</t>
  </si>
  <si>
    <t>Chipre</t>
  </si>
  <si>
    <t>Croacia</t>
  </si>
  <si>
    <t>Dinamarca</t>
  </si>
  <si>
    <t>Eslovaquia</t>
  </si>
  <si>
    <t>Eslovenia</t>
  </si>
  <si>
    <t>España</t>
  </si>
  <si>
    <t>Estonia</t>
  </si>
  <si>
    <t>Finlandia</t>
  </si>
  <si>
    <t>Francia</t>
  </si>
  <si>
    <t>Grecia</t>
  </si>
  <si>
    <t>Hungría</t>
  </si>
  <si>
    <t>Irlanda</t>
  </si>
  <si>
    <t>Islandia</t>
  </si>
  <si>
    <t>Italia</t>
  </si>
  <si>
    <t>Letonia</t>
  </si>
  <si>
    <t>Liechtenstein</t>
  </si>
  <si>
    <t>Lituania</t>
  </si>
  <si>
    <t>Luxemburgo</t>
  </si>
  <si>
    <t>Malta</t>
  </si>
  <si>
    <t>Mónaco</t>
  </si>
  <si>
    <t>Montenegro</t>
  </si>
  <si>
    <t>Noruega</t>
  </si>
  <si>
    <t>Polonia</t>
  </si>
  <si>
    <t>Portugal</t>
  </si>
  <si>
    <t>Rumania</t>
  </si>
  <si>
    <t>San Marino</t>
  </si>
  <si>
    <t>Serbia</t>
  </si>
  <si>
    <t>Suecia</t>
  </si>
  <si>
    <t>Suiza</t>
  </si>
  <si>
    <t>Turquía</t>
  </si>
  <si>
    <t>Ucrania</t>
  </si>
  <si>
    <t>Australia</t>
  </si>
  <si>
    <t>Fiji</t>
  </si>
  <si>
    <t>Kiribati</t>
  </si>
  <si>
    <t>Nauru</t>
  </si>
  <si>
    <t>Nueva Zelandia</t>
  </si>
  <si>
    <t>Palau</t>
  </si>
  <si>
    <t>Papua Nueva Guinea</t>
  </si>
  <si>
    <t>Samoa</t>
  </si>
  <si>
    <t>Tonga</t>
  </si>
  <si>
    <t>Tuvalu</t>
  </si>
  <si>
    <t>Vanuatu</t>
  </si>
  <si>
    <t>Países</t>
  </si>
  <si>
    <t>Gabón</t>
  </si>
  <si>
    <t>Guinea Ecuatorial</t>
  </si>
  <si>
    <t>República Centroafricana</t>
  </si>
  <si>
    <t>República Democrática del Congo</t>
  </si>
  <si>
    <t>Bahamas</t>
  </si>
  <si>
    <t>Bolivia</t>
  </si>
  <si>
    <t>Brasil</t>
  </si>
  <si>
    <t>Canadá</t>
  </si>
  <si>
    <t>Ecuador</t>
  </si>
  <si>
    <t>Estados Unidos de América</t>
  </si>
  <si>
    <t>Paraguay</t>
  </si>
  <si>
    <t>Perú</t>
  </si>
  <si>
    <t>Dominicana</t>
  </si>
  <si>
    <t>Venezuela</t>
  </si>
  <si>
    <t>Arabia Saudita</t>
  </si>
  <si>
    <t>India</t>
  </si>
  <si>
    <t>Irán</t>
  </si>
  <si>
    <t>Iraq</t>
  </si>
  <si>
    <t>Japón</t>
  </si>
  <si>
    <t>República Democrática Popular Lao</t>
  </si>
  <si>
    <t>Líbano</t>
  </si>
  <si>
    <t>Pakistán</t>
  </si>
  <si>
    <t>República Árabe Siria</t>
  </si>
  <si>
    <t>Yemen</t>
  </si>
  <si>
    <t>República de Moldova</t>
  </si>
  <si>
    <t>Países Bajos</t>
  </si>
  <si>
    <t>Reino Unido de Gran Bretaña e Irlanda del Norte</t>
  </si>
  <si>
    <t>República Checa</t>
  </si>
  <si>
    <t>Federación de Rusia</t>
  </si>
  <si>
    <t>Vaticano</t>
  </si>
  <si>
    <t>Islas Marshall</t>
  </si>
  <si>
    <t>Islas Salomón</t>
  </si>
  <si>
    <t>Micronesia</t>
  </si>
  <si>
    <t>República de Corea</t>
  </si>
  <si>
    <t>República Popular Democrática de Corea</t>
  </si>
  <si>
    <t>Emiratos Árabes Unidos</t>
  </si>
  <si>
    <t>Camerún</t>
  </si>
  <si>
    <t>Chad</t>
  </si>
  <si>
    <t>Comoras</t>
  </si>
  <si>
    <t>Congo</t>
  </si>
  <si>
    <t>Jamahiriya Árabe Libia</t>
  </si>
  <si>
    <t>Senegal</t>
  </si>
  <si>
    <t>Sudán</t>
  </si>
  <si>
    <t>Sudán del Sur</t>
  </si>
  <si>
    <t>República Unida de Tanzanía</t>
  </si>
  <si>
    <t>Togo</t>
  </si>
  <si>
    <t>Otro</t>
  </si>
  <si>
    <t>Macedonia del Norte</t>
  </si>
  <si>
    <t>Níger</t>
  </si>
  <si>
    <t>,,,,,</t>
  </si>
  <si>
    <t>Chequeo de errores</t>
  </si>
  <si>
    <t>Plan de trabajo</t>
  </si>
  <si>
    <t>El monto total asociado a las actividades tiene que sumar lo mismo que el total de la hoja Financiamiento de actividades O98</t>
  </si>
  <si>
    <t>Financiamiento de Actividades</t>
  </si>
  <si>
    <t>Si hay una única empresa el aporte propio no puede ser menor al 30%; dos o más empresas, 30% (P100)</t>
  </si>
  <si>
    <t>Todas las filas que completen el monto total sin IVA (columna O) no pueden tener vacías la Actividad, el Beneficiario, el Tipo de gasto a financiar y/o el País de procedencia. Verificación columna W</t>
  </si>
  <si>
    <t>Cuadros resumen (fila 104 en adelante)</t>
  </si>
  <si>
    <t>El monto total debe ser igual al monto solicitado + aporte propio (columna J)</t>
  </si>
  <si>
    <t>El monto solicitado (total) debe ser igual al solicitado para productos argentinos e importados (columna J)</t>
  </si>
  <si>
    <t>Los gastos de capital tomados por sumar.si del cuadro de arriba, deben ser iguales a la suma del total de gastos de capital de cada empresa (K109)</t>
  </si>
  <si>
    <t>Los gastos corrientes tomados por sumar.si del cuadro de arriba, deben ser iguales a la suma del total de gastos corrientes de cada empresa (K122)</t>
  </si>
  <si>
    <t>Los gastos de género tomados por sumar.si del cuadro de arriba, deben ser iguales a la suma del total de gastos de género de cada empresa (K127)</t>
  </si>
  <si>
    <t>Al costado del cuadro</t>
  </si>
  <si>
    <t>En la columna Requsitos</t>
  </si>
  <si>
    <t>Verificación de ítems, subtotales y totales en todos los cuadros</t>
  </si>
  <si>
    <t>ANEXO III - Formulario de Detalles del Proyecto</t>
  </si>
  <si>
    <t>El ANR de gastos no vinculados al proyecto no pueden superar el 3% del monto total del proyecto o la suma de $500 mil</t>
  </si>
  <si>
    <t>Descripción de actividad involucrada</t>
  </si>
  <si>
    <t># Actividad involucrada</t>
  </si>
  <si>
    <r>
      <t xml:space="preserve">Hito de avance evaluable
</t>
    </r>
    <r>
      <rPr>
        <sz val="10"/>
        <color theme="0"/>
        <rFont val="Arial"/>
        <family val="2"/>
      </rPr>
      <t xml:space="preserve">(resultados a alcanzar que demuestran la consecución de los objetivos del proyecto)                                                                        
</t>
    </r>
  </si>
  <si>
    <r>
      <t>* MONTO MÁXIMO ADMITIBLE POR EMPRESA ($AR) 36 millones</t>
    </r>
    <r>
      <rPr>
        <b/>
        <sz val="12"/>
        <color rgb="FF002060"/>
        <rFont val="Calibri"/>
        <family val="2"/>
      </rPr>
      <t xml:space="preserve"> + 2 millones (si cumple perspectiva de género)</t>
    </r>
  </si>
  <si>
    <r>
      <t xml:space="preserve">* MONTO MÁXIMO ADMITIBLE POR PROYECTO ($AR) 81 millones </t>
    </r>
    <r>
      <rPr>
        <b/>
        <sz val="12"/>
        <color rgb="FF002060"/>
        <rFont val="Calibri"/>
        <family val="2"/>
      </rPr>
      <t>+ 4 millones (si cumple perspectiva de género)</t>
    </r>
  </si>
  <si>
    <t>Servicios tercerizados de profesionales que formen parte del equipo de trabajo que llevará adelante el proyecto</t>
  </si>
  <si>
    <t>Explicar brevemente la relevancia del bien o servicio para el proyecto</t>
  </si>
  <si>
    <t>Explicar las diferencias en los roles del/los responsable/s y de los colaboradores externos</t>
  </si>
  <si>
    <r>
      <t xml:space="preserve">Incluir todos los </t>
    </r>
    <r>
      <rPr>
        <b/>
        <u/>
        <sz val="14"/>
        <color rgb="FF002060"/>
        <rFont val="Calibri"/>
        <family val="2"/>
      </rPr>
      <t>gastos admisibles</t>
    </r>
    <r>
      <rPr>
        <b/>
        <sz val="14"/>
        <color rgb="FF002060"/>
        <rFont val="Calibri"/>
        <family val="2"/>
      </rPr>
      <t xml:space="preserve">, ya sea de financiamiento propio o mediante ANR. </t>
    </r>
    <r>
      <rPr>
        <b/>
        <u/>
        <sz val="14"/>
        <color rgb="FF002060"/>
        <rFont val="Calibri"/>
        <family val="2"/>
      </rPr>
      <t>NO</t>
    </r>
    <r>
      <rPr>
        <b/>
        <sz val="14"/>
        <color rgb="FF002060"/>
        <rFont val="Calibri"/>
        <family val="2"/>
      </rPr>
      <t xml:space="preserve"> incluir gastos que no sean admisibles.</t>
    </r>
  </si>
  <si>
    <t>NO ELIMINAR , NI AGREGAR FILAS Y COLUMNAS
EL ARCHIVO NO DEBE SER DESBLOQUEADO</t>
  </si>
  <si>
    <t>Potenciar Satelital Aeroespacial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</si>
</sst>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$&quot;\ * #,##0_-;\-&quot;$&quot;\ * #,##0_-;_-&quot;$&quot;\ * &quot;-&quot;??_-;_-@"/>
    <numFmt numFmtId="165" formatCode="[$$-2C0A]\ #,##0"/>
    <numFmt numFmtId="166" formatCode="&quot;$&quot;#,##0"/>
  </numFmts>
  <fonts count="72" x14ac:knownFonts="1">
    <font>
      <sz val="11"/>
      <color rgb="FF000000"/>
      <name val="Calibri"/>
    </font>
    <font>
      <b/>
      <sz val="14"/>
      <color rgb="FFFFFFFF"/>
      <name val="Calibri"/>
      <family val="2"/>
    </font>
    <font>
      <b/>
      <sz val="14"/>
      <color rgb="FF000000"/>
      <name val="Calibri"/>
      <family val="2"/>
    </font>
    <font>
      <sz val="11"/>
      <color rgb="FFFFFFFF"/>
      <name val="Calibri"/>
      <family val="2"/>
    </font>
    <font>
      <sz val="11"/>
      <name val="Calibri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</font>
    <font>
      <b/>
      <sz val="14"/>
      <color theme="0"/>
      <name val="Calibri"/>
      <family val="2"/>
    </font>
    <font>
      <sz val="11"/>
      <color rgb="FFFF0000"/>
      <name val="Calibri"/>
      <family val="2"/>
    </font>
    <font>
      <b/>
      <sz val="14"/>
      <color rgb="FF002060"/>
      <name val="Calibri"/>
      <family val="2"/>
    </font>
    <font>
      <b/>
      <u/>
      <sz val="14"/>
      <color rgb="FF002060"/>
      <name val="Calibri"/>
      <family val="2"/>
    </font>
    <font>
      <b/>
      <sz val="9"/>
      <color rgb="FF002060"/>
      <name val="Calibri"/>
      <family val="2"/>
    </font>
    <font>
      <b/>
      <sz val="9"/>
      <color rgb="FFFF0000"/>
      <name val="Calibri"/>
      <family val="2"/>
    </font>
    <font>
      <b/>
      <sz val="9"/>
      <color rgb="FF000000"/>
      <name val="Calibri"/>
      <family val="2"/>
    </font>
    <font>
      <b/>
      <sz val="9"/>
      <color rgb="FFFFFFFF"/>
      <name val="Calibri"/>
      <family val="2"/>
    </font>
    <font>
      <sz val="9"/>
      <color rgb="FFFFFFFF"/>
      <name val="Calibri"/>
      <family val="2"/>
    </font>
    <font>
      <sz val="9"/>
      <color rgb="FFFF0000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color rgb="FFFFFFFF"/>
      <name val="Calibri"/>
      <family val="2"/>
    </font>
    <font>
      <sz val="10"/>
      <color rgb="FFFF0000"/>
      <name val="Calibri"/>
      <family val="2"/>
    </font>
    <font>
      <sz val="10"/>
      <color rgb="FF000000"/>
      <name val="Calibri"/>
      <family val="2"/>
    </font>
    <font>
      <sz val="11"/>
      <color rgb="FFBFBFBF"/>
      <name val="Calibri"/>
      <family val="2"/>
    </font>
    <font>
      <b/>
      <sz val="11"/>
      <color rgb="FF002060"/>
      <name val="Calibri"/>
      <family val="2"/>
    </font>
    <font>
      <b/>
      <sz val="10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FFFF00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A5A5A5"/>
      <name val="Calibri"/>
      <family val="2"/>
    </font>
    <font>
      <b/>
      <sz val="11"/>
      <color theme="0"/>
      <name val="Calibri"/>
      <family val="2"/>
    </font>
    <font>
      <sz val="10"/>
      <color rgb="FF000000"/>
      <name val="Arial"/>
      <family val="2"/>
    </font>
    <font>
      <b/>
      <u/>
      <sz val="10"/>
      <color theme="0"/>
      <name val="Arial"/>
      <family val="2"/>
    </font>
    <font>
      <b/>
      <sz val="12"/>
      <color rgb="FF002060"/>
      <name val="Calibri"/>
      <family val="2"/>
    </font>
    <font>
      <u/>
      <sz val="11"/>
      <color theme="1"/>
      <name val="Calibri"/>
      <family val="2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FF0000"/>
      <name val="Calibri"/>
      <family val="2"/>
    </font>
    <font>
      <sz val="8"/>
      <name val="Calibri"/>
      <family val="2"/>
    </font>
    <font>
      <sz val="11"/>
      <color theme="0" tint="-0.249977111117893"/>
      <name val="Calibri"/>
      <family val="2"/>
      <charset val="1"/>
    </font>
    <font>
      <sz val="10"/>
      <color theme="1"/>
      <name val="Arial"/>
      <family val="2"/>
    </font>
    <font>
      <sz val="10"/>
      <color theme="0" tint="-0.499984740745262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9"/>
      <color rgb="FF000000"/>
      <name val="Calibri"/>
      <family val="2"/>
    </font>
    <font>
      <sz val="9"/>
      <color rgb="FFFF0000"/>
      <name val="Calibri"/>
      <family val="2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</font>
    <font>
      <u/>
      <sz val="9"/>
      <color rgb="FF000000"/>
      <name val="Calibri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rgb="FF000000"/>
      <name val="Calibri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rgb="FF000000"/>
      <name val="Calibri"/>
      <family val="2"/>
      <scheme val="major"/>
    </font>
    <font>
      <b/>
      <sz val="13"/>
      <color rgb="FFFFFFFF"/>
      <name val="Calibri"/>
      <family val="2"/>
    </font>
    <font>
      <sz val="13"/>
      <name val="Calibri"/>
      <family val="2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</font>
    <font>
      <sz val="12"/>
      <color rgb="FF9C0006"/>
      <name val="Calibri"/>
      <family val="2"/>
      <scheme val="minor"/>
    </font>
    <font>
      <b/>
      <sz val="12"/>
      <color theme="1"/>
      <name val="Calibri"/>
      <family val="2"/>
    </font>
    <font>
      <sz val="12"/>
      <name val="Calibri"/>
      <family val="2"/>
    </font>
    <font>
      <b/>
      <sz val="14"/>
      <color theme="1"/>
      <name val="Calibri"/>
      <family val="2"/>
    </font>
    <font>
      <sz val="14"/>
      <name val="Calibri"/>
      <family val="2"/>
    </font>
    <font>
      <b/>
      <sz val="12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rgb="FF002060"/>
        <bgColor rgb="FF00206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rgb="FF969696"/>
        <bgColor rgb="FF969696"/>
      </patternFill>
    </fill>
    <fill>
      <patternFill patternType="solid">
        <fgColor rgb="FFC0C0C0"/>
        <bgColor rgb="FFC0C0C0"/>
      </patternFill>
    </fill>
    <fill>
      <patternFill patternType="solid">
        <fgColor rgb="FFFFEB9C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7CE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1" fillId="0" borderId="4"/>
    <xf numFmtId="0" fontId="40" fillId="10" borderId="4" applyNumberFormat="0" applyBorder="0" applyAlignment="0" applyProtection="0"/>
    <xf numFmtId="0" fontId="64" fillId="14" borderId="0" applyNumberFormat="0" applyBorder="0" applyAlignment="0" applyProtection="0"/>
  </cellStyleXfs>
  <cellXfs count="208">
    <xf numFmtId="0" fontId="0" fillId="0" borderId="0" xfId="0" applyFont="1" applyAlignment="1"/>
    <xf numFmtId="0" fontId="1" fillId="2" borderId="1" xfId="0" applyFont="1" applyFill="1" applyBorder="1"/>
    <xf numFmtId="0" fontId="3" fillId="2" borderId="1" xfId="0" applyFont="1" applyFill="1" applyBorder="1"/>
    <xf numFmtId="0" fontId="1" fillId="3" borderId="1" xfId="0" applyFont="1" applyFill="1" applyBorder="1"/>
    <xf numFmtId="0" fontId="3" fillId="3" borderId="1" xfId="0" applyFont="1" applyFill="1" applyBorder="1"/>
    <xf numFmtId="0" fontId="1" fillId="4" borderId="1" xfId="0" applyFont="1" applyFill="1" applyBorder="1"/>
    <xf numFmtId="0" fontId="3" fillId="4" borderId="1" xfId="0" applyFont="1" applyFill="1" applyBorder="1"/>
    <xf numFmtId="0" fontId="0" fillId="4" borderId="1" xfId="0" applyFont="1" applyFill="1" applyBorder="1"/>
    <xf numFmtId="0" fontId="5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0" fillId="0" borderId="0" xfId="0" applyFont="1"/>
    <xf numFmtId="0" fontId="11" fillId="4" borderId="1" xfId="0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0" fontId="11" fillId="3" borderId="1" xfId="0" applyFont="1" applyFill="1" applyBorder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1" fillId="6" borderId="5" xfId="0" applyFont="1" applyFill="1" applyBorder="1" applyAlignment="1">
      <alignment horizontal="center" vertical="center" wrapText="1"/>
    </xf>
    <xf numFmtId="164" fontId="17" fillId="8" borderId="24" xfId="0" applyNumberFormat="1" applyFont="1" applyFill="1" applyBorder="1" applyAlignment="1">
      <alignment horizontal="center" vertical="center" wrapText="1"/>
    </xf>
    <xf numFmtId="164" fontId="17" fillId="8" borderId="5" xfId="0" applyNumberFormat="1" applyFont="1" applyFill="1" applyBorder="1" applyAlignment="1">
      <alignment horizontal="center" vertical="center" wrapText="1"/>
    </xf>
    <xf numFmtId="164" fontId="17" fillId="8" borderId="27" xfId="0" applyNumberFormat="1" applyFont="1" applyFill="1" applyBorder="1" applyAlignment="1">
      <alignment horizontal="center" vertical="center" wrapText="1"/>
    </xf>
    <xf numFmtId="0" fontId="29" fillId="8" borderId="1" xfId="0" applyFont="1" applyFill="1" applyBorder="1" applyAlignment="1">
      <alignment vertical="center" wrapText="1"/>
    </xf>
    <xf numFmtId="0" fontId="17" fillId="8" borderId="1" xfId="0" applyFont="1" applyFill="1" applyBorder="1" applyAlignment="1">
      <alignment vertical="center" wrapText="1"/>
    </xf>
    <xf numFmtId="0" fontId="17" fillId="8" borderId="29" xfId="0" applyFont="1" applyFill="1" applyBorder="1" applyAlignment="1">
      <alignment vertical="center" wrapText="1"/>
    </xf>
    <xf numFmtId="0" fontId="17" fillId="8" borderId="30" xfId="0" applyFont="1" applyFill="1" applyBorder="1" applyAlignment="1">
      <alignment vertical="center" wrapText="1"/>
    </xf>
    <xf numFmtId="0" fontId="17" fillId="8" borderId="5" xfId="0" applyFont="1" applyFill="1" applyBorder="1" applyAlignment="1">
      <alignment vertical="center" wrapText="1"/>
    </xf>
    <xf numFmtId="0" fontId="17" fillId="8" borderId="24" xfId="0" applyFont="1" applyFill="1" applyBorder="1" applyAlignment="1">
      <alignment horizontal="left" vertical="center" wrapText="1"/>
    </xf>
    <xf numFmtId="0" fontId="21" fillId="8" borderId="5" xfId="0" applyFont="1" applyFill="1" applyBorder="1" applyAlignment="1">
      <alignment horizontal="center" vertical="center" wrapText="1"/>
    </xf>
    <xf numFmtId="164" fontId="17" fillId="8" borderId="19" xfId="0" applyNumberFormat="1" applyFont="1" applyFill="1" applyBorder="1" applyAlignment="1">
      <alignment horizontal="center" vertical="center" wrapText="1"/>
    </xf>
    <xf numFmtId="0" fontId="29" fillId="8" borderId="33" xfId="0" applyFont="1" applyFill="1" applyBorder="1" applyAlignment="1">
      <alignment vertical="center" wrapText="1"/>
    </xf>
    <xf numFmtId="0" fontId="17" fillId="8" borderId="33" xfId="0" applyFont="1" applyFill="1" applyBorder="1" applyAlignment="1">
      <alignment vertical="center" wrapText="1"/>
    </xf>
    <xf numFmtId="0" fontId="17" fillId="8" borderId="28" xfId="0" applyFont="1" applyFill="1" applyBorder="1" applyAlignment="1">
      <alignment vertical="center" wrapText="1"/>
    </xf>
    <xf numFmtId="0" fontId="17" fillId="8" borderId="34" xfId="0" applyFont="1" applyFill="1" applyBorder="1" applyAlignment="1">
      <alignment horizontal="left" vertical="center" wrapText="1"/>
    </xf>
    <xf numFmtId="0" fontId="17" fillId="8" borderId="35" xfId="0" applyFont="1" applyFill="1" applyBorder="1" applyAlignment="1">
      <alignment horizontal="left" vertical="center" wrapText="1"/>
    </xf>
    <xf numFmtId="0" fontId="29" fillId="8" borderId="30" xfId="0" applyFont="1" applyFill="1" applyBorder="1" applyAlignment="1">
      <alignment vertical="center" wrapText="1"/>
    </xf>
    <xf numFmtId="0" fontId="30" fillId="3" borderId="24" xfId="0" applyFont="1" applyFill="1" applyBorder="1" applyAlignment="1">
      <alignment vertical="center" wrapText="1"/>
    </xf>
    <xf numFmtId="0" fontId="30" fillId="3" borderId="30" xfId="0" applyFont="1" applyFill="1" applyBorder="1" applyAlignment="1">
      <alignment vertical="center" wrapText="1"/>
    </xf>
    <xf numFmtId="0" fontId="3" fillId="3" borderId="33" xfId="0" applyFont="1" applyFill="1" applyBorder="1" applyAlignment="1">
      <alignment vertical="center" wrapText="1"/>
    </xf>
    <xf numFmtId="0" fontId="3" fillId="3" borderId="34" xfId="0" applyFont="1" applyFill="1" applyBorder="1" applyAlignment="1">
      <alignment vertical="center" wrapText="1"/>
    </xf>
    <xf numFmtId="164" fontId="3" fillId="3" borderId="34" xfId="0" applyNumberFormat="1" applyFont="1" applyFill="1" applyBorder="1" applyAlignment="1">
      <alignment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164" fontId="31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165" fontId="33" fillId="9" borderId="5" xfId="0" applyNumberFormat="1" applyFont="1" applyFill="1" applyBorder="1" applyAlignment="1">
      <alignment horizontal="right" vertical="center"/>
    </xf>
    <xf numFmtId="9" fontId="33" fillId="9" borderId="5" xfId="0" applyNumberFormat="1" applyFont="1" applyFill="1" applyBorder="1" applyAlignment="1">
      <alignment horizontal="right" vertical="center"/>
    </xf>
    <xf numFmtId="165" fontId="23" fillId="8" borderId="24" xfId="0" applyNumberFormat="1" applyFont="1" applyFill="1" applyBorder="1" applyAlignment="1">
      <alignment horizontal="right" vertical="center" wrapText="1"/>
    </xf>
    <xf numFmtId="9" fontId="23" fillId="8" borderId="24" xfId="0" applyNumberFormat="1" applyFont="1" applyFill="1" applyBorder="1" applyAlignment="1">
      <alignment horizontal="right" vertical="center" wrapText="1"/>
    </xf>
    <xf numFmtId="9" fontId="33" fillId="9" borderId="24" xfId="0" applyNumberFormat="1" applyFont="1" applyFill="1" applyBorder="1" applyAlignment="1">
      <alignment horizontal="right" vertical="center"/>
    </xf>
    <xf numFmtId="165" fontId="35" fillId="3" borderId="5" xfId="0" applyNumberFormat="1" applyFont="1" applyFill="1" applyBorder="1" applyAlignment="1">
      <alignment horizontal="right" vertical="center"/>
    </xf>
    <xf numFmtId="9" fontId="35" fillId="3" borderId="5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165" fontId="6" fillId="6" borderId="5" xfId="0" applyNumberFormat="1" applyFont="1" applyFill="1" applyBorder="1" applyAlignment="1">
      <alignment wrapText="1"/>
    </xf>
    <xf numFmtId="0" fontId="21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11" fillId="4" borderId="1" xfId="0" applyFont="1" applyFill="1" applyBorder="1" applyAlignment="1">
      <alignment horizontal="left" vertical="center"/>
    </xf>
    <xf numFmtId="0" fontId="55" fillId="0" borderId="0" xfId="0" applyFont="1"/>
    <xf numFmtId="0" fontId="55" fillId="0" borderId="4" xfId="0" applyFont="1" applyBorder="1"/>
    <xf numFmtId="0" fontId="55" fillId="11" borderId="4" xfId="0" applyFont="1" applyFill="1" applyBorder="1"/>
    <xf numFmtId="0" fontId="55" fillId="0" borderId="4" xfId="0" applyFont="1" applyBorder="1" applyAlignment="1">
      <alignment wrapText="1"/>
    </xf>
    <xf numFmtId="0" fontId="55" fillId="0" borderId="4" xfId="0" applyFont="1" applyBorder="1" applyAlignment="1">
      <alignment vertical="top" wrapText="1"/>
    </xf>
    <xf numFmtId="0" fontId="56" fillId="0" borderId="4" xfId="0" applyFont="1" applyBorder="1"/>
    <xf numFmtId="0" fontId="57" fillId="0" borderId="4" xfId="0" applyFont="1" applyBorder="1"/>
    <xf numFmtId="49" fontId="59" fillId="0" borderId="4" xfId="0" applyNumberFormat="1" applyFont="1" applyBorder="1" applyAlignment="1">
      <alignment horizontal="center" wrapText="1"/>
    </xf>
    <xf numFmtId="49" fontId="60" fillId="0" borderId="4" xfId="0" applyNumberFormat="1" applyFont="1" applyBorder="1" applyAlignment="1">
      <alignment horizontal="center" wrapText="1"/>
    </xf>
    <xf numFmtId="0" fontId="55" fillId="0" borderId="0" xfId="0" applyFont="1" applyBorder="1" applyAlignment="1">
      <alignment vertical="top" wrapText="1"/>
    </xf>
    <xf numFmtId="0" fontId="58" fillId="0" borderId="0" xfId="0" applyFont="1" applyAlignment="1">
      <alignment horizontal="left" vertical="center" wrapText="1"/>
    </xf>
    <xf numFmtId="0" fontId="58" fillId="0" borderId="0" xfId="0" applyFont="1" applyAlignment="1">
      <alignment horizontal="left" vertical="center" wrapText="1" indent="2"/>
    </xf>
    <xf numFmtId="0" fontId="50" fillId="0" borderId="0" xfId="0" applyFont="1" applyAlignment="1">
      <alignment horizontal="left" vertical="center" wrapText="1" indent="3"/>
    </xf>
    <xf numFmtId="0" fontId="17" fillId="0" borderId="0" xfId="0" applyFont="1" applyAlignment="1">
      <alignment horizontal="left" vertical="center" wrapText="1" indent="3"/>
    </xf>
    <xf numFmtId="2" fontId="58" fillId="0" borderId="0" xfId="0" applyNumberFormat="1" applyFont="1" applyAlignment="1">
      <alignment horizontal="left" vertical="center" wrapText="1" indent="2"/>
    </xf>
    <xf numFmtId="0" fontId="12" fillId="12" borderId="0" xfId="0" applyFont="1" applyFill="1"/>
    <xf numFmtId="0" fontId="0" fillId="12" borderId="0" xfId="0" applyFont="1" applyFill="1" applyAlignment="1"/>
    <xf numFmtId="0" fontId="21" fillId="12" borderId="0" xfId="0" applyFont="1" applyFill="1" applyAlignment="1">
      <alignment horizontal="center" vertical="center"/>
    </xf>
    <xf numFmtId="0" fontId="1" fillId="12" borderId="0" xfId="0" applyFont="1" applyFill="1"/>
    <xf numFmtId="0" fontId="1" fillId="12" borderId="0" xfId="0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3" fillId="12" borderId="0" xfId="0" applyFont="1" applyFill="1"/>
    <xf numFmtId="0" fontId="7" fillId="13" borderId="1" xfId="0" applyFont="1" applyFill="1" applyBorder="1" applyAlignment="1">
      <alignment vertical="top" wrapText="1"/>
    </xf>
    <xf numFmtId="165" fontId="52" fillId="13" borderId="1" xfId="0" applyNumberFormat="1" applyFont="1" applyFill="1" applyBorder="1" applyAlignment="1">
      <alignment vertical="top"/>
    </xf>
    <xf numFmtId="0" fontId="8" fillId="13" borderId="1" xfId="0" applyFont="1" applyFill="1" applyBorder="1" applyAlignment="1">
      <alignment horizontal="center" vertical="top" wrapText="1"/>
    </xf>
    <xf numFmtId="0" fontId="10" fillId="12" borderId="0" xfId="0" applyFont="1" applyFill="1"/>
    <xf numFmtId="0" fontId="48" fillId="12" borderId="0" xfId="0" applyFont="1" applyFill="1" applyAlignment="1"/>
    <xf numFmtId="0" fontId="21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 indent="2"/>
    </xf>
    <xf numFmtId="0" fontId="46" fillId="0" borderId="5" xfId="0" applyFont="1" applyBorder="1" applyAlignment="1" applyProtection="1">
      <alignment wrapText="1"/>
      <protection locked="0"/>
    </xf>
    <xf numFmtId="0" fontId="47" fillId="0" borderId="5" xfId="0" applyFont="1" applyBorder="1" applyAlignment="1" applyProtection="1">
      <alignment wrapText="1"/>
      <protection locked="0"/>
    </xf>
    <xf numFmtId="0" fontId="6" fillId="0" borderId="5" xfId="0" applyFont="1" applyBorder="1" applyAlignment="1" applyProtection="1">
      <alignment wrapText="1"/>
      <protection locked="0"/>
    </xf>
    <xf numFmtId="0" fontId="22" fillId="8" borderId="5" xfId="0" applyFont="1" applyFill="1" applyBorder="1" applyAlignment="1" applyProtection="1">
      <alignment horizontal="center" vertical="center" wrapText="1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50" fillId="5" borderId="5" xfId="0" applyFont="1" applyFill="1" applyBorder="1" applyAlignment="1" applyProtection="1">
      <alignment horizontal="center" vertical="center"/>
      <protection locked="0"/>
    </xf>
    <xf numFmtId="0" fontId="50" fillId="5" borderId="5" xfId="0" applyFont="1" applyFill="1" applyBorder="1" applyAlignment="1" applyProtection="1">
      <alignment horizontal="center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0" fontId="21" fillId="5" borderId="5" xfId="0" applyFont="1" applyFill="1" applyBorder="1" applyAlignment="1" applyProtection="1">
      <alignment horizontal="center" vertical="center"/>
      <protection locked="0"/>
    </xf>
    <xf numFmtId="0" fontId="21" fillId="5" borderId="5" xfId="0" applyFont="1" applyFill="1" applyBorder="1" applyAlignment="1" applyProtection="1">
      <alignment horizontal="center" vertical="center" wrapText="1"/>
      <protection locked="0"/>
    </xf>
    <xf numFmtId="0" fontId="50" fillId="0" borderId="23" xfId="0" applyFont="1" applyBorder="1" applyAlignment="1" applyProtection="1">
      <alignment horizontal="center" vertical="center" wrapText="1"/>
      <protection locked="0"/>
    </xf>
    <xf numFmtId="0" fontId="21" fillId="5" borderId="27" xfId="0" applyFont="1" applyFill="1" applyBorder="1" applyAlignment="1" applyProtection="1">
      <alignment horizontal="center" vertical="center"/>
      <protection locked="0"/>
    </xf>
    <xf numFmtId="0" fontId="21" fillId="5" borderId="27" xfId="0" applyFont="1" applyFill="1" applyBorder="1" applyAlignment="1" applyProtection="1">
      <alignment horizontal="center" vertical="center" wrapText="1"/>
      <protection locked="0"/>
    </xf>
    <xf numFmtId="0" fontId="50" fillId="0" borderId="10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164" fontId="21" fillId="0" borderId="5" xfId="0" applyNumberFormat="1" applyFont="1" applyBorder="1" applyAlignment="1" applyProtection="1">
      <alignment horizontal="center" vertical="center"/>
      <protection locked="0"/>
    </xf>
    <xf numFmtId="164" fontId="21" fillId="0" borderId="10" xfId="0" applyNumberFormat="1" applyFont="1" applyBorder="1" applyAlignment="1" applyProtection="1">
      <alignment horizontal="center" vertical="center"/>
      <protection locked="0"/>
    </xf>
    <xf numFmtId="0" fontId="21" fillId="0" borderId="26" xfId="0" applyFont="1" applyBorder="1" applyAlignment="1" applyProtection="1">
      <alignment horizontal="center" vertical="center"/>
      <protection locked="0"/>
    </xf>
    <xf numFmtId="164" fontId="21" fillId="0" borderId="26" xfId="0" applyNumberFormat="1" applyFont="1" applyBorder="1" applyAlignment="1" applyProtection="1">
      <alignment horizontal="center" vertical="center"/>
      <protection locked="0"/>
    </xf>
    <xf numFmtId="0" fontId="21" fillId="5" borderId="22" xfId="0" applyFont="1" applyFill="1" applyBorder="1" applyAlignment="1" applyProtection="1">
      <alignment horizontal="center" vertical="center" wrapText="1"/>
      <protection locked="0"/>
    </xf>
    <xf numFmtId="0" fontId="21" fillId="0" borderId="31" xfId="0" applyFont="1" applyBorder="1" applyAlignment="1" applyProtection="1">
      <alignment horizontal="center" vertical="center" wrapText="1"/>
      <protection locked="0"/>
    </xf>
    <xf numFmtId="0" fontId="21" fillId="0" borderId="32" xfId="0" applyFont="1" applyBorder="1" applyAlignment="1" applyProtection="1">
      <alignment horizontal="center" vertical="center"/>
      <protection locked="0"/>
    </xf>
    <xf numFmtId="164" fontId="21" fillId="0" borderId="32" xfId="0" applyNumberFormat="1" applyFont="1" applyBorder="1" applyAlignment="1" applyProtection="1">
      <alignment horizontal="center" vertical="center"/>
      <protection locked="0"/>
    </xf>
    <xf numFmtId="0" fontId="11" fillId="12" borderId="0" xfId="0" applyFont="1" applyFill="1" applyAlignment="1">
      <alignment horizontal="left" vertical="center"/>
    </xf>
    <xf numFmtId="0" fontId="11" fillId="12" borderId="0" xfId="0" applyFont="1" applyFill="1" applyAlignment="1">
      <alignment vertical="center"/>
    </xf>
    <xf numFmtId="0" fontId="0" fillId="12" borderId="0" xfId="0" applyFont="1" applyFill="1"/>
    <xf numFmtId="0" fontId="11" fillId="12" borderId="0" xfId="0" applyFont="1" applyFill="1" applyAlignment="1">
      <alignment horizontal="center" vertical="center"/>
    </xf>
    <xf numFmtId="0" fontId="13" fillId="12" borderId="0" xfId="0" applyFont="1" applyFill="1" applyAlignment="1">
      <alignment horizontal="left" vertical="center"/>
    </xf>
    <xf numFmtId="0" fontId="14" fillId="12" borderId="0" xfId="0" applyFont="1" applyFill="1" applyAlignment="1">
      <alignment horizontal="left" vertical="center"/>
    </xf>
    <xf numFmtId="0" fontId="15" fillId="12" borderId="0" xfId="0" applyFont="1" applyFill="1" applyAlignment="1">
      <alignment horizontal="left" vertical="center"/>
    </xf>
    <xf numFmtId="0" fontId="16" fillId="12" borderId="0" xfId="0" applyFont="1" applyFill="1"/>
    <xf numFmtId="0" fontId="17" fillId="12" borderId="0" xfId="0" applyFont="1" applyFill="1"/>
    <xf numFmtId="0" fontId="19" fillId="12" borderId="0" xfId="0" applyFont="1" applyFill="1"/>
    <xf numFmtId="0" fontId="20" fillId="12" borderId="0" xfId="0" applyFont="1" applyFill="1"/>
    <xf numFmtId="0" fontId="21" fillId="12" borderId="0" xfId="0" applyFont="1" applyFill="1"/>
    <xf numFmtId="0" fontId="51" fillId="12" borderId="0" xfId="0" applyFont="1" applyFill="1"/>
    <xf numFmtId="0" fontId="21" fillId="12" borderId="0" xfId="0" applyFont="1" applyFill="1" applyAlignment="1">
      <alignment horizontal="left"/>
    </xf>
    <xf numFmtId="0" fontId="12" fillId="13" borderId="1" xfId="0" applyFont="1" applyFill="1" applyBorder="1"/>
    <xf numFmtId="0" fontId="0" fillId="13" borderId="1" xfId="0" applyFont="1" applyFill="1" applyBorder="1"/>
    <xf numFmtId="0" fontId="0" fillId="12" borderId="17" xfId="0" applyFont="1" applyFill="1" applyBorder="1"/>
    <xf numFmtId="0" fontId="12" fillId="12" borderId="0" xfId="0" applyFont="1" applyFill="1" applyAlignment="1">
      <alignment horizontal="left"/>
    </xf>
    <xf numFmtId="0" fontId="24" fillId="12" borderId="0" xfId="0" applyFont="1" applyFill="1" applyAlignment="1">
      <alignment horizontal="left"/>
    </xf>
    <xf numFmtId="0" fontId="25" fillId="12" borderId="0" xfId="0" applyFont="1" applyFill="1"/>
    <xf numFmtId="0" fontId="26" fillId="12" borderId="0" xfId="0" applyFont="1" applyFill="1"/>
    <xf numFmtId="0" fontId="25" fillId="12" borderId="0" xfId="0" applyFont="1" applyFill="1" applyAlignment="1">
      <alignment horizontal="left"/>
    </xf>
    <xf numFmtId="0" fontId="12" fillId="12" borderId="0" xfId="0" applyFont="1" applyFill="1" applyAlignment="1">
      <alignment horizontal="left" wrapText="1"/>
    </xf>
    <xf numFmtId="1" fontId="27" fillId="12" borderId="0" xfId="0" applyNumberFormat="1" applyFont="1" applyFill="1"/>
    <xf numFmtId="2" fontId="45" fillId="12" borderId="0" xfId="0" applyNumberFormat="1" applyFont="1" applyFill="1" applyAlignment="1" applyProtection="1">
      <alignment horizontal="left"/>
      <protection locked="0"/>
    </xf>
    <xf numFmtId="0" fontId="28" fillId="12" borderId="0" xfId="0" applyFont="1" applyFill="1" applyAlignment="1">
      <alignment horizontal="center" vertical="center"/>
    </xf>
    <xf numFmtId="2" fontId="27" fillId="12" borderId="0" xfId="0" applyNumberFormat="1" applyFont="1" applyFill="1" applyAlignment="1">
      <alignment horizontal="left"/>
    </xf>
    <xf numFmtId="0" fontId="0" fillId="12" borderId="0" xfId="0" applyFont="1" applyFill="1" applyAlignment="1">
      <alignment horizontal="left"/>
    </xf>
    <xf numFmtId="2" fontId="34" fillId="12" borderId="0" xfId="0" applyNumberFormat="1" applyFont="1" applyFill="1"/>
    <xf numFmtId="2" fontId="0" fillId="12" borderId="0" xfId="0" applyNumberFormat="1" applyFont="1" applyFill="1"/>
    <xf numFmtId="0" fontId="32" fillId="12" borderId="0" xfId="0" applyFont="1" applyFill="1" applyAlignment="1">
      <alignment vertical="center"/>
    </xf>
    <xf numFmtId="0" fontId="43" fillId="12" borderId="0" xfId="0" applyFont="1" applyFill="1"/>
    <xf numFmtId="0" fontId="42" fillId="12" borderId="0" xfId="0" applyFont="1" applyFill="1" applyProtection="1"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5" fillId="12" borderId="0" xfId="0" applyFont="1" applyFill="1" applyAlignment="1"/>
    <xf numFmtId="166" fontId="71" fillId="7" borderId="37" xfId="0" applyNumberFormat="1" applyFont="1" applyFill="1" applyBorder="1" applyAlignment="1">
      <alignment horizontal="center" vertical="center"/>
    </xf>
    <xf numFmtId="166" fontId="71" fillId="7" borderId="37" xfId="0" applyNumberFormat="1" applyFont="1" applyFill="1" applyBorder="1" applyAlignment="1">
      <alignment vertical="center"/>
    </xf>
    <xf numFmtId="164" fontId="21" fillId="0" borderId="5" xfId="0" applyNumberFormat="1" applyFont="1" applyBorder="1" applyAlignment="1" applyProtection="1">
      <alignment horizontal="center" vertical="center"/>
    </xf>
    <xf numFmtId="164" fontId="17" fillId="8" borderId="5" xfId="0" applyNumberFormat="1" applyFont="1" applyFill="1" applyBorder="1" applyAlignment="1" applyProtection="1">
      <alignment horizontal="center" vertical="center" wrapText="1"/>
    </xf>
    <xf numFmtId="164" fontId="3" fillId="3" borderId="5" xfId="0" applyNumberFormat="1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6" fillId="0" borderId="6" xfId="0" applyFont="1" applyBorder="1" applyAlignment="1" applyProtection="1">
      <alignment vertical="center" wrapText="1"/>
      <protection locked="0"/>
    </xf>
    <xf numFmtId="0" fontId="4" fillId="0" borderId="13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46" fillId="0" borderId="6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4" fillId="0" borderId="10" xfId="0" applyFont="1" applyBorder="1"/>
    <xf numFmtId="0" fontId="1" fillId="3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1" fillId="2" borderId="2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66" fillId="14" borderId="1" xfId="3" applyFont="1" applyBorder="1" applyAlignment="1">
      <alignment horizontal="center" vertical="center" wrapText="1"/>
    </xf>
    <xf numFmtId="0" fontId="62" fillId="3" borderId="6" xfId="0" applyFont="1" applyFill="1" applyBorder="1" applyAlignment="1">
      <alignment horizontal="center" vertical="center" wrapText="1"/>
    </xf>
    <xf numFmtId="0" fontId="63" fillId="0" borderId="11" xfId="0" applyFont="1" applyBorder="1"/>
    <xf numFmtId="0" fontId="63" fillId="0" borderId="21" xfId="0" applyFont="1" applyBorder="1"/>
    <xf numFmtId="3" fontId="67" fillId="9" borderId="6" xfId="0" applyNumberFormat="1" applyFont="1" applyFill="1" applyBorder="1" applyAlignment="1">
      <alignment horizontal="center" vertical="center" wrapText="1"/>
    </xf>
    <xf numFmtId="0" fontId="68" fillId="0" borderId="11" xfId="0" applyFont="1" applyBorder="1"/>
    <xf numFmtId="3" fontId="33" fillId="9" borderId="8" xfId="0" applyNumberFormat="1" applyFont="1" applyFill="1" applyBorder="1" applyAlignment="1">
      <alignment horizontal="left" vertical="center" wrapText="1"/>
    </xf>
    <xf numFmtId="0" fontId="61" fillId="13" borderId="4" xfId="0" applyFont="1" applyFill="1" applyBorder="1" applyAlignment="1">
      <alignment horizontal="center"/>
    </xf>
    <xf numFmtId="0" fontId="62" fillId="3" borderId="7" xfId="0" applyFont="1" applyFill="1" applyBorder="1" applyAlignment="1">
      <alignment horizontal="center" vertical="center" wrapText="1"/>
    </xf>
    <xf numFmtId="0" fontId="63" fillId="0" borderId="12" xfId="0" applyFont="1" applyBorder="1"/>
    <xf numFmtId="0" fontId="11" fillId="3" borderId="2" xfId="0" applyFont="1" applyFill="1" applyBorder="1" applyAlignment="1">
      <alignment horizontal="center" vertical="center"/>
    </xf>
    <xf numFmtId="0" fontId="18" fillId="12" borderId="0" xfId="0" applyFont="1" applyFill="1" applyAlignment="1">
      <alignment horizontal="left" vertical="center"/>
    </xf>
    <xf numFmtId="0" fontId="0" fillId="12" borderId="0" xfId="0" applyFont="1" applyFill="1" applyAlignment="1"/>
    <xf numFmtId="0" fontId="69" fillId="7" borderId="14" xfId="0" applyFont="1" applyFill="1" applyBorder="1" applyAlignment="1">
      <alignment horizontal="center" vertical="center"/>
    </xf>
    <xf numFmtId="0" fontId="70" fillId="0" borderId="15" xfId="0" applyFont="1" applyBorder="1" applyAlignment="1">
      <alignment vertical="center"/>
    </xf>
    <xf numFmtId="0" fontId="70" fillId="0" borderId="16" xfId="0" applyFont="1" applyBorder="1" applyAlignment="1">
      <alignment vertical="center"/>
    </xf>
    <xf numFmtId="0" fontId="62" fillId="3" borderId="20" xfId="0" applyFont="1" applyFill="1" applyBorder="1" applyAlignment="1">
      <alignment horizontal="center" vertical="center" wrapText="1"/>
    </xf>
    <xf numFmtId="0" fontId="22" fillId="8" borderId="7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25" xfId="0" applyFont="1" applyBorder="1"/>
    <xf numFmtId="3" fontId="67" fillId="9" borderId="23" xfId="0" applyNumberFormat="1" applyFont="1" applyFill="1" applyBorder="1" applyAlignment="1">
      <alignment horizontal="center" vertical="center" wrapText="1"/>
    </xf>
    <xf numFmtId="0" fontId="68" fillId="0" borderId="26" xfId="0" applyFont="1" applyBorder="1"/>
    <xf numFmtId="0" fontId="68" fillId="0" borderId="36" xfId="0" applyFont="1" applyBorder="1"/>
    <xf numFmtId="0" fontId="68" fillId="0" borderId="32" xfId="0" applyFont="1" applyBorder="1"/>
    <xf numFmtId="165" fontId="35" fillId="3" borderId="29" xfId="0" applyNumberFormat="1" applyFont="1" applyFill="1" applyBorder="1" applyAlignment="1">
      <alignment horizontal="left" vertical="center" wrapText="1"/>
    </xf>
    <xf numFmtId="165" fontId="35" fillId="3" borderId="24" xfId="0" applyNumberFormat="1" applyFont="1" applyFill="1" applyBorder="1" applyAlignment="1">
      <alignment horizontal="left" vertical="center" wrapText="1"/>
    </xf>
    <xf numFmtId="3" fontId="49" fillId="9" borderId="8" xfId="0" applyNumberFormat="1" applyFont="1" applyFill="1" applyBorder="1" applyAlignment="1">
      <alignment horizontal="left" vertical="center" wrapText="1"/>
    </xf>
    <xf numFmtId="0" fontId="22" fillId="8" borderId="8" xfId="0" applyFont="1" applyFill="1" applyBorder="1" applyAlignment="1">
      <alignment horizontal="left" vertical="center" wrapText="1"/>
    </xf>
    <xf numFmtId="3" fontId="10" fillId="9" borderId="8" xfId="0" applyNumberFormat="1" applyFont="1" applyFill="1" applyBorder="1" applyAlignment="1">
      <alignment horizontal="left" vertical="center" wrapText="1"/>
    </xf>
    <xf numFmtId="0" fontId="36" fillId="12" borderId="0" xfId="0" applyFont="1" applyFill="1"/>
    <xf numFmtId="3" fontId="10" fillId="9" borderId="29" xfId="0" applyNumberFormat="1" applyFont="1" applyFill="1" applyBorder="1" applyAlignment="1">
      <alignment horizontal="left" vertical="center" wrapText="1"/>
    </xf>
    <xf numFmtId="3" fontId="33" fillId="9" borderId="24" xfId="0" applyNumberFormat="1" applyFont="1" applyFill="1" applyBorder="1" applyAlignment="1">
      <alignment horizontal="left" vertical="center" wrapText="1"/>
    </xf>
    <xf numFmtId="3" fontId="10" fillId="9" borderId="24" xfId="0" applyNumberFormat="1" applyFont="1" applyFill="1" applyBorder="1" applyAlignment="1">
      <alignment horizontal="left" vertical="center" wrapText="1"/>
    </xf>
    <xf numFmtId="3" fontId="22" fillId="9" borderId="6" xfId="0" applyNumberFormat="1" applyFont="1" applyFill="1" applyBorder="1" applyAlignment="1">
      <alignment horizontal="center" vertical="center" wrapText="1"/>
    </xf>
    <xf numFmtId="3" fontId="22" fillId="9" borderId="23" xfId="0" applyNumberFormat="1" applyFont="1" applyFill="1" applyBorder="1" applyAlignment="1">
      <alignment horizontal="center" vertical="center" wrapText="1"/>
    </xf>
    <xf numFmtId="0" fontId="4" fillId="0" borderId="26" xfId="0" applyFont="1" applyBorder="1"/>
    <xf numFmtId="0" fontId="4" fillId="0" borderId="36" xfId="0" applyFont="1" applyBorder="1"/>
    <xf numFmtId="0" fontId="4" fillId="0" borderId="32" xfId="0" applyFont="1" applyBorder="1"/>
    <xf numFmtId="0" fontId="53" fillId="12" borderId="0" xfId="0" applyFont="1" applyFill="1" applyAlignment="1">
      <alignment horizontal="left" vertical="center" wrapText="1"/>
    </xf>
    <xf numFmtId="0" fontId="62" fillId="3" borderId="28" xfId="0" applyFont="1" applyFill="1" applyBorder="1" applyAlignment="1">
      <alignment horizontal="center" vertical="center" wrapText="1"/>
    </xf>
    <xf numFmtId="0" fontId="53" fillId="0" borderId="31" xfId="0" applyFont="1" applyBorder="1" applyAlignment="1">
      <alignment horizontal="left" vertical="center" wrapText="1"/>
    </xf>
    <xf numFmtId="0" fontId="53" fillId="0" borderId="4" xfId="0" applyFont="1" applyBorder="1" applyAlignment="1">
      <alignment horizontal="left" vertical="center" wrapText="1"/>
    </xf>
    <xf numFmtId="0" fontId="53" fillId="0" borderId="18" xfId="0" applyFont="1" applyBorder="1" applyAlignment="1">
      <alignment horizontal="left" vertical="center" wrapText="1"/>
    </xf>
  </cellXfs>
  <cellStyles count="4">
    <cellStyle name="Incorrecto" xfId="3" builtinId="27"/>
    <cellStyle name="Neutral 2" xfId="2"/>
    <cellStyle name="Normal" xfId="0" builtinId="0"/>
    <cellStyle name="Normal 2" xfId="1"/>
  </cellStyles>
  <dxfs count="43">
    <dxf>
      <alignment horizontal="left" textRotation="0" wrapText="1" indent="0" justifyLastLine="0" shrinkToFit="0" readingOrder="0"/>
    </dxf>
    <dxf>
      <alignment horizontal="left" textRotation="0" wrapText="1" indent="0" justifyLastLine="0" shrinkToFit="0" readingOrder="0"/>
    </dxf>
    <dxf>
      <alignment horizontal="left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numFmt numFmtId="30" formatCode="@"/>
      <alignment horizontal="center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Hoja a OCULTAR-style" pivot="0" count="3">
      <tableStyleElement type="headerRow" dxfId="42"/>
      <tableStyleElement type="firstRowStripe" dxfId="41"/>
      <tableStyleElement type="secondRowStripe" dxfId="4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_1" displayName="Table_1" ref="A1:A20" headerRowDxfId="3" dataDxfId="2" totalsRowDxfId="1">
  <tableColumns count="1">
    <tableColumn id="1" name="GASTOS ELEGIBLES" dataDxfId="0"/>
  </tableColumns>
  <tableStyleInfo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M1001"/>
  <sheetViews>
    <sheetView zoomScale="90" zoomScaleNormal="90" workbookViewId="0">
      <selection activeCell="D5" sqref="D5:E6"/>
    </sheetView>
  </sheetViews>
  <sheetFormatPr baseColWidth="10" defaultColWidth="14.42578125" defaultRowHeight="15" customHeight="1" x14ac:dyDescent="0.25"/>
  <cols>
    <col min="1" max="1" width="22.140625" customWidth="1"/>
    <col min="2" max="2" width="22" customWidth="1"/>
    <col min="3" max="3" width="37.42578125" customWidth="1"/>
    <col min="4" max="4" width="38" customWidth="1"/>
    <col min="5" max="5" width="26.7109375" customWidth="1"/>
    <col min="6" max="6" width="20.28515625" customWidth="1"/>
    <col min="7" max="24" width="6.140625" customWidth="1"/>
    <col min="25" max="27" width="19.42578125" customWidth="1"/>
    <col min="28" max="28" width="19.28515625" customWidth="1"/>
    <col min="29" max="29" width="20.5703125" customWidth="1"/>
    <col min="30" max="30" width="18.28515625" customWidth="1"/>
    <col min="31" max="32" width="14.42578125" style="73"/>
    <col min="33" max="33" width="28" style="73" bestFit="1" customWidth="1"/>
    <col min="34" max="34" width="24.7109375" style="73" bestFit="1" customWidth="1"/>
    <col min="35" max="35" width="4.7109375" style="73" bestFit="1" customWidth="1"/>
    <col min="36" max="36" width="25.85546875" style="73" bestFit="1" customWidth="1"/>
    <col min="37" max="39" width="14.42578125" style="73"/>
  </cols>
  <sheetData>
    <row r="1" spans="1:39" s="73" customFormat="1" ht="18.75" x14ac:dyDescent="0.3">
      <c r="A1" s="75"/>
      <c r="B1" s="76"/>
      <c r="C1" s="76"/>
      <c r="D1" s="77" t="s">
        <v>360</v>
      </c>
      <c r="E1" s="76"/>
      <c r="F1" s="76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39" ht="18.75" x14ac:dyDescent="0.3">
      <c r="A2" s="1"/>
      <c r="B2" s="161" t="s">
        <v>372</v>
      </c>
      <c r="C2" s="159"/>
      <c r="D2" s="159"/>
      <c r="E2" s="159"/>
      <c r="F2" s="16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9" ht="18.75" x14ac:dyDescent="0.3">
      <c r="A3" s="3"/>
      <c r="B3" s="158" t="s">
        <v>0</v>
      </c>
      <c r="C3" s="159"/>
      <c r="D3" s="159"/>
      <c r="E3" s="159"/>
      <c r="F3" s="160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9" ht="18.75" x14ac:dyDescent="0.3">
      <c r="A4" s="5"/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7"/>
      <c r="X4" s="7"/>
      <c r="Y4" s="7"/>
      <c r="Z4" s="7"/>
      <c r="AA4" s="7"/>
      <c r="AB4" s="7"/>
      <c r="AC4" s="7"/>
      <c r="AD4" s="7"/>
    </row>
    <row r="5" spans="1:39" ht="18.75" x14ac:dyDescent="0.3">
      <c r="A5" s="8" t="s">
        <v>1</v>
      </c>
      <c r="B5" s="88"/>
      <c r="C5" s="5"/>
      <c r="D5" s="164" t="s">
        <v>371</v>
      </c>
      <c r="E5" s="164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  <c r="Y5" s="7"/>
      <c r="Z5" s="7"/>
      <c r="AA5" s="7"/>
      <c r="AB5" s="7"/>
      <c r="AC5" s="7"/>
      <c r="AD5" s="7"/>
    </row>
    <row r="6" spans="1:39" ht="18.75" x14ac:dyDescent="0.3">
      <c r="A6" s="8" t="s">
        <v>2</v>
      </c>
      <c r="B6" s="88"/>
      <c r="C6" s="5"/>
      <c r="D6" s="164"/>
      <c r="E6" s="164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7"/>
      <c r="X6" s="7"/>
      <c r="Y6" s="7"/>
      <c r="Z6" s="7"/>
      <c r="AA6" s="7"/>
      <c r="AB6" s="7"/>
      <c r="AC6" s="7"/>
      <c r="AD6" s="7"/>
    </row>
    <row r="7" spans="1:39" ht="18.75" x14ac:dyDescent="0.3">
      <c r="A7" s="8" t="s">
        <v>3</v>
      </c>
      <c r="B7" s="88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7"/>
      <c r="X7" s="7"/>
      <c r="Y7" s="7"/>
      <c r="Z7" s="7"/>
      <c r="AA7" s="7"/>
      <c r="AB7" s="7"/>
      <c r="AC7" s="7"/>
      <c r="AD7" s="7"/>
    </row>
    <row r="8" spans="1:39" ht="18.75" x14ac:dyDescent="0.3">
      <c r="A8" s="8" t="s">
        <v>4</v>
      </c>
      <c r="B8" s="88"/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7"/>
      <c r="X8" s="7"/>
      <c r="Y8" s="7"/>
      <c r="Z8" s="7"/>
      <c r="AA8" s="7"/>
      <c r="AB8" s="7"/>
      <c r="AC8" s="7"/>
      <c r="AD8" s="7"/>
    </row>
    <row r="9" spans="1:39" s="73" customFormat="1" x14ac:dyDescent="0.25">
      <c r="A9" s="79"/>
      <c r="B9" s="79"/>
      <c r="C9" s="79"/>
      <c r="D9" s="79"/>
      <c r="E9" s="79"/>
      <c r="F9" s="80" t="str">
        <f>F42</f>
        <v/>
      </c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AC9" s="81"/>
    </row>
    <row r="10" spans="1:39" ht="30.75" customHeight="1" x14ac:dyDescent="0.25">
      <c r="A10" s="149" t="s">
        <v>5</v>
      </c>
      <c r="B10" s="149" t="s">
        <v>364</v>
      </c>
      <c r="C10" s="162" t="s">
        <v>363</v>
      </c>
      <c r="D10" s="162" t="s">
        <v>362</v>
      </c>
      <c r="E10" s="162" t="s">
        <v>6</v>
      </c>
      <c r="F10" s="162" t="s">
        <v>7</v>
      </c>
      <c r="G10" s="155" t="s">
        <v>8</v>
      </c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7"/>
      <c r="Y10" s="149" t="s">
        <v>9</v>
      </c>
      <c r="Z10" s="149" t="s">
        <v>10</v>
      </c>
      <c r="AA10" s="149" t="s">
        <v>369</v>
      </c>
      <c r="AB10" s="149" t="s">
        <v>11</v>
      </c>
      <c r="AC10" s="149" t="s">
        <v>12</v>
      </c>
      <c r="AD10" s="149" t="s">
        <v>13</v>
      </c>
    </row>
    <row r="11" spans="1:39" ht="99.75" customHeight="1" x14ac:dyDescent="0.25">
      <c r="A11" s="150"/>
      <c r="B11" s="150"/>
      <c r="C11" s="163"/>
      <c r="D11" s="163"/>
      <c r="E11" s="163"/>
      <c r="F11" s="163"/>
      <c r="G11" s="9">
        <v>1</v>
      </c>
      <c r="H11" s="9">
        <v>2</v>
      </c>
      <c r="I11" s="9">
        <v>3</v>
      </c>
      <c r="J11" s="9">
        <v>4</v>
      </c>
      <c r="K11" s="9">
        <v>5</v>
      </c>
      <c r="L11" s="9">
        <v>6</v>
      </c>
      <c r="M11" s="9">
        <v>7</v>
      </c>
      <c r="N11" s="9">
        <v>8</v>
      </c>
      <c r="O11" s="9">
        <v>9</v>
      </c>
      <c r="P11" s="9">
        <v>10</v>
      </c>
      <c r="Q11" s="9">
        <v>11</v>
      </c>
      <c r="R11" s="9">
        <v>12</v>
      </c>
      <c r="S11" s="9">
        <v>13</v>
      </c>
      <c r="T11" s="9">
        <v>14</v>
      </c>
      <c r="U11" s="9">
        <v>15</v>
      </c>
      <c r="V11" s="9">
        <v>16</v>
      </c>
      <c r="W11" s="9">
        <v>17</v>
      </c>
      <c r="X11" s="9">
        <v>18</v>
      </c>
      <c r="Y11" s="150"/>
      <c r="Z11" s="150"/>
      <c r="AA11" s="150"/>
      <c r="AB11" s="150"/>
      <c r="AC11" s="150"/>
      <c r="AD11" s="150"/>
    </row>
    <row r="12" spans="1:39" x14ac:dyDescent="0.25">
      <c r="A12" s="151" t="s">
        <v>74</v>
      </c>
      <c r="B12" s="154" t="s">
        <v>79</v>
      </c>
      <c r="C12" s="86" t="s">
        <v>114</v>
      </c>
      <c r="D12" s="87" t="s">
        <v>84</v>
      </c>
      <c r="E12" s="88"/>
      <c r="F12" s="50">
        <f>SUMIF('Financiamiento actividades'!$B$13:$B$96,C12,'Financiamiento actividades'!$M$13:$M$96)</f>
        <v>0</v>
      </c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88"/>
      <c r="Z12" s="88"/>
      <c r="AA12" s="88"/>
      <c r="AB12" s="88"/>
      <c r="AC12" s="88"/>
      <c r="AD12" s="88"/>
      <c r="AI12" s="83"/>
      <c r="AJ12" s="83"/>
      <c r="AK12" s="83"/>
      <c r="AL12" s="83"/>
      <c r="AM12" s="83"/>
    </row>
    <row r="13" spans="1:39" x14ac:dyDescent="0.25">
      <c r="A13" s="152"/>
      <c r="B13" s="152"/>
      <c r="C13" s="86" t="s">
        <v>115</v>
      </c>
      <c r="D13" s="87" t="s">
        <v>85</v>
      </c>
      <c r="E13" s="88"/>
      <c r="F13" s="50">
        <f>SUMIF('Financiamiento actividades'!$B$13:$B$96,C13,'Financiamiento actividades'!$M$13:$M$96)</f>
        <v>0</v>
      </c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88"/>
      <c r="Z13" s="88"/>
      <c r="AA13" s="88"/>
      <c r="AB13" s="88"/>
      <c r="AC13" s="88"/>
      <c r="AD13" s="88"/>
      <c r="AI13" s="83"/>
      <c r="AJ13" s="83"/>
      <c r="AK13" s="83"/>
      <c r="AL13" s="83"/>
      <c r="AM13" s="83"/>
    </row>
    <row r="14" spans="1:39" x14ac:dyDescent="0.25">
      <c r="A14" s="152"/>
      <c r="B14" s="152"/>
      <c r="C14" s="86" t="s">
        <v>116</v>
      </c>
      <c r="D14" s="87" t="s">
        <v>86</v>
      </c>
      <c r="E14" s="88"/>
      <c r="F14" s="50">
        <f>SUMIF('Financiamiento actividades'!$B$13:$B$96,C14,'Financiamiento actividades'!$M$13:$M$96)</f>
        <v>0</v>
      </c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88"/>
      <c r="Z14" s="88"/>
      <c r="AA14" s="88"/>
      <c r="AB14" s="88"/>
      <c r="AC14" s="88"/>
      <c r="AD14" s="88"/>
      <c r="AI14" s="83"/>
      <c r="AJ14" s="83"/>
      <c r="AK14" s="83"/>
      <c r="AL14" s="83"/>
      <c r="AM14" s="83"/>
    </row>
    <row r="15" spans="1:39" x14ac:dyDescent="0.25">
      <c r="A15" s="152"/>
      <c r="B15" s="152"/>
      <c r="C15" s="86" t="s">
        <v>117</v>
      </c>
      <c r="D15" s="87" t="s">
        <v>87</v>
      </c>
      <c r="E15" s="88"/>
      <c r="F15" s="50">
        <f>SUMIF('Financiamiento actividades'!$B$13:$B$96,C15,'Financiamiento actividades'!$M$13:$M$96)</f>
        <v>0</v>
      </c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88"/>
      <c r="Z15" s="88"/>
      <c r="AA15" s="88"/>
      <c r="AB15" s="88"/>
      <c r="AC15" s="88"/>
      <c r="AD15" s="88"/>
      <c r="AI15" s="83"/>
      <c r="AJ15" s="83"/>
      <c r="AK15" s="83"/>
      <c r="AL15" s="83"/>
      <c r="AM15" s="83"/>
    </row>
    <row r="16" spans="1:39" x14ac:dyDescent="0.25">
      <c r="A16" s="152"/>
      <c r="B16" s="152"/>
      <c r="C16" s="86" t="s">
        <v>118</v>
      </c>
      <c r="D16" s="87" t="s">
        <v>88</v>
      </c>
      <c r="E16" s="88"/>
      <c r="F16" s="50">
        <f>SUMIF('Financiamiento actividades'!$B$13:$B$96,C16,'Financiamiento actividades'!$M$13:$M$96)</f>
        <v>0</v>
      </c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88"/>
      <c r="Z16" s="88"/>
      <c r="AA16" s="88"/>
      <c r="AB16" s="88"/>
      <c r="AC16" s="88"/>
      <c r="AD16" s="88"/>
      <c r="AI16" s="83"/>
      <c r="AJ16" s="83"/>
      <c r="AK16" s="83"/>
      <c r="AL16" s="83"/>
      <c r="AM16" s="83"/>
    </row>
    <row r="17" spans="1:39" x14ac:dyDescent="0.25">
      <c r="A17" s="152"/>
      <c r="B17" s="152"/>
      <c r="C17" s="86" t="s">
        <v>119</v>
      </c>
      <c r="D17" s="87" t="s">
        <v>89</v>
      </c>
      <c r="E17" s="88"/>
      <c r="F17" s="50">
        <f>SUMIF('Financiamiento actividades'!$B$13:$B$96,C17,'Financiamiento actividades'!$M$13:$M$96)</f>
        <v>0</v>
      </c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88"/>
      <c r="Z17" s="88"/>
      <c r="AA17" s="88"/>
      <c r="AB17" s="88"/>
      <c r="AC17" s="88"/>
      <c r="AD17" s="88"/>
      <c r="AI17" s="83"/>
      <c r="AJ17" s="83"/>
      <c r="AK17" s="83"/>
      <c r="AL17" s="83"/>
      <c r="AM17" s="83"/>
    </row>
    <row r="18" spans="1:39" x14ac:dyDescent="0.25">
      <c r="A18" s="151" t="s">
        <v>75</v>
      </c>
      <c r="B18" s="154" t="s">
        <v>80</v>
      </c>
      <c r="C18" s="86" t="s">
        <v>120</v>
      </c>
      <c r="D18" s="87" t="s">
        <v>90</v>
      </c>
      <c r="E18" s="88"/>
      <c r="F18" s="50">
        <f>SUMIF('Financiamiento actividades'!$B$13:$B$96,C18,'Financiamiento actividades'!$M$13:$M$96)</f>
        <v>0</v>
      </c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88"/>
      <c r="Z18" s="88"/>
      <c r="AA18" s="88"/>
      <c r="AB18" s="88"/>
      <c r="AC18" s="88"/>
      <c r="AD18" s="88"/>
      <c r="AI18" s="83"/>
      <c r="AJ18" s="83"/>
      <c r="AK18" s="83"/>
      <c r="AL18" s="83"/>
      <c r="AM18" s="83"/>
    </row>
    <row r="19" spans="1:39" x14ac:dyDescent="0.25">
      <c r="A19" s="152"/>
      <c r="B19" s="152"/>
      <c r="C19" s="86" t="s">
        <v>121</v>
      </c>
      <c r="D19" s="87" t="s">
        <v>91</v>
      </c>
      <c r="E19" s="88"/>
      <c r="F19" s="50">
        <f>SUMIF('Financiamiento actividades'!$B$13:$B$96,C19,'Financiamiento actividades'!$M$13:$M$96)</f>
        <v>0</v>
      </c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88"/>
      <c r="Z19" s="88"/>
      <c r="AA19" s="88"/>
      <c r="AB19" s="88"/>
      <c r="AC19" s="88"/>
      <c r="AD19" s="88"/>
      <c r="AI19" s="83"/>
      <c r="AJ19" s="83"/>
      <c r="AK19" s="83"/>
      <c r="AL19" s="83"/>
      <c r="AM19" s="83"/>
    </row>
    <row r="20" spans="1:39" x14ac:dyDescent="0.25">
      <c r="A20" s="152"/>
      <c r="B20" s="152"/>
      <c r="C20" s="86" t="s">
        <v>122</v>
      </c>
      <c r="D20" s="87" t="s">
        <v>92</v>
      </c>
      <c r="E20" s="88"/>
      <c r="F20" s="50">
        <f>SUMIF('Financiamiento actividades'!$B$13:$B$96,C20,'Financiamiento actividades'!$M$13:$M$96)</f>
        <v>0</v>
      </c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88"/>
      <c r="Z20" s="88"/>
      <c r="AA20" s="88"/>
      <c r="AB20" s="88"/>
      <c r="AC20" s="88"/>
      <c r="AD20" s="88"/>
      <c r="AI20" s="83"/>
      <c r="AJ20" s="83"/>
      <c r="AK20" s="83"/>
      <c r="AL20" s="83"/>
      <c r="AM20" s="83"/>
    </row>
    <row r="21" spans="1:39" x14ac:dyDescent="0.25">
      <c r="A21" s="152"/>
      <c r="B21" s="152"/>
      <c r="C21" s="86" t="s">
        <v>123</v>
      </c>
      <c r="D21" s="87" t="s">
        <v>93</v>
      </c>
      <c r="E21" s="88"/>
      <c r="F21" s="50">
        <f>SUMIF('Financiamiento actividades'!$B$13:$B$96,C21,'Financiamiento actividades'!$M$13:$M$96)</f>
        <v>0</v>
      </c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88"/>
      <c r="Z21" s="88"/>
      <c r="AA21" s="88"/>
      <c r="AB21" s="88"/>
      <c r="AC21" s="88"/>
      <c r="AD21" s="88"/>
      <c r="AI21" s="83"/>
      <c r="AJ21" s="83"/>
      <c r="AK21" s="83"/>
      <c r="AL21" s="83"/>
      <c r="AM21" s="83"/>
    </row>
    <row r="22" spans="1:39" ht="15.75" customHeight="1" x14ac:dyDescent="0.25">
      <c r="A22" s="152"/>
      <c r="B22" s="152"/>
      <c r="C22" s="86" t="s">
        <v>124</v>
      </c>
      <c r="D22" s="87" t="s">
        <v>94</v>
      </c>
      <c r="E22" s="88"/>
      <c r="F22" s="50">
        <f>SUMIF('Financiamiento actividades'!$B$13:$B$96,C22,'Financiamiento actividades'!$M$13:$M$96)</f>
        <v>0</v>
      </c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88"/>
      <c r="Z22" s="88"/>
      <c r="AA22" s="88"/>
      <c r="AB22" s="88"/>
      <c r="AC22" s="88"/>
      <c r="AD22" s="88"/>
      <c r="AI22" s="83"/>
      <c r="AJ22" s="83"/>
      <c r="AK22" s="83"/>
      <c r="AL22" s="83"/>
      <c r="AM22" s="83"/>
    </row>
    <row r="23" spans="1:39" ht="15.75" customHeight="1" x14ac:dyDescent="0.25">
      <c r="A23" s="152"/>
      <c r="B23" s="152"/>
      <c r="C23" s="86" t="s">
        <v>125</v>
      </c>
      <c r="D23" s="87" t="s">
        <v>95</v>
      </c>
      <c r="E23" s="88"/>
      <c r="F23" s="50">
        <f>SUMIF('Financiamiento actividades'!$B$13:$B$96,C23,'Financiamiento actividades'!$M$13:$M$96)</f>
        <v>0</v>
      </c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88"/>
      <c r="Z23" s="88"/>
      <c r="AA23" s="88"/>
      <c r="AB23" s="88"/>
      <c r="AC23" s="88"/>
      <c r="AD23" s="88"/>
      <c r="AI23" s="83"/>
      <c r="AJ23" s="83"/>
      <c r="AK23" s="83"/>
      <c r="AL23" s="83"/>
      <c r="AM23" s="83"/>
    </row>
    <row r="24" spans="1:39" ht="15" customHeight="1" x14ac:dyDescent="0.25">
      <c r="A24" s="151" t="s">
        <v>76</v>
      </c>
      <c r="B24" s="154" t="s">
        <v>81</v>
      </c>
      <c r="C24" s="86" t="s">
        <v>126</v>
      </c>
      <c r="D24" s="87" t="s">
        <v>96</v>
      </c>
      <c r="E24" s="88"/>
      <c r="F24" s="50">
        <f>SUMIF('Financiamiento actividades'!$B$13:$B$96,C24,'Financiamiento actividades'!$M$13:$M$96)</f>
        <v>0</v>
      </c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88"/>
      <c r="Z24" s="88"/>
      <c r="AA24" s="88"/>
      <c r="AB24" s="88"/>
      <c r="AC24" s="88"/>
      <c r="AD24" s="88"/>
      <c r="AI24" s="83"/>
      <c r="AJ24" s="83"/>
      <c r="AK24" s="83"/>
      <c r="AL24" s="83"/>
      <c r="AM24" s="83"/>
    </row>
    <row r="25" spans="1:39" ht="15.75" customHeight="1" x14ac:dyDescent="0.25">
      <c r="A25" s="152"/>
      <c r="B25" s="152"/>
      <c r="C25" s="86" t="s">
        <v>127</v>
      </c>
      <c r="D25" s="87" t="s">
        <v>97</v>
      </c>
      <c r="E25" s="88"/>
      <c r="F25" s="50">
        <f>SUMIF('Financiamiento actividades'!$B$13:$B$96,C25,'Financiamiento actividades'!$M$13:$M$96)</f>
        <v>0</v>
      </c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88"/>
      <c r="Z25" s="88"/>
      <c r="AA25" s="88"/>
      <c r="AB25" s="88"/>
      <c r="AC25" s="88"/>
      <c r="AD25" s="88"/>
      <c r="AI25" s="83"/>
      <c r="AJ25" s="83"/>
      <c r="AK25" s="83"/>
      <c r="AL25" s="83"/>
      <c r="AM25" s="83"/>
    </row>
    <row r="26" spans="1:39" ht="15.75" customHeight="1" x14ac:dyDescent="0.25">
      <c r="A26" s="152"/>
      <c r="B26" s="152"/>
      <c r="C26" s="86" t="s">
        <v>128</v>
      </c>
      <c r="D26" s="87" t="s">
        <v>98</v>
      </c>
      <c r="E26" s="88"/>
      <c r="F26" s="50">
        <f>SUMIF('Financiamiento actividades'!$B$13:$B$96,C26,'Financiamiento actividades'!$M$13:$M$96)</f>
        <v>0</v>
      </c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88"/>
      <c r="Z26" s="88"/>
      <c r="AA26" s="88"/>
      <c r="AB26" s="88"/>
      <c r="AC26" s="88"/>
      <c r="AD26" s="88"/>
      <c r="AI26" s="83"/>
      <c r="AJ26" s="83"/>
      <c r="AK26" s="83"/>
      <c r="AL26" s="83"/>
      <c r="AM26" s="83"/>
    </row>
    <row r="27" spans="1:39" ht="15.75" customHeight="1" x14ac:dyDescent="0.25">
      <c r="A27" s="152"/>
      <c r="B27" s="152"/>
      <c r="C27" s="86" t="s">
        <v>129</v>
      </c>
      <c r="D27" s="87" t="s">
        <v>99</v>
      </c>
      <c r="E27" s="88"/>
      <c r="F27" s="50">
        <f>SUMIF('Financiamiento actividades'!$B$13:$B$96,C27,'Financiamiento actividades'!$M$13:$M$96)</f>
        <v>0</v>
      </c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88"/>
      <c r="Z27" s="88"/>
      <c r="AA27" s="88"/>
      <c r="AB27" s="88"/>
      <c r="AC27" s="88"/>
      <c r="AD27" s="88"/>
      <c r="AI27" s="83"/>
      <c r="AJ27" s="83"/>
      <c r="AK27" s="83"/>
      <c r="AL27" s="83"/>
      <c r="AM27" s="83"/>
    </row>
    <row r="28" spans="1:39" ht="15.75" customHeight="1" x14ac:dyDescent="0.25">
      <c r="A28" s="152"/>
      <c r="B28" s="152"/>
      <c r="C28" s="86" t="s">
        <v>130</v>
      </c>
      <c r="D28" s="87" t="s">
        <v>100</v>
      </c>
      <c r="E28" s="88"/>
      <c r="F28" s="50">
        <f>SUMIF('Financiamiento actividades'!$B$13:$B$96,C28,'Financiamiento actividades'!$M$13:$M$96)</f>
        <v>0</v>
      </c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88"/>
      <c r="Z28" s="88"/>
      <c r="AA28" s="88"/>
      <c r="AB28" s="88"/>
      <c r="AC28" s="88"/>
      <c r="AD28" s="88"/>
      <c r="AI28" s="83"/>
      <c r="AJ28" s="83"/>
      <c r="AK28" s="83"/>
      <c r="AL28" s="83"/>
      <c r="AM28" s="83"/>
    </row>
    <row r="29" spans="1:39" ht="15.75" customHeight="1" x14ac:dyDescent="0.25">
      <c r="A29" s="152"/>
      <c r="B29" s="152"/>
      <c r="C29" s="86" t="s">
        <v>131</v>
      </c>
      <c r="D29" s="87" t="s">
        <v>101</v>
      </c>
      <c r="E29" s="88"/>
      <c r="F29" s="50">
        <f>SUMIF('Financiamiento actividades'!$B$13:$B$96,C29,'Financiamiento actividades'!$M$13:$M$96)</f>
        <v>0</v>
      </c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88"/>
      <c r="Z29" s="88"/>
      <c r="AA29" s="88"/>
      <c r="AB29" s="88"/>
      <c r="AC29" s="88"/>
      <c r="AD29" s="88"/>
      <c r="AI29" s="83"/>
      <c r="AJ29" s="83"/>
      <c r="AK29" s="83"/>
      <c r="AL29" s="83"/>
      <c r="AM29" s="83"/>
    </row>
    <row r="30" spans="1:39" ht="15" customHeight="1" x14ac:dyDescent="0.25">
      <c r="A30" s="151" t="s">
        <v>77</v>
      </c>
      <c r="B30" s="154" t="s">
        <v>82</v>
      </c>
      <c r="C30" s="86" t="s">
        <v>132</v>
      </c>
      <c r="D30" s="87" t="s">
        <v>102</v>
      </c>
      <c r="E30" s="88"/>
      <c r="F30" s="50">
        <f>SUMIF('Financiamiento actividades'!$B$13:$B$96,C30,'Financiamiento actividades'!$M$13:$M$96)</f>
        <v>0</v>
      </c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88"/>
      <c r="Z30" s="88"/>
      <c r="AA30" s="88"/>
      <c r="AB30" s="88"/>
      <c r="AC30" s="88"/>
      <c r="AD30" s="88"/>
      <c r="AI30" s="83"/>
      <c r="AJ30" s="83"/>
      <c r="AK30" s="83"/>
      <c r="AL30" s="83"/>
      <c r="AM30" s="83"/>
    </row>
    <row r="31" spans="1:39" ht="15.75" customHeight="1" x14ac:dyDescent="0.25">
      <c r="A31" s="152"/>
      <c r="B31" s="152"/>
      <c r="C31" s="86" t="s">
        <v>133</v>
      </c>
      <c r="D31" s="87" t="s">
        <v>103</v>
      </c>
      <c r="E31" s="88"/>
      <c r="F31" s="50">
        <f>SUMIF('Financiamiento actividades'!$B$13:$B$96,C31,'Financiamiento actividades'!$M$13:$M$96)</f>
        <v>0</v>
      </c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88"/>
      <c r="Z31" s="88"/>
      <c r="AA31" s="88"/>
      <c r="AB31" s="88"/>
      <c r="AC31" s="88"/>
      <c r="AD31" s="88"/>
      <c r="AI31" s="83"/>
      <c r="AJ31" s="83"/>
      <c r="AK31" s="83"/>
      <c r="AL31" s="83"/>
      <c r="AM31" s="83"/>
    </row>
    <row r="32" spans="1:39" ht="15.75" customHeight="1" x14ac:dyDescent="0.25">
      <c r="A32" s="152"/>
      <c r="B32" s="152"/>
      <c r="C32" s="86" t="s">
        <v>134</v>
      </c>
      <c r="D32" s="87" t="s">
        <v>104</v>
      </c>
      <c r="E32" s="88"/>
      <c r="F32" s="50">
        <f>SUMIF('Financiamiento actividades'!$B$13:$B$96,C32,'Financiamiento actividades'!$M$13:$M$96)</f>
        <v>0</v>
      </c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88"/>
      <c r="Z32" s="88"/>
      <c r="AA32" s="88"/>
      <c r="AB32" s="88"/>
      <c r="AC32" s="88"/>
      <c r="AD32" s="88"/>
      <c r="AI32" s="83"/>
      <c r="AJ32" s="83"/>
      <c r="AK32" s="83"/>
      <c r="AL32" s="83"/>
      <c r="AM32" s="83"/>
    </row>
    <row r="33" spans="1:39" ht="15.75" customHeight="1" x14ac:dyDescent="0.25">
      <c r="A33" s="152"/>
      <c r="B33" s="152"/>
      <c r="C33" s="86" t="s">
        <v>135</v>
      </c>
      <c r="D33" s="87" t="s">
        <v>105</v>
      </c>
      <c r="E33" s="88"/>
      <c r="F33" s="50">
        <f>SUMIF('Financiamiento actividades'!$B$13:$B$96,C33,'Financiamiento actividades'!$M$13:$M$96)</f>
        <v>0</v>
      </c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88"/>
      <c r="Z33" s="88"/>
      <c r="AA33" s="88"/>
      <c r="AB33" s="88"/>
      <c r="AC33" s="88"/>
      <c r="AD33" s="88"/>
      <c r="AI33" s="83"/>
      <c r="AJ33" s="83"/>
      <c r="AK33" s="83"/>
      <c r="AL33" s="83"/>
      <c r="AM33" s="83"/>
    </row>
    <row r="34" spans="1:39" ht="15.75" customHeight="1" x14ac:dyDescent="0.25">
      <c r="A34" s="152"/>
      <c r="B34" s="152"/>
      <c r="C34" s="86" t="s">
        <v>136</v>
      </c>
      <c r="D34" s="87" t="s">
        <v>106</v>
      </c>
      <c r="E34" s="88"/>
      <c r="F34" s="50">
        <f>SUMIF('Financiamiento actividades'!$B$13:$B$96,C34,'Financiamiento actividades'!$M$13:$M$96)</f>
        <v>0</v>
      </c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88"/>
      <c r="Z34" s="88"/>
      <c r="AA34" s="88"/>
      <c r="AB34" s="88"/>
      <c r="AC34" s="88"/>
      <c r="AD34" s="88"/>
      <c r="AI34" s="83"/>
      <c r="AJ34" s="83"/>
      <c r="AK34" s="83"/>
      <c r="AL34" s="83"/>
      <c r="AM34" s="83"/>
    </row>
    <row r="35" spans="1:39" ht="15.75" customHeight="1" x14ac:dyDescent="0.25">
      <c r="A35" s="152"/>
      <c r="B35" s="152"/>
      <c r="C35" s="86" t="s">
        <v>137</v>
      </c>
      <c r="D35" s="87" t="s">
        <v>107</v>
      </c>
      <c r="E35" s="88"/>
      <c r="F35" s="50">
        <f>SUMIF('Financiamiento actividades'!$B$13:$B$96,C35,'Financiamiento actividades'!$M$13:$M$96)</f>
        <v>0</v>
      </c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88"/>
      <c r="Z35" s="88"/>
      <c r="AA35" s="88"/>
      <c r="AB35" s="88"/>
      <c r="AC35" s="88"/>
      <c r="AD35" s="88"/>
      <c r="AI35" s="83"/>
      <c r="AJ35" s="83"/>
      <c r="AK35" s="83"/>
      <c r="AL35" s="83"/>
      <c r="AM35" s="83"/>
    </row>
    <row r="36" spans="1:39" ht="15" customHeight="1" x14ac:dyDescent="0.25">
      <c r="A36" s="151" t="s">
        <v>78</v>
      </c>
      <c r="B36" s="154" t="s">
        <v>83</v>
      </c>
      <c r="C36" s="86" t="s">
        <v>138</v>
      </c>
      <c r="D36" s="87" t="s">
        <v>108</v>
      </c>
      <c r="E36" s="88"/>
      <c r="F36" s="50">
        <f>SUMIF('Financiamiento actividades'!$B$13:$B$96,C36,'Financiamiento actividades'!$M$13:$M$96)</f>
        <v>0</v>
      </c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88"/>
      <c r="Z36" s="88"/>
      <c r="AA36" s="88"/>
      <c r="AB36" s="88"/>
      <c r="AC36" s="88"/>
      <c r="AD36" s="88"/>
      <c r="AI36" s="83"/>
      <c r="AJ36" s="83"/>
      <c r="AK36" s="83"/>
      <c r="AL36" s="83"/>
      <c r="AM36" s="83"/>
    </row>
    <row r="37" spans="1:39" ht="15.75" customHeight="1" x14ac:dyDescent="0.25">
      <c r="A37" s="152"/>
      <c r="B37" s="152"/>
      <c r="C37" s="86" t="s">
        <v>139</v>
      </c>
      <c r="D37" s="87" t="s">
        <v>109</v>
      </c>
      <c r="E37" s="88"/>
      <c r="F37" s="50">
        <f>SUMIF('Financiamiento actividades'!$B$13:$B$96,C37,'Financiamiento actividades'!$M$13:$M$96)</f>
        <v>0</v>
      </c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88"/>
      <c r="Z37" s="88"/>
      <c r="AA37" s="88"/>
      <c r="AB37" s="88"/>
      <c r="AC37" s="88"/>
      <c r="AD37" s="88"/>
      <c r="AI37" s="83"/>
      <c r="AJ37" s="83"/>
      <c r="AK37" s="83"/>
      <c r="AL37" s="83"/>
      <c r="AM37" s="83"/>
    </row>
    <row r="38" spans="1:39" ht="15.75" customHeight="1" x14ac:dyDescent="0.25">
      <c r="A38" s="152"/>
      <c r="B38" s="152"/>
      <c r="C38" s="86" t="s">
        <v>140</v>
      </c>
      <c r="D38" s="87" t="s">
        <v>110</v>
      </c>
      <c r="E38" s="88"/>
      <c r="F38" s="50">
        <f>SUMIF('Financiamiento actividades'!$B$13:$B$96,C38,'Financiamiento actividades'!$M$13:$M$96)</f>
        <v>0</v>
      </c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88"/>
      <c r="Z38" s="88"/>
      <c r="AA38" s="88"/>
      <c r="AB38" s="88"/>
      <c r="AC38" s="88"/>
      <c r="AD38" s="88"/>
      <c r="AI38" s="83"/>
      <c r="AJ38" s="83"/>
      <c r="AK38" s="83"/>
      <c r="AL38" s="83"/>
      <c r="AM38" s="83"/>
    </row>
    <row r="39" spans="1:39" ht="15.75" customHeight="1" x14ac:dyDescent="0.25">
      <c r="A39" s="152"/>
      <c r="B39" s="152"/>
      <c r="C39" s="86" t="s">
        <v>141</v>
      </c>
      <c r="D39" s="87" t="s">
        <v>111</v>
      </c>
      <c r="E39" s="88"/>
      <c r="F39" s="50">
        <f>SUMIF('Financiamiento actividades'!$B$13:$B$96,C39,'Financiamiento actividades'!$M$13:$M$96)</f>
        <v>0</v>
      </c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88"/>
      <c r="Z39" s="88"/>
      <c r="AA39" s="88"/>
      <c r="AB39" s="88"/>
      <c r="AC39" s="88"/>
      <c r="AD39" s="88"/>
      <c r="AI39" s="83"/>
      <c r="AJ39" s="83"/>
      <c r="AK39" s="83"/>
      <c r="AL39" s="83"/>
      <c r="AM39" s="83"/>
    </row>
    <row r="40" spans="1:39" ht="15.75" customHeight="1" x14ac:dyDescent="0.25">
      <c r="A40" s="152"/>
      <c r="B40" s="152"/>
      <c r="C40" s="86" t="s">
        <v>142</v>
      </c>
      <c r="D40" s="87" t="s">
        <v>112</v>
      </c>
      <c r="E40" s="88"/>
      <c r="F40" s="50">
        <f>SUMIF('Financiamiento actividades'!$B$13:$B$96,C40,'Financiamiento actividades'!$M$13:$M$96)</f>
        <v>0</v>
      </c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88"/>
      <c r="Z40" s="88"/>
      <c r="AA40" s="88"/>
      <c r="AB40" s="88"/>
      <c r="AC40" s="88"/>
      <c r="AD40" s="88"/>
      <c r="AI40" s="83"/>
      <c r="AJ40" s="83"/>
      <c r="AK40" s="83"/>
      <c r="AL40" s="83"/>
      <c r="AM40" s="83"/>
    </row>
    <row r="41" spans="1:39" ht="15.75" customHeight="1" x14ac:dyDescent="0.25">
      <c r="A41" s="153"/>
      <c r="B41" s="153"/>
      <c r="C41" s="86" t="s">
        <v>143</v>
      </c>
      <c r="D41" s="87" t="s">
        <v>113</v>
      </c>
      <c r="E41" s="88"/>
      <c r="F41" s="50">
        <f>SUMIF('Financiamiento actividades'!$B$13:$B$96,C41,'Financiamiento actividades'!$M$13:$M$96)</f>
        <v>0</v>
      </c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88"/>
      <c r="Z41" s="88"/>
      <c r="AA41" s="88"/>
      <c r="AB41" s="88"/>
      <c r="AC41" s="88"/>
      <c r="AD41" s="88"/>
      <c r="AI41" s="83"/>
      <c r="AJ41" s="83"/>
      <c r="AK41" s="83"/>
      <c r="AL41" s="83"/>
      <c r="AM41" s="83"/>
    </row>
    <row r="42" spans="1:39" s="73" customFormat="1" ht="15.75" customHeight="1" x14ac:dyDescent="0.25">
      <c r="F42" s="80" t="str">
        <f>IF(SUM(F12:F41)-'Financiamiento actividades'!M98&lt;&gt;0,"ERROR, falta denominar actividades en la hoja Plan de Trabajo y/o en Financiamiento de Actividades","")</f>
        <v/>
      </c>
    </row>
    <row r="43" spans="1:39" s="73" customFormat="1" ht="15.75" customHeight="1" x14ac:dyDescent="0.25">
      <c r="A43" s="82"/>
    </row>
    <row r="44" spans="1:39" s="73" customFormat="1" ht="15.75" customHeight="1" x14ac:dyDescent="0.25"/>
    <row r="45" spans="1:39" s="73" customFormat="1" ht="15.75" customHeight="1" x14ac:dyDescent="0.25"/>
    <row r="46" spans="1:39" s="73" customFormat="1" ht="15.75" customHeight="1" x14ac:dyDescent="0.25"/>
    <row r="47" spans="1:39" s="73" customFormat="1" ht="15.75" customHeight="1" x14ac:dyDescent="0.25"/>
    <row r="48" spans="1:39" s="73" customFormat="1" ht="15.75" customHeight="1" x14ac:dyDescent="0.25"/>
    <row r="49" s="73" customFormat="1" ht="15.75" customHeight="1" x14ac:dyDescent="0.25"/>
    <row r="50" s="73" customFormat="1" ht="15.75" customHeight="1" x14ac:dyDescent="0.25"/>
    <row r="51" s="73" customFormat="1" ht="15.75" customHeight="1" x14ac:dyDescent="0.25"/>
    <row r="52" s="73" customFormat="1" ht="15.75" customHeight="1" x14ac:dyDescent="0.25"/>
    <row r="53" s="73" customFormat="1" ht="15.75" customHeight="1" x14ac:dyDescent="0.25"/>
    <row r="54" s="73" customFormat="1" ht="15.75" customHeight="1" x14ac:dyDescent="0.25"/>
    <row r="55" s="73" customFormat="1" ht="15.75" customHeight="1" x14ac:dyDescent="0.25"/>
    <row r="56" s="73" customFormat="1" ht="15.75" customHeight="1" x14ac:dyDescent="0.25"/>
    <row r="57" s="73" customFormat="1" ht="15.75" customHeight="1" x14ac:dyDescent="0.25"/>
    <row r="58" s="73" customFormat="1" ht="15.75" customHeight="1" x14ac:dyDescent="0.25"/>
    <row r="59" s="73" customFormat="1" ht="15.75" customHeight="1" x14ac:dyDescent="0.25"/>
    <row r="60" s="73" customFormat="1" ht="15.75" customHeight="1" x14ac:dyDescent="0.25"/>
    <row r="61" s="73" customFormat="1" ht="15.75" customHeight="1" x14ac:dyDescent="0.25"/>
    <row r="62" s="73" customFormat="1" ht="15.75" customHeight="1" x14ac:dyDescent="0.25"/>
    <row r="63" s="73" customFormat="1" ht="15.75" customHeight="1" x14ac:dyDescent="0.25"/>
    <row r="64" s="73" customFormat="1" ht="15.75" customHeight="1" x14ac:dyDescent="0.25"/>
    <row r="65" s="73" customFormat="1" ht="15.75" customHeight="1" x14ac:dyDescent="0.25"/>
    <row r="66" s="73" customFormat="1" ht="15.75" customHeight="1" x14ac:dyDescent="0.25"/>
    <row r="67" s="73" customFormat="1" ht="15.75" customHeight="1" x14ac:dyDescent="0.25"/>
    <row r="68" s="73" customFormat="1" ht="15.75" customHeight="1" x14ac:dyDescent="0.25"/>
    <row r="69" s="73" customFormat="1" ht="15.75" customHeight="1" x14ac:dyDescent="0.25"/>
    <row r="70" s="73" customFormat="1" ht="15.75" customHeight="1" x14ac:dyDescent="0.25"/>
    <row r="71" s="73" customFormat="1" ht="15.75" customHeight="1" x14ac:dyDescent="0.25"/>
    <row r="72" s="73" customFormat="1" ht="15.75" customHeight="1" x14ac:dyDescent="0.25"/>
    <row r="73" s="73" customFormat="1" ht="15.75" customHeight="1" x14ac:dyDescent="0.25"/>
    <row r="74" s="73" customFormat="1" ht="15.75" customHeight="1" x14ac:dyDescent="0.25"/>
    <row r="75" s="73" customFormat="1" ht="15.75" customHeight="1" x14ac:dyDescent="0.25"/>
    <row r="76" s="73" customFormat="1" ht="15.75" customHeight="1" x14ac:dyDescent="0.25"/>
    <row r="77" s="73" customFormat="1" ht="15.75" customHeight="1" x14ac:dyDescent="0.25"/>
    <row r="78" s="73" customFormat="1" ht="15.75" customHeight="1" x14ac:dyDescent="0.25"/>
    <row r="79" s="73" customFormat="1" ht="15.75" customHeight="1" x14ac:dyDescent="0.25"/>
    <row r="80" s="73" customFormat="1" ht="15.75" customHeight="1" x14ac:dyDescent="0.25"/>
    <row r="81" s="73" customFormat="1" ht="15.75" customHeight="1" x14ac:dyDescent="0.25"/>
    <row r="82" s="73" customFormat="1" ht="15.75" customHeight="1" x14ac:dyDescent="0.25"/>
    <row r="83" s="73" customFormat="1" ht="15.75" customHeight="1" x14ac:dyDescent="0.25"/>
    <row r="84" s="73" customFormat="1" ht="15.75" customHeight="1" x14ac:dyDescent="0.25"/>
    <row r="85" s="73" customFormat="1" ht="15.75" customHeight="1" x14ac:dyDescent="0.25"/>
    <row r="86" s="73" customFormat="1" ht="15.75" customHeight="1" x14ac:dyDescent="0.25"/>
    <row r="87" s="73" customFormat="1" ht="15.75" customHeight="1" x14ac:dyDescent="0.25"/>
    <row r="88" s="73" customFormat="1" ht="15.75" customHeight="1" x14ac:dyDescent="0.25"/>
    <row r="89" s="73" customFormat="1" ht="15.75" customHeight="1" x14ac:dyDescent="0.25"/>
    <row r="90" s="73" customFormat="1" ht="15.75" customHeight="1" x14ac:dyDescent="0.25"/>
    <row r="91" s="73" customFormat="1" ht="15.75" customHeight="1" x14ac:dyDescent="0.25"/>
    <row r="92" s="73" customFormat="1" ht="15.75" customHeight="1" x14ac:dyDescent="0.25"/>
    <row r="93" s="73" customFormat="1" ht="15.75" customHeight="1" x14ac:dyDescent="0.25"/>
    <row r="94" s="73" customFormat="1" ht="15.75" customHeight="1" x14ac:dyDescent="0.25"/>
    <row r="95" s="73" customFormat="1" ht="15.75" customHeight="1" x14ac:dyDescent="0.25"/>
    <row r="96" s="73" customFormat="1" ht="15.75" customHeight="1" x14ac:dyDescent="0.25"/>
    <row r="97" s="73" customFormat="1" ht="15.75" customHeight="1" x14ac:dyDescent="0.25"/>
    <row r="98" s="73" customFormat="1" ht="15.75" customHeight="1" x14ac:dyDescent="0.25"/>
    <row r="99" s="73" customFormat="1" ht="15.75" customHeight="1" x14ac:dyDescent="0.25"/>
    <row r="100" s="73" customFormat="1" ht="15.75" customHeight="1" x14ac:dyDescent="0.25"/>
    <row r="101" s="73" customFormat="1" ht="15.75" customHeight="1" x14ac:dyDescent="0.25"/>
    <row r="102" s="73" customFormat="1" ht="15.75" customHeight="1" x14ac:dyDescent="0.25"/>
    <row r="103" s="73" customFormat="1" ht="15.75" customHeight="1" x14ac:dyDescent="0.25"/>
    <row r="104" s="73" customFormat="1" ht="15.75" customHeight="1" x14ac:dyDescent="0.25"/>
    <row r="105" s="73" customFormat="1" ht="15.75" customHeight="1" x14ac:dyDescent="0.25"/>
    <row r="106" s="73" customFormat="1" ht="15.75" customHeight="1" x14ac:dyDescent="0.25"/>
    <row r="107" s="73" customFormat="1" ht="15.75" customHeight="1" x14ac:dyDescent="0.25"/>
    <row r="108" s="73" customFormat="1" ht="15.75" customHeight="1" x14ac:dyDescent="0.25"/>
    <row r="109" s="73" customFormat="1" ht="15.75" customHeight="1" x14ac:dyDescent="0.25"/>
    <row r="110" s="73" customFormat="1" ht="15.75" customHeight="1" x14ac:dyDescent="0.25"/>
    <row r="111" s="73" customFormat="1" ht="15.75" customHeight="1" x14ac:dyDescent="0.25"/>
    <row r="112" s="73" customFormat="1" ht="15.75" customHeight="1" x14ac:dyDescent="0.25"/>
    <row r="113" s="73" customFormat="1" ht="15.75" customHeight="1" x14ac:dyDescent="0.25"/>
    <row r="114" s="73" customFormat="1" ht="15.75" customHeight="1" x14ac:dyDescent="0.25"/>
    <row r="115" s="73" customFormat="1" ht="15.75" customHeight="1" x14ac:dyDescent="0.25"/>
    <row r="116" s="73" customFormat="1" ht="15.75" customHeight="1" x14ac:dyDescent="0.25"/>
    <row r="117" s="73" customFormat="1" ht="15.75" customHeight="1" x14ac:dyDescent="0.25"/>
    <row r="118" s="73" customFormat="1" ht="15.75" customHeight="1" x14ac:dyDescent="0.25"/>
    <row r="119" s="73" customFormat="1" ht="15.75" customHeight="1" x14ac:dyDescent="0.25"/>
    <row r="120" s="73" customFormat="1" ht="15.75" customHeight="1" x14ac:dyDescent="0.25"/>
    <row r="121" s="73" customFormat="1" ht="15.75" customHeight="1" x14ac:dyDescent="0.25"/>
    <row r="122" s="73" customFormat="1" ht="15.75" customHeight="1" x14ac:dyDescent="0.25"/>
    <row r="123" s="73" customFormat="1" ht="15.75" customHeight="1" x14ac:dyDescent="0.25"/>
    <row r="124" s="73" customFormat="1" ht="15.75" customHeight="1" x14ac:dyDescent="0.25"/>
    <row r="125" s="73" customFormat="1" ht="15.75" customHeight="1" x14ac:dyDescent="0.25"/>
    <row r="126" s="73" customFormat="1" ht="15.75" customHeight="1" x14ac:dyDescent="0.25"/>
    <row r="127" s="73" customFormat="1" ht="15.75" customHeight="1" x14ac:dyDescent="0.25"/>
    <row r="128" s="73" customFormat="1" ht="15.75" customHeight="1" x14ac:dyDescent="0.25"/>
    <row r="129" s="73" customFormat="1" ht="15.75" customHeight="1" x14ac:dyDescent="0.25"/>
    <row r="130" s="73" customFormat="1" ht="15.75" customHeight="1" x14ac:dyDescent="0.25"/>
    <row r="131" s="73" customFormat="1" ht="15.75" customHeight="1" x14ac:dyDescent="0.25"/>
    <row r="132" s="73" customFormat="1" ht="15.75" customHeight="1" x14ac:dyDescent="0.25"/>
    <row r="133" s="73" customFormat="1" ht="15.75" customHeight="1" x14ac:dyDescent="0.25"/>
    <row r="134" s="73" customFormat="1" ht="15.75" customHeight="1" x14ac:dyDescent="0.25"/>
    <row r="135" s="73" customFormat="1" ht="15.75" customHeight="1" x14ac:dyDescent="0.25"/>
    <row r="136" s="73" customFormat="1" ht="15.75" customHeight="1" x14ac:dyDescent="0.25"/>
    <row r="137" s="73" customFormat="1" ht="15.75" customHeight="1" x14ac:dyDescent="0.25"/>
    <row r="138" s="73" customFormat="1" ht="15.75" customHeight="1" x14ac:dyDescent="0.25"/>
    <row r="139" s="73" customFormat="1" ht="15.75" customHeight="1" x14ac:dyDescent="0.25"/>
    <row r="140" s="73" customFormat="1" ht="15.75" customHeight="1" x14ac:dyDescent="0.25"/>
    <row r="141" s="73" customFormat="1" ht="15.75" customHeight="1" x14ac:dyDescent="0.25"/>
    <row r="142" s="73" customFormat="1" ht="15.75" customHeight="1" x14ac:dyDescent="0.25"/>
    <row r="143" s="73" customFormat="1" ht="15.75" customHeight="1" x14ac:dyDescent="0.25"/>
    <row r="144" s="73" customFormat="1" ht="15.75" customHeight="1" x14ac:dyDescent="0.25"/>
    <row r="145" s="73" customFormat="1" ht="15.75" customHeight="1" x14ac:dyDescent="0.25"/>
    <row r="146" s="73" customFormat="1" ht="15.75" customHeight="1" x14ac:dyDescent="0.25"/>
    <row r="147" s="73" customFormat="1" ht="15.75" customHeight="1" x14ac:dyDescent="0.25"/>
    <row r="148" s="73" customFormat="1" ht="15.75" customHeight="1" x14ac:dyDescent="0.25"/>
    <row r="149" s="73" customFormat="1" ht="15.75" customHeight="1" x14ac:dyDescent="0.25"/>
    <row r="150" s="73" customFormat="1" ht="15.75" customHeight="1" x14ac:dyDescent="0.25"/>
    <row r="151" s="73" customFormat="1" ht="15.75" customHeight="1" x14ac:dyDescent="0.25"/>
    <row r="152" s="73" customFormat="1" ht="15.75" customHeight="1" x14ac:dyDescent="0.25"/>
    <row r="153" s="73" customFormat="1" ht="15.75" customHeight="1" x14ac:dyDescent="0.25"/>
    <row r="154" s="73" customFormat="1" ht="15.75" customHeight="1" x14ac:dyDescent="0.25"/>
    <row r="155" s="73" customFormat="1" ht="15.75" customHeight="1" x14ac:dyDescent="0.25"/>
    <row r="156" s="73" customFormat="1" ht="15.75" customHeight="1" x14ac:dyDescent="0.25"/>
    <row r="157" s="73" customFormat="1" ht="15.75" customHeight="1" x14ac:dyDescent="0.25"/>
    <row r="158" s="73" customFormat="1" ht="15.75" customHeight="1" x14ac:dyDescent="0.25"/>
    <row r="159" s="73" customFormat="1" ht="15.75" customHeight="1" x14ac:dyDescent="0.25"/>
    <row r="160" s="73" customFormat="1" ht="15.75" customHeight="1" x14ac:dyDescent="0.25"/>
    <row r="161" s="73" customFormat="1" ht="15.75" customHeight="1" x14ac:dyDescent="0.25"/>
    <row r="162" s="73" customFormat="1" ht="15.75" customHeight="1" x14ac:dyDescent="0.25"/>
    <row r="163" s="73" customFormat="1" ht="15.75" customHeight="1" x14ac:dyDescent="0.25"/>
    <row r="164" s="73" customFormat="1" ht="15.75" customHeight="1" x14ac:dyDescent="0.25"/>
    <row r="165" s="73" customFormat="1" ht="15.75" customHeight="1" x14ac:dyDescent="0.25"/>
    <row r="166" s="73" customFormat="1" ht="15.75" customHeight="1" x14ac:dyDescent="0.25"/>
    <row r="167" s="73" customFormat="1" ht="15.75" customHeight="1" x14ac:dyDescent="0.25"/>
    <row r="168" s="73" customFormat="1" ht="15.75" customHeight="1" x14ac:dyDescent="0.25"/>
    <row r="169" s="73" customFormat="1" ht="15.75" customHeight="1" x14ac:dyDescent="0.25"/>
    <row r="170" s="73" customFormat="1" ht="15.75" customHeight="1" x14ac:dyDescent="0.25"/>
    <row r="171" s="73" customFormat="1" ht="15.75" customHeight="1" x14ac:dyDescent="0.25"/>
    <row r="172" s="73" customFormat="1" ht="15.75" customHeight="1" x14ac:dyDescent="0.25"/>
    <row r="173" s="73" customFormat="1" ht="15.75" customHeight="1" x14ac:dyDescent="0.25"/>
    <row r="174" s="73" customFormat="1" ht="15.75" customHeight="1" x14ac:dyDescent="0.25"/>
    <row r="175" s="73" customFormat="1" ht="15.75" customHeight="1" x14ac:dyDescent="0.25"/>
    <row r="176" s="73" customFormat="1" ht="15.75" customHeight="1" x14ac:dyDescent="0.25"/>
    <row r="177" s="73" customFormat="1" ht="15.75" customHeight="1" x14ac:dyDescent="0.25"/>
    <row r="178" s="73" customFormat="1" ht="15.75" customHeight="1" x14ac:dyDescent="0.25"/>
    <row r="179" s="73" customFormat="1" ht="15.75" customHeight="1" x14ac:dyDescent="0.25"/>
    <row r="180" s="73" customFormat="1" ht="15.75" customHeight="1" x14ac:dyDescent="0.25"/>
    <row r="181" s="73" customFormat="1" ht="15.75" customHeight="1" x14ac:dyDescent="0.25"/>
    <row r="182" s="73" customFormat="1" ht="15.75" customHeight="1" x14ac:dyDescent="0.25"/>
    <row r="183" s="73" customFormat="1" ht="15.75" customHeight="1" x14ac:dyDescent="0.25"/>
    <row r="184" s="73" customFormat="1" ht="15.75" customHeight="1" x14ac:dyDescent="0.25"/>
    <row r="185" s="73" customFormat="1" ht="15.75" customHeight="1" x14ac:dyDescent="0.25"/>
    <row r="186" s="73" customFormat="1" ht="15.75" customHeight="1" x14ac:dyDescent="0.25"/>
    <row r="187" s="73" customFormat="1" ht="15.75" customHeight="1" x14ac:dyDescent="0.25"/>
    <row r="188" s="73" customFormat="1" ht="15.75" customHeight="1" x14ac:dyDescent="0.25"/>
    <row r="189" s="73" customFormat="1" ht="15.75" customHeight="1" x14ac:dyDescent="0.25"/>
    <row r="190" s="73" customFormat="1" ht="15.75" customHeight="1" x14ac:dyDescent="0.25"/>
    <row r="191" s="73" customFormat="1" ht="15.75" customHeight="1" x14ac:dyDescent="0.25"/>
    <row r="192" s="73" customFormat="1" ht="15.75" customHeight="1" x14ac:dyDescent="0.25"/>
    <row r="193" s="73" customFormat="1" ht="15.75" customHeight="1" x14ac:dyDescent="0.25"/>
    <row r="194" s="73" customFormat="1" ht="15.75" customHeight="1" x14ac:dyDescent="0.25"/>
    <row r="195" s="73" customFormat="1" ht="15.75" customHeight="1" x14ac:dyDescent="0.25"/>
    <row r="196" s="73" customFormat="1" ht="15.75" customHeight="1" x14ac:dyDescent="0.25"/>
    <row r="197" s="73" customFormat="1" ht="15.75" customHeight="1" x14ac:dyDescent="0.25"/>
    <row r="198" s="73" customFormat="1" ht="15.75" customHeight="1" x14ac:dyDescent="0.25"/>
    <row r="199" s="73" customFormat="1" ht="15.75" customHeight="1" x14ac:dyDescent="0.25"/>
    <row r="200" s="73" customFormat="1" ht="15.75" customHeight="1" x14ac:dyDescent="0.25"/>
    <row r="201" s="73" customFormat="1" ht="15.75" customHeight="1" x14ac:dyDescent="0.25"/>
    <row r="202" s="73" customFormat="1" ht="15.75" customHeight="1" x14ac:dyDescent="0.25"/>
    <row r="203" s="73" customFormat="1" ht="15.75" customHeight="1" x14ac:dyDescent="0.25"/>
    <row r="204" s="73" customFormat="1" ht="15.75" customHeight="1" x14ac:dyDescent="0.25"/>
    <row r="205" s="73" customFormat="1" ht="15.75" customHeight="1" x14ac:dyDescent="0.25"/>
    <row r="206" s="73" customFormat="1" ht="15.75" customHeight="1" x14ac:dyDescent="0.25"/>
    <row r="207" s="73" customFormat="1" ht="15.75" customHeight="1" x14ac:dyDescent="0.25"/>
    <row r="208" s="73" customFormat="1" ht="15.75" customHeight="1" x14ac:dyDescent="0.25"/>
    <row r="209" s="73" customFormat="1" ht="15.75" customHeight="1" x14ac:dyDescent="0.25"/>
    <row r="210" s="73" customFormat="1" ht="15.75" customHeight="1" x14ac:dyDescent="0.25"/>
    <row r="211" s="73" customFormat="1" ht="15.75" customHeight="1" x14ac:dyDescent="0.25"/>
    <row r="212" s="73" customFormat="1" ht="15.75" customHeight="1" x14ac:dyDescent="0.25"/>
    <row r="213" s="73" customFormat="1" ht="15.75" customHeight="1" x14ac:dyDescent="0.25"/>
    <row r="214" s="73" customFormat="1" ht="15.75" customHeight="1" x14ac:dyDescent="0.25"/>
    <row r="215" s="73" customFormat="1" ht="15.75" customHeight="1" x14ac:dyDescent="0.25"/>
    <row r="216" s="73" customFormat="1" ht="15.75" customHeight="1" x14ac:dyDescent="0.25"/>
    <row r="217" s="73" customFormat="1" ht="15.75" customHeight="1" x14ac:dyDescent="0.25"/>
    <row r="218" s="73" customFormat="1" ht="15.75" customHeight="1" x14ac:dyDescent="0.25"/>
    <row r="219" s="73" customFormat="1" ht="15.75" customHeight="1" x14ac:dyDescent="0.25"/>
    <row r="220" s="73" customFormat="1" ht="15.75" customHeight="1" x14ac:dyDescent="0.25"/>
    <row r="221" s="73" customFormat="1" ht="15.75" customHeight="1" x14ac:dyDescent="0.25"/>
    <row r="222" s="73" customFormat="1" ht="15.75" customHeight="1" x14ac:dyDescent="0.25"/>
    <row r="223" s="73" customFormat="1" ht="15.75" customHeight="1" x14ac:dyDescent="0.25"/>
    <row r="224" s="73" customFormat="1" ht="15.75" customHeight="1" x14ac:dyDescent="0.25"/>
    <row r="225" s="73" customFormat="1" ht="15.75" customHeight="1" x14ac:dyDescent="0.25"/>
    <row r="226" s="73" customFormat="1" ht="15.75" customHeight="1" x14ac:dyDescent="0.25"/>
    <row r="227" s="73" customFormat="1" ht="15.75" customHeight="1" x14ac:dyDescent="0.25"/>
    <row r="228" s="73" customFormat="1" ht="15.75" customHeight="1" x14ac:dyDescent="0.25"/>
    <row r="229" s="73" customFormat="1" ht="15.75" customHeight="1" x14ac:dyDescent="0.25"/>
    <row r="230" s="73" customFormat="1" ht="15.75" customHeight="1" x14ac:dyDescent="0.25"/>
    <row r="231" s="73" customFormat="1" ht="15.75" customHeight="1" x14ac:dyDescent="0.25"/>
    <row r="232" s="73" customFormat="1" ht="15.75" customHeight="1" x14ac:dyDescent="0.25"/>
    <row r="233" s="73" customFormat="1" ht="15.75" customHeight="1" x14ac:dyDescent="0.25"/>
    <row r="234" s="73" customFormat="1" ht="15.75" customHeight="1" x14ac:dyDescent="0.25"/>
    <row r="235" s="73" customFormat="1" ht="15.75" customHeight="1" x14ac:dyDescent="0.25"/>
    <row r="236" s="73" customFormat="1" ht="15.75" customHeight="1" x14ac:dyDescent="0.25"/>
    <row r="237" s="73" customFormat="1" ht="15.75" customHeight="1" x14ac:dyDescent="0.25"/>
    <row r="238" s="73" customFormat="1" ht="15.75" customHeight="1" x14ac:dyDescent="0.25"/>
    <row r="239" s="73" customFormat="1" ht="15.75" customHeight="1" x14ac:dyDescent="0.25"/>
    <row r="240" s="73" customFormat="1" ht="15.75" customHeight="1" x14ac:dyDescent="0.25"/>
    <row r="241" s="73" customFormat="1" ht="15.75" customHeight="1" x14ac:dyDescent="0.25"/>
    <row r="242" s="73" customFormat="1" ht="15.75" customHeight="1" x14ac:dyDescent="0.25"/>
    <row r="243" s="73" customFormat="1" ht="15.75" customHeight="1" x14ac:dyDescent="0.25"/>
    <row r="244" s="73" customFormat="1" ht="15.75" customHeight="1" x14ac:dyDescent="0.25"/>
    <row r="245" s="73" customFormat="1" ht="15.75" customHeight="1" x14ac:dyDescent="0.25"/>
    <row r="246" s="73" customFormat="1" ht="15.75" customHeight="1" x14ac:dyDescent="0.25"/>
    <row r="247" s="73" customFormat="1" ht="15.75" customHeight="1" x14ac:dyDescent="0.25"/>
    <row r="248" s="73" customFormat="1" ht="15.75" customHeight="1" x14ac:dyDescent="0.25"/>
    <row r="249" s="73" customFormat="1" ht="15.75" customHeight="1" x14ac:dyDescent="0.25"/>
    <row r="250" s="73" customFormat="1" ht="15.75" customHeight="1" x14ac:dyDescent="0.25"/>
    <row r="251" s="73" customFormat="1" ht="15.75" customHeight="1" x14ac:dyDescent="0.25"/>
    <row r="252" s="73" customFormat="1" ht="15.75" customHeight="1" x14ac:dyDescent="0.25"/>
    <row r="253" s="73" customFormat="1" ht="15.75" customHeight="1" x14ac:dyDescent="0.25"/>
    <row r="254" s="73" customFormat="1" ht="15.75" customHeight="1" x14ac:dyDescent="0.25"/>
    <row r="255" s="73" customFormat="1" ht="15.75" customHeight="1" x14ac:dyDescent="0.25"/>
    <row r="256" s="73" customFormat="1" ht="15.75" customHeight="1" x14ac:dyDescent="0.25"/>
    <row r="257" s="73" customFormat="1" ht="15.75" customHeight="1" x14ac:dyDescent="0.25"/>
    <row r="258" s="73" customFormat="1" ht="15.75" customHeight="1" x14ac:dyDescent="0.25"/>
    <row r="259" s="73" customFormat="1" ht="15.75" customHeight="1" x14ac:dyDescent="0.25"/>
    <row r="260" s="73" customFormat="1" ht="15.75" customHeight="1" x14ac:dyDescent="0.25"/>
    <row r="261" s="73" customFormat="1" ht="15.75" customHeight="1" x14ac:dyDescent="0.25"/>
    <row r="262" s="73" customFormat="1" ht="15.75" customHeight="1" x14ac:dyDescent="0.25"/>
    <row r="263" s="73" customFormat="1" ht="15.75" customHeight="1" x14ac:dyDescent="0.25"/>
    <row r="264" s="73" customFormat="1" ht="15.75" customHeight="1" x14ac:dyDescent="0.25"/>
    <row r="265" s="73" customFormat="1" ht="15.75" customHeight="1" x14ac:dyDescent="0.25"/>
    <row r="266" s="73" customFormat="1" ht="15.75" customHeight="1" x14ac:dyDescent="0.25"/>
    <row r="267" s="73" customFormat="1" ht="15.75" customHeight="1" x14ac:dyDescent="0.25"/>
    <row r="268" s="73" customFormat="1" ht="15.75" customHeight="1" x14ac:dyDescent="0.25"/>
    <row r="269" s="73" customFormat="1" ht="15.75" customHeight="1" x14ac:dyDescent="0.25"/>
    <row r="270" s="73" customFormat="1" ht="15.75" customHeight="1" x14ac:dyDescent="0.25"/>
    <row r="271" s="73" customFormat="1" ht="15.75" customHeight="1" x14ac:dyDescent="0.25"/>
    <row r="272" s="73" customFormat="1" ht="15.75" customHeight="1" x14ac:dyDescent="0.25"/>
    <row r="273" s="73" customFormat="1" ht="15.75" customHeight="1" x14ac:dyDescent="0.25"/>
    <row r="274" s="73" customFormat="1" ht="15.75" customHeight="1" x14ac:dyDescent="0.25"/>
    <row r="275" s="73" customFormat="1" ht="15.75" customHeight="1" x14ac:dyDescent="0.25"/>
    <row r="276" s="73" customFormat="1" ht="15.75" customHeight="1" x14ac:dyDescent="0.25"/>
    <row r="277" s="73" customFormat="1" ht="15.75" customHeight="1" x14ac:dyDescent="0.25"/>
    <row r="278" s="73" customFormat="1" ht="15.75" customHeight="1" x14ac:dyDescent="0.25"/>
    <row r="279" s="73" customFormat="1" ht="15.75" customHeight="1" x14ac:dyDescent="0.25"/>
    <row r="280" s="73" customFormat="1" ht="15.75" customHeight="1" x14ac:dyDescent="0.25"/>
    <row r="281" s="73" customFormat="1" ht="15.75" customHeight="1" x14ac:dyDescent="0.25"/>
    <row r="282" s="73" customFormat="1" ht="15.75" customHeight="1" x14ac:dyDescent="0.25"/>
    <row r="283" s="73" customFormat="1" ht="15.75" customHeight="1" x14ac:dyDescent="0.25"/>
    <row r="284" s="73" customFormat="1" ht="15.75" customHeight="1" x14ac:dyDescent="0.25"/>
    <row r="285" s="73" customFormat="1" ht="15.75" customHeight="1" x14ac:dyDescent="0.25"/>
    <row r="286" s="73" customFormat="1" ht="15.75" customHeight="1" x14ac:dyDescent="0.25"/>
    <row r="287" s="73" customFormat="1" ht="15.75" customHeight="1" x14ac:dyDescent="0.25"/>
    <row r="288" s="73" customFormat="1" ht="15.75" customHeight="1" x14ac:dyDescent="0.25"/>
    <row r="289" s="73" customFormat="1" ht="15.75" customHeight="1" x14ac:dyDescent="0.25"/>
    <row r="290" s="73" customFormat="1" ht="15.75" customHeight="1" x14ac:dyDescent="0.25"/>
    <row r="291" s="73" customFormat="1" ht="15.75" customHeight="1" x14ac:dyDescent="0.25"/>
    <row r="292" s="73" customFormat="1" ht="15.75" customHeight="1" x14ac:dyDescent="0.25"/>
    <row r="293" s="73" customFormat="1" ht="15.75" customHeight="1" x14ac:dyDescent="0.25"/>
    <row r="294" s="73" customFormat="1" ht="15.75" customHeight="1" x14ac:dyDescent="0.25"/>
    <row r="295" s="73" customFormat="1" ht="15.75" customHeight="1" x14ac:dyDescent="0.25"/>
    <row r="296" s="73" customFormat="1" ht="15.75" customHeight="1" x14ac:dyDescent="0.25"/>
    <row r="297" s="73" customFormat="1" ht="15.75" customHeight="1" x14ac:dyDescent="0.25"/>
    <row r="298" s="73" customFormat="1" ht="15.75" customHeight="1" x14ac:dyDescent="0.25"/>
    <row r="299" s="73" customFormat="1" ht="15.75" customHeight="1" x14ac:dyDescent="0.25"/>
    <row r="300" s="73" customFormat="1" ht="15.75" customHeight="1" x14ac:dyDescent="0.25"/>
    <row r="301" s="73" customFormat="1" ht="15.75" customHeight="1" x14ac:dyDescent="0.25"/>
    <row r="302" s="73" customFormat="1" ht="15.75" customHeight="1" x14ac:dyDescent="0.25"/>
    <row r="303" s="73" customFormat="1" ht="15.75" customHeight="1" x14ac:dyDescent="0.25"/>
    <row r="304" s="73" customFormat="1" ht="15.75" customHeight="1" x14ac:dyDescent="0.25"/>
    <row r="305" s="73" customFormat="1" ht="15.75" customHeight="1" x14ac:dyDescent="0.25"/>
    <row r="306" s="73" customFormat="1" ht="15.75" customHeight="1" x14ac:dyDescent="0.25"/>
    <row r="307" s="73" customFormat="1" ht="15.75" customHeight="1" x14ac:dyDescent="0.25"/>
    <row r="308" s="73" customFormat="1" ht="15.75" customHeight="1" x14ac:dyDescent="0.25"/>
    <row r="309" s="73" customFormat="1" ht="15.75" customHeight="1" x14ac:dyDescent="0.25"/>
    <row r="310" s="73" customFormat="1" ht="15.75" customHeight="1" x14ac:dyDescent="0.25"/>
    <row r="311" s="73" customFormat="1" ht="15.75" customHeight="1" x14ac:dyDescent="0.25"/>
    <row r="312" s="73" customFormat="1" ht="15.75" customHeight="1" x14ac:dyDescent="0.25"/>
    <row r="313" s="73" customFormat="1" ht="15.75" customHeight="1" x14ac:dyDescent="0.25"/>
    <row r="314" s="73" customFormat="1" ht="15.75" customHeight="1" x14ac:dyDescent="0.25"/>
    <row r="315" s="73" customFormat="1" ht="15.75" customHeight="1" x14ac:dyDescent="0.25"/>
    <row r="316" s="73" customFormat="1" ht="15.75" customHeight="1" x14ac:dyDescent="0.25"/>
    <row r="317" s="73" customFormat="1" ht="15.75" customHeight="1" x14ac:dyDescent="0.25"/>
    <row r="318" s="73" customFormat="1" ht="15.75" customHeight="1" x14ac:dyDescent="0.25"/>
    <row r="319" s="73" customFormat="1" ht="15.75" customHeight="1" x14ac:dyDescent="0.25"/>
    <row r="320" s="73" customFormat="1" ht="15.75" customHeight="1" x14ac:dyDescent="0.25"/>
    <row r="321" s="73" customFormat="1" ht="15.75" customHeight="1" x14ac:dyDescent="0.25"/>
    <row r="322" s="73" customFormat="1" ht="15.75" customHeight="1" x14ac:dyDescent="0.25"/>
    <row r="323" s="73" customFormat="1" ht="15.75" customHeight="1" x14ac:dyDescent="0.25"/>
    <row r="324" s="73" customFormat="1" ht="15.75" customHeight="1" x14ac:dyDescent="0.25"/>
    <row r="325" s="73" customFormat="1" ht="15.75" customHeight="1" x14ac:dyDescent="0.25"/>
    <row r="326" s="73" customFormat="1" ht="15.75" customHeight="1" x14ac:dyDescent="0.25"/>
    <row r="327" s="73" customFormat="1" ht="15.75" customHeight="1" x14ac:dyDescent="0.25"/>
    <row r="328" s="73" customFormat="1" ht="15.75" customHeight="1" x14ac:dyDescent="0.25"/>
    <row r="329" s="73" customFormat="1" ht="15.75" customHeight="1" x14ac:dyDescent="0.25"/>
    <row r="330" s="73" customFormat="1" ht="15.75" customHeight="1" x14ac:dyDescent="0.25"/>
    <row r="331" s="73" customFormat="1" ht="15.75" customHeight="1" x14ac:dyDescent="0.25"/>
    <row r="332" s="73" customFormat="1" ht="15.75" customHeight="1" x14ac:dyDescent="0.25"/>
    <row r="333" s="73" customFormat="1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sheetProtection algorithmName="SHA-512" hashValue="XyEUQqsrjwfgHlFDWQhMJLkRYyWXdL3shvMGGKj5agZQxgkTL4tUUju9p+8kQ7oJk0+VPD1WvCJJ+GgUZefZGQ==" saltValue="9A9tZCyCwAX/zRNRiS2ZYA==" spinCount="100000" sheet="1" objects="1" scenarios="1" formatCells="0" formatColumns="0" formatRows="0"/>
  <mergeCells count="26">
    <mergeCell ref="AB10:AB11"/>
    <mergeCell ref="B3:F3"/>
    <mergeCell ref="B2:F2"/>
    <mergeCell ref="A10:A11"/>
    <mergeCell ref="B10:B11"/>
    <mergeCell ref="C10:C11"/>
    <mergeCell ref="D10:D11"/>
    <mergeCell ref="E10:E11"/>
    <mergeCell ref="F10:F11"/>
    <mergeCell ref="D5:E6"/>
    <mergeCell ref="AC10:AC11"/>
    <mergeCell ref="AD10:AD11"/>
    <mergeCell ref="A30:A35"/>
    <mergeCell ref="A36:A41"/>
    <mergeCell ref="A12:A17"/>
    <mergeCell ref="B12:B17"/>
    <mergeCell ref="A18:A23"/>
    <mergeCell ref="B18:B23"/>
    <mergeCell ref="A24:A29"/>
    <mergeCell ref="B24:B29"/>
    <mergeCell ref="B30:B35"/>
    <mergeCell ref="B36:B41"/>
    <mergeCell ref="G10:X10"/>
    <mergeCell ref="Y10:Y11"/>
    <mergeCell ref="Z10:Z11"/>
    <mergeCell ref="AA10:AA11"/>
  </mergeCells>
  <phoneticPr fontId="44" type="noConversion"/>
  <dataValidations count="1">
    <dataValidation type="list" allowBlank="1" sqref="Y12:Y41">
      <formula1>$B$5:$B$8</formula1>
    </dataValidation>
  </dataValidations>
  <pageMargins left="0.7" right="0.7" top="0.75" bottom="0.75" header="0" footer="0"/>
  <pageSetup paperSize="14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'Hoja a OCULTAR'!$A$27:$A$29</xm:f>
          </x14:formula1>
          <xm:sqref>AD13:AD41 AD12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CA1002"/>
  <sheetViews>
    <sheetView tabSelected="1" zoomScale="75" zoomScaleNormal="75" workbookViewId="0">
      <selection activeCell="D143" sqref="D143"/>
    </sheetView>
  </sheetViews>
  <sheetFormatPr baseColWidth="10" defaultColWidth="14.42578125" defaultRowHeight="15" customHeight="1" x14ac:dyDescent="0.25"/>
  <cols>
    <col min="1" max="1" width="19" customWidth="1"/>
    <col min="2" max="2" width="25.5703125" customWidth="1"/>
    <col min="3" max="3" width="30.140625" customWidth="1"/>
    <col min="4" max="4" width="43.28515625" customWidth="1"/>
    <col min="5" max="5" width="42.28515625" customWidth="1"/>
    <col min="6" max="6" width="47.28515625" customWidth="1"/>
    <col min="7" max="7" width="24.42578125" customWidth="1"/>
    <col min="8" max="8" width="39.7109375" customWidth="1"/>
    <col min="9" max="9" width="28.7109375" customWidth="1"/>
    <col min="10" max="10" width="12.7109375" customWidth="1"/>
    <col min="11" max="11" width="30.85546875" customWidth="1"/>
    <col min="12" max="12" width="20" customWidth="1"/>
    <col min="13" max="13" width="17.42578125" customWidth="1"/>
    <col min="14" max="14" width="21" customWidth="1"/>
    <col min="15" max="15" width="19.5703125" customWidth="1"/>
    <col min="16" max="16" width="23.140625" customWidth="1"/>
    <col min="17" max="17" width="38.28515625" customWidth="1"/>
    <col min="18" max="19" width="27" customWidth="1"/>
    <col min="20" max="20" width="41.42578125" customWidth="1"/>
    <col min="21" max="21" width="71.28515625" style="136" customWidth="1"/>
    <col min="22" max="22" width="8" style="73" hidden="1" customWidth="1"/>
    <col min="23" max="23" width="39.5703125" style="73" hidden="1" customWidth="1"/>
    <col min="24" max="24" width="11.28515625" style="73" customWidth="1"/>
    <col min="25" max="26" width="9.140625" style="73" customWidth="1"/>
    <col min="27" max="27" width="9.140625" style="73" hidden="1" customWidth="1"/>
    <col min="28" max="36" width="9.140625" style="73" customWidth="1"/>
    <col min="37" max="79" width="14.42578125" style="73"/>
  </cols>
  <sheetData>
    <row r="1" spans="1:79" s="73" customFormat="1" ht="22.5" customHeight="1" x14ac:dyDescent="0.35">
      <c r="A1" s="75"/>
      <c r="B1" s="171" t="s">
        <v>360</v>
      </c>
      <c r="C1" s="171"/>
      <c r="D1" s="171"/>
      <c r="E1" s="171"/>
      <c r="F1" s="171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109"/>
      <c r="V1" s="110"/>
      <c r="W1" s="110"/>
      <c r="X1" s="72"/>
      <c r="Y1" s="72"/>
      <c r="Z1" s="72"/>
      <c r="AA1" s="72"/>
      <c r="AB1" s="72"/>
      <c r="AC1" s="72"/>
      <c r="AD1" s="111"/>
      <c r="AE1" s="111"/>
      <c r="AF1" s="111"/>
      <c r="AG1" s="111"/>
      <c r="AH1" s="111"/>
      <c r="AI1" s="111"/>
      <c r="AJ1" s="111"/>
    </row>
    <row r="2" spans="1:79" ht="22.5" customHeight="1" x14ac:dyDescent="0.3">
      <c r="A2" s="1"/>
      <c r="B2" s="161" t="s">
        <v>372</v>
      </c>
      <c r="C2" s="159"/>
      <c r="D2" s="159"/>
      <c r="E2" s="159"/>
      <c r="F2" s="16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56"/>
      <c r="V2" s="11"/>
      <c r="W2" s="12"/>
      <c r="X2" s="72"/>
      <c r="Y2" s="72"/>
      <c r="Z2" s="72"/>
      <c r="AA2" s="72"/>
      <c r="AB2" s="72"/>
      <c r="AC2" s="72"/>
      <c r="AD2" s="111"/>
      <c r="AE2" s="111"/>
      <c r="AF2" s="111"/>
      <c r="AG2" s="111"/>
      <c r="AH2" s="111"/>
      <c r="AI2" s="111"/>
      <c r="AJ2" s="111"/>
    </row>
    <row r="3" spans="1:79" ht="22.5" customHeight="1" x14ac:dyDescent="0.25">
      <c r="A3" s="13"/>
      <c r="B3" s="174" t="s">
        <v>14</v>
      </c>
      <c r="C3" s="159"/>
      <c r="D3" s="159"/>
      <c r="E3" s="159"/>
      <c r="F3" s="160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56"/>
      <c r="V3" s="11"/>
      <c r="W3" s="11"/>
      <c r="X3" s="72"/>
      <c r="Y3" s="72"/>
      <c r="Z3" s="72"/>
      <c r="AA3" s="72"/>
      <c r="AB3" s="72"/>
      <c r="AC3" s="72"/>
      <c r="AD3" s="111"/>
      <c r="AE3" s="111"/>
      <c r="AF3" s="111"/>
      <c r="AG3" s="111"/>
      <c r="AH3" s="111"/>
      <c r="AI3" s="111"/>
      <c r="AJ3" s="111"/>
    </row>
    <row r="4" spans="1:79" ht="22.5" customHeight="1" x14ac:dyDescent="0.25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09"/>
      <c r="V4" s="112"/>
      <c r="W4" s="112"/>
      <c r="X4" s="72"/>
      <c r="Y4" s="72"/>
      <c r="Z4" s="72"/>
      <c r="AA4" s="72"/>
      <c r="AB4" s="72"/>
      <c r="AC4" s="72"/>
      <c r="AD4" s="111"/>
      <c r="AE4" s="111"/>
      <c r="AF4" s="111"/>
      <c r="AG4" s="111"/>
      <c r="AH4" s="111"/>
      <c r="AI4" s="111"/>
      <c r="AJ4" s="111"/>
    </row>
    <row r="5" spans="1:79" ht="22.5" customHeight="1" x14ac:dyDescent="0.25">
      <c r="A5" s="113" t="s">
        <v>370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09"/>
      <c r="V5" s="112"/>
      <c r="W5" s="112"/>
      <c r="X5" s="72"/>
      <c r="Y5" s="72"/>
      <c r="Z5" s="72"/>
      <c r="AA5" s="72"/>
      <c r="AB5" s="72"/>
      <c r="AC5" s="72"/>
      <c r="AD5" s="111"/>
      <c r="AE5" s="111"/>
      <c r="AF5" s="111"/>
      <c r="AG5" s="111"/>
      <c r="AH5" s="111"/>
      <c r="AI5" s="111"/>
      <c r="AJ5" s="111"/>
    </row>
    <row r="6" spans="1:79" ht="22.5" customHeight="1" x14ac:dyDescent="0.25">
      <c r="A6" s="111"/>
      <c r="B6" s="113"/>
      <c r="C6" s="109"/>
      <c r="D6" s="111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78"/>
      <c r="W6" s="109"/>
      <c r="X6" s="72"/>
      <c r="Y6" s="72"/>
      <c r="Z6" s="72"/>
      <c r="AA6" s="72"/>
      <c r="AB6" s="72"/>
      <c r="AC6" s="72"/>
      <c r="AD6" s="111"/>
      <c r="AE6" s="111"/>
      <c r="AF6" s="111"/>
      <c r="AG6" s="111"/>
      <c r="AH6" s="111"/>
      <c r="AI6" s="111"/>
      <c r="AJ6" s="111"/>
    </row>
    <row r="7" spans="1:79" ht="16.5" customHeight="1" x14ac:dyDescent="0.25">
      <c r="A7" s="114" t="s">
        <v>15</v>
      </c>
      <c r="B7" s="115"/>
      <c r="C7" s="116"/>
      <c r="D7" s="117"/>
      <c r="E7" s="175"/>
      <c r="F7" s="176"/>
      <c r="G7" s="176"/>
      <c r="H7" s="176"/>
      <c r="I7" s="118"/>
      <c r="J7" s="118"/>
      <c r="K7" s="118"/>
      <c r="L7" s="118"/>
      <c r="M7" s="118"/>
      <c r="N7" s="119"/>
      <c r="O7" s="120"/>
      <c r="P7" s="120"/>
      <c r="Q7" s="120"/>
      <c r="R7" s="121"/>
      <c r="S7" s="120"/>
      <c r="T7" s="120"/>
      <c r="U7" s="122"/>
      <c r="V7" s="120"/>
      <c r="W7" s="120"/>
      <c r="X7" s="120"/>
      <c r="Y7" s="120"/>
      <c r="Z7" s="119"/>
      <c r="AA7" s="119"/>
      <c r="AB7" s="119"/>
      <c r="AC7" s="119"/>
      <c r="AD7" s="120"/>
      <c r="AE7" s="120"/>
      <c r="AF7" s="120"/>
      <c r="AG7" s="120"/>
      <c r="AH7" s="120"/>
      <c r="AI7" s="120"/>
      <c r="AJ7" s="120"/>
    </row>
    <row r="8" spans="1:79" ht="16.5" customHeight="1" x14ac:dyDescent="0.25">
      <c r="A8" s="113" t="s">
        <v>365</v>
      </c>
      <c r="B8" s="115"/>
      <c r="C8" s="120"/>
      <c r="D8" s="120"/>
      <c r="E8" s="74"/>
      <c r="F8" s="164" t="s">
        <v>371</v>
      </c>
      <c r="G8" s="164"/>
      <c r="H8" s="74"/>
      <c r="I8" s="118"/>
      <c r="J8" s="118"/>
      <c r="K8" s="118"/>
      <c r="L8" s="118"/>
      <c r="M8" s="118"/>
      <c r="N8" s="119"/>
      <c r="O8" s="119"/>
      <c r="P8" s="119"/>
      <c r="Q8" s="119"/>
      <c r="R8" s="120"/>
      <c r="S8" s="120"/>
      <c r="T8" s="120"/>
      <c r="U8" s="122"/>
      <c r="V8" s="120"/>
      <c r="W8" s="120"/>
      <c r="X8" s="120"/>
      <c r="Y8" s="120"/>
      <c r="Z8" s="119"/>
      <c r="AA8" s="119"/>
      <c r="AB8" s="119"/>
      <c r="AC8" s="119"/>
      <c r="AD8" s="120"/>
      <c r="AE8" s="120"/>
      <c r="AF8" s="120"/>
      <c r="AG8" s="120"/>
      <c r="AH8" s="120"/>
      <c r="AI8" s="120"/>
      <c r="AJ8" s="120"/>
    </row>
    <row r="9" spans="1:79" ht="36" customHeight="1" x14ac:dyDescent="0.25">
      <c r="A9" s="113" t="s">
        <v>366</v>
      </c>
      <c r="B9" s="115"/>
      <c r="C9" s="120"/>
      <c r="D9" s="120"/>
      <c r="E9" s="74"/>
      <c r="F9" s="164"/>
      <c r="G9" s="164"/>
      <c r="H9" s="74"/>
      <c r="I9" s="119"/>
      <c r="J9" s="119"/>
      <c r="K9" s="119"/>
      <c r="L9" s="119"/>
      <c r="M9" s="177" t="s">
        <v>16</v>
      </c>
      <c r="N9" s="178"/>
      <c r="O9" s="179"/>
      <c r="P9" s="205" t="str">
        <f>P100</f>
        <v/>
      </c>
      <c r="Q9" s="206"/>
      <c r="R9" s="206"/>
      <c r="S9" s="122"/>
      <c r="T9" s="120"/>
      <c r="U9" s="120"/>
      <c r="V9" s="120"/>
      <c r="W9" s="120"/>
      <c r="X9" s="119"/>
      <c r="Y9" s="119"/>
      <c r="Z9" s="119"/>
      <c r="AA9" s="119"/>
      <c r="AB9" s="120"/>
      <c r="AC9" s="120"/>
      <c r="AD9" s="120"/>
      <c r="AE9" s="120"/>
      <c r="AF9" s="120"/>
      <c r="AG9" s="120"/>
      <c r="AH9" s="120"/>
      <c r="BZ9"/>
      <c r="CA9"/>
    </row>
    <row r="10" spans="1:79" ht="33.75" customHeight="1" x14ac:dyDescent="0.25">
      <c r="A10" s="111"/>
      <c r="B10" s="72"/>
      <c r="C10" s="123"/>
      <c r="D10" s="124"/>
      <c r="E10" s="74"/>
      <c r="F10" s="74"/>
      <c r="G10" s="74"/>
      <c r="H10" s="74"/>
      <c r="I10" s="125"/>
      <c r="J10" s="111"/>
      <c r="K10" s="111"/>
      <c r="L10" s="125"/>
      <c r="M10" s="145">
        <f>M98</f>
        <v>0</v>
      </c>
      <c r="N10" s="144">
        <f>N98</f>
        <v>0</v>
      </c>
      <c r="O10" s="144">
        <f>O98</f>
        <v>0</v>
      </c>
      <c r="P10" s="207"/>
      <c r="Q10" s="207"/>
      <c r="R10" s="207"/>
      <c r="S10" s="126"/>
      <c r="T10" s="78"/>
      <c r="U10" s="111"/>
      <c r="V10" s="72"/>
      <c r="W10" s="72"/>
      <c r="X10" s="72"/>
      <c r="Y10" s="72"/>
      <c r="Z10" s="72"/>
      <c r="AA10" s="72"/>
      <c r="AB10" s="111"/>
      <c r="AC10" s="111"/>
      <c r="AD10" s="111"/>
      <c r="AE10" s="111"/>
      <c r="AF10" s="111"/>
      <c r="AG10" s="111"/>
      <c r="AH10" s="111"/>
      <c r="BZ10"/>
      <c r="CA10"/>
    </row>
    <row r="11" spans="1:79" ht="32.25" customHeight="1" x14ac:dyDescent="0.25">
      <c r="A11" s="165" t="s">
        <v>5</v>
      </c>
      <c r="B11" s="165" t="s">
        <v>17</v>
      </c>
      <c r="C11" s="165" t="s">
        <v>18</v>
      </c>
      <c r="D11" s="165" t="s">
        <v>19</v>
      </c>
      <c r="E11" s="165" t="s">
        <v>20</v>
      </c>
      <c r="F11" s="165" t="s">
        <v>21</v>
      </c>
      <c r="G11" s="165" t="s">
        <v>22</v>
      </c>
      <c r="H11" s="165" t="s">
        <v>368</v>
      </c>
      <c r="I11" s="165" t="s">
        <v>23</v>
      </c>
      <c r="J11" s="165" t="s">
        <v>24</v>
      </c>
      <c r="K11" s="165" t="s">
        <v>25</v>
      </c>
      <c r="L11" s="165" t="s">
        <v>26</v>
      </c>
      <c r="M11" s="180" t="s">
        <v>27</v>
      </c>
      <c r="N11" s="180" t="s">
        <v>28</v>
      </c>
      <c r="O11" s="204" t="s">
        <v>29</v>
      </c>
      <c r="P11" s="165" t="s">
        <v>30</v>
      </c>
      <c r="Q11" s="172" t="s">
        <v>31</v>
      </c>
      <c r="R11" s="127"/>
      <c r="S11" s="128"/>
      <c r="T11" s="128"/>
      <c r="U11" s="128"/>
      <c r="V11" s="128"/>
      <c r="W11" s="128"/>
      <c r="X11" s="128"/>
      <c r="Y11" s="129"/>
      <c r="Z11" s="129"/>
      <c r="AA11" s="129"/>
      <c r="AB11" s="129"/>
      <c r="AC11" s="129"/>
      <c r="AD11" s="129"/>
      <c r="AE11" s="129"/>
      <c r="AF11" s="129"/>
      <c r="AG11" s="129"/>
      <c r="BY11"/>
      <c r="BZ11"/>
      <c r="CA11"/>
    </row>
    <row r="12" spans="1:79" ht="40.5" customHeight="1" x14ac:dyDescent="0.25">
      <c r="A12" s="166"/>
      <c r="B12" s="167"/>
      <c r="C12" s="167"/>
      <c r="D12" s="166"/>
      <c r="E12" s="166"/>
      <c r="F12" s="166"/>
      <c r="G12" s="167"/>
      <c r="H12" s="166"/>
      <c r="I12" s="166"/>
      <c r="J12" s="166"/>
      <c r="K12" s="166"/>
      <c r="L12" s="166"/>
      <c r="M12" s="167"/>
      <c r="N12" s="167"/>
      <c r="O12" s="166"/>
      <c r="P12" s="166"/>
      <c r="Q12" s="173"/>
      <c r="R12" s="130"/>
      <c r="S12" s="128"/>
      <c r="T12" s="128"/>
      <c r="U12" s="128"/>
      <c r="V12" s="128"/>
      <c r="W12" s="128"/>
      <c r="X12" s="128"/>
      <c r="Y12" s="129"/>
      <c r="Z12" s="129"/>
      <c r="AA12" s="129"/>
      <c r="AB12" s="129"/>
      <c r="AC12" s="129"/>
      <c r="AD12" s="129"/>
      <c r="AE12" s="129"/>
      <c r="AF12" s="129"/>
      <c r="AG12" s="129"/>
      <c r="BY12"/>
      <c r="BZ12"/>
      <c r="CA12"/>
    </row>
    <row r="13" spans="1:79" ht="33" customHeight="1" x14ac:dyDescent="0.25">
      <c r="A13" s="181" t="str">
        <f>'Plan de Trabajo'!A12</f>
        <v>Etapa 1
(incluir denominación de la Etapa 1)</v>
      </c>
      <c r="B13" s="89"/>
      <c r="C13" s="90"/>
      <c r="D13" s="94"/>
      <c r="E13" s="95"/>
      <c r="F13" s="93"/>
      <c r="G13" s="16" t="str">
        <f>IF(F13="Maquinaria","CAPITAL",IF(F13="Equipos","CAPITAL",IF(F13="Mobiliarios","CAPITAL",IF(F13="Insumos (incluye gastos de ensayo de control)","CORRIENTE",IF(F13="Patentes, licencias y marcas","CORRIENTE",IF(F13="Certificaciones y habilitaciones","CORRIENTE",IF(F13="Reentrenamiento de recursos humanos relacionados con las actividades del PROYECTO","CORRIENTE",IF(F13="Gastos destinados a la adquisición de Servicios de Economía del Conocimiento","CORRIENTE",IF(F13="Servicios tercerizados de ensayos de control","CORRIENTE",IF(F13="Servicios tercerizados vinculados a la adquisición de máquinas y equipo","CORRIENTE",IF(F13="Servicios tercerizados vinculados a obras civiles edilicias","CORRIENTE",IF(F13="Servicios tercerizados vinculados a software","CORRIENTE",IF(F13="Servicios tercerizados vinculados a la realización de estudios intensivos en materia de Economía del Conocimiento","CORRIENTE",IF(F13="Servicios tercerizados de profesionales inscriptos en el Registro de Articuladores de la Economía del Conocimiento (Resolución 390/2020) para asesoramiento y/o asistencia en la gestión del proyecto presentado","CORRIENTE",IF(F13="Servicios tercerizados de profesionales que formen parte del equipo de trabajo que llevará adelante el proyecto","CORRIENTE",IF(F13="Gastos destinados a la construcción o acondicionamiento de lactarios (Obras civiles edilicias)","GÉNERO",IF(F13="Gastos destinados al equipamiento de lactarios","GÉNERO",IF(F13="Gastos no asociados al proyecto destinados a la capacitación del personal femenino que integra la EMPRESA, en Materia de Innovación, Tecnología y Actividades de la Economía del Conocimiento","GÉNERO",IF(F13="Gastos no asociados al proyecto destinados al financiamiento de cursos y/o carreras de especialización, destinados a contribuir en la formación académica del personal femenino que integra la EMPRESA","GÉNERO","")))))))))))))))))))</f>
        <v/>
      </c>
      <c r="H13" s="100"/>
      <c r="I13" s="100"/>
      <c r="J13" s="100"/>
      <c r="K13" s="100"/>
      <c r="L13" s="101"/>
      <c r="M13" s="146">
        <f>J13*L13</f>
        <v>0</v>
      </c>
      <c r="N13" s="101"/>
      <c r="O13" s="17">
        <f>M13-N13</f>
        <v>0</v>
      </c>
      <c r="P13" s="92"/>
      <c r="Q13" s="95"/>
      <c r="R13" s="131" t="str">
        <f t="shared" ref="R13:R28" si="0">IF(AND(M13&lt;&gt;0,OR(B13="",C13="",F13="",P13="")),"ERROR, falta completar la Actividad, el Beneficiario, el Tipo de gasto a financiar y/o el País de procedencia","")</f>
        <v/>
      </c>
      <c r="S13" s="132">
        <f t="shared" ref="S13:S28" si="1">IF(OR(C13=$A$104,C13=""),1,0)</f>
        <v>1</v>
      </c>
      <c r="T13" s="133" t="str">
        <f>IF(P13="Argentina","Argentina",IF(P13="","","Importados"))</f>
        <v/>
      </c>
      <c r="U13" s="72"/>
      <c r="V13" s="72"/>
      <c r="W13" s="72"/>
      <c r="X13" s="72"/>
      <c r="Y13" s="111"/>
      <c r="Z13" s="111"/>
      <c r="AA13" s="111"/>
      <c r="AB13" s="111"/>
      <c r="AC13" s="111"/>
      <c r="AD13" s="111"/>
      <c r="AE13" s="111"/>
      <c r="AF13" s="111"/>
      <c r="AG13" s="111"/>
      <c r="BY13"/>
      <c r="BZ13"/>
      <c r="CA13"/>
    </row>
    <row r="14" spans="1:79" ht="33" customHeight="1" x14ac:dyDescent="0.25">
      <c r="A14" s="182"/>
      <c r="B14" s="89"/>
      <c r="C14" s="90"/>
      <c r="D14" s="91"/>
      <c r="E14" s="92"/>
      <c r="F14" s="93"/>
      <c r="G14" s="16" t="str">
        <f t="shared" ref="G14:G28" si="2">IF(F14="Maquinaria","CAPITAL",IF(F14="Equipos","CAPITAL",IF(F14="Mobiliarios","CAPITAL",IF(F14="Insumos (incluye gastos de ensayo de control)","CORRIENTE",IF(F14="Patentes, licencias y marcas","CORRIENTE",IF(F14="Certificaciones y habilitaciones","CORRIENTE",IF(F14="Reentrenamiento de recursos humanos relacionados con las actividades del PROYECTO","CORRIENTE",IF(F14="Gastos destinados a la adquisición de Servicios de Economía del Conocimiento","CORRIENTE",IF(F14="Servicios tercerizados de ensayos de control","CORRIENTE",IF(F14="Servicios tercerizados vinculados a la adquisición de máquinas y equipo","CORRIENTE",IF(F14="Servicios tercerizados vinculados a obras civiles edilicias","CORRIENTE",IF(F14="Servicios tercerizados vinculados a software","CORRIENTE",IF(F14="Servicios tercerizados vinculados a la realización de estudios intensivos en materia de Economía del Conocimiento","CORRIENTE",IF(F14="Servicios tercerizados de profesionales inscriptos en el Registro de Articuladores de la Economía del Conocimiento (Resolución 390/2020) para asesoramiento y/o asistencia en la gestión del proyecto presentado","CORRIENTE",IF(F14="Servicios tercerizados de profesionales que formen parte del equipo de trabajo que llevará adelante el proyecto","CORRIENTE",IF(F14="Gastos destinados a la construcción o acondicionamiento de lactarios (Obras civiles edilicias)","GÉNERO",IF(F14="Gastos destinados al equipamiento de lactarios","GÉNERO",IF(F14="Gastos no asociados al proyecto destinados a la capacitación del personal femenino que integra la EMPRESA, en Materia de Innovación, Tecnología y Actividades de la Economía del Conocimiento","GÉNERO",IF(F14="Gastos no asociados al proyecto destinados al financiamiento de cursos y/o carreras de especialización, destinados a contribuir en la formación académica del personal femenino que integra la EMPRESA","GÉNERO","")))))))))))))))))))</f>
        <v/>
      </c>
      <c r="H14" s="100"/>
      <c r="I14" s="100"/>
      <c r="J14" s="100"/>
      <c r="K14" s="100"/>
      <c r="L14" s="101"/>
      <c r="M14" s="146">
        <f>J14*L14</f>
        <v>0</v>
      </c>
      <c r="N14" s="101"/>
      <c r="O14" s="18">
        <f t="shared" ref="O14:O28" si="3">M14-N14</f>
        <v>0</v>
      </c>
      <c r="P14" s="92"/>
      <c r="Q14" s="95"/>
      <c r="R14" s="131" t="str">
        <f t="shared" si="0"/>
        <v/>
      </c>
      <c r="S14" s="132">
        <f t="shared" si="1"/>
        <v>1</v>
      </c>
      <c r="T14" s="133" t="str">
        <f t="shared" ref="T14:T28" si="4">IF(P14="Argentina","Argentina",IF(P14="","","Importados"))</f>
        <v/>
      </c>
      <c r="U14" s="72"/>
      <c r="V14" s="72"/>
      <c r="W14" s="72"/>
      <c r="X14" s="72"/>
      <c r="Y14" s="111"/>
      <c r="Z14" s="111"/>
      <c r="AA14" s="111"/>
      <c r="AB14" s="111"/>
      <c r="AC14" s="111"/>
      <c r="AD14" s="111"/>
      <c r="AE14" s="111"/>
      <c r="AF14" s="111"/>
      <c r="AG14" s="134"/>
      <c r="BY14"/>
      <c r="BZ14"/>
      <c r="CA14"/>
    </row>
    <row r="15" spans="1:79" ht="33" customHeight="1" x14ac:dyDescent="0.25">
      <c r="A15" s="182"/>
      <c r="B15" s="89"/>
      <c r="C15" s="90"/>
      <c r="D15" s="91"/>
      <c r="E15" s="92"/>
      <c r="F15" s="93"/>
      <c r="G15" s="16" t="str">
        <f t="shared" si="2"/>
        <v/>
      </c>
      <c r="H15" s="99"/>
      <c r="I15" s="100"/>
      <c r="J15" s="100"/>
      <c r="K15" s="100"/>
      <c r="L15" s="101"/>
      <c r="M15" s="146">
        <f>J15*L15</f>
        <v>0</v>
      </c>
      <c r="N15" s="101"/>
      <c r="O15" s="17">
        <f t="shared" si="3"/>
        <v>0</v>
      </c>
      <c r="P15" s="92"/>
      <c r="Q15" s="95"/>
      <c r="R15" s="131" t="str">
        <f t="shared" si="0"/>
        <v/>
      </c>
      <c r="S15" s="132">
        <f t="shared" si="1"/>
        <v>1</v>
      </c>
      <c r="T15" s="133" t="str">
        <f t="shared" si="4"/>
        <v/>
      </c>
      <c r="U15" s="72"/>
      <c r="V15" s="72"/>
      <c r="W15" s="72"/>
      <c r="X15" s="72"/>
      <c r="Y15" s="111"/>
      <c r="Z15" s="111"/>
      <c r="AA15" s="111"/>
      <c r="AB15" s="111"/>
      <c r="AC15" s="111"/>
      <c r="AD15" s="111"/>
      <c r="AE15" s="111"/>
      <c r="AF15" s="111"/>
      <c r="AG15" s="134"/>
      <c r="BY15"/>
      <c r="BZ15"/>
      <c r="CA15"/>
    </row>
    <row r="16" spans="1:79" ht="33" customHeight="1" x14ac:dyDescent="0.25">
      <c r="A16" s="182"/>
      <c r="B16" s="89"/>
      <c r="C16" s="90"/>
      <c r="D16" s="94"/>
      <c r="E16" s="95"/>
      <c r="F16" s="93"/>
      <c r="G16" s="16" t="str">
        <f t="shared" si="2"/>
        <v/>
      </c>
      <c r="H16" s="100"/>
      <c r="I16" s="100"/>
      <c r="J16" s="100"/>
      <c r="K16" s="100"/>
      <c r="L16" s="102"/>
      <c r="M16" s="146">
        <f>J16*L16</f>
        <v>0</v>
      </c>
      <c r="N16" s="101"/>
      <c r="O16" s="18">
        <f t="shared" si="3"/>
        <v>0</v>
      </c>
      <c r="P16" s="92"/>
      <c r="Q16" s="95"/>
      <c r="R16" s="131" t="str">
        <f t="shared" si="0"/>
        <v/>
      </c>
      <c r="S16" s="132">
        <f t="shared" si="1"/>
        <v>1</v>
      </c>
      <c r="T16" s="133" t="str">
        <f t="shared" si="4"/>
        <v/>
      </c>
      <c r="U16" s="72"/>
      <c r="V16" s="72"/>
      <c r="W16" s="72"/>
      <c r="X16" s="72"/>
      <c r="Y16" s="111"/>
      <c r="Z16" s="111"/>
      <c r="AA16" s="111"/>
      <c r="AB16" s="111"/>
      <c r="AC16" s="111"/>
      <c r="AD16" s="111"/>
      <c r="AE16" s="111"/>
      <c r="AF16" s="111"/>
      <c r="AG16" s="134"/>
      <c r="BY16"/>
      <c r="BZ16"/>
      <c r="CA16"/>
    </row>
    <row r="17" spans="1:79" ht="33" customHeight="1" x14ac:dyDescent="0.25">
      <c r="A17" s="182"/>
      <c r="B17" s="89"/>
      <c r="C17" s="90"/>
      <c r="D17" s="94"/>
      <c r="E17" s="95"/>
      <c r="F17" s="96"/>
      <c r="G17" s="16" t="str">
        <f t="shared" si="2"/>
        <v/>
      </c>
      <c r="H17" s="100"/>
      <c r="I17" s="100"/>
      <c r="J17" s="100"/>
      <c r="K17" s="100"/>
      <c r="L17" s="102"/>
      <c r="M17" s="146">
        <f t="shared" ref="M17:M28" si="5">J17*L17</f>
        <v>0</v>
      </c>
      <c r="N17" s="101"/>
      <c r="O17" s="17">
        <f t="shared" si="3"/>
        <v>0</v>
      </c>
      <c r="P17" s="92"/>
      <c r="Q17" s="95"/>
      <c r="R17" s="131" t="str">
        <f t="shared" si="0"/>
        <v/>
      </c>
      <c r="S17" s="132">
        <f t="shared" si="1"/>
        <v>1</v>
      </c>
      <c r="T17" s="133" t="str">
        <f t="shared" si="4"/>
        <v/>
      </c>
      <c r="U17" s="72"/>
      <c r="V17" s="72"/>
      <c r="W17" s="72"/>
      <c r="X17" s="72"/>
      <c r="Y17" s="111"/>
      <c r="Z17" s="111"/>
      <c r="AA17" s="111"/>
      <c r="AB17" s="111"/>
      <c r="AC17" s="111"/>
      <c r="AD17" s="111"/>
      <c r="AE17" s="111"/>
      <c r="AF17" s="111"/>
      <c r="AG17" s="134"/>
      <c r="BY17"/>
      <c r="BZ17"/>
      <c r="CA17"/>
    </row>
    <row r="18" spans="1:79" ht="33" customHeight="1" x14ac:dyDescent="0.25">
      <c r="A18" s="182"/>
      <c r="B18" s="89"/>
      <c r="C18" s="90"/>
      <c r="D18" s="94"/>
      <c r="E18" s="95"/>
      <c r="F18" s="93"/>
      <c r="G18" s="16" t="str">
        <f t="shared" si="2"/>
        <v/>
      </c>
      <c r="H18" s="100"/>
      <c r="I18" s="100"/>
      <c r="J18" s="100"/>
      <c r="K18" s="100"/>
      <c r="L18" s="102"/>
      <c r="M18" s="146">
        <f t="shared" si="5"/>
        <v>0</v>
      </c>
      <c r="N18" s="101"/>
      <c r="O18" s="18">
        <f t="shared" si="3"/>
        <v>0</v>
      </c>
      <c r="P18" s="92"/>
      <c r="Q18" s="95"/>
      <c r="R18" s="131" t="str">
        <f t="shared" si="0"/>
        <v/>
      </c>
      <c r="S18" s="132">
        <f t="shared" si="1"/>
        <v>1</v>
      </c>
      <c r="T18" s="133" t="str">
        <f t="shared" si="4"/>
        <v/>
      </c>
      <c r="U18" s="72"/>
      <c r="V18" s="72"/>
      <c r="W18" s="72"/>
      <c r="X18" s="72"/>
      <c r="Y18" s="111"/>
      <c r="Z18" s="111"/>
      <c r="AA18" s="111"/>
      <c r="AB18" s="111"/>
      <c r="AC18" s="111"/>
      <c r="AD18" s="111"/>
      <c r="AE18" s="111"/>
      <c r="AF18" s="111"/>
      <c r="AG18" s="134"/>
      <c r="BY18"/>
      <c r="BZ18"/>
      <c r="CA18"/>
    </row>
    <row r="19" spans="1:79" ht="33" customHeight="1" x14ac:dyDescent="0.25">
      <c r="A19" s="182"/>
      <c r="B19" s="89"/>
      <c r="C19" s="90"/>
      <c r="D19" s="94"/>
      <c r="E19" s="95"/>
      <c r="F19" s="93"/>
      <c r="G19" s="16" t="str">
        <f t="shared" si="2"/>
        <v/>
      </c>
      <c r="H19" s="100"/>
      <c r="I19" s="100"/>
      <c r="J19" s="100"/>
      <c r="K19" s="100"/>
      <c r="L19" s="102"/>
      <c r="M19" s="146">
        <f t="shared" si="5"/>
        <v>0</v>
      </c>
      <c r="N19" s="101"/>
      <c r="O19" s="17">
        <f t="shared" si="3"/>
        <v>0</v>
      </c>
      <c r="P19" s="92"/>
      <c r="Q19" s="95"/>
      <c r="R19" s="131" t="str">
        <f t="shared" si="0"/>
        <v/>
      </c>
      <c r="S19" s="132">
        <f t="shared" si="1"/>
        <v>1</v>
      </c>
      <c r="T19" s="133" t="str">
        <f t="shared" si="4"/>
        <v/>
      </c>
      <c r="U19" s="72"/>
      <c r="V19" s="72"/>
      <c r="W19" s="72"/>
      <c r="X19" s="72"/>
      <c r="Y19" s="111"/>
      <c r="Z19" s="111"/>
      <c r="AA19" s="111"/>
      <c r="AB19" s="111"/>
      <c r="AC19" s="111"/>
      <c r="AD19" s="111"/>
      <c r="AE19" s="111"/>
      <c r="AF19" s="111"/>
      <c r="AG19" s="134"/>
      <c r="BY19"/>
      <c r="BZ19"/>
      <c r="CA19"/>
    </row>
    <row r="20" spans="1:79" ht="33" customHeight="1" x14ac:dyDescent="0.25">
      <c r="A20" s="182"/>
      <c r="B20" s="89"/>
      <c r="C20" s="90"/>
      <c r="D20" s="94"/>
      <c r="E20" s="95"/>
      <c r="F20" s="93"/>
      <c r="G20" s="16" t="str">
        <f t="shared" si="2"/>
        <v/>
      </c>
      <c r="H20" s="100"/>
      <c r="I20" s="100"/>
      <c r="J20" s="100"/>
      <c r="K20" s="100"/>
      <c r="L20" s="102"/>
      <c r="M20" s="146">
        <f t="shared" si="5"/>
        <v>0</v>
      </c>
      <c r="N20" s="101"/>
      <c r="O20" s="18">
        <f t="shared" si="3"/>
        <v>0</v>
      </c>
      <c r="P20" s="92"/>
      <c r="Q20" s="95"/>
      <c r="R20" s="131" t="str">
        <f t="shared" si="0"/>
        <v/>
      </c>
      <c r="S20" s="132">
        <f t="shared" si="1"/>
        <v>1</v>
      </c>
      <c r="T20" s="133" t="str">
        <f t="shared" si="4"/>
        <v/>
      </c>
      <c r="U20" s="72"/>
      <c r="V20" s="72"/>
      <c r="W20" s="72"/>
      <c r="X20" s="72"/>
      <c r="Y20" s="111"/>
      <c r="Z20" s="111"/>
      <c r="AA20" s="111"/>
      <c r="AB20" s="111"/>
      <c r="AC20" s="111"/>
      <c r="AD20" s="111"/>
      <c r="AE20" s="111"/>
      <c r="AF20" s="111"/>
      <c r="AG20" s="134"/>
      <c r="BY20"/>
      <c r="BZ20"/>
      <c r="CA20"/>
    </row>
    <row r="21" spans="1:79" ht="33" customHeight="1" x14ac:dyDescent="0.25">
      <c r="A21" s="182"/>
      <c r="B21" s="89"/>
      <c r="C21" s="90"/>
      <c r="D21" s="94"/>
      <c r="E21" s="95"/>
      <c r="F21" s="93"/>
      <c r="G21" s="16" t="str">
        <f t="shared" si="2"/>
        <v/>
      </c>
      <c r="H21" s="100"/>
      <c r="I21" s="100"/>
      <c r="J21" s="100"/>
      <c r="K21" s="100"/>
      <c r="L21" s="102"/>
      <c r="M21" s="146">
        <f t="shared" si="5"/>
        <v>0</v>
      </c>
      <c r="N21" s="101"/>
      <c r="O21" s="17">
        <f t="shared" si="3"/>
        <v>0</v>
      </c>
      <c r="P21" s="92"/>
      <c r="Q21" s="95"/>
      <c r="R21" s="131" t="str">
        <f t="shared" si="0"/>
        <v/>
      </c>
      <c r="S21" s="132">
        <f t="shared" si="1"/>
        <v>1</v>
      </c>
      <c r="T21" s="133" t="str">
        <f t="shared" si="4"/>
        <v/>
      </c>
      <c r="U21" s="72"/>
      <c r="V21" s="72"/>
      <c r="W21" s="72"/>
      <c r="X21" s="72"/>
      <c r="Y21" s="111"/>
      <c r="Z21" s="111"/>
      <c r="AA21" s="111"/>
      <c r="AB21" s="111"/>
      <c r="AC21" s="111"/>
      <c r="AD21" s="111"/>
      <c r="AE21" s="111"/>
      <c r="AF21" s="111"/>
      <c r="AG21" s="134"/>
      <c r="BY21"/>
      <c r="BZ21"/>
      <c r="CA21"/>
    </row>
    <row r="22" spans="1:79" ht="33" customHeight="1" x14ac:dyDescent="0.25">
      <c r="A22" s="182"/>
      <c r="B22" s="89"/>
      <c r="C22" s="90"/>
      <c r="D22" s="94"/>
      <c r="E22" s="95"/>
      <c r="F22" s="93"/>
      <c r="G22" s="16" t="str">
        <f t="shared" si="2"/>
        <v/>
      </c>
      <c r="H22" s="100"/>
      <c r="I22" s="100"/>
      <c r="J22" s="100"/>
      <c r="K22" s="100"/>
      <c r="L22" s="102"/>
      <c r="M22" s="146">
        <f t="shared" si="5"/>
        <v>0</v>
      </c>
      <c r="N22" s="101"/>
      <c r="O22" s="18">
        <f t="shared" si="3"/>
        <v>0</v>
      </c>
      <c r="P22" s="92"/>
      <c r="Q22" s="95"/>
      <c r="R22" s="131" t="str">
        <f t="shared" si="0"/>
        <v/>
      </c>
      <c r="S22" s="132">
        <f t="shared" si="1"/>
        <v>1</v>
      </c>
      <c r="T22" s="133" t="str">
        <f t="shared" si="4"/>
        <v/>
      </c>
      <c r="U22" s="72"/>
      <c r="V22" s="72"/>
      <c r="W22" s="72"/>
      <c r="X22" s="72"/>
      <c r="Y22" s="111"/>
      <c r="Z22" s="111"/>
      <c r="AA22" s="111"/>
      <c r="AB22" s="111"/>
      <c r="AC22" s="111"/>
      <c r="AD22" s="111"/>
      <c r="AE22" s="111"/>
      <c r="AF22" s="111"/>
      <c r="AG22" s="134"/>
      <c r="BY22"/>
      <c r="BZ22"/>
      <c r="CA22"/>
    </row>
    <row r="23" spans="1:79" ht="33" customHeight="1" x14ac:dyDescent="0.25">
      <c r="A23" s="182"/>
      <c r="B23" s="89"/>
      <c r="C23" s="90"/>
      <c r="D23" s="94"/>
      <c r="E23" s="95"/>
      <c r="F23" s="93"/>
      <c r="G23" s="16" t="str">
        <f t="shared" si="2"/>
        <v/>
      </c>
      <c r="H23" s="100"/>
      <c r="I23" s="100"/>
      <c r="J23" s="100"/>
      <c r="K23" s="100"/>
      <c r="L23" s="102"/>
      <c r="M23" s="146">
        <f t="shared" si="5"/>
        <v>0</v>
      </c>
      <c r="N23" s="101"/>
      <c r="O23" s="17">
        <f t="shared" si="3"/>
        <v>0</v>
      </c>
      <c r="P23" s="92"/>
      <c r="Q23" s="95"/>
      <c r="R23" s="131" t="str">
        <f t="shared" si="0"/>
        <v/>
      </c>
      <c r="S23" s="132">
        <f t="shared" si="1"/>
        <v>1</v>
      </c>
      <c r="T23" s="133" t="str">
        <f t="shared" si="4"/>
        <v/>
      </c>
      <c r="U23" s="72"/>
      <c r="V23" s="72"/>
      <c r="W23" s="72"/>
      <c r="X23" s="72"/>
      <c r="Y23" s="111"/>
      <c r="Z23" s="111"/>
      <c r="AA23" s="111"/>
      <c r="AB23" s="111"/>
      <c r="AC23" s="111"/>
      <c r="AD23" s="111"/>
      <c r="AE23" s="111"/>
      <c r="AF23" s="111"/>
      <c r="AG23" s="134"/>
      <c r="BY23"/>
      <c r="BZ23"/>
      <c r="CA23"/>
    </row>
    <row r="24" spans="1:79" ht="33" customHeight="1" x14ac:dyDescent="0.25">
      <c r="A24" s="182"/>
      <c r="B24" s="89"/>
      <c r="C24" s="90"/>
      <c r="D24" s="94"/>
      <c r="E24" s="95"/>
      <c r="F24" s="93"/>
      <c r="G24" s="16" t="str">
        <f t="shared" si="2"/>
        <v/>
      </c>
      <c r="H24" s="100"/>
      <c r="I24" s="100"/>
      <c r="J24" s="100"/>
      <c r="K24" s="100"/>
      <c r="L24" s="102"/>
      <c r="M24" s="146">
        <f t="shared" si="5"/>
        <v>0</v>
      </c>
      <c r="N24" s="101"/>
      <c r="O24" s="18">
        <f t="shared" si="3"/>
        <v>0</v>
      </c>
      <c r="P24" s="92"/>
      <c r="Q24" s="95"/>
      <c r="R24" s="131" t="str">
        <f t="shared" si="0"/>
        <v/>
      </c>
      <c r="S24" s="132">
        <f t="shared" si="1"/>
        <v>1</v>
      </c>
      <c r="T24" s="133" t="str">
        <f t="shared" si="4"/>
        <v/>
      </c>
      <c r="U24" s="72"/>
      <c r="V24" s="72"/>
      <c r="W24" s="72"/>
      <c r="X24" s="72"/>
      <c r="Y24" s="111"/>
      <c r="Z24" s="111"/>
      <c r="AA24" s="111"/>
      <c r="AB24" s="111"/>
      <c r="AC24" s="111"/>
      <c r="AD24" s="111"/>
      <c r="AE24" s="111"/>
      <c r="AF24" s="111"/>
      <c r="AG24" s="134"/>
      <c r="BY24"/>
      <c r="BZ24"/>
      <c r="CA24"/>
    </row>
    <row r="25" spans="1:79" ht="33" customHeight="1" x14ac:dyDescent="0.25">
      <c r="A25" s="182"/>
      <c r="B25" s="89"/>
      <c r="C25" s="90"/>
      <c r="D25" s="94"/>
      <c r="E25" s="95"/>
      <c r="F25" s="93"/>
      <c r="G25" s="16" t="str">
        <f t="shared" si="2"/>
        <v/>
      </c>
      <c r="H25" s="100"/>
      <c r="I25" s="100"/>
      <c r="J25" s="100"/>
      <c r="K25" s="100"/>
      <c r="L25" s="102"/>
      <c r="M25" s="146">
        <f t="shared" si="5"/>
        <v>0</v>
      </c>
      <c r="N25" s="101"/>
      <c r="O25" s="17">
        <f t="shared" si="3"/>
        <v>0</v>
      </c>
      <c r="P25" s="92"/>
      <c r="Q25" s="95"/>
      <c r="R25" s="131" t="str">
        <f t="shared" si="0"/>
        <v/>
      </c>
      <c r="S25" s="132">
        <f t="shared" si="1"/>
        <v>1</v>
      </c>
      <c r="T25" s="133" t="str">
        <f t="shared" si="4"/>
        <v/>
      </c>
      <c r="U25" s="72"/>
      <c r="V25" s="72"/>
      <c r="W25" s="72"/>
      <c r="X25" s="72"/>
      <c r="Y25" s="111"/>
      <c r="Z25" s="111"/>
      <c r="AA25" s="111"/>
      <c r="AB25" s="111"/>
      <c r="AC25" s="111"/>
      <c r="AD25" s="111"/>
      <c r="AE25" s="111"/>
      <c r="AF25" s="111"/>
      <c r="AG25" s="134"/>
      <c r="BY25"/>
      <c r="BZ25"/>
      <c r="CA25"/>
    </row>
    <row r="26" spans="1:79" ht="33" customHeight="1" x14ac:dyDescent="0.25">
      <c r="A26" s="182"/>
      <c r="B26" s="89"/>
      <c r="C26" s="90"/>
      <c r="D26" s="94"/>
      <c r="E26" s="95"/>
      <c r="F26" s="93"/>
      <c r="G26" s="16" t="str">
        <f t="shared" si="2"/>
        <v/>
      </c>
      <c r="H26" s="100"/>
      <c r="I26" s="100"/>
      <c r="J26" s="100"/>
      <c r="K26" s="100"/>
      <c r="L26" s="102"/>
      <c r="M26" s="146">
        <f t="shared" si="5"/>
        <v>0</v>
      </c>
      <c r="N26" s="101"/>
      <c r="O26" s="18">
        <f t="shared" si="3"/>
        <v>0</v>
      </c>
      <c r="P26" s="92"/>
      <c r="Q26" s="95"/>
      <c r="R26" s="131" t="str">
        <f t="shared" si="0"/>
        <v/>
      </c>
      <c r="S26" s="132">
        <f t="shared" si="1"/>
        <v>1</v>
      </c>
      <c r="T26" s="133" t="str">
        <f t="shared" si="4"/>
        <v/>
      </c>
      <c r="U26" s="72"/>
      <c r="V26" s="72"/>
      <c r="W26" s="72"/>
      <c r="X26" s="72"/>
      <c r="Y26" s="111"/>
      <c r="Z26" s="111"/>
      <c r="AA26" s="111"/>
      <c r="AB26" s="111"/>
      <c r="AC26" s="111"/>
      <c r="AD26" s="111"/>
      <c r="AE26" s="111"/>
      <c r="AF26" s="111"/>
      <c r="AG26" s="134"/>
      <c r="BY26"/>
      <c r="BZ26"/>
      <c r="CA26"/>
    </row>
    <row r="27" spans="1:79" ht="33" customHeight="1" x14ac:dyDescent="0.25">
      <c r="A27" s="182"/>
      <c r="B27" s="89"/>
      <c r="C27" s="90"/>
      <c r="D27" s="94"/>
      <c r="E27" s="95"/>
      <c r="F27" s="93"/>
      <c r="G27" s="16" t="str">
        <f t="shared" si="2"/>
        <v/>
      </c>
      <c r="H27" s="100"/>
      <c r="I27" s="100"/>
      <c r="J27" s="100"/>
      <c r="K27" s="100"/>
      <c r="L27" s="102"/>
      <c r="M27" s="146">
        <f t="shared" si="5"/>
        <v>0</v>
      </c>
      <c r="N27" s="101"/>
      <c r="O27" s="17">
        <f t="shared" si="3"/>
        <v>0</v>
      </c>
      <c r="P27" s="92"/>
      <c r="Q27" s="95"/>
      <c r="R27" s="131" t="str">
        <f t="shared" si="0"/>
        <v/>
      </c>
      <c r="S27" s="132">
        <f t="shared" si="1"/>
        <v>1</v>
      </c>
      <c r="T27" s="133" t="str">
        <f t="shared" si="4"/>
        <v/>
      </c>
      <c r="U27" s="72"/>
      <c r="V27" s="72"/>
      <c r="W27" s="72"/>
      <c r="X27" s="72"/>
      <c r="Y27" s="111"/>
      <c r="Z27" s="111"/>
      <c r="AA27" s="111"/>
      <c r="AB27" s="111"/>
      <c r="AC27" s="111"/>
      <c r="AD27" s="111"/>
      <c r="AE27" s="111"/>
      <c r="AF27" s="111"/>
      <c r="AG27" s="134"/>
      <c r="BY27"/>
      <c r="BZ27"/>
      <c r="CA27"/>
    </row>
    <row r="28" spans="1:79" ht="33" customHeight="1" x14ac:dyDescent="0.25">
      <c r="A28" s="183"/>
      <c r="B28" s="89"/>
      <c r="C28" s="90"/>
      <c r="D28" s="97"/>
      <c r="E28" s="98"/>
      <c r="F28" s="93"/>
      <c r="G28" s="16" t="str">
        <f t="shared" si="2"/>
        <v/>
      </c>
      <c r="H28" s="100"/>
      <c r="I28" s="103"/>
      <c r="J28" s="103"/>
      <c r="K28" s="103"/>
      <c r="L28" s="104"/>
      <c r="M28" s="146">
        <f t="shared" si="5"/>
        <v>0</v>
      </c>
      <c r="N28" s="101"/>
      <c r="O28" s="19">
        <f t="shared" si="3"/>
        <v>0</v>
      </c>
      <c r="P28" s="92"/>
      <c r="Q28" s="98"/>
      <c r="R28" s="131" t="str">
        <f t="shared" si="0"/>
        <v/>
      </c>
      <c r="S28" s="132">
        <f t="shared" si="1"/>
        <v>1</v>
      </c>
      <c r="T28" s="133" t="str">
        <f t="shared" si="4"/>
        <v/>
      </c>
      <c r="U28" s="72"/>
      <c r="V28" s="72"/>
      <c r="W28" s="72"/>
      <c r="X28" s="72"/>
      <c r="Y28" s="111"/>
      <c r="Z28" s="111"/>
      <c r="AA28" s="111"/>
      <c r="AB28" s="111"/>
      <c r="AC28" s="111"/>
      <c r="AD28" s="111"/>
      <c r="AE28" s="111"/>
      <c r="AF28" s="111"/>
      <c r="AG28" s="134"/>
      <c r="BY28"/>
      <c r="BZ28"/>
      <c r="CA28"/>
    </row>
    <row r="29" spans="1:79" ht="33" customHeight="1" x14ac:dyDescent="0.25">
      <c r="A29" s="20" t="s">
        <v>32</v>
      </c>
      <c r="B29" s="21"/>
      <c r="C29" s="22"/>
      <c r="D29" s="23"/>
      <c r="E29" s="23"/>
      <c r="F29" s="23"/>
      <c r="G29" s="24"/>
      <c r="H29" s="25"/>
      <c r="I29" s="25"/>
      <c r="J29" s="25"/>
      <c r="K29" s="25"/>
      <c r="L29" s="18">
        <f t="shared" ref="L29:M29" si="6">+SUM(L13:L28)</f>
        <v>0</v>
      </c>
      <c r="M29" s="147">
        <f>+SUM(M13:M28)</f>
        <v>0</v>
      </c>
      <c r="N29" s="18">
        <f>SUM(N13:N28)</f>
        <v>0</v>
      </c>
      <c r="O29" s="18">
        <f>+M29-N29</f>
        <v>0</v>
      </c>
      <c r="P29" s="18"/>
      <c r="Q29" s="26"/>
      <c r="R29" s="133">
        <f>SUM(O13:O28)-O29</f>
        <v>0</v>
      </c>
      <c r="S29" s="132"/>
      <c r="T29" s="133"/>
      <c r="U29" s="72"/>
      <c r="V29" s="72"/>
      <c r="W29" s="72"/>
      <c r="X29" s="72"/>
      <c r="Y29" s="111"/>
      <c r="Z29" s="111"/>
      <c r="AA29" s="111"/>
      <c r="AB29" s="111"/>
      <c r="AC29" s="111"/>
      <c r="AD29" s="111"/>
      <c r="AE29" s="111"/>
      <c r="AF29" s="111"/>
      <c r="AG29" s="134"/>
      <c r="BY29"/>
      <c r="BZ29"/>
      <c r="CA29"/>
    </row>
    <row r="30" spans="1:79" ht="33" customHeight="1" x14ac:dyDescent="0.25">
      <c r="A30" s="181" t="str">
        <f>'Plan de Trabajo'!A18</f>
        <v>Etapa 2
(incluir denominación de la Etapa 2)</v>
      </c>
      <c r="B30" s="89"/>
      <c r="C30" s="90"/>
      <c r="D30" s="105"/>
      <c r="E30" s="105"/>
      <c r="F30" s="106"/>
      <c r="G30" s="16" t="str">
        <f>IF(F30="Maquinaria","CAPITAL",IF(F30="Equipos","CAPITAL",IF(F30="Mobiliarios","CAPITAL",IF(F30="Insumos (incluye gastos de ensayo de control)","CORRIENTE",IF(F30="Patentes, licencias y marcas","CORRIENTE",IF(F30="Certificaciones y habilitaciones","CORRIENTE",IF(F30="Reentrenamiento de recursos humanos relacionados con las actividades del PROYECTO","CORRIENTE",IF(F30="Gastos destinados a la adquisición de Servicios de Economía del Conocimiento","CORRIENTE",IF(F30="Servicios tercerizados de ensayos de control","CORRIENTE",IF(F30="Servicios tercerizados vinculados a la adquisición de máquinas y equipo","CORRIENTE",IF(F30="Servicios tercerizados vinculados a obras civiles edilicias","CORRIENTE",IF(F30="Servicios tercerizados vinculados a software","CORRIENTE",IF(F30="Servicios tercerizados vinculados a la realización de estudios intensivos en materia de Economía del Conocimiento","CORRIENTE",IF(F30="Servicios tercerizados de profesionales inscriptos en el Registro de Articuladores de la Economía del Conocimiento (Resolución 390/2020) para asesoramiento y/o asistencia en la gestión del proyecto presentado","CORRIENTE",IF(F30="Servicios tercerizados de profesionales que formen parte del equipo de trabajo que llevará adelante el proyecto","CORRIENTE",IF(F30="Gastos destinados a la construcción o acondicionamiento de lactarios (Obras civiles edilicias)","GÉNERO",IF(F30="Gastos destinados al equipamiento de lactarios","GÉNERO",IF(F30="Gastos no asociados al proyecto destinados a la capacitación del personal femenino que integra la EMPRESA, en Materia de Innovación, Tecnología y Actividades de la Economía del Conocimiento","GÉNERO",IF(F30="Gastos no asociados al proyecto destinados al financiamiento de cursos y/o carreras de especialización, destinados a contribuir en la formación académica del personal femenino que integra la EMPRESA","GÉNERO","")))))))))))))))))))</f>
        <v/>
      </c>
      <c r="H30" s="107"/>
      <c r="I30" s="107"/>
      <c r="J30" s="107"/>
      <c r="K30" s="107"/>
      <c r="L30" s="108"/>
      <c r="M30" s="146">
        <f t="shared" ref="M30:M45" si="7">J30*L30</f>
        <v>0</v>
      </c>
      <c r="N30" s="101"/>
      <c r="O30" s="27">
        <f t="shared" ref="O30:O45" si="8">M30-N30</f>
        <v>0</v>
      </c>
      <c r="P30" s="92"/>
      <c r="Q30" s="105"/>
      <c r="R30" s="131" t="str">
        <f t="shared" ref="R30:R45" si="9">IF(AND(M30&lt;&gt;0,OR(B30="",C30="",F30="",P30="")),"ERROR, falta completar la Actividad, el Beneficiario, el Tipo de gasto a financiar y/o el País de procedencia","")</f>
        <v/>
      </c>
      <c r="S30" s="132">
        <f t="shared" ref="S30:S45" si="10">IF(OR(C30=$A$104,C30=""),1,0)</f>
        <v>1</v>
      </c>
      <c r="T30" s="133" t="str">
        <f>IF(P30="Argentina","Argentina",IF(P30="","","Importados"))</f>
        <v/>
      </c>
      <c r="U30" s="72"/>
      <c r="V30" s="72"/>
      <c r="W30" s="72"/>
      <c r="X30" s="72"/>
      <c r="Y30" s="111"/>
      <c r="Z30" s="111"/>
      <c r="AA30" s="111"/>
      <c r="AB30" s="111"/>
      <c r="AC30" s="111"/>
      <c r="AD30" s="111"/>
      <c r="AE30" s="111"/>
      <c r="AF30" s="111"/>
      <c r="AG30" s="134"/>
      <c r="BY30"/>
      <c r="BZ30"/>
      <c r="CA30"/>
    </row>
    <row r="31" spans="1:79" ht="33" customHeight="1" x14ac:dyDescent="0.25">
      <c r="A31" s="182"/>
      <c r="B31" s="89"/>
      <c r="C31" s="90"/>
      <c r="D31" s="94"/>
      <c r="E31" s="95"/>
      <c r="F31" s="93"/>
      <c r="G31" s="16" t="str">
        <f t="shared" ref="G31:G45" si="11">IF(F31="Maquinaria","CAPITAL",IF(F31="Equipos","CAPITAL",IF(F31="Mobiliarios","CAPITAL",IF(F31="Insumos (incluye gastos de ensayo de control)","CORRIENTE",IF(F31="Patentes, licencias y marcas","CORRIENTE",IF(F31="Certificaciones y habilitaciones","CORRIENTE",IF(F31="Reentrenamiento de recursos humanos relacionados con las actividades del PROYECTO","CORRIENTE",IF(F31="Gastos destinados a la adquisición de Servicios de Economía del Conocimiento","CORRIENTE",IF(F31="Servicios tercerizados de ensayos de control","CORRIENTE",IF(F31="Servicios tercerizados vinculados a la adquisición de máquinas y equipo","CORRIENTE",IF(F31="Servicios tercerizados vinculados a obras civiles edilicias","CORRIENTE",IF(F31="Servicios tercerizados vinculados a software","CORRIENTE",IF(F31="Servicios tercerizados vinculados a la realización de estudios intensivos en materia de Economía del Conocimiento","CORRIENTE",IF(F31="Servicios tercerizados de profesionales inscriptos en el Registro de Articuladores de la Economía del Conocimiento (Resolución 390/2020) para asesoramiento y/o asistencia en la gestión del proyecto presentado","CORRIENTE",IF(F31="Servicios tercerizados de profesionales que formen parte del equipo de trabajo que llevará adelante el proyecto","CORRIENTE",IF(F31="Gastos destinados a la construcción o acondicionamiento de lactarios (Obras civiles edilicias)","GÉNERO",IF(F31="Gastos destinados al equipamiento de lactarios","GÉNERO",IF(F31="Gastos no asociados al proyecto destinados a la capacitación del personal femenino que integra la EMPRESA, en Materia de Innovación, Tecnología y Actividades de la Economía del Conocimiento","GÉNERO",IF(F31="Gastos no asociados al proyecto destinados al financiamiento de cursos y/o carreras de especialización, destinados a contribuir en la formación académica del personal femenino que integra la EMPRESA","GÉNERO","")))))))))))))))))))</f>
        <v/>
      </c>
      <c r="H31" s="100"/>
      <c r="I31" s="100"/>
      <c r="J31" s="100"/>
      <c r="K31" s="100"/>
      <c r="L31" s="102"/>
      <c r="M31" s="146">
        <f t="shared" si="7"/>
        <v>0</v>
      </c>
      <c r="N31" s="101"/>
      <c r="O31" s="18">
        <f t="shared" si="8"/>
        <v>0</v>
      </c>
      <c r="P31" s="92"/>
      <c r="Q31" s="95"/>
      <c r="R31" s="131" t="str">
        <f t="shared" si="9"/>
        <v/>
      </c>
      <c r="S31" s="132">
        <f t="shared" si="10"/>
        <v>1</v>
      </c>
      <c r="T31" s="133" t="str">
        <f t="shared" ref="T31:T45" si="12">IF(P31="Argentina","Argentina",IF(P31="","","Importados"))</f>
        <v/>
      </c>
      <c r="U31" s="72"/>
      <c r="V31" s="72"/>
      <c r="W31" s="72"/>
      <c r="X31" s="72"/>
      <c r="Y31" s="111"/>
      <c r="Z31" s="111"/>
      <c r="AA31" s="111"/>
      <c r="AB31" s="111"/>
      <c r="AC31" s="111"/>
      <c r="AD31" s="111"/>
      <c r="AE31" s="111"/>
      <c r="AF31" s="111"/>
      <c r="AG31" s="134"/>
      <c r="BY31"/>
      <c r="BZ31"/>
      <c r="CA31"/>
    </row>
    <row r="32" spans="1:79" ht="33" customHeight="1" x14ac:dyDescent="0.25">
      <c r="A32" s="182"/>
      <c r="B32" s="89"/>
      <c r="C32" s="90"/>
      <c r="D32" s="94"/>
      <c r="E32" s="95"/>
      <c r="F32" s="93"/>
      <c r="G32" s="16" t="str">
        <f t="shared" si="11"/>
        <v/>
      </c>
      <c r="H32" s="100"/>
      <c r="I32" s="100"/>
      <c r="J32" s="100"/>
      <c r="K32" s="100"/>
      <c r="L32" s="102"/>
      <c r="M32" s="146">
        <f t="shared" si="7"/>
        <v>0</v>
      </c>
      <c r="N32" s="101"/>
      <c r="O32" s="17">
        <f t="shared" si="8"/>
        <v>0</v>
      </c>
      <c r="P32" s="92"/>
      <c r="Q32" s="95"/>
      <c r="R32" s="131" t="str">
        <f t="shared" si="9"/>
        <v/>
      </c>
      <c r="S32" s="132">
        <f t="shared" si="10"/>
        <v>1</v>
      </c>
      <c r="T32" s="133" t="str">
        <f t="shared" si="12"/>
        <v/>
      </c>
      <c r="U32" s="72"/>
      <c r="V32" s="72"/>
      <c r="W32" s="72"/>
      <c r="X32" s="72"/>
      <c r="Y32" s="111"/>
      <c r="Z32" s="111"/>
      <c r="AA32" s="111"/>
      <c r="AB32" s="111"/>
      <c r="AC32" s="111"/>
      <c r="AD32" s="111"/>
      <c r="AE32" s="111"/>
      <c r="AF32" s="111"/>
      <c r="AG32" s="134"/>
      <c r="BY32"/>
      <c r="BZ32"/>
      <c r="CA32"/>
    </row>
    <row r="33" spans="1:79" ht="33" customHeight="1" x14ac:dyDescent="0.25">
      <c r="A33" s="182"/>
      <c r="B33" s="89"/>
      <c r="C33" s="90"/>
      <c r="D33" s="94"/>
      <c r="E33" s="95"/>
      <c r="F33" s="93"/>
      <c r="G33" s="16" t="str">
        <f t="shared" si="11"/>
        <v/>
      </c>
      <c r="H33" s="100"/>
      <c r="I33" s="100"/>
      <c r="J33" s="100"/>
      <c r="K33" s="100"/>
      <c r="L33" s="102"/>
      <c r="M33" s="146">
        <f t="shared" si="7"/>
        <v>0</v>
      </c>
      <c r="N33" s="101"/>
      <c r="O33" s="18">
        <f t="shared" si="8"/>
        <v>0</v>
      </c>
      <c r="P33" s="92"/>
      <c r="Q33" s="95"/>
      <c r="R33" s="131" t="str">
        <f t="shared" si="9"/>
        <v/>
      </c>
      <c r="S33" s="132">
        <f t="shared" si="10"/>
        <v>1</v>
      </c>
      <c r="T33" s="133" t="str">
        <f t="shared" si="12"/>
        <v/>
      </c>
      <c r="U33" s="72"/>
      <c r="V33" s="72"/>
      <c r="W33" s="72"/>
      <c r="X33" s="72"/>
      <c r="Y33" s="111"/>
      <c r="Z33" s="111"/>
      <c r="AA33" s="111"/>
      <c r="AB33" s="111"/>
      <c r="AC33" s="111"/>
      <c r="AD33" s="111"/>
      <c r="AE33" s="111"/>
      <c r="AF33" s="111"/>
      <c r="AG33" s="134"/>
      <c r="BY33"/>
      <c r="BZ33"/>
      <c r="CA33"/>
    </row>
    <row r="34" spans="1:79" ht="33" customHeight="1" x14ac:dyDescent="0.25">
      <c r="A34" s="182"/>
      <c r="B34" s="89"/>
      <c r="C34" s="90"/>
      <c r="D34" s="94"/>
      <c r="E34" s="95"/>
      <c r="F34" s="93"/>
      <c r="G34" s="16" t="str">
        <f t="shared" si="11"/>
        <v/>
      </c>
      <c r="H34" s="100"/>
      <c r="I34" s="100"/>
      <c r="J34" s="100"/>
      <c r="K34" s="100"/>
      <c r="L34" s="102"/>
      <c r="M34" s="146">
        <f t="shared" si="7"/>
        <v>0</v>
      </c>
      <c r="N34" s="101"/>
      <c r="O34" s="17">
        <f t="shared" si="8"/>
        <v>0</v>
      </c>
      <c r="P34" s="92"/>
      <c r="Q34" s="95"/>
      <c r="R34" s="131" t="str">
        <f t="shared" si="9"/>
        <v/>
      </c>
      <c r="S34" s="132">
        <f t="shared" si="10"/>
        <v>1</v>
      </c>
      <c r="T34" s="133" t="str">
        <f t="shared" si="12"/>
        <v/>
      </c>
      <c r="U34" s="72"/>
      <c r="V34" s="72"/>
      <c r="W34" s="72"/>
      <c r="X34" s="72"/>
      <c r="Y34" s="111"/>
      <c r="Z34" s="111"/>
      <c r="AA34" s="111"/>
      <c r="AB34" s="111"/>
      <c r="AC34" s="111"/>
      <c r="AD34" s="111"/>
      <c r="AE34" s="111"/>
      <c r="AF34" s="111"/>
      <c r="AG34" s="134"/>
      <c r="BY34"/>
      <c r="BZ34"/>
      <c r="CA34"/>
    </row>
    <row r="35" spans="1:79" ht="33" customHeight="1" x14ac:dyDescent="0.25">
      <c r="A35" s="182"/>
      <c r="B35" s="89"/>
      <c r="C35" s="90"/>
      <c r="D35" s="94"/>
      <c r="E35" s="95"/>
      <c r="F35" s="93"/>
      <c r="G35" s="16" t="str">
        <f t="shared" si="11"/>
        <v/>
      </c>
      <c r="H35" s="100"/>
      <c r="I35" s="100"/>
      <c r="J35" s="100"/>
      <c r="K35" s="100"/>
      <c r="L35" s="102"/>
      <c r="M35" s="146">
        <f t="shared" si="7"/>
        <v>0</v>
      </c>
      <c r="N35" s="101"/>
      <c r="O35" s="18">
        <f t="shared" si="8"/>
        <v>0</v>
      </c>
      <c r="P35" s="92"/>
      <c r="Q35" s="95"/>
      <c r="R35" s="131" t="str">
        <f t="shared" si="9"/>
        <v/>
      </c>
      <c r="S35" s="132">
        <f t="shared" si="10"/>
        <v>1</v>
      </c>
      <c r="T35" s="133" t="str">
        <f t="shared" si="12"/>
        <v/>
      </c>
      <c r="U35" s="72"/>
      <c r="V35" s="72"/>
      <c r="W35" s="72"/>
      <c r="X35" s="72"/>
      <c r="Y35" s="111"/>
      <c r="Z35" s="111"/>
      <c r="AA35" s="111"/>
      <c r="AB35" s="111"/>
      <c r="AC35" s="111"/>
      <c r="AD35" s="111"/>
      <c r="AE35" s="111"/>
      <c r="AF35" s="111"/>
      <c r="AG35" s="134"/>
      <c r="BY35"/>
      <c r="BZ35"/>
      <c r="CA35"/>
    </row>
    <row r="36" spans="1:79" ht="33" customHeight="1" x14ac:dyDescent="0.25">
      <c r="A36" s="182"/>
      <c r="B36" s="89"/>
      <c r="C36" s="90"/>
      <c r="D36" s="94"/>
      <c r="E36" s="95"/>
      <c r="F36" s="93"/>
      <c r="G36" s="16" t="str">
        <f t="shared" si="11"/>
        <v/>
      </c>
      <c r="H36" s="100"/>
      <c r="I36" s="100"/>
      <c r="J36" s="100"/>
      <c r="K36" s="100"/>
      <c r="L36" s="102"/>
      <c r="M36" s="146">
        <f t="shared" si="7"/>
        <v>0</v>
      </c>
      <c r="N36" s="101"/>
      <c r="O36" s="17">
        <f t="shared" si="8"/>
        <v>0</v>
      </c>
      <c r="P36" s="92"/>
      <c r="Q36" s="95"/>
      <c r="R36" s="131" t="str">
        <f t="shared" si="9"/>
        <v/>
      </c>
      <c r="S36" s="132">
        <f t="shared" si="10"/>
        <v>1</v>
      </c>
      <c r="T36" s="133" t="str">
        <f t="shared" si="12"/>
        <v/>
      </c>
      <c r="U36" s="72"/>
      <c r="V36" s="72"/>
      <c r="W36" s="72"/>
      <c r="X36" s="72"/>
      <c r="Y36" s="111"/>
      <c r="Z36" s="111"/>
      <c r="AA36" s="111"/>
      <c r="AB36" s="111"/>
      <c r="AC36" s="111"/>
      <c r="AD36" s="111"/>
      <c r="AE36" s="111"/>
      <c r="AF36" s="111"/>
      <c r="AG36" s="134"/>
      <c r="BY36"/>
      <c r="BZ36"/>
      <c r="CA36"/>
    </row>
    <row r="37" spans="1:79" ht="33" customHeight="1" x14ac:dyDescent="0.25">
      <c r="A37" s="182"/>
      <c r="B37" s="89"/>
      <c r="C37" s="90"/>
      <c r="D37" s="94"/>
      <c r="E37" s="95"/>
      <c r="F37" s="93"/>
      <c r="G37" s="16" t="str">
        <f t="shared" si="11"/>
        <v/>
      </c>
      <c r="H37" s="100"/>
      <c r="I37" s="100"/>
      <c r="J37" s="100"/>
      <c r="K37" s="100"/>
      <c r="L37" s="102"/>
      <c r="M37" s="146">
        <f t="shared" si="7"/>
        <v>0</v>
      </c>
      <c r="N37" s="101"/>
      <c r="O37" s="18">
        <f t="shared" si="8"/>
        <v>0</v>
      </c>
      <c r="P37" s="92"/>
      <c r="Q37" s="95"/>
      <c r="R37" s="131" t="str">
        <f t="shared" si="9"/>
        <v/>
      </c>
      <c r="S37" s="132">
        <f t="shared" si="10"/>
        <v>1</v>
      </c>
      <c r="T37" s="133" t="str">
        <f t="shared" si="12"/>
        <v/>
      </c>
      <c r="U37" s="72"/>
      <c r="V37" s="72"/>
      <c r="W37" s="72"/>
      <c r="X37" s="72"/>
      <c r="Y37" s="111"/>
      <c r="Z37" s="111"/>
      <c r="AA37" s="111"/>
      <c r="AB37" s="111"/>
      <c r="AC37" s="111"/>
      <c r="AD37" s="111"/>
      <c r="AE37" s="111"/>
      <c r="AF37" s="111"/>
      <c r="AG37" s="134"/>
      <c r="BY37"/>
      <c r="BZ37"/>
      <c r="CA37"/>
    </row>
    <row r="38" spans="1:79" ht="33" customHeight="1" x14ac:dyDescent="0.25">
      <c r="A38" s="182"/>
      <c r="B38" s="89"/>
      <c r="C38" s="90"/>
      <c r="D38" s="94"/>
      <c r="E38" s="95"/>
      <c r="F38" s="93"/>
      <c r="G38" s="16" t="str">
        <f t="shared" si="11"/>
        <v/>
      </c>
      <c r="H38" s="100"/>
      <c r="I38" s="100"/>
      <c r="J38" s="100"/>
      <c r="K38" s="100"/>
      <c r="L38" s="102"/>
      <c r="M38" s="146">
        <f t="shared" si="7"/>
        <v>0</v>
      </c>
      <c r="N38" s="101"/>
      <c r="O38" s="17">
        <f t="shared" si="8"/>
        <v>0</v>
      </c>
      <c r="P38" s="92"/>
      <c r="Q38" s="95"/>
      <c r="R38" s="131" t="str">
        <f t="shared" si="9"/>
        <v/>
      </c>
      <c r="S38" s="132">
        <f t="shared" si="10"/>
        <v>1</v>
      </c>
      <c r="T38" s="133" t="str">
        <f t="shared" si="12"/>
        <v/>
      </c>
      <c r="U38" s="72"/>
      <c r="V38" s="72"/>
      <c r="W38" s="72"/>
      <c r="X38" s="72"/>
      <c r="Y38" s="111"/>
      <c r="Z38" s="111"/>
      <c r="AA38" s="111"/>
      <c r="AB38" s="111"/>
      <c r="AC38" s="111"/>
      <c r="AD38" s="111"/>
      <c r="AE38" s="111"/>
      <c r="AF38" s="111"/>
      <c r="AG38" s="134"/>
      <c r="BY38"/>
      <c r="BZ38"/>
      <c r="CA38"/>
    </row>
    <row r="39" spans="1:79" ht="33" customHeight="1" x14ac:dyDescent="0.25">
      <c r="A39" s="182"/>
      <c r="B39" s="89"/>
      <c r="C39" s="90"/>
      <c r="D39" s="94"/>
      <c r="E39" s="95"/>
      <c r="F39" s="93"/>
      <c r="G39" s="16" t="str">
        <f t="shared" si="11"/>
        <v/>
      </c>
      <c r="H39" s="100"/>
      <c r="I39" s="100"/>
      <c r="J39" s="100"/>
      <c r="K39" s="100"/>
      <c r="L39" s="102"/>
      <c r="M39" s="146">
        <f t="shared" si="7"/>
        <v>0</v>
      </c>
      <c r="N39" s="101"/>
      <c r="O39" s="18">
        <f t="shared" si="8"/>
        <v>0</v>
      </c>
      <c r="P39" s="92"/>
      <c r="Q39" s="95"/>
      <c r="R39" s="131" t="str">
        <f t="shared" si="9"/>
        <v/>
      </c>
      <c r="S39" s="132">
        <f t="shared" si="10"/>
        <v>1</v>
      </c>
      <c r="T39" s="133" t="str">
        <f t="shared" si="12"/>
        <v/>
      </c>
      <c r="U39" s="72"/>
      <c r="V39" s="72"/>
      <c r="W39" s="72"/>
      <c r="X39" s="72"/>
      <c r="Y39" s="111"/>
      <c r="Z39" s="111"/>
      <c r="AA39" s="111"/>
      <c r="AB39" s="111"/>
      <c r="AC39" s="111"/>
      <c r="AD39" s="111"/>
      <c r="AE39" s="111"/>
      <c r="AF39" s="111"/>
      <c r="AG39" s="134"/>
      <c r="BY39"/>
      <c r="BZ39"/>
      <c r="CA39"/>
    </row>
    <row r="40" spans="1:79" ht="33" customHeight="1" x14ac:dyDescent="0.25">
      <c r="A40" s="182"/>
      <c r="B40" s="89"/>
      <c r="C40" s="90"/>
      <c r="D40" s="94"/>
      <c r="E40" s="95"/>
      <c r="F40" s="93"/>
      <c r="G40" s="16" t="str">
        <f t="shared" si="11"/>
        <v/>
      </c>
      <c r="H40" s="100"/>
      <c r="I40" s="100"/>
      <c r="J40" s="100"/>
      <c r="K40" s="100"/>
      <c r="L40" s="102"/>
      <c r="M40" s="146">
        <f t="shared" si="7"/>
        <v>0</v>
      </c>
      <c r="N40" s="101"/>
      <c r="O40" s="17">
        <f t="shared" si="8"/>
        <v>0</v>
      </c>
      <c r="P40" s="92"/>
      <c r="Q40" s="95"/>
      <c r="R40" s="131" t="str">
        <f t="shared" si="9"/>
        <v/>
      </c>
      <c r="S40" s="132">
        <f t="shared" si="10"/>
        <v>1</v>
      </c>
      <c r="T40" s="133" t="str">
        <f t="shared" si="12"/>
        <v/>
      </c>
      <c r="U40" s="72"/>
      <c r="V40" s="72"/>
      <c r="W40" s="72"/>
      <c r="X40" s="72"/>
      <c r="Y40" s="111"/>
      <c r="Z40" s="111"/>
      <c r="AA40" s="111"/>
      <c r="AB40" s="111"/>
      <c r="AC40" s="111"/>
      <c r="AD40" s="111"/>
      <c r="AE40" s="111"/>
      <c r="AF40" s="111"/>
      <c r="AG40" s="134"/>
      <c r="BY40"/>
      <c r="BZ40"/>
      <c r="CA40"/>
    </row>
    <row r="41" spans="1:79" ht="33" customHeight="1" x14ac:dyDescent="0.25">
      <c r="A41" s="182"/>
      <c r="B41" s="89"/>
      <c r="C41" s="90"/>
      <c r="D41" s="94"/>
      <c r="E41" s="95"/>
      <c r="F41" s="93"/>
      <c r="G41" s="16" t="str">
        <f t="shared" si="11"/>
        <v/>
      </c>
      <c r="H41" s="100"/>
      <c r="I41" s="100"/>
      <c r="J41" s="100"/>
      <c r="K41" s="100"/>
      <c r="L41" s="102"/>
      <c r="M41" s="146">
        <f t="shared" si="7"/>
        <v>0</v>
      </c>
      <c r="N41" s="101"/>
      <c r="O41" s="18">
        <f t="shared" si="8"/>
        <v>0</v>
      </c>
      <c r="P41" s="92"/>
      <c r="Q41" s="95"/>
      <c r="R41" s="131" t="str">
        <f t="shared" si="9"/>
        <v/>
      </c>
      <c r="S41" s="132">
        <f t="shared" si="10"/>
        <v>1</v>
      </c>
      <c r="T41" s="133" t="str">
        <f t="shared" si="12"/>
        <v/>
      </c>
      <c r="U41" s="72"/>
      <c r="V41" s="72"/>
      <c r="W41" s="72"/>
      <c r="X41" s="72"/>
      <c r="Y41" s="111"/>
      <c r="Z41" s="111"/>
      <c r="AA41" s="111"/>
      <c r="AB41" s="111"/>
      <c r="AC41" s="111"/>
      <c r="AD41" s="111"/>
      <c r="AE41" s="111"/>
      <c r="AF41" s="111"/>
      <c r="AG41" s="134"/>
      <c r="BY41"/>
      <c r="BZ41"/>
      <c r="CA41"/>
    </row>
    <row r="42" spans="1:79" ht="33" customHeight="1" x14ac:dyDescent="0.25">
      <c r="A42" s="182"/>
      <c r="B42" s="89"/>
      <c r="C42" s="90"/>
      <c r="D42" s="94"/>
      <c r="E42" s="95"/>
      <c r="F42" s="93"/>
      <c r="G42" s="16" t="str">
        <f t="shared" si="11"/>
        <v/>
      </c>
      <c r="H42" s="100"/>
      <c r="I42" s="100"/>
      <c r="J42" s="100"/>
      <c r="K42" s="100"/>
      <c r="L42" s="102"/>
      <c r="M42" s="146">
        <f t="shared" si="7"/>
        <v>0</v>
      </c>
      <c r="N42" s="101"/>
      <c r="O42" s="17">
        <f t="shared" si="8"/>
        <v>0</v>
      </c>
      <c r="P42" s="92"/>
      <c r="Q42" s="95"/>
      <c r="R42" s="131" t="str">
        <f t="shared" si="9"/>
        <v/>
      </c>
      <c r="S42" s="132">
        <f t="shared" si="10"/>
        <v>1</v>
      </c>
      <c r="T42" s="133" t="str">
        <f t="shared" si="12"/>
        <v/>
      </c>
      <c r="U42" s="72"/>
      <c r="V42" s="72"/>
      <c r="W42" s="72"/>
      <c r="X42" s="72"/>
      <c r="Y42" s="111"/>
      <c r="Z42" s="111"/>
      <c r="AA42" s="111"/>
      <c r="AB42" s="111"/>
      <c r="AC42" s="111"/>
      <c r="AD42" s="111"/>
      <c r="AE42" s="111"/>
      <c r="AF42" s="111"/>
      <c r="AG42" s="134"/>
      <c r="BY42"/>
      <c r="BZ42"/>
      <c r="CA42"/>
    </row>
    <row r="43" spans="1:79" ht="33" customHeight="1" x14ac:dyDescent="0.25">
      <c r="A43" s="182"/>
      <c r="B43" s="89"/>
      <c r="C43" s="90"/>
      <c r="D43" s="94"/>
      <c r="E43" s="95"/>
      <c r="F43" s="93"/>
      <c r="G43" s="16" t="str">
        <f t="shared" si="11"/>
        <v/>
      </c>
      <c r="H43" s="100"/>
      <c r="I43" s="100"/>
      <c r="J43" s="100"/>
      <c r="K43" s="100"/>
      <c r="L43" s="102"/>
      <c r="M43" s="146">
        <f t="shared" si="7"/>
        <v>0</v>
      </c>
      <c r="N43" s="101"/>
      <c r="O43" s="18">
        <f t="shared" si="8"/>
        <v>0</v>
      </c>
      <c r="P43" s="92"/>
      <c r="Q43" s="95"/>
      <c r="R43" s="131" t="str">
        <f t="shared" si="9"/>
        <v/>
      </c>
      <c r="S43" s="132">
        <f t="shared" si="10"/>
        <v>1</v>
      </c>
      <c r="T43" s="133" t="str">
        <f t="shared" si="12"/>
        <v/>
      </c>
      <c r="U43" s="72"/>
      <c r="V43" s="72"/>
      <c r="W43" s="72"/>
      <c r="X43" s="72"/>
      <c r="Y43" s="111"/>
      <c r="Z43" s="111"/>
      <c r="AA43" s="111"/>
      <c r="AB43" s="111"/>
      <c r="AC43" s="111"/>
      <c r="AD43" s="111"/>
      <c r="AE43" s="111"/>
      <c r="AF43" s="111"/>
      <c r="AG43" s="134"/>
      <c r="BY43"/>
      <c r="BZ43"/>
      <c r="CA43"/>
    </row>
    <row r="44" spans="1:79" ht="33" customHeight="1" x14ac:dyDescent="0.25">
      <c r="A44" s="182"/>
      <c r="B44" s="89"/>
      <c r="C44" s="90"/>
      <c r="D44" s="94"/>
      <c r="E44" s="95"/>
      <c r="F44" s="93"/>
      <c r="G44" s="16" t="str">
        <f t="shared" si="11"/>
        <v/>
      </c>
      <c r="H44" s="100"/>
      <c r="I44" s="100"/>
      <c r="J44" s="100"/>
      <c r="K44" s="100"/>
      <c r="L44" s="102"/>
      <c r="M44" s="146">
        <f t="shared" si="7"/>
        <v>0</v>
      </c>
      <c r="N44" s="101"/>
      <c r="O44" s="17">
        <f t="shared" si="8"/>
        <v>0</v>
      </c>
      <c r="P44" s="92"/>
      <c r="Q44" s="95"/>
      <c r="R44" s="131" t="str">
        <f t="shared" si="9"/>
        <v/>
      </c>
      <c r="S44" s="132">
        <f t="shared" si="10"/>
        <v>1</v>
      </c>
      <c r="T44" s="133" t="str">
        <f t="shared" si="12"/>
        <v/>
      </c>
      <c r="U44" s="72"/>
      <c r="V44" s="72"/>
      <c r="W44" s="72"/>
      <c r="X44" s="72"/>
      <c r="Y44" s="111"/>
      <c r="Z44" s="111"/>
      <c r="AA44" s="111"/>
      <c r="AB44" s="111"/>
      <c r="AC44" s="111"/>
      <c r="AD44" s="111"/>
      <c r="AE44" s="111"/>
      <c r="AF44" s="111"/>
      <c r="AG44" s="134"/>
      <c r="BY44"/>
      <c r="BZ44"/>
      <c r="CA44"/>
    </row>
    <row r="45" spans="1:79" ht="33" customHeight="1" x14ac:dyDescent="0.25">
      <c r="A45" s="183"/>
      <c r="B45" s="89"/>
      <c r="C45" s="90"/>
      <c r="D45" s="94"/>
      <c r="E45" s="95"/>
      <c r="F45" s="93"/>
      <c r="G45" s="16" t="str">
        <f t="shared" si="11"/>
        <v/>
      </c>
      <c r="H45" s="100"/>
      <c r="I45" s="100"/>
      <c r="J45" s="100"/>
      <c r="K45" s="100"/>
      <c r="L45" s="102"/>
      <c r="M45" s="146">
        <f t="shared" si="7"/>
        <v>0</v>
      </c>
      <c r="N45" s="101"/>
      <c r="O45" s="18">
        <f t="shared" si="8"/>
        <v>0</v>
      </c>
      <c r="P45" s="92"/>
      <c r="Q45" s="95"/>
      <c r="R45" s="131" t="str">
        <f t="shared" si="9"/>
        <v/>
      </c>
      <c r="S45" s="132">
        <f t="shared" si="10"/>
        <v>1</v>
      </c>
      <c r="T45" s="133" t="str">
        <f t="shared" si="12"/>
        <v/>
      </c>
      <c r="U45" s="72"/>
      <c r="V45" s="72"/>
      <c r="W45" s="72"/>
      <c r="X45" s="72"/>
      <c r="Y45" s="111"/>
      <c r="Z45" s="111"/>
      <c r="AA45" s="111"/>
      <c r="AB45" s="111"/>
      <c r="AC45" s="111"/>
      <c r="AD45" s="111"/>
      <c r="AE45" s="111"/>
      <c r="AF45" s="111"/>
      <c r="AG45" s="134"/>
      <c r="BY45"/>
      <c r="BZ45"/>
      <c r="CA45"/>
    </row>
    <row r="46" spans="1:79" ht="33" customHeight="1" x14ac:dyDescent="0.25">
      <c r="A46" s="28" t="s">
        <v>33</v>
      </c>
      <c r="B46" s="29"/>
      <c r="C46" s="29"/>
      <c r="D46" s="29"/>
      <c r="E46" s="29"/>
      <c r="F46" s="21"/>
      <c r="G46" s="30"/>
      <c r="H46" s="31"/>
      <c r="I46" s="31"/>
      <c r="J46" s="32"/>
      <c r="K46" s="32"/>
      <c r="L46" s="18">
        <f t="shared" ref="L46" si="13">+SUM(L30:L45)</f>
        <v>0</v>
      </c>
      <c r="M46" s="147">
        <f>+SUM(M30:M45)</f>
        <v>0</v>
      </c>
      <c r="N46" s="18">
        <f>SUM(N30:N45)</f>
        <v>0</v>
      </c>
      <c r="O46" s="18">
        <f>M46-N46</f>
        <v>0</v>
      </c>
      <c r="P46" s="18"/>
      <c r="Q46" s="26"/>
      <c r="R46" s="133">
        <f>SUM(O30:O45)-O46</f>
        <v>0</v>
      </c>
      <c r="S46" s="132"/>
      <c r="T46" s="133"/>
      <c r="U46" s="72"/>
      <c r="V46" s="72"/>
      <c r="W46" s="72"/>
      <c r="X46" s="72"/>
      <c r="Y46" s="111"/>
      <c r="Z46" s="111"/>
      <c r="AA46" s="111"/>
      <c r="AB46" s="111"/>
      <c r="AC46" s="111"/>
      <c r="AD46" s="111"/>
      <c r="AE46" s="111"/>
      <c r="AF46" s="111"/>
      <c r="AG46" s="134"/>
      <c r="BY46"/>
      <c r="BZ46"/>
      <c r="CA46"/>
    </row>
    <row r="47" spans="1:79" ht="33" customHeight="1" x14ac:dyDescent="0.25">
      <c r="A47" s="181" t="str">
        <f>'Plan de Trabajo'!A24</f>
        <v>Etapa 3
(incluir denominación de la Etapa 3)</v>
      </c>
      <c r="B47" s="89"/>
      <c r="C47" s="90"/>
      <c r="D47" s="94"/>
      <c r="E47" s="95"/>
      <c r="F47" s="93"/>
      <c r="G47" s="16" t="str">
        <f>IF(F47="Maquinaria","CAPITAL",IF(F47="Equipos","CAPITAL",IF(F47="Mobiliarios","CAPITAL",IF(F47="Insumos (incluye gastos de ensayo de control)","CORRIENTE",IF(F47="Patentes, licencias y marcas","CORRIENTE",IF(F47="Certificaciones y habilitaciones","CORRIENTE",IF(F47="Reentrenamiento de recursos humanos relacionados con las actividades del PROYECTO","CORRIENTE",IF(F47="Gastos destinados a la adquisición de Servicios de Economía del Conocimiento","CORRIENTE",IF(F47="Servicios tercerizados de ensayos de control","CORRIENTE",IF(F47="Servicios tercerizados vinculados a la adquisición de máquinas y equipo","CORRIENTE",IF(F47="Servicios tercerizados vinculados a obras civiles edilicias","CORRIENTE",IF(F47="Servicios tercerizados vinculados a software","CORRIENTE",IF(F47="Servicios tercerizados vinculados a la realización de estudios intensivos en materia de Economía del Conocimiento","CORRIENTE",IF(F47="Servicios tercerizados de profesionales inscriptos en el Registro de Articuladores de la Economía del Conocimiento (Resolución 390/2020) para asesoramiento y/o asistencia en la gestión del proyecto presentado","CORRIENTE",IF(F47="Servicios tercerizados de profesionales que formen parte del equipo de trabajo que llevará adelante el proyecto","CORRIENTE",IF(F47="Gastos destinados a la construcción o acondicionamiento de lactarios (Obras civiles edilicias)","GÉNERO",IF(F47="Gastos destinados al equipamiento de lactarios","GÉNERO",IF(F47="Gastos no asociados al proyecto destinados a la capacitación del personal femenino que integra la EMPRESA, en Materia de Innovación, Tecnología y Actividades de la Economía del Conocimiento","GÉNERO",IF(F47="Gastos no asociados al proyecto destinados al financiamiento de cursos y/o carreras de especialización, destinados a contribuir en la formación académica del personal femenino que integra la EMPRESA","GÉNERO","")))))))))))))))))))</f>
        <v/>
      </c>
      <c r="H47" s="100"/>
      <c r="I47" s="100"/>
      <c r="J47" s="100"/>
      <c r="K47" s="100"/>
      <c r="L47" s="102"/>
      <c r="M47" s="146">
        <f t="shared" ref="M47:M62" si="14">J47*L47</f>
        <v>0</v>
      </c>
      <c r="N47" s="101"/>
      <c r="O47" s="17">
        <f t="shared" ref="O47:O62" si="15">M47-N47</f>
        <v>0</v>
      </c>
      <c r="P47" s="92"/>
      <c r="Q47" s="95"/>
      <c r="R47" s="131" t="str">
        <f t="shared" ref="R47:R62" si="16">IF(AND(M47&lt;&gt;0,OR(B47="",C47="",F47="",P47="")),"ERROR, falta completar la Actividad, el Beneficiario, el Tipo de gasto a financiar y/o el País de procedencia","")</f>
        <v/>
      </c>
      <c r="S47" s="132">
        <f t="shared" ref="S47:S62" si="17">IF(OR(C47=$A$104,C47=""),1,0)</f>
        <v>1</v>
      </c>
      <c r="T47" s="133" t="str">
        <f>IF(P47="Argentina","Argentina",IF(P47="","","Importados"))</f>
        <v/>
      </c>
      <c r="U47" s="72"/>
      <c r="V47" s="72"/>
      <c r="W47" s="72"/>
      <c r="X47" s="72"/>
      <c r="Y47" s="111"/>
      <c r="Z47" s="111"/>
      <c r="AA47" s="111"/>
      <c r="AB47" s="111"/>
      <c r="AC47" s="111"/>
      <c r="AD47" s="111"/>
      <c r="AE47" s="111"/>
      <c r="AF47" s="111"/>
      <c r="AG47" s="134"/>
      <c r="BY47"/>
      <c r="BZ47"/>
      <c r="CA47"/>
    </row>
    <row r="48" spans="1:79" ht="33" customHeight="1" x14ac:dyDescent="0.25">
      <c r="A48" s="184"/>
      <c r="B48" s="89"/>
      <c r="C48" s="90"/>
      <c r="D48" s="94"/>
      <c r="E48" s="95"/>
      <c r="F48" s="93"/>
      <c r="G48" s="16" t="str">
        <f t="shared" ref="G48:G62" si="18">IF(F48="Maquinaria","CAPITAL",IF(F48="Equipos","CAPITAL",IF(F48="Mobiliarios","CAPITAL",IF(F48="Insumos (incluye gastos de ensayo de control)","CORRIENTE",IF(F48="Patentes, licencias y marcas","CORRIENTE",IF(F48="Certificaciones y habilitaciones","CORRIENTE",IF(F48="Reentrenamiento de recursos humanos relacionados con las actividades del PROYECTO","CORRIENTE",IF(F48="Gastos destinados a la adquisición de Servicios de Economía del Conocimiento","CORRIENTE",IF(F48="Servicios tercerizados de ensayos de control","CORRIENTE",IF(F48="Servicios tercerizados vinculados a la adquisición de máquinas y equipo","CORRIENTE",IF(F48="Servicios tercerizados vinculados a obras civiles edilicias","CORRIENTE",IF(F48="Servicios tercerizados vinculados a software","CORRIENTE",IF(F48="Servicios tercerizados vinculados a la realización de estudios intensivos en materia de Economía del Conocimiento","CORRIENTE",IF(F48="Servicios tercerizados de profesionales inscriptos en el Registro de Articuladores de la Economía del Conocimiento (Resolución 390/2020) para asesoramiento y/o asistencia en la gestión del proyecto presentado","CORRIENTE",IF(F48="Servicios tercerizados de profesionales que formen parte del equipo de trabajo que llevará adelante el proyecto","CORRIENTE",IF(F48="Gastos destinados a la construcción o acondicionamiento de lactarios (Obras civiles edilicias)","GÉNERO",IF(F48="Gastos destinados al equipamiento de lactarios","GÉNERO",IF(F48="Gastos no asociados al proyecto destinados a la capacitación del personal femenino que integra la EMPRESA, en Materia de Innovación, Tecnología y Actividades de la Economía del Conocimiento","GÉNERO",IF(F48="Gastos no asociados al proyecto destinados al financiamiento de cursos y/o carreras de especialización, destinados a contribuir en la formación académica del personal femenino que integra la EMPRESA","GÉNERO","")))))))))))))))))))</f>
        <v/>
      </c>
      <c r="H48" s="100"/>
      <c r="I48" s="100"/>
      <c r="J48" s="100"/>
      <c r="K48" s="100"/>
      <c r="L48" s="102"/>
      <c r="M48" s="146">
        <f t="shared" si="14"/>
        <v>0</v>
      </c>
      <c r="N48" s="101"/>
      <c r="O48" s="18">
        <f t="shared" si="15"/>
        <v>0</v>
      </c>
      <c r="P48" s="92"/>
      <c r="Q48" s="95"/>
      <c r="R48" s="131" t="str">
        <f t="shared" si="16"/>
        <v/>
      </c>
      <c r="S48" s="132">
        <f t="shared" si="17"/>
        <v>1</v>
      </c>
      <c r="T48" s="133" t="str">
        <f t="shared" ref="T48:T62" si="19">IF(P48="Argentina","Argentina",IF(P48="","","Importados"))</f>
        <v/>
      </c>
      <c r="U48" s="72"/>
      <c r="V48" s="72"/>
      <c r="W48" s="72"/>
      <c r="X48" s="72"/>
      <c r="Y48" s="111"/>
      <c r="Z48" s="111"/>
      <c r="AA48" s="111"/>
      <c r="AB48" s="111"/>
      <c r="AC48" s="111"/>
      <c r="AD48" s="111"/>
      <c r="AE48" s="111"/>
      <c r="AF48" s="111"/>
      <c r="AG48" s="134"/>
      <c r="BY48"/>
      <c r="BZ48"/>
      <c r="CA48"/>
    </row>
    <row r="49" spans="1:79" ht="33" customHeight="1" x14ac:dyDescent="0.25">
      <c r="A49" s="184"/>
      <c r="B49" s="89"/>
      <c r="C49" s="90"/>
      <c r="D49" s="94"/>
      <c r="E49" s="95"/>
      <c r="F49" s="93"/>
      <c r="G49" s="16" t="str">
        <f t="shared" si="18"/>
        <v/>
      </c>
      <c r="H49" s="100"/>
      <c r="I49" s="100"/>
      <c r="J49" s="100"/>
      <c r="K49" s="100"/>
      <c r="L49" s="102"/>
      <c r="M49" s="146">
        <f t="shared" si="14"/>
        <v>0</v>
      </c>
      <c r="N49" s="101"/>
      <c r="O49" s="17">
        <f t="shared" si="15"/>
        <v>0</v>
      </c>
      <c r="P49" s="92"/>
      <c r="Q49" s="95"/>
      <c r="R49" s="131" t="str">
        <f t="shared" si="16"/>
        <v/>
      </c>
      <c r="S49" s="132">
        <f t="shared" si="17"/>
        <v>1</v>
      </c>
      <c r="T49" s="133" t="str">
        <f t="shared" si="19"/>
        <v/>
      </c>
      <c r="U49" s="72"/>
      <c r="V49" s="72"/>
      <c r="W49" s="72"/>
      <c r="X49" s="72"/>
      <c r="Y49" s="111"/>
      <c r="Z49" s="111"/>
      <c r="AA49" s="111"/>
      <c r="AB49" s="111"/>
      <c r="AC49" s="111"/>
      <c r="AD49" s="111"/>
      <c r="AE49" s="111"/>
      <c r="AF49" s="111"/>
      <c r="AG49" s="134"/>
      <c r="BY49"/>
      <c r="BZ49"/>
      <c r="CA49"/>
    </row>
    <row r="50" spans="1:79" ht="33" customHeight="1" x14ac:dyDescent="0.25">
      <c r="A50" s="184"/>
      <c r="B50" s="89"/>
      <c r="C50" s="90"/>
      <c r="D50" s="94"/>
      <c r="E50" s="95"/>
      <c r="F50" s="93"/>
      <c r="G50" s="16" t="str">
        <f t="shared" si="18"/>
        <v/>
      </c>
      <c r="H50" s="100"/>
      <c r="I50" s="100"/>
      <c r="J50" s="100"/>
      <c r="K50" s="100"/>
      <c r="L50" s="102"/>
      <c r="M50" s="146">
        <f t="shared" si="14"/>
        <v>0</v>
      </c>
      <c r="N50" s="101"/>
      <c r="O50" s="18">
        <f t="shared" si="15"/>
        <v>0</v>
      </c>
      <c r="P50" s="92"/>
      <c r="Q50" s="95"/>
      <c r="R50" s="131" t="str">
        <f t="shared" si="16"/>
        <v/>
      </c>
      <c r="S50" s="132">
        <f t="shared" si="17"/>
        <v>1</v>
      </c>
      <c r="T50" s="133" t="str">
        <f t="shared" si="19"/>
        <v/>
      </c>
      <c r="U50" s="72"/>
      <c r="V50" s="72"/>
      <c r="W50" s="72"/>
      <c r="X50" s="72"/>
      <c r="Y50" s="111"/>
      <c r="Z50" s="111"/>
      <c r="AA50" s="111"/>
      <c r="AB50" s="111"/>
      <c r="AC50" s="111"/>
      <c r="AD50" s="111"/>
      <c r="AE50" s="111"/>
      <c r="AF50" s="111"/>
      <c r="AG50" s="134"/>
      <c r="BY50"/>
      <c r="BZ50"/>
      <c r="CA50"/>
    </row>
    <row r="51" spans="1:79" ht="33" customHeight="1" x14ac:dyDescent="0.25">
      <c r="A51" s="184"/>
      <c r="B51" s="89"/>
      <c r="C51" s="90"/>
      <c r="D51" s="94"/>
      <c r="E51" s="95"/>
      <c r="F51" s="93"/>
      <c r="G51" s="16" t="str">
        <f t="shared" si="18"/>
        <v/>
      </c>
      <c r="H51" s="100"/>
      <c r="I51" s="100"/>
      <c r="J51" s="100"/>
      <c r="K51" s="100"/>
      <c r="L51" s="102"/>
      <c r="M51" s="146">
        <f t="shared" si="14"/>
        <v>0</v>
      </c>
      <c r="N51" s="101"/>
      <c r="O51" s="17">
        <f t="shared" si="15"/>
        <v>0</v>
      </c>
      <c r="P51" s="92"/>
      <c r="Q51" s="95"/>
      <c r="R51" s="131" t="str">
        <f t="shared" si="16"/>
        <v/>
      </c>
      <c r="S51" s="132">
        <f t="shared" si="17"/>
        <v>1</v>
      </c>
      <c r="T51" s="133" t="str">
        <f t="shared" si="19"/>
        <v/>
      </c>
      <c r="U51" s="72"/>
      <c r="V51" s="72"/>
      <c r="W51" s="72"/>
      <c r="X51" s="72"/>
      <c r="Y51" s="111"/>
      <c r="Z51" s="111"/>
      <c r="AA51" s="111"/>
      <c r="AB51" s="111"/>
      <c r="AC51" s="111"/>
      <c r="AD51" s="111"/>
      <c r="AE51" s="111"/>
      <c r="AF51" s="111"/>
      <c r="AG51" s="134"/>
      <c r="BY51"/>
      <c r="BZ51"/>
      <c r="CA51"/>
    </row>
    <row r="52" spans="1:79" ht="33" customHeight="1" x14ac:dyDescent="0.25">
      <c r="A52" s="184"/>
      <c r="B52" s="89"/>
      <c r="C52" s="90"/>
      <c r="D52" s="94"/>
      <c r="E52" s="95"/>
      <c r="F52" s="93"/>
      <c r="G52" s="16" t="str">
        <f t="shared" si="18"/>
        <v/>
      </c>
      <c r="H52" s="100"/>
      <c r="I52" s="100"/>
      <c r="J52" s="100"/>
      <c r="K52" s="100"/>
      <c r="L52" s="102"/>
      <c r="M52" s="146">
        <f t="shared" si="14"/>
        <v>0</v>
      </c>
      <c r="N52" s="101"/>
      <c r="O52" s="18">
        <f t="shared" si="15"/>
        <v>0</v>
      </c>
      <c r="P52" s="92"/>
      <c r="Q52" s="95"/>
      <c r="R52" s="131" t="str">
        <f t="shared" si="16"/>
        <v/>
      </c>
      <c r="S52" s="132">
        <f t="shared" si="17"/>
        <v>1</v>
      </c>
      <c r="T52" s="133" t="str">
        <f t="shared" si="19"/>
        <v/>
      </c>
      <c r="U52" s="72"/>
      <c r="V52" s="72"/>
      <c r="W52" s="72"/>
      <c r="X52" s="72"/>
      <c r="Y52" s="111"/>
      <c r="Z52" s="111"/>
      <c r="AA52" s="111"/>
      <c r="AB52" s="111"/>
      <c r="AC52" s="111"/>
      <c r="AD52" s="111"/>
      <c r="AE52" s="111"/>
      <c r="AF52" s="111"/>
      <c r="AG52" s="134"/>
      <c r="BY52"/>
      <c r="BZ52"/>
      <c r="CA52"/>
    </row>
    <row r="53" spans="1:79" ht="33" customHeight="1" x14ac:dyDescent="0.25">
      <c r="A53" s="184"/>
      <c r="B53" s="89"/>
      <c r="C53" s="90"/>
      <c r="D53" s="94"/>
      <c r="E53" s="95"/>
      <c r="F53" s="93"/>
      <c r="G53" s="16" t="str">
        <f t="shared" si="18"/>
        <v/>
      </c>
      <c r="H53" s="100"/>
      <c r="I53" s="100"/>
      <c r="J53" s="100"/>
      <c r="K53" s="100"/>
      <c r="L53" s="102"/>
      <c r="M53" s="146">
        <f t="shared" si="14"/>
        <v>0</v>
      </c>
      <c r="N53" s="101"/>
      <c r="O53" s="17">
        <f t="shared" si="15"/>
        <v>0</v>
      </c>
      <c r="P53" s="92"/>
      <c r="Q53" s="95"/>
      <c r="R53" s="131" t="str">
        <f t="shared" si="16"/>
        <v/>
      </c>
      <c r="S53" s="132">
        <f t="shared" si="17"/>
        <v>1</v>
      </c>
      <c r="T53" s="133" t="str">
        <f t="shared" si="19"/>
        <v/>
      </c>
      <c r="U53" s="72"/>
      <c r="V53" s="72"/>
      <c r="W53" s="72"/>
      <c r="X53" s="72"/>
      <c r="Y53" s="111"/>
      <c r="Z53" s="111"/>
      <c r="AA53" s="111"/>
      <c r="AB53" s="111"/>
      <c r="AC53" s="111"/>
      <c r="AD53" s="111"/>
      <c r="AE53" s="111"/>
      <c r="AF53" s="111"/>
      <c r="AG53" s="134"/>
      <c r="BY53"/>
      <c r="BZ53"/>
      <c r="CA53"/>
    </row>
    <row r="54" spans="1:79" ht="33" customHeight="1" x14ac:dyDescent="0.25">
      <c r="A54" s="184"/>
      <c r="B54" s="89"/>
      <c r="C54" s="90"/>
      <c r="D54" s="94"/>
      <c r="E54" s="95"/>
      <c r="F54" s="93"/>
      <c r="G54" s="16" t="str">
        <f t="shared" si="18"/>
        <v/>
      </c>
      <c r="H54" s="100"/>
      <c r="I54" s="100"/>
      <c r="J54" s="100"/>
      <c r="K54" s="100"/>
      <c r="L54" s="102"/>
      <c r="M54" s="146">
        <f t="shared" si="14"/>
        <v>0</v>
      </c>
      <c r="N54" s="101"/>
      <c r="O54" s="18">
        <f t="shared" si="15"/>
        <v>0</v>
      </c>
      <c r="P54" s="92"/>
      <c r="Q54" s="95"/>
      <c r="R54" s="131" t="str">
        <f t="shared" si="16"/>
        <v/>
      </c>
      <c r="S54" s="132">
        <f t="shared" si="17"/>
        <v>1</v>
      </c>
      <c r="T54" s="133" t="str">
        <f t="shared" si="19"/>
        <v/>
      </c>
      <c r="U54" s="72"/>
      <c r="V54" s="72"/>
      <c r="W54" s="72"/>
      <c r="X54" s="72"/>
      <c r="Y54" s="111"/>
      <c r="Z54" s="111"/>
      <c r="AA54" s="111"/>
      <c r="AB54" s="111"/>
      <c r="AC54" s="111"/>
      <c r="AD54" s="111"/>
      <c r="AE54" s="111"/>
      <c r="AF54" s="111"/>
      <c r="AG54" s="134"/>
      <c r="BY54"/>
      <c r="BZ54"/>
      <c r="CA54"/>
    </row>
    <row r="55" spans="1:79" ht="33" customHeight="1" x14ac:dyDescent="0.25">
      <c r="A55" s="184"/>
      <c r="B55" s="89"/>
      <c r="C55" s="90"/>
      <c r="D55" s="94"/>
      <c r="E55" s="95"/>
      <c r="F55" s="93"/>
      <c r="G55" s="16" t="str">
        <f t="shared" si="18"/>
        <v/>
      </c>
      <c r="H55" s="100"/>
      <c r="I55" s="100"/>
      <c r="J55" s="100"/>
      <c r="K55" s="100"/>
      <c r="L55" s="102"/>
      <c r="M55" s="146">
        <f t="shared" si="14"/>
        <v>0</v>
      </c>
      <c r="N55" s="101"/>
      <c r="O55" s="17">
        <f t="shared" si="15"/>
        <v>0</v>
      </c>
      <c r="P55" s="92"/>
      <c r="Q55" s="95"/>
      <c r="R55" s="131" t="str">
        <f t="shared" si="16"/>
        <v/>
      </c>
      <c r="S55" s="132">
        <f t="shared" si="17"/>
        <v>1</v>
      </c>
      <c r="T55" s="133" t="str">
        <f t="shared" si="19"/>
        <v/>
      </c>
      <c r="U55" s="72"/>
      <c r="V55" s="72"/>
      <c r="W55" s="72"/>
      <c r="X55" s="72"/>
      <c r="Y55" s="111"/>
      <c r="Z55" s="111"/>
      <c r="AA55" s="111"/>
      <c r="AB55" s="111"/>
      <c r="AC55" s="111"/>
      <c r="AD55" s="111"/>
      <c r="AE55" s="111"/>
      <c r="AF55" s="111"/>
      <c r="AG55" s="134"/>
      <c r="BY55"/>
      <c r="BZ55"/>
      <c r="CA55"/>
    </row>
    <row r="56" spans="1:79" ht="33" customHeight="1" x14ac:dyDescent="0.25">
      <c r="A56" s="184"/>
      <c r="B56" s="89"/>
      <c r="C56" s="90"/>
      <c r="D56" s="94"/>
      <c r="E56" s="95"/>
      <c r="F56" s="93"/>
      <c r="G56" s="16" t="str">
        <f t="shared" si="18"/>
        <v/>
      </c>
      <c r="H56" s="100"/>
      <c r="I56" s="100"/>
      <c r="J56" s="100"/>
      <c r="K56" s="100"/>
      <c r="L56" s="102"/>
      <c r="M56" s="146">
        <f t="shared" si="14"/>
        <v>0</v>
      </c>
      <c r="N56" s="101"/>
      <c r="O56" s="18">
        <f t="shared" si="15"/>
        <v>0</v>
      </c>
      <c r="P56" s="92"/>
      <c r="Q56" s="95"/>
      <c r="R56" s="131" t="str">
        <f t="shared" si="16"/>
        <v/>
      </c>
      <c r="S56" s="132">
        <f t="shared" si="17"/>
        <v>1</v>
      </c>
      <c r="T56" s="133" t="str">
        <f t="shared" si="19"/>
        <v/>
      </c>
      <c r="U56" s="72"/>
      <c r="V56" s="72"/>
      <c r="W56" s="72"/>
      <c r="X56" s="72"/>
      <c r="Y56" s="111"/>
      <c r="Z56" s="111"/>
      <c r="AA56" s="111"/>
      <c r="AB56" s="111"/>
      <c r="AC56" s="111"/>
      <c r="AD56" s="111"/>
      <c r="AE56" s="111"/>
      <c r="AF56" s="111"/>
      <c r="AG56" s="134"/>
      <c r="BY56"/>
      <c r="BZ56"/>
      <c r="CA56"/>
    </row>
    <row r="57" spans="1:79" ht="33" customHeight="1" x14ac:dyDescent="0.25">
      <c r="A57" s="184"/>
      <c r="B57" s="89"/>
      <c r="C57" s="90"/>
      <c r="D57" s="94"/>
      <c r="E57" s="95"/>
      <c r="F57" s="93"/>
      <c r="G57" s="16" t="str">
        <f t="shared" si="18"/>
        <v/>
      </c>
      <c r="H57" s="100"/>
      <c r="I57" s="100"/>
      <c r="J57" s="100"/>
      <c r="K57" s="100"/>
      <c r="L57" s="102"/>
      <c r="M57" s="146">
        <f t="shared" si="14"/>
        <v>0</v>
      </c>
      <c r="N57" s="101"/>
      <c r="O57" s="17">
        <f t="shared" si="15"/>
        <v>0</v>
      </c>
      <c r="P57" s="92"/>
      <c r="Q57" s="95"/>
      <c r="R57" s="131" t="str">
        <f t="shared" si="16"/>
        <v/>
      </c>
      <c r="S57" s="132">
        <f t="shared" si="17"/>
        <v>1</v>
      </c>
      <c r="T57" s="133" t="str">
        <f t="shared" si="19"/>
        <v/>
      </c>
      <c r="U57" s="72"/>
      <c r="V57" s="72"/>
      <c r="W57" s="72"/>
      <c r="X57" s="72"/>
      <c r="Y57" s="111"/>
      <c r="Z57" s="111"/>
      <c r="AA57" s="111"/>
      <c r="AB57" s="111"/>
      <c r="AC57" s="111"/>
      <c r="AD57" s="111"/>
      <c r="AE57" s="111"/>
      <c r="AF57" s="111"/>
      <c r="AG57" s="134"/>
      <c r="BY57"/>
      <c r="BZ57"/>
      <c r="CA57"/>
    </row>
    <row r="58" spans="1:79" ht="33" customHeight="1" x14ac:dyDescent="0.25">
      <c r="A58" s="184"/>
      <c r="B58" s="89"/>
      <c r="C58" s="90"/>
      <c r="D58" s="94"/>
      <c r="E58" s="95"/>
      <c r="F58" s="93"/>
      <c r="G58" s="16" t="str">
        <f t="shared" si="18"/>
        <v/>
      </c>
      <c r="H58" s="100"/>
      <c r="I58" s="100"/>
      <c r="J58" s="100"/>
      <c r="K58" s="100"/>
      <c r="L58" s="102"/>
      <c r="M58" s="146">
        <f t="shared" si="14"/>
        <v>0</v>
      </c>
      <c r="N58" s="101"/>
      <c r="O58" s="18">
        <f t="shared" si="15"/>
        <v>0</v>
      </c>
      <c r="P58" s="92"/>
      <c r="Q58" s="95"/>
      <c r="R58" s="131" t="str">
        <f t="shared" si="16"/>
        <v/>
      </c>
      <c r="S58" s="132">
        <f t="shared" si="17"/>
        <v>1</v>
      </c>
      <c r="T58" s="133" t="str">
        <f t="shared" si="19"/>
        <v/>
      </c>
      <c r="U58" s="72"/>
      <c r="V58" s="72"/>
      <c r="W58" s="72"/>
      <c r="X58" s="72"/>
      <c r="Y58" s="111"/>
      <c r="Z58" s="111"/>
      <c r="AA58" s="111"/>
      <c r="AB58" s="111"/>
      <c r="AC58" s="111"/>
      <c r="AD58" s="111"/>
      <c r="AE58" s="111"/>
      <c r="AF58" s="111"/>
      <c r="AG58" s="134"/>
      <c r="BY58"/>
      <c r="BZ58"/>
      <c r="CA58"/>
    </row>
    <row r="59" spans="1:79" ht="33" customHeight="1" x14ac:dyDescent="0.25">
      <c r="A59" s="184"/>
      <c r="B59" s="89"/>
      <c r="C59" s="90"/>
      <c r="D59" s="94"/>
      <c r="E59" s="95"/>
      <c r="F59" s="93"/>
      <c r="G59" s="16" t="str">
        <f t="shared" si="18"/>
        <v/>
      </c>
      <c r="H59" s="100"/>
      <c r="I59" s="100"/>
      <c r="J59" s="100"/>
      <c r="K59" s="100"/>
      <c r="L59" s="102"/>
      <c r="M59" s="146">
        <f t="shared" si="14"/>
        <v>0</v>
      </c>
      <c r="N59" s="101"/>
      <c r="O59" s="17">
        <f t="shared" si="15"/>
        <v>0</v>
      </c>
      <c r="P59" s="92"/>
      <c r="Q59" s="95"/>
      <c r="R59" s="131" t="str">
        <f t="shared" si="16"/>
        <v/>
      </c>
      <c r="S59" s="132">
        <f t="shared" si="17"/>
        <v>1</v>
      </c>
      <c r="T59" s="133" t="str">
        <f t="shared" si="19"/>
        <v/>
      </c>
      <c r="U59" s="72"/>
      <c r="V59" s="72"/>
      <c r="W59" s="72"/>
      <c r="X59" s="72"/>
      <c r="Y59" s="111"/>
      <c r="Z59" s="111"/>
      <c r="AA59" s="111"/>
      <c r="AB59" s="111"/>
      <c r="AC59" s="111"/>
      <c r="AD59" s="111"/>
      <c r="AE59" s="111"/>
      <c r="AF59" s="111"/>
      <c r="AG59" s="134"/>
      <c r="BY59"/>
      <c r="BZ59"/>
      <c r="CA59"/>
    </row>
    <row r="60" spans="1:79" ht="33" customHeight="1" x14ac:dyDescent="0.25">
      <c r="A60" s="184"/>
      <c r="B60" s="89"/>
      <c r="C60" s="90"/>
      <c r="D60" s="94"/>
      <c r="E60" s="95"/>
      <c r="F60" s="93"/>
      <c r="G60" s="16" t="str">
        <f t="shared" si="18"/>
        <v/>
      </c>
      <c r="H60" s="100"/>
      <c r="I60" s="100"/>
      <c r="J60" s="100"/>
      <c r="K60" s="100"/>
      <c r="L60" s="102"/>
      <c r="M60" s="146">
        <f t="shared" si="14"/>
        <v>0</v>
      </c>
      <c r="N60" s="101"/>
      <c r="O60" s="18">
        <f t="shared" si="15"/>
        <v>0</v>
      </c>
      <c r="P60" s="92"/>
      <c r="Q60" s="95"/>
      <c r="R60" s="131" t="str">
        <f t="shared" si="16"/>
        <v/>
      </c>
      <c r="S60" s="132">
        <f t="shared" si="17"/>
        <v>1</v>
      </c>
      <c r="T60" s="133" t="str">
        <f>IF(P60="Argentina","Argentina",IF(P60="","","Importados"))</f>
        <v/>
      </c>
      <c r="U60" s="72"/>
      <c r="V60" s="72"/>
      <c r="W60" s="72"/>
      <c r="X60" s="72"/>
      <c r="Y60" s="111"/>
      <c r="Z60" s="111"/>
      <c r="AA60" s="111"/>
      <c r="AB60" s="111"/>
      <c r="AC60" s="111"/>
      <c r="AD60" s="111"/>
      <c r="AE60" s="111"/>
      <c r="AF60" s="111"/>
      <c r="AG60" s="134"/>
      <c r="BY60"/>
      <c r="BZ60"/>
      <c r="CA60"/>
    </row>
    <row r="61" spans="1:79" ht="33" customHeight="1" x14ac:dyDescent="0.25">
      <c r="A61" s="184"/>
      <c r="B61" s="89"/>
      <c r="C61" s="90"/>
      <c r="D61" s="94"/>
      <c r="E61" s="95"/>
      <c r="F61" s="93"/>
      <c r="G61" s="16" t="str">
        <f t="shared" si="18"/>
        <v/>
      </c>
      <c r="H61" s="100"/>
      <c r="I61" s="100"/>
      <c r="J61" s="100"/>
      <c r="K61" s="100"/>
      <c r="L61" s="102"/>
      <c r="M61" s="146">
        <f t="shared" si="14"/>
        <v>0</v>
      </c>
      <c r="N61" s="101"/>
      <c r="O61" s="17">
        <f t="shared" si="15"/>
        <v>0</v>
      </c>
      <c r="P61" s="92"/>
      <c r="Q61" s="95"/>
      <c r="R61" s="131" t="str">
        <f t="shared" si="16"/>
        <v/>
      </c>
      <c r="S61" s="132">
        <f t="shared" si="17"/>
        <v>1</v>
      </c>
      <c r="T61" s="133" t="str">
        <f t="shared" si="19"/>
        <v/>
      </c>
      <c r="U61" s="72"/>
      <c r="V61" s="72"/>
      <c r="W61" s="72"/>
      <c r="X61" s="72"/>
      <c r="Y61" s="111"/>
      <c r="Z61" s="111"/>
      <c r="AA61" s="111"/>
      <c r="AB61" s="111"/>
      <c r="AC61" s="111"/>
      <c r="AD61" s="111"/>
      <c r="AE61" s="111"/>
      <c r="AF61" s="111"/>
      <c r="AG61" s="134"/>
      <c r="BY61"/>
      <c r="BZ61"/>
      <c r="CA61"/>
    </row>
    <row r="62" spans="1:79" ht="33" customHeight="1" x14ac:dyDescent="0.25">
      <c r="A62" s="163"/>
      <c r="B62" s="89"/>
      <c r="C62" s="90"/>
      <c r="D62" s="94"/>
      <c r="E62" s="95"/>
      <c r="F62" s="93"/>
      <c r="G62" s="16" t="str">
        <f t="shared" si="18"/>
        <v/>
      </c>
      <c r="H62" s="100"/>
      <c r="I62" s="100"/>
      <c r="J62" s="100"/>
      <c r="K62" s="100"/>
      <c r="L62" s="102"/>
      <c r="M62" s="146">
        <f t="shared" si="14"/>
        <v>0</v>
      </c>
      <c r="N62" s="101"/>
      <c r="O62" s="18">
        <f t="shared" si="15"/>
        <v>0</v>
      </c>
      <c r="P62" s="92"/>
      <c r="Q62" s="95"/>
      <c r="R62" s="131" t="str">
        <f t="shared" si="16"/>
        <v/>
      </c>
      <c r="S62" s="132">
        <f t="shared" si="17"/>
        <v>1</v>
      </c>
      <c r="T62" s="133" t="str">
        <f t="shared" si="19"/>
        <v/>
      </c>
      <c r="U62" s="72"/>
      <c r="V62" s="72"/>
      <c r="W62" s="72"/>
      <c r="X62" s="72"/>
      <c r="Y62" s="111"/>
      <c r="Z62" s="111"/>
      <c r="AA62" s="111"/>
      <c r="AB62" s="111"/>
      <c r="AC62" s="111"/>
      <c r="AD62" s="111"/>
      <c r="AE62" s="111"/>
      <c r="AF62" s="111"/>
      <c r="AG62" s="134"/>
      <c r="BY62"/>
      <c r="BZ62"/>
      <c r="CA62"/>
    </row>
    <row r="63" spans="1:79" ht="33" customHeight="1" x14ac:dyDescent="0.25">
      <c r="A63" s="28" t="s">
        <v>34</v>
      </c>
      <c r="B63" s="29"/>
      <c r="C63" s="29"/>
      <c r="D63" s="29"/>
      <c r="E63" s="29"/>
      <c r="F63" s="21"/>
      <c r="G63" s="30"/>
      <c r="H63" s="31"/>
      <c r="I63" s="31"/>
      <c r="J63" s="32"/>
      <c r="K63" s="32"/>
      <c r="L63" s="18">
        <f t="shared" ref="L63:N63" si="20">+SUM(L47:L62)</f>
        <v>0</v>
      </c>
      <c r="M63" s="147">
        <f>+SUM(M47:M62)</f>
        <v>0</v>
      </c>
      <c r="N63" s="18">
        <f t="shared" si="20"/>
        <v>0</v>
      </c>
      <c r="O63" s="18">
        <f>+M63-N63</f>
        <v>0</v>
      </c>
      <c r="P63" s="18"/>
      <c r="Q63" s="26"/>
      <c r="R63" s="133">
        <f>SUM(O47:O62)-O63</f>
        <v>0</v>
      </c>
      <c r="S63" s="132"/>
      <c r="T63" s="133"/>
      <c r="U63" s="72"/>
      <c r="V63" s="72"/>
      <c r="W63" s="72"/>
      <c r="X63" s="72"/>
      <c r="Y63" s="111"/>
      <c r="Z63" s="111"/>
      <c r="AA63" s="111"/>
      <c r="AB63" s="111"/>
      <c r="AC63" s="111"/>
      <c r="AD63" s="111"/>
      <c r="AE63" s="111"/>
      <c r="AF63" s="111"/>
      <c r="AG63" s="134"/>
      <c r="BY63"/>
      <c r="BZ63"/>
      <c r="CA63"/>
    </row>
    <row r="64" spans="1:79" ht="33" customHeight="1" x14ac:dyDescent="0.25">
      <c r="A64" s="181" t="str">
        <f>'Plan de Trabajo'!A30</f>
        <v>Etapa 4
(incluir denominación de la Etapa 4)</v>
      </c>
      <c r="B64" s="89"/>
      <c r="C64" s="90"/>
      <c r="D64" s="94"/>
      <c r="E64" s="95"/>
      <c r="F64" s="93"/>
      <c r="G64" s="16" t="str">
        <f>IF(F64="Maquinaria","CAPITAL",IF(F64="Equipos","CAPITAL",IF(F64="Mobiliarios","CAPITAL",IF(F64="Insumos (incluye gastos de ensayo de control)","CORRIENTE",IF(F64="Patentes, licencias y marcas","CORRIENTE",IF(F64="Certificaciones y habilitaciones","CORRIENTE",IF(F64="Reentrenamiento de recursos humanos relacionados con las actividades del PROYECTO","CORRIENTE",IF(F64="Gastos destinados a la adquisición de Servicios de Economía del Conocimiento","CORRIENTE",IF(F64="Servicios tercerizados de ensayos de control","CORRIENTE",IF(F64="Servicios tercerizados vinculados a la adquisición de máquinas y equipo","CORRIENTE",IF(F64="Servicios tercerizados vinculados a obras civiles edilicias","CORRIENTE",IF(F64="Servicios tercerizados vinculados a software","CORRIENTE",IF(F64="Servicios tercerizados vinculados a la realización de estudios intensivos en materia de Economía del Conocimiento","CORRIENTE",IF(F64="Servicios tercerizados de profesionales inscriptos en el Registro de Articuladores de la Economía del Conocimiento (Resolución 390/2020) para asesoramiento y/o asistencia en la gestión del proyecto presentado","CORRIENTE",IF(F64="Servicios tercerizados de profesionales que formen parte del equipo de trabajo que llevará adelante el proyecto","CORRIENTE",IF(F64="Gastos destinados a la construcción o acondicionamiento de lactarios (Obras civiles edilicias)","GÉNERO",IF(F64="Gastos destinados al equipamiento de lactarios","GÉNERO",IF(F64="Gastos no asociados al proyecto destinados a la capacitación del personal femenino que integra la EMPRESA, en Materia de Innovación, Tecnología y Actividades de la Economía del Conocimiento","GÉNERO",IF(F64="Gastos no asociados al proyecto destinados al financiamiento de cursos y/o carreras de especialización, destinados a contribuir en la formación académica del personal femenino que integra la EMPRESA","GÉNERO","")))))))))))))))))))</f>
        <v/>
      </c>
      <c r="H64" s="100"/>
      <c r="I64" s="100"/>
      <c r="J64" s="100"/>
      <c r="K64" s="100"/>
      <c r="L64" s="102"/>
      <c r="M64" s="146">
        <f t="shared" ref="M64:M79" si="21">J64*L64</f>
        <v>0</v>
      </c>
      <c r="N64" s="101"/>
      <c r="O64" s="17">
        <f t="shared" ref="O64:O79" si="22">M64-N64</f>
        <v>0</v>
      </c>
      <c r="P64" s="92"/>
      <c r="Q64" s="95"/>
      <c r="R64" s="131" t="str">
        <f t="shared" ref="R64:R79" si="23">IF(AND(M64&lt;&gt;0,OR(B64="",C64="",F64="",P64="")),"ERROR, falta completar la Actividad, el Beneficiario, el Tipo de gasto a financiar y/o el País de procedencia","")</f>
        <v/>
      </c>
      <c r="S64" s="132">
        <f t="shared" ref="S64:S79" si="24">IF(OR(C64=$A$104,C64=""),1,0)</f>
        <v>1</v>
      </c>
      <c r="T64" s="133" t="str">
        <f>IF(P64="Argentina","Argentina",IF(P64="","","Importados"))</f>
        <v/>
      </c>
      <c r="U64" s="72"/>
      <c r="V64" s="72"/>
      <c r="W64" s="72"/>
      <c r="X64" s="72"/>
      <c r="Y64" s="111"/>
      <c r="Z64" s="111"/>
      <c r="AA64" s="111"/>
      <c r="AB64" s="111"/>
      <c r="AC64" s="111"/>
      <c r="AD64" s="111"/>
      <c r="AE64" s="111"/>
      <c r="AF64" s="111"/>
      <c r="AG64" s="134"/>
      <c r="BY64"/>
      <c r="BZ64"/>
      <c r="CA64"/>
    </row>
    <row r="65" spans="1:79" ht="33" customHeight="1" x14ac:dyDescent="0.25">
      <c r="A65" s="184"/>
      <c r="B65" s="89"/>
      <c r="C65" s="90"/>
      <c r="D65" s="94"/>
      <c r="E65" s="95"/>
      <c r="F65" s="93"/>
      <c r="G65" s="16" t="str">
        <f t="shared" ref="G65:G79" si="25">IF(F65="Maquinaria","CAPITAL",IF(F65="Equipos","CAPITAL",IF(F65="Mobiliarios","CAPITAL",IF(F65="Insumos (incluye gastos de ensayo de control)","CORRIENTE",IF(F65="Patentes, licencias y marcas","CORRIENTE",IF(F65="Certificaciones y habilitaciones","CORRIENTE",IF(F65="Reentrenamiento de recursos humanos relacionados con las actividades del PROYECTO","CORRIENTE",IF(F65="Gastos destinados a la adquisición de Servicios de Economía del Conocimiento","CORRIENTE",IF(F65="Servicios tercerizados de ensayos de control","CORRIENTE",IF(F65="Servicios tercerizados vinculados a la adquisición de máquinas y equipo","CORRIENTE",IF(F65="Servicios tercerizados vinculados a obras civiles edilicias","CORRIENTE",IF(F65="Servicios tercerizados vinculados a software","CORRIENTE",IF(F65="Servicios tercerizados vinculados a la realización de estudios intensivos en materia de Economía del Conocimiento","CORRIENTE",IF(F65="Servicios tercerizados de profesionales inscriptos en el Registro de Articuladores de la Economía del Conocimiento (Resolución 390/2020) para asesoramiento y/o asistencia en la gestión del proyecto presentado","CORRIENTE",IF(F65="Servicios tercerizados de profesionales que formen parte del equipo de trabajo que llevará adelante el proyecto","CORRIENTE",IF(F65="Gastos destinados a la construcción o acondicionamiento de lactarios (Obras civiles edilicias)","GÉNERO",IF(F65="Gastos destinados al equipamiento de lactarios","GÉNERO",IF(F65="Gastos no asociados al proyecto destinados a la capacitación del personal femenino que integra la EMPRESA, en Materia de Innovación, Tecnología y Actividades de la Economía del Conocimiento","GÉNERO",IF(F65="Gastos no asociados al proyecto destinados al financiamiento de cursos y/o carreras de especialización, destinados a contribuir en la formación académica del personal femenino que integra la EMPRESA","GÉNERO","")))))))))))))))))))</f>
        <v/>
      </c>
      <c r="H65" s="100"/>
      <c r="I65" s="100"/>
      <c r="J65" s="100"/>
      <c r="K65" s="100"/>
      <c r="L65" s="102"/>
      <c r="M65" s="146">
        <f t="shared" si="21"/>
        <v>0</v>
      </c>
      <c r="N65" s="101"/>
      <c r="O65" s="18">
        <f t="shared" si="22"/>
        <v>0</v>
      </c>
      <c r="P65" s="92"/>
      <c r="Q65" s="95"/>
      <c r="R65" s="131" t="str">
        <f t="shared" si="23"/>
        <v/>
      </c>
      <c r="S65" s="132">
        <f t="shared" si="24"/>
        <v>1</v>
      </c>
      <c r="T65" s="133" t="str">
        <f t="shared" ref="T65:T79" si="26">IF(P65="Argentina","Argentina",IF(P65="","","Importados"))</f>
        <v/>
      </c>
      <c r="U65" s="72"/>
      <c r="V65" s="72"/>
      <c r="W65" s="72"/>
      <c r="X65" s="72"/>
      <c r="Y65" s="111"/>
      <c r="Z65" s="111"/>
      <c r="AA65" s="111"/>
      <c r="AB65" s="111"/>
      <c r="AC65" s="111"/>
      <c r="AD65" s="111"/>
      <c r="AE65" s="111"/>
      <c r="AF65" s="111"/>
      <c r="AG65" s="134"/>
      <c r="BY65"/>
      <c r="BZ65"/>
      <c r="CA65"/>
    </row>
    <row r="66" spans="1:79" ht="33" customHeight="1" x14ac:dyDescent="0.25">
      <c r="A66" s="184"/>
      <c r="B66" s="89"/>
      <c r="C66" s="90"/>
      <c r="D66" s="94"/>
      <c r="E66" s="95"/>
      <c r="F66" s="93"/>
      <c r="G66" s="16" t="str">
        <f t="shared" si="25"/>
        <v/>
      </c>
      <c r="H66" s="100"/>
      <c r="I66" s="100"/>
      <c r="J66" s="100"/>
      <c r="K66" s="100"/>
      <c r="L66" s="102"/>
      <c r="M66" s="146">
        <f t="shared" si="21"/>
        <v>0</v>
      </c>
      <c r="N66" s="101"/>
      <c r="O66" s="17">
        <f t="shared" si="22"/>
        <v>0</v>
      </c>
      <c r="P66" s="92"/>
      <c r="Q66" s="95"/>
      <c r="R66" s="131" t="str">
        <f t="shared" si="23"/>
        <v/>
      </c>
      <c r="S66" s="132">
        <f t="shared" si="24"/>
        <v>1</v>
      </c>
      <c r="T66" s="133" t="str">
        <f t="shared" si="26"/>
        <v/>
      </c>
      <c r="U66" s="72"/>
      <c r="V66" s="72"/>
      <c r="W66" s="72"/>
      <c r="X66" s="72"/>
      <c r="Y66" s="111"/>
      <c r="Z66" s="111"/>
      <c r="AA66" s="111"/>
      <c r="AB66" s="111"/>
      <c r="AC66" s="111"/>
      <c r="AD66" s="111"/>
      <c r="AE66" s="111"/>
      <c r="AF66" s="111"/>
      <c r="AG66" s="134"/>
      <c r="BY66"/>
      <c r="BZ66"/>
      <c r="CA66"/>
    </row>
    <row r="67" spans="1:79" ht="33" customHeight="1" x14ac:dyDescent="0.25">
      <c r="A67" s="184"/>
      <c r="B67" s="89"/>
      <c r="C67" s="90"/>
      <c r="D67" s="94"/>
      <c r="E67" s="95"/>
      <c r="F67" s="93"/>
      <c r="G67" s="16" t="str">
        <f t="shared" si="25"/>
        <v/>
      </c>
      <c r="H67" s="100"/>
      <c r="I67" s="100"/>
      <c r="J67" s="100"/>
      <c r="K67" s="100"/>
      <c r="L67" s="102"/>
      <c r="M67" s="146">
        <f t="shared" si="21"/>
        <v>0</v>
      </c>
      <c r="N67" s="101"/>
      <c r="O67" s="18">
        <f t="shared" si="22"/>
        <v>0</v>
      </c>
      <c r="P67" s="92"/>
      <c r="Q67" s="95"/>
      <c r="R67" s="131" t="str">
        <f t="shared" si="23"/>
        <v/>
      </c>
      <c r="S67" s="132">
        <f t="shared" si="24"/>
        <v>1</v>
      </c>
      <c r="T67" s="133" t="str">
        <f t="shared" si="26"/>
        <v/>
      </c>
      <c r="U67" s="72"/>
      <c r="V67" s="72"/>
      <c r="W67" s="72"/>
      <c r="X67" s="72"/>
      <c r="Y67" s="111"/>
      <c r="Z67" s="111"/>
      <c r="AA67" s="111"/>
      <c r="AB67" s="111"/>
      <c r="AC67" s="111"/>
      <c r="AD67" s="111"/>
      <c r="AE67" s="111"/>
      <c r="AF67" s="111"/>
      <c r="AG67" s="134"/>
      <c r="BY67"/>
      <c r="BZ67"/>
      <c r="CA67"/>
    </row>
    <row r="68" spans="1:79" ht="33" customHeight="1" x14ac:dyDescent="0.25">
      <c r="A68" s="184"/>
      <c r="B68" s="89"/>
      <c r="C68" s="90"/>
      <c r="D68" s="94"/>
      <c r="E68" s="95"/>
      <c r="F68" s="93"/>
      <c r="G68" s="16" t="str">
        <f t="shared" si="25"/>
        <v/>
      </c>
      <c r="H68" s="100"/>
      <c r="I68" s="100"/>
      <c r="J68" s="100"/>
      <c r="K68" s="100"/>
      <c r="L68" s="102"/>
      <c r="M68" s="146">
        <f t="shared" si="21"/>
        <v>0</v>
      </c>
      <c r="N68" s="101"/>
      <c r="O68" s="17">
        <f t="shared" si="22"/>
        <v>0</v>
      </c>
      <c r="P68" s="92"/>
      <c r="Q68" s="95"/>
      <c r="R68" s="131" t="str">
        <f t="shared" si="23"/>
        <v/>
      </c>
      <c r="S68" s="132">
        <f t="shared" si="24"/>
        <v>1</v>
      </c>
      <c r="T68" s="133" t="str">
        <f t="shared" si="26"/>
        <v/>
      </c>
      <c r="U68" s="72"/>
      <c r="V68" s="72"/>
      <c r="W68" s="72"/>
      <c r="X68" s="72"/>
      <c r="Y68" s="111"/>
      <c r="Z68" s="111"/>
      <c r="AA68" s="111"/>
      <c r="AB68" s="111"/>
      <c r="AC68" s="111"/>
      <c r="AD68" s="111"/>
      <c r="AE68" s="111"/>
      <c r="AF68" s="111"/>
      <c r="AG68" s="134"/>
      <c r="BY68"/>
      <c r="BZ68"/>
      <c r="CA68"/>
    </row>
    <row r="69" spans="1:79" ht="33" customHeight="1" x14ac:dyDescent="0.25">
      <c r="A69" s="184"/>
      <c r="B69" s="89"/>
      <c r="C69" s="90"/>
      <c r="D69" s="94"/>
      <c r="E69" s="95"/>
      <c r="F69" s="93"/>
      <c r="G69" s="16" t="str">
        <f t="shared" si="25"/>
        <v/>
      </c>
      <c r="H69" s="100"/>
      <c r="I69" s="100"/>
      <c r="J69" s="100"/>
      <c r="K69" s="100"/>
      <c r="L69" s="102"/>
      <c r="M69" s="146">
        <f t="shared" si="21"/>
        <v>0</v>
      </c>
      <c r="N69" s="101"/>
      <c r="O69" s="18">
        <f t="shared" si="22"/>
        <v>0</v>
      </c>
      <c r="P69" s="92"/>
      <c r="Q69" s="95"/>
      <c r="R69" s="131" t="str">
        <f t="shared" si="23"/>
        <v/>
      </c>
      <c r="S69" s="132">
        <f t="shared" si="24"/>
        <v>1</v>
      </c>
      <c r="T69" s="133" t="str">
        <f t="shared" si="26"/>
        <v/>
      </c>
      <c r="U69" s="72"/>
      <c r="V69" s="72"/>
      <c r="W69" s="72"/>
      <c r="X69" s="72"/>
      <c r="Y69" s="111"/>
      <c r="Z69" s="111"/>
      <c r="AA69" s="111"/>
      <c r="AB69" s="111"/>
      <c r="AC69" s="111"/>
      <c r="AD69" s="111"/>
      <c r="AE69" s="111"/>
      <c r="AF69" s="111"/>
      <c r="AG69" s="134"/>
      <c r="BY69"/>
      <c r="BZ69"/>
      <c r="CA69"/>
    </row>
    <row r="70" spans="1:79" ht="33" customHeight="1" x14ac:dyDescent="0.25">
      <c r="A70" s="184"/>
      <c r="B70" s="89"/>
      <c r="C70" s="90"/>
      <c r="D70" s="94"/>
      <c r="E70" s="95"/>
      <c r="F70" s="93"/>
      <c r="G70" s="16" t="str">
        <f t="shared" si="25"/>
        <v/>
      </c>
      <c r="H70" s="100"/>
      <c r="I70" s="100"/>
      <c r="J70" s="100"/>
      <c r="K70" s="100"/>
      <c r="L70" s="102"/>
      <c r="M70" s="146">
        <f t="shared" si="21"/>
        <v>0</v>
      </c>
      <c r="N70" s="101"/>
      <c r="O70" s="17">
        <f t="shared" si="22"/>
        <v>0</v>
      </c>
      <c r="P70" s="92"/>
      <c r="Q70" s="95"/>
      <c r="R70" s="131" t="str">
        <f t="shared" si="23"/>
        <v/>
      </c>
      <c r="S70" s="132">
        <f t="shared" si="24"/>
        <v>1</v>
      </c>
      <c r="T70" s="133" t="str">
        <f t="shared" si="26"/>
        <v/>
      </c>
      <c r="U70" s="72"/>
      <c r="V70" s="72"/>
      <c r="W70" s="72"/>
      <c r="X70" s="72"/>
      <c r="Y70" s="111"/>
      <c r="Z70" s="111"/>
      <c r="AA70" s="111"/>
      <c r="AB70" s="111"/>
      <c r="AC70" s="111"/>
      <c r="AD70" s="111"/>
      <c r="AE70" s="111"/>
      <c r="AF70" s="111"/>
      <c r="AG70" s="134"/>
      <c r="BY70"/>
      <c r="BZ70"/>
      <c r="CA70"/>
    </row>
    <row r="71" spans="1:79" ht="33" customHeight="1" x14ac:dyDescent="0.25">
      <c r="A71" s="184"/>
      <c r="B71" s="89"/>
      <c r="C71" s="90"/>
      <c r="D71" s="94"/>
      <c r="E71" s="95"/>
      <c r="F71" s="93"/>
      <c r="G71" s="16" t="str">
        <f t="shared" si="25"/>
        <v/>
      </c>
      <c r="H71" s="100"/>
      <c r="I71" s="100"/>
      <c r="J71" s="100"/>
      <c r="K71" s="100"/>
      <c r="L71" s="102"/>
      <c r="M71" s="146">
        <f t="shared" si="21"/>
        <v>0</v>
      </c>
      <c r="N71" s="101"/>
      <c r="O71" s="18">
        <f t="shared" si="22"/>
        <v>0</v>
      </c>
      <c r="P71" s="92"/>
      <c r="Q71" s="95"/>
      <c r="R71" s="131" t="str">
        <f t="shared" si="23"/>
        <v/>
      </c>
      <c r="S71" s="132">
        <f t="shared" si="24"/>
        <v>1</v>
      </c>
      <c r="T71" s="133" t="str">
        <f t="shared" si="26"/>
        <v/>
      </c>
      <c r="U71" s="72"/>
      <c r="V71" s="72"/>
      <c r="W71" s="72"/>
      <c r="X71" s="72"/>
      <c r="Y71" s="111"/>
      <c r="Z71" s="111"/>
      <c r="AA71" s="111"/>
      <c r="AB71" s="111"/>
      <c r="AC71" s="111"/>
      <c r="AD71" s="111"/>
      <c r="AE71" s="111"/>
      <c r="AF71" s="111"/>
      <c r="AG71" s="134"/>
      <c r="BY71"/>
      <c r="BZ71"/>
      <c r="CA71"/>
    </row>
    <row r="72" spans="1:79" ht="33" customHeight="1" x14ac:dyDescent="0.25">
      <c r="A72" s="184"/>
      <c r="B72" s="89"/>
      <c r="C72" s="90"/>
      <c r="D72" s="94"/>
      <c r="E72" s="95"/>
      <c r="F72" s="93"/>
      <c r="G72" s="16" t="str">
        <f t="shared" si="25"/>
        <v/>
      </c>
      <c r="H72" s="100"/>
      <c r="I72" s="100"/>
      <c r="J72" s="100"/>
      <c r="K72" s="100"/>
      <c r="L72" s="102"/>
      <c r="M72" s="146">
        <f t="shared" si="21"/>
        <v>0</v>
      </c>
      <c r="N72" s="101"/>
      <c r="O72" s="17">
        <f t="shared" si="22"/>
        <v>0</v>
      </c>
      <c r="P72" s="92"/>
      <c r="Q72" s="95"/>
      <c r="R72" s="131" t="str">
        <f t="shared" si="23"/>
        <v/>
      </c>
      <c r="S72" s="132">
        <f t="shared" si="24"/>
        <v>1</v>
      </c>
      <c r="T72" s="133" t="str">
        <f t="shared" si="26"/>
        <v/>
      </c>
      <c r="U72" s="72"/>
      <c r="V72" s="72"/>
      <c r="W72" s="72"/>
      <c r="X72" s="72"/>
      <c r="Y72" s="111"/>
      <c r="Z72" s="111"/>
      <c r="AA72" s="111"/>
      <c r="AB72" s="111"/>
      <c r="AC72" s="111"/>
      <c r="AD72" s="111"/>
      <c r="AE72" s="111"/>
      <c r="AF72" s="111"/>
      <c r="AG72" s="134"/>
      <c r="BY72"/>
      <c r="BZ72"/>
      <c r="CA72"/>
    </row>
    <row r="73" spans="1:79" ht="33" customHeight="1" x14ac:dyDescent="0.25">
      <c r="A73" s="184"/>
      <c r="B73" s="89"/>
      <c r="C73" s="90"/>
      <c r="D73" s="94"/>
      <c r="E73" s="95"/>
      <c r="F73" s="93"/>
      <c r="G73" s="16" t="str">
        <f t="shared" si="25"/>
        <v/>
      </c>
      <c r="H73" s="100"/>
      <c r="I73" s="100"/>
      <c r="J73" s="100"/>
      <c r="K73" s="100"/>
      <c r="L73" s="102"/>
      <c r="M73" s="146">
        <f t="shared" si="21"/>
        <v>0</v>
      </c>
      <c r="N73" s="101"/>
      <c r="O73" s="18">
        <f t="shared" si="22"/>
        <v>0</v>
      </c>
      <c r="P73" s="92"/>
      <c r="Q73" s="95"/>
      <c r="R73" s="131" t="str">
        <f t="shared" si="23"/>
        <v/>
      </c>
      <c r="S73" s="132">
        <f t="shared" si="24"/>
        <v>1</v>
      </c>
      <c r="T73" s="133" t="str">
        <f t="shared" si="26"/>
        <v/>
      </c>
      <c r="U73" s="72"/>
      <c r="V73" s="72"/>
      <c r="W73" s="72"/>
      <c r="X73" s="72"/>
      <c r="Y73" s="111"/>
      <c r="Z73" s="111"/>
      <c r="AA73" s="111"/>
      <c r="AB73" s="111"/>
      <c r="AC73" s="111"/>
      <c r="AD73" s="111"/>
      <c r="AE73" s="111"/>
      <c r="AF73" s="111"/>
      <c r="AG73" s="134"/>
      <c r="BY73"/>
      <c r="BZ73"/>
      <c r="CA73"/>
    </row>
    <row r="74" spans="1:79" ht="33" customHeight="1" x14ac:dyDescent="0.25">
      <c r="A74" s="184"/>
      <c r="B74" s="89"/>
      <c r="C74" s="90"/>
      <c r="D74" s="94"/>
      <c r="E74" s="95"/>
      <c r="F74" s="93"/>
      <c r="G74" s="16" t="str">
        <f t="shared" si="25"/>
        <v/>
      </c>
      <c r="H74" s="100"/>
      <c r="I74" s="100"/>
      <c r="J74" s="100"/>
      <c r="K74" s="100"/>
      <c r="L74" s="102"/>
      <c r="M74" s="146">
        <f t="shared" si="21"/>
        <v>0</v>
      </c>
      <c r="N74" s="101"/>
      <c r="O74" s="17">
        <f t="shared" si="22"/>
        <v>0</v>
      </c>
      <c r="P74" s="92"/>
      <c r="Q74" s="95"/>
      <c r="R74" s="131" t="str">
        <f t="shared" si="23"/>
        <v/>
      </c>
      <c r="S74" s="132">
        <f t="shared" si="24"/>
        <v>1</v>
      </c>
      <c r="T74" s="133" t="str">
        <f t="shared" si="26"/>
        <v/>
      </c>
      <c r="U74" s="72"/>
      <c r="V74" s="72"/>
      <c r="W74" s="72"/>
      <c r="X74" s="72"/>
      <c r="Y74" s="111"/>
      <c r="Z74" s="111"/>
      <c r="AA74" s="111"/>
      <c r="AB74" s="111"/>
      <c r="AC74" s="111"/>
      <c r="AD74" s="111"/>
      <c r="AE74" s="111"/>
      <c r="AF74" s="111"/>
      <c r="AG74" s="134"/>
      <c r="BY74"/>
      <c r="BZ74"/>
      <c r="CA74"/>
    </row>
    <row r="75" spans="1:79" ht="33" customHeight="1" x14ac:dyDescent="0.25">
      <c r="A75" s="184"/>
      <c r="B75" s="89"/>
      <c r="C75" s="90"/>
      <c r="D75" s="94"/>
      <c r="E75" s="95"/>
      <c r="F75" s="93"/>
      <c r="G75" s="16" t="str">
        <f t="shared" si="25"/>
        <v/>
      </c>
      <c r="H75" s="100"/>
      <c r="I75" s="100"/>
      <c r="J75" s="100"/>
      <c r="K75" s="100"/>
      <c r="L75" s="102"/>
      <c r="M75" s="146">
        <f t="shared" si="21"/>
        <v>0</v>
      </c>
      <c r="N75" s="101"/>
      <c r="O75" s="18">
        <f t="shared" si="22"/>
        <v>0</v>
      </c>
      <c r="P75" s="92"/>
      <c r="Q75" s="95"/>
      <c r="R75" s="131" t="str">
        <f t="shared" si="23"/>
        <v/>
      </c>
      <c r="S75" s="132">
        <f t="shared" si="24"/>
        <v>1</v>
      </c>
      <c r="T75" s="133" t="str">
        <f t="shared" si="26"/>
        <v/>
      </c>
      <c r="U75" s="72"/>
      <c r="V75" s="72"/>
      <c r="W75" s="72"/>
      <c r="X75" s="72"/>
      <c r="Y75" s="111"/>
      <c r="Z75" s="111"/>
      <c r="AA75" s="111"/>
      <c r="AB75" s="111"/>
      <c r="AC75" s="111"/>
      <c r="AD75" s="111"/>
      <c r="AE75" s="111"/>
      <c r="AF75" s="111"/>
      <c r="AG75" s="134"/>
      <c r="BY75"/>
      <c r="BZ75"/>
      <c r="CA75"/>
    </row>
    <row r="76" spans="1:79" ht="33" customHeight="1" x14ac:dyDescent="0.25">
      <c r="A76" s="184"/>
      <c r="B76" s="89"/>
      <c r="C76" s="90"/>
      <c r="D76" s="94"/>
      <c r="E76" s="95"/>
      <c r="F76" s="93"/>
      <c r="G76" s="16" t="str">
        <f t="shared" si="25"/>
        <v/>
      </c>
      <c r="H76" s="100"/>
      <c r="I76" s="100"/>
      <c r="J76" s="100"/>
      <c r="K76" s="100"/>
      <c r="L76" s="102"/>
      <c r="M76" s="146">
        <f t="shared" si="21"/>
        <v>0</v>
      </c>
      <c r="N76" s="101"/>
      <c r="O76" s="17">
        <f t="shared" si="22"/>
        <v>0</v>
      </c>
      <c r="P76" s="92"/>
      <c r="Q76" s="95"/>
      <c r="R76" s="131" t="str">
        <f t="shared" si="23"/>
        <v/>
      </c>
      <c r="S76" s="132">
        <f t="shared" si="24"/>
        <v>1</v>
      </c>
      <c r="T76" s="133" t="str">
        <f t="shared" si="26"/>
        <v/>
      </c>
      <c r="U76" s="72"/>
      <c r="V76" s="72"/>
      <c r="W76" s="72"/>
      <c r="X76" s="72"/>
      <c r="Y76" s="111"/>
      <c r="Z76" s="111"/>
      <c r="AA76" s="111"/>
      <c r="AB76" s="111"/>
      <c r="AC76" s="111"/>
      <c r="AD76" s="111"/>
      <c r="AE76" s="111"/>
      <c r="AF76" s="111"/>
      <c r="AG76" s="134"/>
      <c r="BY76"/>
      <c r="BZ76"/>
      <c r="CA76"/>
    </row>
    <row r="77" spans="1:79" ht="33" customHeight="1" x14ac:dyDescent="0.25">
      <c r="A77" s="184"/>
      <c r="B77" s="89"/>
      <c r="C77" s="90"/>
      <c r="D77" s="94"/>
      <c r="E77" s="95"/>
      <c r="F77" s="93"/>
      <c r="G77" s="16" t="str">
        <f t="shared" si="25"/>
        <v/>
      </c>
      <c r="H77" s="100"/>
      <c r="I77" s="100"/>
      <c r="J77" s="100"/>
      <c r="K77" s="100"/>
      <c r="L77" s="102"/>
      <c r="M77" s="146">
        <f t="shared" si="21"/>
        <v>0</v>
      </c>
      <c r="N77" s="101"/>
      <c r="O77" s="18">
        <f t="shared" si="22"/>
        <v>0</v>
      </c>
      <c r="P77" s="92"/>
      <c r="Q77" s="95"/>
      <c r="R77" s="131" t="str">
        <f t="shared" si="23"/>
        <v/>
      </c>
      <c r="S77" s="132">
        <f t="shared" si="24"/>
        <v>1</v>
      </c>
      <c r="T77" s="133" t="str">
        <f t="shared" si="26"/>
        <v/>
      </c>
      <c r="U77" s="72"/>
      <c r="V77" s="72"/>
      <c r="W77" s="72"/>
      <c r="X77" s="72"/>
      <c r="Y77" s="111"/>
      <c r="Z77" s="111"/>
      <c r="AA77" s="111"/>
      <c r="AB77" s="111"/>
      <c r="AC77" s="111"/>
      <c r="AD77" s="111"/>
      <c r="AE77" s="111"/>
      <c r="AF77" s="111"/>
      <c r="AG77" s="134"/>
      <c r="BY77"/>
      <c r="BZ77"/>
      <c r="CA77"/>
    </row>
    <row r="78" spans="1:79" ht="33" customHeight="1" x14ac:dyDescent="0.25">
      <c r="A78" s="184"/>
      <c r="B78" s="89"/>
      <c r="C78" s="90"/>
      <c r="D78" s="94"/>
      <c r="E78" s="95"/>
      <c r="F78" s="93"/>
      <c r="G78" s="16" t="str">
        <f t="shared" si="25"/>
        <v/>
      </c>
      <c r="H78" s="100"/>
      <c r="I78" s="100"/>
      <c r="J78" s="100"/>
      <c r="K78" s="100"/>
      <c r="L78" s="102"/>
      <c r="M78" s="146">
        <f t="shared" si="21"/>
        <v>0</v>
      </c>
      <c r="N78" s="101"/>
      <c r="O78" s="17">
        <f t="shared" si="22"/>
        <v>0</v>
      </c>
      <c r="P78" s="92"/>
      <c r="Q78" s="95"/>
      <c r="R78" s="131" t="str">
        <f t="shared" si="23"/>
        <v/>
      </c>
      <c r="S78" s="132">
        <f t="shared" si="24"/>
        <v>1</v>
      </c>
      <c r="T78" s="133" t="str">
        <f t="shared" si="26"/>
        <v/>
      </c>
      <c r="U78" s="72"/>
      <c r="V78" s="72"/>
      <c r="W78" s="72"/>
      <c r="X78" s="72"/>
      <c r="Y78" s="111"/>
      <c r="Z78" s="111"/>
      <c r="AA78" s="111"/>
      <c r="AB78" s="111"/>
      <c r="AC78" s="111"/>
      <c r="AD78" s="111"/>
      <c r="AE78" s="111"/>
      <c r="AF78" s="111"/>
      <c r="AG78" s="134"/>
      <c r="BY78"/>
      <c r="BZ78"/>
      <c r="CA78"/>
    </row>
    <row r="79" spans="1:79" ht="33" customHeight="1" x14ac:dyDescent="0.25">
      <c r="A79" s="163"/>
      <c r="B79" s="89"/>
      <c r="C79" s="90"/>
      <c r="D79" s="94"/>
      <c r="E79" s="95"/>
      <c r="F79" s="93"/>
      <c r="G79" s="16" t="str">
        <f t="shared" si="25"/>
        <v/>
      </c>
      <c r="H79" s="100"/>
      <c r="I79" s="100"/>
      <c r="J79" s="100"/>
      <c r="K79" s="100"/>
      <c r="L79" s="102"/>
      <c r="M79" s="146">
        <f t="shared" si="21"/>
        <v>0</v>
      </c>
      <c r="N79" s="101"/>
      <c r="O79" s="18">
        <f t="shared" si="22"/>
        <v>0</v>
      </c>
      <c r="P79" s="92"/>
      <c r="Q79" s="95"/>
      <c r="R79" s="131" t="str">
        <f t="shared" si="23"/>
        <v/>
      </c>
      <c r="S79" s="132">
        <f t="shared" si="24"/>
        <v>1</v>
      </c>
      <c r="T79" s="133" t="str">
        <f t="shared" si="26"/>
        <v/>
      </c>
      <c r="U79" s="72"/>
      <c r="V79" s="72"/>
      <c r="W79" s="72"/>
      <c r="X79" s="72"/>
      <c r="Y79" s="111"/>
      <c r="Z79" s="111"/>
      <c r="AA79" s="111"/>
      <c r="AB79" s="111"/>
      <c r="AC79" s="111"/>
      <c r="AD79" s="111"/>
      <c r="AE79" s="111"/>
      <c r="AF79" s="111"/>
      <c r="AG79" s="134"/>
      <c r="BY79"/>
      <c r="BZ79"/>
      <c r="CA79"/>
    </row>
    <row r="80" spans="1:79" ht="33" customHeight="1" x14ac:dyDescent="0.25">
      <c r="A80" s="33" t="s">
        <v>35</v>
      </c>
      <c r="B80" s="23"/>
      <c r="C80" s="23"/>
      <c r="D80" s="23"/>
      <c r="E80" s="23"/>
      <c r="F80" s="21"/>
      <c r="G80" s="30"/>
      <c r="H80" s="25"/>
      <c r="I80" s="25"/>
      <c r="J80" s="32"/>
      <c r="K80" s="32"/>
      <c r="L80" s="18">
        <f t="shared" ref="L80:N80" si="27">+SUM(L64:L79)</f>
        <v>0</v>
      </c>
      <c r="M80" s="147">
        <f>+SUM(M64:M79)</f>
        <v>0</v>
      </c>
      <c r="N80" s="18">
        <f t="shared" si="27"/>
        <v>0</v>
      </c>
      <c r="O80" s="18">
        <f>+M80-N80</f>
        <v>0</v>
      </c>
      <c r="P80" s="18"/>
      <c r="Q80" s="26"/>
      <c r="R80" s="133">
        <f>SUM(O64:O79)-O80</f>
        <v>0</v>
      </c>
      <c r="S80" s="132"/>
      <c r="T80" s="133"/>
      <c r="U80" s="72"/>
      <c r="V80" s="72"/>
      <c r="W80" s="72"/>
      <c r="X80" s="72"/>
      <c r="Y80" s="111"/>
      <c r="Z80" s="111"/>
      <c r="AA80" s="111"/>
      <c r="AB80" s="111"/>
      <c r="AC80" s="111"/>
      <c r="AD80" s="111"/>
      <c r="AE80" s="111"/>
      <c r="AF80" s="111"/>
      <c r="AG80" s="134"/>
      <c r="BY80"/>
      <c r="BZ80"/>
      <c r="CA80"/>
    </row>
    <row r="81" spans="1:79" ht="33" customHeight="1" x14ac:dyDescent="0.25">
      <c r="A81" s="181" t="str">
        <f>'Plan de Trabajo'!A36</f>
        <v>Etapa 5
(incluir denominación de la Etapa 5)</v>
      </c>
      <c r="B81" s="89"/>
      <c r="C81" s="90"/>
      <c r="D81" s="94"/>
      <c r="E81" s="95"/>
      <c r="F81" s="93"/>
      <c r="G81" s="16" t="str">
        <f>IF(F81="Maquinaria","CAPITAL",IF(F81="Equipos","CAPITAL",IF(F81="Mobiliarios","CAPITAL",IF(F81="Insumos (incluye gastos de ensayo de control)","CORRIENTE",IF(F81="Patentes, licencias y marcas","CORRIENTE",IF(F81="Certificaciones y habilitaciones","CORRIENTE",IF(F81="Reentrenamiento de recursos humanos relacionados con las actividades del PROYECTO","CORRIENTE",IF(F81="Gastos destinados a la adquisición de Servicios de Economía del Conocimiento","CORRIENTE",IF(F81="Servicios tercerizados de ensayos de control","CORRIENTE",IF(F81="Servicios tercerizados vinculados a la adquisición de máquinas y equipo","CORRIENTE",IF(F81="Servicios tercerizados vinculados a obras civiles edilicias","CORRIENTE",IF(F81="Servicios tercerizados vinculados a software","CORRIENTE",IF(F81="Servicios tercerizados vinculados a la realización de estudios intensivos en materia de Economía del Conocimiento","CORRIENTE",IF(F81="Servicios tercerizados de profesionales inscriptos en el Registro de Articuladores de la Economía del Conocimiento (Resolución 390/2020) para asesoramiento y/o asistencia en la gestión del proyecto presentado","CORRIENTE",IF(F81="Servicios tercerizados de profesionales que formen parte del equipo de trabajo que llevará adelante el proyecto","CORRIENTE",IF(F81="Gastos destinados a la construcción o acondicionamiento de lactarios (Obras civiles edilicias)","GÉNERO",IF(F81="Gastos destinados al equipamiento de lactarios","GÉNERO",IF(F81="Gastos no asociados al proyecto destinados a la capacitación del personal femenino que integra la EMPRESA, en Materia de Innovación, Tecnología y Actividades de la Economía del Conocimiento","GÉNERO",IF(F81="Gastos no asociados al proyecto destinados al financiamiento de cursos y/o carreras de especialización, destinados a contribuir en la formación académica del personal femenino que integra la EMPRESA","GÉNERO","")))))))))))))))))))</f>
        <v/>
      </c>
      <c r="H81" s="100"/>
      <c r="I81" s="100"/>
      <c r="J81" s="100"/>
      <c r="K81" s="100"/>
      <c r="L81" s="102"/>
      <c r="M81" s="146">
        <f t="shared" ref="M81:M96" si="28">J81*L81</f>
        <v>0</v>
      </c>
      <c r="N81" s="101"/>
      <c r="O81" s="17">
        <f t="shared" ref="O81:O96" si="29">M81-N81</f>
        <v>0</v>
      </c>
      <c r="P81" s="92"/>
      <c r="Q81" s="95"/>
      <c r="R81" s="131" t="str">
        <f t="shared" ref="R81:R96" si="30">IF(AND(M81&lt;&gt;0,OR(B81="",C81="",F81="",P81="")),"ERROR, falta completar la Actividad, el Beneficiario, el Tipo de gasto a financiar y/o el País de procedencia","")</f>
        <v/>
      </c>
      <c r="S81" s="132">
        <f t="shared" ref="S81:S96" si="31">IF(OR(C81=$A$104,C81=""),1,0)</f>
        <v>1</v>
      </c>
      <c r="T81" s="133" t="str">
        <f>IF(P81="Argentina","Argentina",IF(P81="","","Importados"))</f>
        <v/>
      </c>
      <c r="U81" s="72"/>
      <c r="V81" s="72"/>
      <c r="W81" s="72"/>
      <c r="X81" s="72"/>
      <c r="Y81" s="111"/>
      <c r="Z81" s="111"/>
      <c r="AA81" s="111"/>
      <c r="AB81" s="111"/>
      <c r="AC81" s="111"/>
      <c r="AD81" s="111"/>
      <c r="AE81" s="111"/>
      <c r="AF81" s="111"/>
      <c r="AG81" s="134"/>
      <c r="BY81"/>
      <c r="BZ81"/>
      <c r="CA81"/>
    </row>
    <row r="82" spans="1:79" ht="33" customHeight="1" x14ac:dyDescent="0.25">
      <c r="A82" s="184"/>
      <c r="B82" s="89"/>
      <c r="C82" s="90"/>
      <c r="D82" s="94"/>
      <c r="E82" s="95"/>
      <c r="F82" s="93"/>
      <c r="G82" s="16" t="str">
        <f t="shared" ref="G82:G96" si="32">IF(F82="Maquinaria","CAPITAL",IF(F82="Equipos","CAPITAL",IF(F82="Mobiliarios","CAPITAL",IF(F82="Insumos (incluye gastos de ensayo de control)","CORRIENTE",IF(F82="Patentes, licencias y marcas","CORRIENTE",IF(F82="Certificaciones y habilitaciones","CORRIENTE",IF(F82="Reentrenamiento de recursos humanos relacionados con las actividades del PROYECTO","CORRIENTE",IF(F82="Gastos destinados a la adquisición de Servicios de Economía del Conocimiento","CORRIENTE",IF(F82="Servicios tercerizados de ensayos de control","CORRIENTE",IF(F82="Servicios tercerizados vinculados a la adquisición de máquinas y equipo","CORRIENTE",IF(F82="Servicios tercerizados vinculados a obras civiles edilicias","CORRIENTE",IF(F82="Servicios tercerizados vinculados a software","CORRIENTE",IF(F82="Servicios tercerizados vinculados a la realización de estudios intensivos en materia de Economía del Conocimiento","CORRIENTE",IF(F82="Servicios tercerizados de profesionales inscriptos en el Registro de Articuladores de la Economía del Conocimiento (Resolución 390/2020) para asesoramiento y/o asistencia en la gestión del proyecto presentado","CORRIENTE",IF(F82="Servicios tercerizados de profesionales que formen parte del equipo de trabajo que llevará adelante el proyecto","CORRIENTE",IF(F82="Gastos destinados a la construcción o acondicionamiento de lactarios (Obras civiles edilicias)","GÉNERO",IF(F82="Gastos destinados al equipamiento de lactarios","GÉNERO",IF(F82="Gastos no asociados al proyecto destinados a la capacitación del personal femenino que integra la EMPRESA, en Materia de Innovación, Tecnología y Actividades de la Economía del Conocimiento","GÉNERO",IF(F82="Gastos no asociados al proyecto destinados al financiamiento de cursos y/o carreras de especialización, destinados a contribuir en la formación académica del personal femenino que integra la EMPRESA","GÉNERO","")))))))))))))))))))</f>
        <v/>
      </c>
      <c r="H82" s="100"/>
      <c r="I82" s="100"/>
      <c r="J82" s="100"/>
      <c r="K82" s="100"/>
      <c r="L82" s="102"/>
      <c r="M82" s="146">
        <f t="shared" si="28"/>
        <v>0</v>
      </c>
      <c r="N82" s="101"/>
      <c r="O82" s="18">
        <f t="shared" si="29"/>
        <v>0</v>
      </c>
      <c r="P82" s="92"/>
      <c r="Q82" s="95"/>
      <c r="R82" s="131" t="str">
        <f t="shared" si="30"/>
        <v/>
      </c>
      <c r="S82" s="132">
        <f t="shared" si="31"/>
        <v>1</v>
      </c>
      <c r="T82" s="133" t="str">
        <f t="shared" ref="T82:T96" si="33">IF(P82="Argentina","Argentina",IF(P82="","","Importados"))</f>
        <v/>
      </c>
      <c r="U82" s="72"/>
      <c r="V82" s="72"/>
      <c r="W82" s="72"/>
      <c r="X82" s="72"/>
      <c r="Y82" s="111"/>
      <c r="Z82" s="111"/>
      <c r="AA82" s="111"/>
      <c r="AB82" s="111"/>
      <c r="AC82" s="111"/>
      <c r="AD82" s="111"/>
      <c r="AE82" s="111"/>
      <c r="AF82" s="111"/>
      <c r="AG82" s="134"/>
      <c r="BY82"/>
      <c r="BZ82"/>
      <c r="CA82"/>
    </row>
    <row r="83" spans="1:79" ht="33" customHeight="1" x14ac:dyDescent="0.25">
      <c r="A83" s="184"/>
      <c r="B83" s="89"/>
      <c r="C83" s="90"/>
      <c r="D83" s="94"/>
      <c r="E83" s="95"/>
      <c r="F83" s="93"/>
      <c r="G83" s="16" t="str">
        <f t="shared" si="32"/>
        <v/>
      </c>
      <c r="H83" s="100"/>
      <c r="I83" s="100"/>
      <c r="J83" s="100"/>
      <c r="K83" s="100"/>
      <c r="L83" s="102"/>
      <c r="M83" s="146">
        <f t="shared" si="28"/>
        <v>0</v>
      </c>
      <c r="N83" s="101"/>
      <c r="O83" s="17">
        <f t="shared" si="29"/>
        <v>0</v>
      </c>
      <c r="P83" s="92"/>
      <c r="Q83" s="95"/>
      <c r="R83" s="131" t="str">
        <f t="shared" si="30"/>
        <v/>
      </c>
      <c r="S83" s="132">
        <f t="shared" si="31"/>
        <v>1</v>
      </c>
      <c r="T83" s="133" t="str">
        <f t="shared" si="33"/>
        <v/>
      </c>
      <c r="U83" s="72"/>
      <c r="V83" s="72"/>
      <c r="W83" s="72"/>
      <c r="X83" s="72"/>
      <c r="Y83" s="111"/>
      <c r="Z83" s="111"/>
      <c r="AA83" s="111"/>
      <c r="AB83" s="111"/>
      <c r="AC83" s="111"/>
      <c r="AD83" s="111"/>
      <c r="AE83" s="111"/>
      <c r="AF83" s="111"/>
      <c r="AG83" s="134"/>
      <c r="BY83"/>
      <c r="BZ83"/>
      <c r="CA83"/>
    </row>
    <row r="84" spans="1:79" ht="33" customHeight="1" x14ac:dyDescent="0.25">
      <c r="A84" s="184"/>
      <c r="B84" s="89"/>
      <c r="C84" s="90"/>
      <c r="D84" s="94"/>
      <c r="E84" s="95"/>
      <c r="F84" s="93"/>
      <c r="G84" s="16" t="str">
        <f t="shared" si="32"/>
        <v/>
      </c>
      <c r="H84" s="100"/>
      <c r="I84" s="100"/>
      <c r="J84" s="100"/>
      <c r="K84" s="100"/>
      <c r="L84" s="102"/>
      <c r="M84" s="146">
        <f t="shared" si="28"/>
        <v>0</v>
      </c>
      <c r="N84" s="101"/>
      <c r="O84" s="18">
        <f t="shared" si="29"/>
        <v>0</v>
      </c>
      <c r="P84" s="92"/>
      <c r="Q84" s="95"/>
      <c r="R84" s="131" t="str">
        <f t="shared" si="30"/>
        <v/>
      </c>
      <c r="S84" s="132">
        <f t="shared" si="31"/>
        <v>1</v>
      </c>
      <c r="T84" s="133" t="str">
        <f t="shared" si="33"/>
        <v/>
      </c>
      <c r="U84" s="72"/>
      <c r="V84" s="72"/>
      <c r="W84" s="72"/>
      <c r="X84" s="72"/>
      <c r="Y84" s="111"/>
      <c r="Z84" s="111"/>
      <c r="AA84" s="111"/>
      <c r="AB84" s="111"/>
      <c r="AC84" s="111"/>
      <c r="AD84" s="111"/>
      <c r="AE84" s="111"/>
      <c r="AF84" s="111"/>
      <c r="AG84" s="134"/>
      <c r="BY84"/>
      <c r="BZ84"/>
      <c r="CA84"/>
    </row>
    <row r="85" spans="1:79" ht="33" customHeight="1" x14ac:dyDescent="0.25">
      <c r="A85" s="184"/>
      <c r="B85" s="89"/>
      <c r="C85" s="90"/>
      <c r="D85" s="94"/>
      <c r="E85" s="95"/>
      <c r="F85" s="93"/>
      <c r="G85" s="16" t="str">
        <f t="shared" si="32"/>
        <v/>
      </c>
      <c r="H85" s="100"/>
      <c r="I85" s="100"/>
      <c r="J85" s="100"/>
      <c r="K85" s="100"/>
      <c r="L85" s="102"/>
      <c r="M85" s="146">
        <f t="shared" si="28"/>
        <v>0</v>
      </c>
      <c r="N85" s="101"/>
      <c r="O85" s="17">
        <f t="shared" si="29"/>
        <v>0</v>
      </c>
      <c r="P85" s="92"/>
      <c r="Q85" s="95"/>
      <c r="R85" s="131" t="str">
        <f t="shared" si="30"/>
        <v/>
      </c>
      <c r="S85" s="132">
        <f t="shared" si="31"/>
        <v>1</v>
      </c>
      <c r="T85" s="133" t="str">
        <f t="shared" si="33"/>
        <v/>
      </c>
      <c r="U85" s="72"/>
      <c r="V85" s="72"/>
      <c r="W85" s="72"/>
      <c r="X85" s="72"/>
      <c r="Y85" s="111"/>
      <c r="Z85" s="111"/>
      <c r="AA85" s="111"/>
      <c r="AB85" s="111"/>
      <c r="AC85" s="111"/>
      <c r="AD85" s="111"/>
      <c r="AE85" s="111"/>
      <c r="AF85" s="111"/>
      <c r="AG85" s="134"/>
      <c r="BY85"/>
      <c r="BZ85"/>
      <c r="CA85"/>
    </row>
    <row r="86" spans="1:79" ht="33" customHeight="1" x14ac:dyDescent="0.25">
      <c r="A86" s="184"/>
      <c r="B86" s="89"/>
      <c r="C86" s="90"/>
      <c r="D86" s="94"/>
      <c r="E86" s="95"/>
      <c r="F86" s="93"/>
      <c r="G86" s="16" t="str">
        <f t="shared" si="32"/>
        <v/>
      </c>
      <c r="H86" s="100"/>
      <c r="I86" s="100"/>
      <c r="J86" s="100"/>
      <c r="K86" s="100"/>
      <c r="L86" s="102"/>
      <c r="M86" s="146">
        <f t="shared" si="28"/>
        <v>0</v>
      </c>
      <c r="N86" s="101"/>
      <c r="O86" s="18">
        <f t="shared" si="29"/>
        <v>0</v>
      </c>
      <c r="P86" s="92"/>
      <c r="Q86" s="95"/>
      <c r="R86" s="131" t="str">
        <f t="shared" si="30"/>
        <v/>
      </c>
      <c r="S86" s="132">
        <f t="shared" si="31"/>
        <v>1</v>
      </c>
      <c r="T86" s="133" t="str">
        <f t="shared" si="33"/>
        <v/>
      </c>
      <c r="U86" s="72"/>
      <c r="V86" s="72"/>
      <c r="W86" s="72"/>
      <c r="X86" s="72"/>
      <c r="Y86" s="111"/>
      <c r="Z86" s="111"/>
      <c r="AA86" s="111"/>
      <c r="AB86" s="111"/>
      <c r="AC86" s="111"/>
      <c r="AD86" s="111"/>
      <c r="AE86" s="111"/>
      <c r="AF86" s="111"/>
      <c r="AG86" s="134"/>
      <c r="BY86"/>
      <c r="BZ86"/>
      <c r="CA86"/>
    </row>
    <row r="87" spans="1:79" ht="33" customHeight="1" x14ac:dyDescent="0.25">
      <c r="A87" s="184"/>
      <c r="B87" s="89"/>
      <c r="C87" s="90"/>
      <c r="D87" s="94"/>
      <c r="E87" s="95"/>
      <c r="F87" s="93"/>
      <c r="G87" s="16" t="str">
        <f t="shared" si="32"/>
        <v/>
      </c>
      <c r="H87" s="100"/>
      <c r="I87" s="100"/>
      <c r="J87" s="100"/>
      <c r="K87" s="100"/>
      <c r="L87" s="102"/>
      <c r="M87" s="146">
        <f t="shared" si="28"/>
        <v>0</v>
      </c>
      <c r="N87" s="101"/>
      <c r="O87" s="17">
        <f t="shared" si="29"/>
        <v>0</v>
      </c>
      <c r="P87" s="92"/>
      <c r="Q87" s="95"/>
      <c r="R87" s="131" t="str">
        <f t="shared" si="30"/>
        <v/>
      </c>
      <c r="S87" s="132">
        <f t="shared" si="31"/>
        <v>1</v>
      </c>
      <c r="T87" s="133" t="str">
        <f t="shared" si="33"/>
        <v/>
      </c>
      <c r="U87" s="72"/>
      <c r="V87" s="72"/>
      <c r="W87" s="72"/>
      <c r="X87" s="72"/>
      <c r="Y87" s="111"/>
      <c r="Z87" s="111"/>
      <c r="AA87" s="111"/>
      <c r="AB87" s="111"/>
      <c r="AC87" s="111"/>
      <c r="AD87" s="111"/>
      <c r="AE87" s="111"/>
      <c r="AF87" s="111"/>
      <c r="AG87" s="134"/>
      <c r="BY87"/>
      <c r="BZ87"/>
      <c r="CA87"/>
    </row>
    <row r="88" spans="1:79" ht="33" customHeight="1" x14ac:dyDescent="0.25">
      <c r="A88" s="184"/>
      <c r="B88" s="89"/>
      <c r="C88" s="90"/>
      <c r="D88" s="94"/>
      <c r="E88" s="95"/>
      <c r="F88" s="93"/>
      <c r="G88" s="16" t="str">
        <f t="shared" si="32"/>
        <v/>
      </c>
      <c r="H88" s="100"/>
      <c r="I88" s="100"/>
      <c r="J88" s="100"/>
      <c r="K88" s="100"/>
      <c r="L88" s="102"/>
      <c r="M88" s="146">
        <f t="shared" si="28"/>
        <v>0</v>
      </c>
      <c r="N88" s="101"/>
      <c r="O88" s="18">
        <f t="shared" si="29"/>
        <v>0</v>
      </c>
      <c r="P88" s="92"/>
      <c r="Q88" s="95"/>
      <c r="R88" s="131" t="str">
        <f t="shared" si="30"/>
        <v/>
      </c>
      <c r="S88" s="132">
        <f t="shared" si="31"/>
        <v>1</v>
      </c>
      <c r="T88" s="133" t="str">
        <f t="shared" si="33"/>
        <v/>
      </c>
      <c r="U88" s="72"/>
      <c r="V88" s="72"/>
      <c r="W88" s="72"/>
      <c r="X88" s="72"/>
      <c r="Y88" s="111"/>
      <c r="Z88" s="111"/>
      <c r="AA88" s="111"/>
      <c r="AB88" s="111"/>
      <c r="AC88" s="111"/>
      <c r="AD88" s="111"/>
      <c r="AE88" s="111"/>
      <c r="AF88" s="111"/>
      <c r="AG88" s="134"/>
      <c r="BY88"/>
      <c r="BZ88"/>
      <c r="CA88"/>
    </row>
    <row r="89" spans="1:79" ht="33" customHeight="1" x14ac:dyDescent="0.25">
      <c r="A89" s="184"/>
      <c r="B89" s="89"/>
      <c r="C89" s="90"/>
      <c r="D89" s="94"/>
      <c r="E89" s="95"/>
      <c r="F89" s="93"/>
      <c r="G89" s="16" t="str">
        <f t="shared" si="32"/>
        <v/>
      </c>
      <c r="H89" s="100"/>
      <c r="I89" s="100"/>
      <c r="J89" s="100"/>
      <c r="K89" s="100"/>
      <c r="L89" s="102"/>
      <c r="M89" s="146">
        <f t="shared" si="28"/>
        <v>0</v>
      </c>
      <c r="N89" s="101"/>
      <c r="O89" s="17">
        <f t="shared" si="29"/>
        <v>0</v>
      </c>
      <c r="P89" s="92"/>
      <c r="Q89" s="95"/>
      <c r="R89" s="131" t="str">
        <f t="shared" si="30"/>
        <v/>
      </c>
      <c r="S89" s="132">
        <f t="shared" si="31"/>
        <v>1</v>
      </c>
      <c r="T89" s="133" t="str">
        <f t="shared" si="33"/>
        <v/>
      </c>
      <c r="U89" s="72"/>
      <c r="V89" s="72"/>
      <c r="W89" s="72"/>
      <c r="X89" s="72"/>
      <c r="Y89" s="111"/>
      <c r="Z89" s="111"/>
      <c r="AA89" s="111"/>
      <c r="AB89" s="111"/>
      <c r="AC89" s="111"/>
      <c r="AD89" s="111"/>
      <c r="AE89" s="111"/>
      <c r="AF89" s="111"/>
      <c r="AG89" s="134"/>
      <c r="BY89"/>
      <c r="BZ89"/>
      <c r="CA89"/>
    </row>
    <row r="90" spans="1:79" ht="33" customHeight="1" x14ac:dyDescent="0.25">
      <c r="A90" s="184"/>
      <c r="B90" s="89"/>
      <c r="C90" s="90"/>
      <c r="D90" s="94"/>
      <c r="E90" s="95"/>
      <c r="F90" s="93"/>
      <c r="G90" s="16" t="str">
        <f t="shared" si="32"/>
        <v/>
      </c>
      <c r="H90" s="100"/>
      <c r="I90" s="100"/>
      <c r="J90" s="100"/>
      <c r="K90" s="100"/>
      <c r="L90" s="102"/>
      <c r="M90" s="146">
        <f t="shared" si="28"/>
        <v>0</v>
      </c>
      <c r="N90" s="101"/>
      <c r="O90" s="18">
        <f t="shared" si="29"/>
        <v>0</v>
      </c>
      <c r="P90" s="92"/>
      <c r="Q90" s="95"/>
      <c r="R90" s="131" t="str">
        <f t="shared" si="30"/>
        <v/>
      </c>
      <c r="S90" s="132">
        <f t="shared" si="31"/>
        <v>1</v>
      </c>
      <c r="T90" s="133" t="str">
        <f t="shared" si="33"/>
        <v/>
      </c>
      <c r="U90" s="72"/>
      <c r="V90" s="72"/>
      <c r="W90" s="72"/>
      <c r="X90" s="72"/>
      <c r="Y90" s="111"/>
      <c r="Z90" s="111"/>
      <c r="AA90" s="111"/>
      <c r="AB90" s="111"/>
      <c r="AC90" s="111"/>
      <c r="AD90" s="111"/>
      <c r="AE90" s="111"/>
      <c r="AF90" s="111"/>
      <c r="AG90" s="134"/>
      <c r="BY90"/>
      <c r="BZ90"/>
      <c r="CA90"/>
    </row>
    <row r="91" spans="1:79" ht="33" customHeight="1" x14ac:dyDescent="0.25">
      <c r="A91" s="184"/>
      <c r="B91" s="89"/>
      <c r="C91" s="90"/>
      <c r="D91" s="94"/>
      <c r="E91" s="95"/>
      <c r="F91" s="93"/>
      <c r="G91" s="16" t="str">
        <f t="shared" si="32"/>
        <v/>
      </c>
      <c r="H91" s="100"/>
      <c r="I91" s="100"/>
      <c r="J91" s="100"/>
      <c r="K91" s="100"/>
      <c r="L91" s="102"/>
      <c r="M91" s="146">
        <f t="shared" si="28"/>
        <v>0</v>
      </c>
      <c r="N91" s="101"/>
      <c r="O91" s="17">
        <f t="shared" si="29"/>
        <v>0</v>
      </c>
      <c r="P91" s="92"/>
      <c r="Q91" s="95"/>
      <c r="R91" s="131" t="str">
        <f t="shared" si="30"/>
        <v/>
      </c>
      <c r="S91" s="132">
        <f t="shared" si="31"/>
        <v>1</v>
      </c>
      <c r="T91" s="133" t="str">
        <f t="shared" si="33"/>
        <v/>
      </c>
      <c r="U91" s="72"/>
      <c r="V91" s="72"/>
      <c r="W91" s="72"/>
      <c r="X91" s="72"/>
      <c r="Y91" s="111"/>
      <c r="Z91" s="111"/>
      <c r="AA91" s="111"/>
      <c r="AB91" s="111"/>
      <c r="AC91" s="111"/>
      <c r="AD91" s="111"/>
      <c r="AE91" s="111"/>
      <c r="AF91" s="111"/>
      <c r="AG91" s="134"/>
      <c r="BY91"/>
      <c r="BZ91"/>
      <c r="CA91"/>
    </row>
    <row r="92" spans="1:79" ht="33" customHeight="1" x14ac:dyDescent="0.25">
      <c r="A92" s="184"/>
      <c r="B92" s="89"/>
      <c r="C92" s="90"/>
      <c r="D92" s="94"/>
      <c r="E92" s="95"/>
      <c r="F92" s="93"/>
      <c r="G92" s="16" t="str">
        <f t="shared" si="32"/>
        <v/>
      </c>
      <c r="H92" s="100"/>
      <c r="I92" s="100"/>
      <c r="J92" s="100"/>
      <c r="K92" s="100"/>
      <c r="L92" s="102"/>
      <c r="M92" s="146">
        <f t="shared" si="28"/>
        <v>0</v>
      </c>
      <c r="N92" s="101"/>
      <c r="O92" s="18">
        <f t="shared" si="29"/>
        <v>0</v>
      </c>
      <c r="P92" s="92"/>
      <c r="Q92" s="95"/>
      <c r="R92" s="131" t="str">
        <f t="shared" si="30"/>
        <v/>
      </c>
      <c r="S92" s="132">
        <f t="shared" si="31"/>
        <v>1</v>
      </c>
      <c r="T92" s="133" t="str">
        <f t="shared" si="33"/>
        <v/>
      </c>
      <c r="U92" s="72"/>
      <c r="V92" s="72"/>
      <c r="W92" s="72"/>
      <c r="X92" s="72"/>
      <c r="Y92" s="111"/>
      <c r="Z92" s="111"/>
      <c r="AA92" s="111"/>
      <c r="AB92" s="111"/>
      <c r="AC92" s="111"/>
      <c r="AD92" s="111"/>
      <c r="AE92" s="111"/>
      <c r="AF92" s="111"/>
      <c r="AG92" s="134"/>
      <c r="BY92"/>
      <c r="BZ92"/>
      <c r="CA92"/>
    </row>
    <row r="93" spans="1:79" ht="33" customHeight="1" x14ac:dyDescent="0.25">
      <c r="A93" s="184"/>
      <c r="B93" s="89"/>
      <c r="C93" s="90"/>
      <c r="D93" s="94"/>
      <c r="E93" s="95"/>
      <c r="F93" s="93"/>
      <c r="G93" s="16" t="str">
        <f t="shared" si="32"/>
        <v/>
      </c>
      <c r="H93" s="100"/>
      <c r="I93" s="100"/>
      <c r="J93" s="100"/>
      <c r="K93" s="100"/>
      <c r="L93" s="102"/>
      <c r="M93" s="146">
        <f t="shared" si="28"/>
        <v>0</v>
      </c>
      <c r="N93" s="101"/>
      <c r="O93" s="17">
        <f t="shared" si="29"/>
        <v>0</v>
      </c>
      <c r="P93" s="92"/>
      <c r="Q93" s="95"/>
      <c r="R93" s="131" t="str">
        <f t="shared" si="30"/>
        <v/>
      </c>
      <c r="S93" s="132">
        <f t="shared" si="31"/>
        <v>1</v>
      </c>
      <c r="T93" s="133" t="str">
        <f t="shared" si="33"/>
        <v/>
      </c>
      <c r="U93" s="72"/>
      <c r="V93" s="72"/>
      <c r="W93" s="72"/>
      <c r="X93" s="72"/>
      <c r="Y93" s="111"/>
      <c r="Z93" s="111"/>
      <c r="AA93" s="111"/>
      <c r="AB93" s="111"/>
      <c r="AC93" s="111"/>
      <c r="AD93" s="111"/>
      <c r="AE93" s="111"/>
      <c r="AF93" s="111"/>
      <c r="AG93" s="134"/>
      <c r="BY93"/>
      <c r="BZ93"/>
      <c r="CA93"/>
    </row>
    <row r="94" spans="1:79" ht="33" customHeight="1" x14ac:dyDescent="0.25">
      <c r="A94" s="184"/>
      <c r="B94" s="89"/>
      <c r="C94" s="90"/>
      <c r="D94" s="94"/>
      <c r="E94" s="95"/>
      <c r="F94" s="93"/>
      <c r="G94" s="16" t="str">
        <f t="shared" si="32"/>
        <v/>
      </c>
      <c r="H94" s="100"/>
      <c r="I94" s="100"/>
      <c r="J94" s="100"/>
      <c r="K94" s="100"/>
      <c r="L94" s="102"/>
      <c r="M94" s="146">
        <f t="shared" si="28"/>
        <v>0</v>
      </c>
      <c r="N94" s="101"/>
      <c r="O94" s="18">
        <f t="shared" si="29"/>
        <v>0</v>
      </c>
      <c r="P94" s="92"/>
      <c r="Q94" s="95"/>
      <c r="R94" s="131" t="str">
        <f t="shared" si="30"/>
        <v/>
      </c>
      <c r="S94" s="132">
        <f t="shared" si="31"/>
        <v>1</v>
      </c>
      <c r="T94" s="133" t="str">
        <f t="shared" si="33"/>
        <v/>
      </c>
      <c r="U94" s="72"/>
      <c r="V94" s="72"/>
      <c r="W94" s="72"/>
      <c r="X94" s="72"/>
      <c r="Y94" s="111"/>
      <c r="Z94" s="111"/>
      <c r="AA94" s="111"/>
      <c r="AB94" s="111"/>
      <c r="AC94" s="111"/>
      <c r="AD94" s="111"/>
      <c r="AE94" s="111"/>
      <c r="AF94" s="111"/>
      <c r="AG94" s="134"/>
      <c r="BY94"/>
      <c r="BZ94"/>
      <c r="CA94"/>
    </row>
    <row r="95" spans="1:79" ht="33" customHeight="1" x14ac:dyDescent="0.25">
      <c r="A95" s="184"/>
      <c r="B95" s="89"/>
      <c r="C95" s="90"/>
      <c r="D95" s="94"/>
      <c r="E95" s="95"/>
      <c r="F95" s="93"/>
      <c r="G95" s="16" t="str">
        <f t="shared" si="32"/>
        <v/>
      </c>
      <c r="H95" s="100"/>
      <c r="I95" s="100"/>
      <c r="J95" s="100"/>
      <c r="K95" s="100"/>
      <c r="L95" s="102"/>
      <c r="M95" s="146">
        <f t="shared" si="28"/>
        <v>0</v>
      </c>
      <c r="N95" s="101"/>
      <c r="O95" s="17">
        <f t="shared" si="29"/>
        <v>0</v>
      </c>
      <c r="P95" s="92"/>
      <c r="Q95" s="95"/>
      <c r="R95" s="131" t="str">
        <f t="shared" si="30"/>
        <v/>
      </c>
      <c r="S95" s="132">
        <f t="shared" si="31"/>
        <v>1</v>
      </c>
      <c r="T95" s="133" t="str">
        <f t="shared" si="33"/>
        <v/>
      </c>
      <c r="U95" s="72"/>
      <c r="V95" s="72"/>
      <c r="W95" s="72"/>
      <c r="X95" s="72"/>
      <c r="Y95" s="111"/>
      <c r="Z95" s="111"/>
      <c r="AA95" s="111"/>
      <c r="AB95" s="111"/>
      <c r="AC95" s="111"/>
      <c r="AD95" s="111"/>
      <c r="AE95" s="111"/>
      <c r="AF95" s="111"/>
      <c r="AG95" s="134"/>
      <c r="BY95"/>
      <c r="BZ95"/>
      <c r="CA95"/>
    </row>
    <row r="96" spans="1:79" ht="33" customHeight="1" x14ac:dyDescent="0.25">
      <c r="A96" s="163"/>
      <c r="B96" s="89"/>
      <c r="C96" s="90"/>
      <c r="D96" s="94"/>
      <c r="E96" s="95"/>
      <c r="F96" s="93"/>
      <c r="G96" s="16" t="str">
        <f t="shared" si="32"/>
        <v/>
      </c>
      <c r="H96" s="100"/>
      <c r="I96" s="100"/>
      <c r="J96" s="100"/>
      <c r="K96" s="100"/>
      <c r="L96" s="102"/>
      <c r="M96" s="146">
        <f t="shared" si="28"/>
        <v>0</v>
      </c>
      <c r="N96" s="101"/>
      <c r="O96" s="18">
        <f t="shared" si="29"/>
        <v>0</v>
      </c>
      <c r="P96" s="92"/>
      <c r="Q96" s="95"/>
      <c r="R96" s="131" t="str">
        <f t="shared" si="30"/>
        <v/>
      </c>
      <c r="S96" s="132">
        <f t="shared" si="31"/>
        <v>1</v>
      </c>
      <c r="T96" s="133" t="str">
        <f t="shared" si="33"/>
        <v/>
      </c>
      <c r="U96" s="72"/>
      <c r="V96" s="72"/>
      <c r="W96" s="72"/>
      <c r="X96" s="72"/>
      <c r="Y96" s="111"/>
      <c r="Z96" s="111"/>
      <c r="AA96" s="111"/>
      <c r="AB96" s="111"/>
      <c r="AC96" s="111"/>
      <c r="AD96" s="111"/>
      <c r="AE96" s="111"/>
      <c r="AF96" s="111"/>
      <c r="AG96" s="134"/>
      <c r="BY96"/>
      <c r="BZ96"/>
      <c r="CA96"/>
    </row>
    <row r="97" spans="1:79" ht="33" customHeight="1" x14ac:dyDescent="0.25">
      <c r="A97" s="33" t="s">
        <v>36</v>
      </c>
      <c r="B97" s="23"/>
      <c r="C97" s="23"/>
      <c r="D97" s="23"/>
      <c r="E97" s="23"/>
      <c r="F97" s="21"/>
      <c r="G97" s="21"/>
      <c r="H97" s="25"/>
      <c r="I97" s="25"/>
      <c r="J97" s="32"/>
      <c r="K97" s="32"/>
      <c r="L97" s="18">
        <f t="shared" ref="L97:N97" si="34">+SUM(L81:L96)</f>
        <v>0</v>
      </c>
      <c r="M97" s="147">
        <f>+SUM(M81:M96)</f>
        <v>0</v>
      </c>
      <c r="N97" s="18">
        <f t="shared" si="34"/>
        <v>0</v>
      </c>
      <c r="O97" s="18">
        <f>+M97-N97</f>
        <v>0</v>
      </c>
      <c r="P97" s="18"/>
      <c r="Q97" s="26"/>
      <c r="R97" s="133">
        <f>SUM(O81:O96)-O97</f>
        <v>0</v>
      </c>
      <c r="S97" s="72"/>
      <c r="T97" s="72"/>
      <c r="U97" s="72"/>
      <c r="V97" s="72"/>
      <c r="W97" s="72"/>
      <c r="X97" s="72"/>
      <c r="Y97" s="111"/>
      <c r="Z97" s="111"/>
      <c r="AA97" s="111"/>
      <c r="AB97" s="111"/>
      <c r="AC97" s="111"/>
      <c r="AD97" s="111"/>
      <c r="AE97" s="111"/>
      <c r="AF97" s="111"/>
      <c r="AG97" s="134"/>
      <c r="BY97"/>
      <c r="BZ97"/>
      <c r="CA97"/>
    </row>
    <row r="98" spans="1:79" ht="33" customHeight="1" x14ac:dyDescent="0.25">
      <c r="A98" s="34" t="s">
        <v>37</v>
      </c>
      <c r="B98" s="35"/>
      <c r="C98" s="35"/>
      <c r="D98" s="35"/>
      <c r="E98" s="36"/>
      <c r="F98" s="36"/>
      <c r="G98" s="36"/>
      <c r="H98" s="37"/>
      <c r="I98" s="37"/>
      <c r="J98" s="37"/>
      <c r="K98" s="37"/>
      <c r="L98" s="38"/>
      <c r="M98" s="148">
        <f>M97+M80+M63+M46+M29</f>
        <v>0</v>
      </c>
      <c r="N98" s="39">
        <f t="shared" ref="N98:O98" si="35">N97+N80+N63+N46+N29</f>
        <v>0</v>
      </c>
      <c r="O98" s="39">
        <f t="shared" si="35"/>
        <v>0</v>
      </c>
      <c r="P98" s="40"/>
      <c r="Q98" s="41"/>
      <c r="R98" s="135"/>
      <c r="S98" s="132">
        <f>PRODUCT(S13:S28,S30:S45,S47:S62,S64:S79,S81:S96)</f>
        <v>1</v>
      </c>
      <c r="T98" s="72"/>
      <c r="U98" s="72"/>
      <c r="V98" s="72"/>
      <c r="W98" s="72"/>
      <c r="X98" s="72"/>
      <c r="Y98" s="111"/>
      <c r="Z98" s="111"/>
      <c r="AA98" s="111"/>
      <c r="AB98" s="111"/>
      <c r="AC98" s="111"/>
      <c r="AD98" s="111"/>
      <c r="AE98" s="111"/>
      <c r="AF98" s="111"/>
      <c r="AG98" s="111"/>
      <c r="BY98"/>
      <c r="BZ98"/>
      <c r="CA98"/>
    </row>
    <row r="99" spans="1:79" s="73" customFormat="1" ht="15.75" customHeight="1" x14ac:dyDescent="0.25">
      <c r="A99" s="111"/>
      <c r="B99" s="111"/>
      <c r="C99" s="111"/>
      <c r="D99" s="111"/>
      <c r="E99" s="111"/>
      <c r="F99" s="72"/>
      <c r="G99" s="111"/>
      <c r="H99" s="111"/>
      <c r="I99" s="111"/>
      <c r="J99" s="111"/>
      <c r="K99" s="111"/>
      <c r="M99" s="137">
        <f>SUM(M13:M28,M30:M45,M47:M62,M64:M79,M81:M96)-M98</f>
        <v>0</v>
      </c>
      <c r="N99" s="137">
        <f>SUM(N13:N28,N30:N45,N47:N62,N64:N79,N81:N96)-N98</f>
        <v>0</v>
      </c>
      <c r="O99" s="137">
        <f>SUM(O13:O28,O30:O45,O47:O62,O64:O79,O81:O96)-O98</f>
        <v>0</v>
      </c>
      <c r="P99" s="138"/>
      <c r="Q99" s="138"/>
      <c r="R99" s="136"/>
      <c r="S99" s="78"/>
      <c r="T99" s="111"/>
      <c r="U99" s="72"/>
      <c r="V99" s="72"/>
      <c r="W99" s="72"/>
      <c r="X99" s="72"/>
      <c r="Y99" s="72"/>
      <c r="Z99" s="72"/>
      <c r="AA99" s="111"/>
      <c r="AB99" s="111"/>
      <c r="AC99" s="111"/>
      <c r="AD99" s="111"/>
      <c r="AE99" s="111"/>
      <c r="AF99" s="111"/>
      <c r="AG99" s="111"/>
    </row>
    <row r="100" spans="1:79" s="73" customFormat="1" ht="15.75" customHeight="1" x14ac:dyDescent="0.25">
      <c r="A100" s="72"/>
      <c r="B100" s="111"/>
      <c r="C100" s="111"/>
      <c r="D100" s="111"/>
      <c r="E100" s="111"/>
      <c r="F100" s="72"/>
      <c r="G100" s="111"/>
      <c r="H100" s="111"/>
      <c r="I100" s="111"/>
      <c r="J100" s="111"/>
      <c r="K100" s="111"/>
      <c r="L100" s="111"/>
      <c r="M100" s="111"/>
      <c r="N100" s="111"/>
      <c r="O100" s="111"/>
      <c r="P100" s="203" t="str">
        <f>CONCATENATE(IFERROR(IF(AND(S98=1,N98/M98&gt;=30%),"",IF(AND(S98=0,N98/M98&gt;=20%),"","ERROR, el aporte propio no alcanza el mínimo necesario")),""),IF(OR(ISNUMBER(I122),I122=""),"",CONCATENATE(" // ",I122)),IF(OR(ISNUMBER(I127),I127=""),"",CONCATENATE(" // ",I127)),IF('Plan de Trabajo'!F42&lt;&gt;"",CONCATENATE(" // ",'Plan de Trabajo'!F42),""))</f>
        <v/>
      </c>
      <c r="Q100" s="203"/>
      <c r="R100" s="203"/>
      <c r="S100" s="203"/>
      <c r="T100" s="203"/>
      <c r="U100" s="136"/>
      <c r="V100" s="78"/>
      <c r="W100" s="111"/>
      <c r="X100" s="72"/>
      <c r="Y100" s="72"/>
      <c r="Z100" s="72"/>
      <c r="AA100" s="72"/>
      <c r="AB100" s="72"/>
      <c r="AC100" s="72"/>
      <c r="AD100" s="111"/>
      <c r="AE100" s="111"/>
      <c r="AF100" s="111"/>
      <c r="AG100" s="111"/>
      <c r="AH100" s="111"/>
      <c r="AI100" s="111"/>
      <c r="AJ100" s="111"/>
    </row>
    <row r="101" spans="1:79" s="73" customFormat="1" ht="15.75" customHeight="1" x14ac:dyDescent="0.25">
      <c r="A101" s="111"/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203"/>
      <c r="Q101" s="203"/>
      <c r="R101" s="203"/>
      <c r="S101" s="203"/>
      <c r="T101" s="203"/>
      <c r="U101" s="136"/>
      <c r="V101" s="78"/>
      <c r="W101" s="111"/>
      <c r="X101" s="72"/>
      <c r="Y101" s="72"/>
      <c r="Z101" s="72"/>
      <c r="AA101" s="72"/>
      <c r="AB101" s="72"/>
      <c r="AC101" s="72"/>
      <c r="AD101" s="111"/>
      <c r="AE101" s="111"/>
      <c r="AF101" s="111"/>
      <c r="AG101" s="111"/>
      <c r="AH101" s="111"/>
      <c r="AI101" s="111"/>
      <c r="AJ101" s="111"/>
    </row>
    <row r="102" spans="1:79" s="73" customFormat="1" ht="15.75" customHeight="1" x14ac:dyDescent="0.25">
      <c r="A102" s="139" t="s">
        <v>38</v>
      </c>
      <c r="D102" s="139"/>
      <c r="E102" s="139"/>
      <c r="F102" s="139"/>
      <c r="G102" s="111"/>
      <c r="H102" s="111"/>
      <c r="I102" s="111"/>
      <c r="J102" s="111"/>
      <c r="K102" s="111"/>
      <c r="L102" s="111"/>
      <c r="M102" s="111"/>
      <c r="N102" s="111"/>
      <c r="O102" s="111"/>
      <c r="P102" s="203"/>
      <c r="Q102" s="203"/>
      <c r="R102" s="203"/>
      <c r="S102" s="203"/>
      <c r="T102" s="203"/>
      <c r="U102" s="136"/>
      <c r="V102" s="78"/>
      <c r="W102" s="111"/>
      <c r="X102" s="72"/>
      <c r="Y102" s="72"/>
      <c r="Z102" s="72"/>
      <c r="AA102" s="72"/>
      <c r="AB102" s="72"/>
      <c r="AC102" s="72"/>
      <c r="AD102" s="111"/>
      <c r="AE102" s="111"/>
      <c r="AF102" s="111"/>
      <c r="AG102" s="111"/>
      <c r="AH102" s="111"/>
      <c r="AI102" s="111"/>
      <c r="AJ102" s="111"/>
    </row>
    <row r="103" spans="1:79" s="73" customFormat="1" ht="15.75" customHeight="1" x14ac:dyDescent="0.25"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36"/>
      <c r="V103" s="78"/>
      <c r="W103" s="111"/>
      <c r="X103" s="72"/>
      <c r="Y103" s="72"/>
      <c r="Z103" s="72"/>
      <c r="AA103" s="72"/>
      <c r="AB103" s="72"/>
      <c r="AC103" s="72"/>
      <c r="AD103" s="111"/>
      <c r="AE103" s="111"/>
      <c r="AF103" s="111"/>
      <c r="AG103" s="111"/>
      <c r="AH103" s="111"/>
      <c r="AI103" s="111"/>
      <c r="AJ103" s="111"/>
    </row>
    <row r="104" spans="1:79" ht="15.75" customHeight="1" x14ac:dyDescent="0.25">
      <c r="A104" s="168">
        <f>'Plan de Trabajo'!B5</f>
        <v>0</v>
      </c>
      <c r="B104" s="185" t="s">
        <v>39</v>
      </c>
      <c r="C104" s="186"/>
      <c r="D104" s="168" t="s">
        <v>40</v>
      </c>
      <c r="E104" s="168" t="s">
        <v>41</v>
      </c>
      <c r="F104" s="168" t="s">
        <v>42</v>
      </c>
      <c r="G104" s="168" t="s">
        <v>43</v>
      </c>
      <c r="H104" s="168" t="s">
        <v>44</v>
      </c>
      <c r="I104" s="168" t="s">
        <v>45</v>
      </c>
      <c r="J104" s="111"/>
      <c r="K104" s="111"/>
      <c r="L104" s="140"/>
      <c r="M104" s="111"/>
      <c r="N104" s="111"/>
      <c r="O104" s="111"/>
      <c r="P104" s="111"/>
      <c r="Q104" s="111"/>
      <c r="R104" s="111"/>
      <c r="S104" s="111"/>
      <c r="T104" s="78"/>
      <c r="U104" s="126"/>
      <c r="V104" s="72"/>
      <c r="W104" s="72"/>
      <c r="X104" s="72"/>
      <c r="Y104" s="72"/>
      <c r="Z104" s="72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</row>
    <row r="105" spans="1:79" ht="15.75" customHeight="1" x14ac:dyDescent="0.25">
      <c r="A105" s="169"/>
      <c r="B105" s="187"/>
      <c r="C105" s="188"/>
      <c r="D105" s="169"/>
      <c r="E105" s="169"/>
      <c r="F105" s="169"/>
      <c r="G105" s="169"/>
      <c r="H105" s="169"/>
      <c r="I105" s="169"/>
      <c r="J105" s="111"/>
      <c r="K105" s="111"/>
      <c r="L105" s="140"/>
      <c r="M105" s="111"/>
      <c r="N105" s="111"/>
      <c r="O105" s="111"/>
      <c r="P105" s="111"/>
      <c r="Q105" s="111"/>
      <c r="R105" s="111"/>
      <c r="S105" s="111"/>
      <c r="T105" s="78"/>
      <c r="U105" s="126"/>
      <c r="V105" s="72"/>
      <c r="W105" s="72"/>
      <c r="X105" s="72"/>
      <c r="Y105" s="72"/>
      <c r="Z105" s="72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79" ht="15" customHeight="1" x14ac:dyDescent="0.25">
      <c r="A106" s="73"/>
      <c r="B106" s="191" t="s">
        <v>73</v>
      </c>
      <c r="C106" s="157"/>
      <c r="D106" s="42">
        <f t="shared" ref="D106:F108" si="36">SUMIFS(M$13:M$96,$F$13:$F$96,$B106,$C$13:$C$96,$A$104)</f>
        <v>0</v>
      </c>
      <c r="E106" s="42">
        <f t="shared" si="36"/>
        <v>0</v>
      </c>
      <c r="F106" s="42">
        <f t="shared" si="36"/>
        <v>0</v>
      </c>
      <c r="G106" s="42">
        <f>SUMIFS($O$13:$O$96,$F$13:$F$96,$B106,$C$13:$C$96,$A$104,$P$13:$P$96,$G$104)</f>
        <v>0</v>
      </c>
      <c r="H106" s="42">
        <f>SUMIFS($O$13:$O$96,$F$13:$F$96,$B106,$C$13:$C$96,$A$104,$T$13:$T$96,$H$104)</f>
        <v>0</v>
      </c>
      <c r="I106" s="43"/>
      <c r="J106" s="137" t="str">
        <f>IF(AND(D106-E106-F106=0,F106-G106-H106=0),"Ok","Error")</f>
        <v>Ok</v>
      </c>
      <c r="K106" s="111"/>
      <c r="L106" s="140"/>
      <c r="M106" s="111"/>
      <c r="N106" s="111"/>
      <c r="O106" s="111"/>
      <c r="P106" s="111"/>
      <c r="Q106" s="111"/>
      <c r="R106" s="111"/>
      <c r="S106" s="111"/>
      <c r="T106" s="78"/>
      <c r="U106" s="126"/>
      <c r="V106" s="72"/>
      <c r="W106" s="72"/>
      <c r="X106" s="72"/>
      <c r="Y106" s="72"/>
      <c r="Z106" s="72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</row>
    <row r="107" spans="1:79" ht="15" customHeight="1" x14ac:dyDescent="0.25">
      <c r="A107" s="73"/>
      <c r="B107" s="170" t="s">
        <v>46</v>
      </c>
      <c r="C107" s="157"/>
      <c r="D107" s="42">
        <f t="shared" si="36"/>
        <v>0</v>
      </c>
      <c r="E107" s="42">
        <f t="shared" si="36"/>
        <v>0</v>
      </c>
      <c r="F107" s="42">
        <f t="shared" si="36"/>
        <v>0</v>
      </c>
      <c r="G107" s="42">
        <f>SUMIFS($O$13:$O$96,$F$13:$F$96,$B107,$C$13:$C$96,$A$104,$P$13:$P$96,$G$104)</f>
        <v>0</v>
      </c>
      <c r="H107" s="42">
        <f>SUMIFS($O$13:$O$96,$F$13:$F$96,$B107,$C$13:$C$96,$A$104,$T$13:$T$96,$H$104)</f>
        <v>0</v>
      </c>
      <c r="I107" s="43"/>
      <c r="J107" s="137" t="str">
        <f t="shared" ref="J107:J128" si="37">IF(AND(D107-E107-F107=0,F107-G107-H107=0),"Ok","Error")</f>
        <v>Ok</v>
      </c>
      <c r="K107" s="140"/>
      <c r="L107" s="111"/>
      <c r="M107" s="111"/>
      <c r="N107" s="111"/>
      <c r="O107" s="111"/>
      <c r="P107" s="111"/>
      <c r="Q107" s="111"/>
      <c r="R107" s="111"/>
      <c r="S107" s="111"/>
      <c r="T107" s="78"/>
      <c r="U107" s="126"/>
      <c r="V107" s="72"/>
      <c r="W107" s="72"/>
      <c r="X107" s="72"/>
      <c r="Y107" s="72"/>
      <c r="Z107" s="72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</row>
    <row r="108" spans="1:79" ht="15" customHeight="1" x14ac:dyDescent="0.25">
      <c r="A108" s="73"/>
      <c r="B108" s="170" t="s">
        <v>47</v>
      </c>
      <c r="C108" s="157"/>
      <c r="D108" s="42">
        <f t="shared" si="36"/>
        <v>0</v>
      </c>
      <c r="E108" s="42">
        <f t="shared" si="36"/>
        <v>0</v>
      </c>
      <c r="F108" s="42">
        <f t="shared" si="36"/>
        <v>0</v>
      </c>
      <c r="G108" s="42">
        <f>SUMIFS($O$13:$O$96,$F$13:$F$96,$B108,$C$13:$C$96,$A$104,$P$13:$P$96,$G$104)</f>
        <v>0</v>
      </c>
      <c r="H108" s="42">
        <f>SUMIFS($O$13:$O$96,$F$13:$F$96,$B108,$C$13:$C$96,$A$104,$T$13:$T$96,$H$104)</f>
        <v>0</v>
      </c>
      <c r="I108" s="43"/>
      <c r="J108" s="137" t="str">
        <f t="shared" si="37"/>
        <v>Ok</v>
      </c>
      <c r="K108" s="111"/>
      <c r="L108" s="111"/>
      <c r="M108" s="111"/>
      <c r="N108" s="111"/>
      <c r="O108" s="111"/>
      <c r="P108" s="111"/>
      <c r="Q108" s="111"/>
      <c r="R108" s="111"/>
      <c r="S108" s="111"/>
      <c r="T108" s="78"/>
      <c r="U108" s="126"/>
      <c r="V108" s="72"/>
      <c r="W108" s="72"/>
      <c r="X108" s="72"/>
      <c r="Y108" s="72"/>
      <c r="Z108" s="72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</row>
    <row r="109" spans="1:79" ht="43.5" customHeight="1" x14ac:dyDescent="0.25">
      <c r="A109" s="73"/>
      <c r="B109" s="192" t="s">
        <v>48</v>
      </c>
      <c r="C109" s="157"/>
      <c r="D109" s="44">
        <f>SUM(D106:D108)</f>
        <v>0</v>
      </c>
      <c r="E109" s="44">
        <f>SUM(E106:E108)</f>
        <v>0</v>
      </c>
      <c r="F109" s="44">
        <f>SUM(F106:F108)</f>
        <v>0</v>
      </c>
      <c r="G109" s="44">
        <f>SUM(G106:G108)</f>
        <v>0</v>
      </c>
      <c r="H109" s="44">
        <f>SUM(H106:H108)</f>
        <v>0</v>
      </c>
      <c r="I109" s="45"/>
      <c r="J109" s="137" t="str">
        <f t="shared" si="37"/>
        <v>Ok</v>
      </c>
      <c r="K109" s="137" t="str">
        <f>IF(SUMIF($G$13:$G$96,"CAPITAL",$O$13:$O$96)=F109+F137+F165+F193,"Ok","Error en sumatoria de gastos de capital")</f>
        <v>Ok</v>
      </c>
      <c r="L109" s="111"/>
      <c r="M109" s="111"/>
      <c r="N109" s="111"/>
      <c r="O109" s="111"/>
      <c r="P109" s="111"/>
      <c r="Q109" s="111"/>
      <c r="R109" s="111"/>
      <c r="S109" s="111"/>
      <c r="T109" s="78"/>
      <c r="U109" s="126"/>
      <c r="V109" s="72"/>
      <c r="W109" s="72"/>
      <c r="X109" s="72"/>
      <c r="Y109" s="72"/>
      <c r="Z109" s="72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</row>
    <row r="110" spans="1:79" ht="15" customHeight="1" x14ac:dyDescent="0.25">
      <c r="A110" s="73"/>
      <c r="B110" s="191" t="s">
        <v>49</v>
      </c>
      <c r="C110" s="157"/>
      <c r="D110" s="42">
        <f t="shared" ref="D110:D121" si="38">SUMIFS(M$13:M$96,$F$13:$F$96,$B110,$C$13:$C$96,$A$104)</f>
        <v>0</v>
      </c>
      <c r="E110" s="42">
        <f t="shared" ref="E110:E121" si="39">SUMIFS(N$13:N$96,$F$13:$F$96,$B110,$C$13:$C$96,$A$104)</f>
        <v>0</v>
      </c>
      <c r="F110" s="42">
        <f t="shared" ref="F110:F121" si="40">SUMIFS(O$13:O$96,$F$13:$F$96,$B110,$C$13:$C$96,$A$104)</f>
        <v>0</v>
      </c>
      <c r="G110" s="42">
        <f t="shared" ref="G110:G121" si="41">SUMIFS($O$13:$O$96,$F$13:$F$96,$B110,$C$13:$C$96,$A$104,$P$13:$P$96,$G$104)</f>
        <v>0</v>
      </c>
      <c r="H110" s="42">
        <f t="shared" ref="H110:H121" si="42">SUMIFS($O$13:$O$96,$F$13:$F$96,$B110,$C$13:$C$96,$A$104,$T$13:$T$96,$H$104)</f>
        <v>0</v>
      </c>
      <c r="I110" s="43"/>
      <c r="J110" s="137" t="str">
        <f t="shared" si="37"/>
        <v>Ok</v>
      </c>
      <c r="K110" s="111"/>
      <c r="L110" s="111"/>
      <c r="M110" s="111"/>
      <c r="N110" s="111"/>
      <c r="O110" s="111"/>
      <c r="P110" s="111"/>
      <c r="Q110" s="111"/>
      <c r="R110" s="111"/>
      <c r="S110" s="111"/>
      <c r="T110" s="78"/>
      <c r="U110" s="126"/>
      <c r="V110" s="72"/>
      <c r="W110" s="72"/>
      <c r="X110" s="72"/>
      <c r="Y110" s="72"/>
      <c r="Z110" s="72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</row>
    <row r="111" spans="1:79" ht="15" customHeight="1" x14ac:dyDescent="0.25">
      <c r="A111" s="73"/>
      <c r="B111" s="170" t="s">
        <v>50</v>
      </c>
      <c r="C111" s="157"/>
      <c r="D111" s="42">
        <f t="shared" si="38"/>
        <v>0</v>
      </c>
      <c r="E111" s="42">
        <f t="shared" si="39"/>
        <v>0</v>
      </c>
      <c r="F111" s="42">
        <f t="shared" si="40"/>
        <v>0</v>
      </c>
      <c r="G111" s="42">
        <f t="shared" si="41"/>
        <v>0</v>
      </c>
      <c r="H111" s="42">
        <f t="shared" si="42"/>
        <v>0</v>
      </c>
      <c r="I111" s="43"/>
      <c r="J111" s="137" t="str">
        <f t="shared" si="37"/>
        <v>Ok</v>
      </c>
      <c r="K111" s="111"/>
      <c r="L111" s="111"/>
      <c r="M111" s="111"/>
      <c r="N111" s="111"/>
      <c r="O111" s="111"/>
      <c r="P111" s="111"/>
      <c r="Q111" s="111"/>
      <c r="R111" s="111"/>
      <c r="S111" s="111"/>
      <c r="T111" s="78"/>
      <c r="U111" s="126"/>
      <c r="V111" s="72"/>
      <c r="W111" s="72"/>
      <c r="X111" s="72"/>
      <c r="Y111" s="72"/>
      <c r="Z111" s="72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</row>
    <row r="112" spans="1:79" ht="15.75" customHeight="1" x14ac:dyDescent="0.25">
      <c r="A112" s="73"/>
      <c r="B112" s="170" t="s">
        <v>51</v>
      </c>
      <c r="C112" s="157"/>
      <c r="D112" s="42">
        <f t="shared" si="38"/>
        <v>0</v>
      </c>
      <c r="E112" s="42">
        <f t="shared" si="39"/>
        <v>0</v>
      </c>
      <c r="F112" s="42">
        <f t="shared" si="40"/>
        <v>0</v>
      </c>
      <c r="G112" s="42">
        <f t="shared" si="41"/>
        <v>0</v>
      </c>
      <c r="H112" s="42">
        <f t="shared" si="42"/>
        <v>0</v>
      </c>
      <c r="I112" s="43"/>
      <c r="J112" s="137" t="str">
        <f t="shared" si="37"/>
        <v>Ok</v>
      </c>
      <c r="K112" s="111"/>
      <c r="L112" s="111"/>
      <c r="M112" s="111"/>
      <c r="N112" s="111"/>
      <c r="O112" s="111"/>
      <c r="P112" s="111"/>
      <c r="Q112" s="111"/>
      <c r="R112" s="111"/>
      <c r="S112" s="111"/>
      <c r="T112" s="78"/>
      <c r="U112" s="126"/>
      <c r="V112" s="72"/>
      <c r="W112" s="72"/>
      <c r="X112" s="72"/>
      <c r="Y112" s="72"/>
      <c r="Z112" s="72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</row>
    <row r="113" spans="1:36" ht="32.25" customHeight="1" x14ac:dyDescent="0.25">
      <c r="A113" s="73"/>
      <c r="B113" s="193" t="s">
        <v>145</v>
      </c>
      <c r="C113" s="157"/>
      <c r="D113" s="42">
        <f t="shared" si="38"/>
        <v>0</v>
      </c>
      <c r="E113" s="42">
        <f t="shared" si="39"/>
        <v>0</v>
      </c>
      <c r="F113" s="42">
        <f t="shared" si="40"/>
        <v>0</v>
      </c>
      <c r="G113" s="42">
        <f t="shared" si="41"/>
        <v>0</v>
      </c>
      <c r="H113" s="42">
        <f t="shared" si="42"/>
        <v>0</v>
      </c>
      <c r="I113" s="43"/>
      <c r="J113" s="137" t="str">
        <f t="shared" si="37"/>
        <v>Ok</v>
      </c>
      <c r="K113" s="111"/>
      <c r="L113" s="111"/>
      <c r="M113" s="111"/>
      <c r="N113" s="111"/>
      <c r="O113" s="111"/>
      <c r="P113" s="111"/>
      <c r="Q113" s="111"/>
      <c r="R113" s="111"/>
      <c r="S113" s="111"/>
      <c r="T113" s="78"/>
      <c r="U113" s="126"/>
      <c r="V113" s="72"/>
      <c r="W113" s="72"/>
      <c r="X113" s="72"/>
      <c r="Y113" s="72"/>
      <c r="Z113" s="72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</row>
    <row r="114" spans="1:36" ht="36.75" customHeight="1" x14ac:dyDescent="0.25">
      <c r="A114" s="73"/>
      <c r="B114" s="170" t="s">
        <v>52</v>
      </c>
      <c r="C114" s="157"/>
      <c r="D114" s="42">
        <f t="shared" si="38"/>
        <v>0</v>
      </c>
      <c r="E114" s="42">
        <f t="shared" si="39"/>
        <v>0</v>
      </c>
      <c r="F114" s="42">
        <f t="shared" si="40"/>
        <v>0</v>
      </c>
      <c r="G114" s="42">
        <f t="shared" si="41"/>
        <v>0</v>
      </c>
      <c r="H114" s="42">
        <f t="shared" si="42"/>
        <v>0</v>
      </c>
      <c r="I114" s="43"/>
      <c r="J114" s="137" t="str">
        <f t="shared" si="37"/>
        <v>Ok</v>
      </c>
      <c r="K114" s="111"/>
      <c r="L114" s="111"/>
      <c r="M114" s="111"/>
      <c r="N114" s="111"/>
      <c r="O114" s="111"/>
      <c r="P114" s="111"/>
      <c r="Q114" s="111"/>
      <c r="R114" s="111"/>
      <c r="S114" s="111"/>
      <c r="T114" s="78"/>
      <c r="U114" s="126"/>
      <c r="V114" s="72"/>
      <c r="W114" s="72"/>
      <c r="X114" s="72"/>
      <c r="Y114" s="72"/>
      <c r="Z114" s="72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</row>
    <row r="115" spans="1:36" ht="15" customHeight="1" x14ac:dyDescent="0.25">
      <c r="A115" s="73"/>
      <c r="B115" s="170" t="s">
        <v>53</v>
      </c>
      <c r="C115" s="157"/>
      <c r="D115" s="42">
        <f t="shared" si="38"/>
        <v>0</v>
      </c>
      <c r="E115" s="42">
        <f t="shared" si="39"/>
        <v>0</v>
      </c>
      <c r="F115" s="42">
        <f t="shared" si="40"/>
        <v>0</v>
      </c>
      <c r="G115" s="42">
        <f t="shared" si="41"/>
        <v>0</v>
      </c>
      <c r="H115" s="42">
        <f t="shared" si="42"/>
        <v>0</v>
      </c>
      <c r="I115" s="43"/>
      <c r="J115" s="137" t="str">
        <f t="shared" si="37"/>
        <v>Ok</v>
      </c>
      <c r="K115" s="111"/>
      <c r="L115" s="111"/>
      <c r="M115" s="111"/>
      <c r="N115" s="111"/>
      <c r="O115" s="111"/>
      <c r="P115" s="111"/>
      <c r="Q115" s="111"/>
      <c r="R115" s="111"/>
      <c r="S115" s="111"/>
      <c r="T115" s="78"/>
      <c r="U115" s="126"/>
      <c r="V115" s="72"/>
      <c r="W115" s="72"/>
      <c r="X115" s="72"/>
      <c r="Y115" s="72"/>
      <c r="Z115" s="72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</row>
    <row r="116" spans="1:36" ht="27.75" customHeight="1" x14ac:dyDescent="0.25">
      <c r="A116" s="73"/>
      <c r="B116" s="170" t="s">
        <v>54</v>
      </c>
      <c r="C116" s="157"/>
      <c r="D116" s="42">
        <f t="shared" si="38"/>
        <v>0</v>
      </c>
      <c r="E116" s="42">
        <f t="shared" si="39"/>
        <v>0</v>
      </c>
      <c r="F116" s="42">
        <f t="shared" si="40"/>
        <v>0</v>
      </c>
      <c r="G116" s="42">
        <f t="shared" si="41"/>
        <v>0</v>
      </c>
      <c r="H116" s="42">
        <f t="shared" si="42"/>
        <v>0</v>
      </c>
      <c r="I116" s="43"/>
      <c r="J116" s="137" t="str">
        <f t="shared" si="37"/>
        <v>Ok</v>
      </c>
      <c r="K116" s="111"/>
      <c r="L116" s="111"/>
      <c r="M116" s="111"/>
      <c r="N116" s="111"/>
      <c r="O116" s="111"/>
      <c r="P116" s="111"/>
      <c r="Q116" s="111"/>
      <c r="R116" s="111"/>
      <c r="S116" s="111"/>
      <c r="T116" s="78"/>
      <c r="U116" s="126"/>
      <c r="V116" s="72"/>
      <c r="W116" s="72"/>
      <c r="X116" s="72"/>
      <c r="Y116" s="72"/>
      <c r="Z116" s="72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</row>
    <row r="117" spans="1:36" ht="30" customHeight="1" x14ac:dyDescent="0.25">
      <c r="A117" s="73"/>
      <c r="B117" s="170" t="s">
        <v>55</v>
      </c>
      <c r="C117" s="157"/>
      <c r="D117" s="42">
        <f t="shared" si="38"/>
        <v>0</v>
      </c>
      <c r="E117" s="42">
        <f t="shared" si="39"/>
        <v>0</v>
      </c>
      <c r="F117" s="42">
        <f t="shared" si="40"/>
        <v>0</v>
      </c>
      <c r="G117" s="42">
        <f t="shared" si="41"/>
        <v>0</v>
      </c>
      <c r="H117" s="42">
        <f t="shared" si="42"/>
        <v>0</v>
      </c>
      <c r="I117" s="43"/>
      <c r="J117" s="137" t="str">
        <f t="shared" si="37"/>
        <v>Ok</v>
      </c>
      <c r="K117" s="141"/>
      <c r="L117" s="111"/>
      <c r="M117" s="111"/>
      <c r="N117" s="111"/>
      <c r="O117" s="111"/>
      <c r="P117" s="111"/>
      <c r="Q117" s="111"/>
      <c r="R117" s="111"/>
      <c r="S117" s="111"/>
      <c r="T117" s="78"/>
      <c r="U117" s="126"/>
      <c r="V117" s="72"/>
      <c r="W117" s="72"/>
      <c r="X117" s="72"/>
      <c r="Y117" s="72"/>
      <c r="Z117" s="72"/>
      <c r="AA117" s="111"/>
      <c r="AB117" s="111"/>
      <c r="AC117" s="111"/>
      <c r="AD117" s="111"/>
      <c r="AE117" s="111"/>
      <c r="AF117" s="111"/>
      <c r="AG117" s="111"/>
      <c r="AH117" s="111"/>
      <c r="AI117" s="111"/>
      <c r="AJ117" s="111"/>
    </row>
    <row r="118" spans="1:36" ht="30.75" customHeight="1" x14ac:dyDescent="0.25">
      <c r="A118" s="143"/>
      <c r="B118" s="170" t="s">
        <v>56</v>
      </c>
      <c r="C118" s="157"/>
      <c r="D118" s="42">
        <f t="shared" si="38"/>
        <v>0</v>
      </c>
      <c r="E118" s="42">
        <f t="shared" si="39"/>
        <v>0</v>
      </c>
      <c r="F118" s="42">
        <f t="shared" si="40"/>
        <v>0</v>
      </c>
      <c r="G118" s="42">
        <f t="shared" si="41"/>
        <v>0</v>
      </c>
      <c r="H118" s="42">
        <f t="shared" si="42"/>
        <v>0</v>
      </c>
      <c r="I118" s="43"/>
      <c r="J118" s="137" t="str">
        <f t="shared" si="37"/>
        <v>Ok</v>
      </c>
      <c r="K118" s="141"/>
      <c r="L118" s="72"/>
      <c r="M118" s="111"/>
      <c r="N118" s="111"/>
      <c r="O118" s="111"/>
      <c r="P118" s="111"/>
      <c r="Q118" s="111"/>
      <c r="R118" s="111"/>
      <c r="S118" s="111"/>
      <c r="T118" s="78"/>
      <c r="U118" s="126"/>
      <c r="V118" s="72"/>
      <c r="W118" s="72"/>
      <c r="X118" s="72"/>
      <c r="Y118" s="72"/>
      <c r="Z118" s="72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</row>
    <row r="119" spans="1:36" ht="29.25" customHeight="1" x14ac:dyDescent="0.25">
      <c r="A119" s="73"/>
      <c r="B119" s="195" t="s">
        <v>367</v>
      </c>
      <c r="C119" s="196"/>
      <c r="D119" s="42">
        <f t="shared" si="38"/>
        <v>0</v>
      </c>
      <c r="E119" s="42">
        <f t="shared" si="39"/>
        <v>0</v>
      </c>
      <c r="F119" s="42">
        <f t="shared" si="40"/>
        <v>0</v>
      </c>
      <c r="G119" s="42">
        <f t="shared" si="41"/>
        <v>0</v>
      </c>
      <c r="H119" s="42">
        <f t="shared" si="42"/>
        <v>0</v>
      </c>
      <c r="I119" s="43"/>
      <c r="J119" s="137" t="str">
        <f t="shared" si="37"/>
        <v>Ok</v>
      </c>
      <c r="K119" s="111"/>
      <c r="L119" s="72"/>
      <c r="M119" s="111"/>
      <c r="N119" s="111"/>
      <c r="O119" s="111"/>
      <c r="P119" s="111"/>
      <c r="Q119" s="111"/>
      <c r="R119" s="111"/>
      <c r="S119" s="111"/>
      <c r="T119" s="78"/>
      <c r="U119" s="126"/>
      <c r="V119" s="72"/>
      <c r="W119" s="72"/>
      <c r="X119" s="72"/>
      <c r="Y119" s="72"/>
      <c r="Z119" s="72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</row>
    <row r="120" spans="1:36" ht="65.25" customHeight="1" x14ac:dyDescent="0.25">
      <c r="A120" s="73"/>
      <c r="B120" s="195" t="s">
        <v>57</v>
      </c>
      <c r="C120" s="197"/>
      <c r="D120" s="42">
        <f t="shared" si="38"/>
        <v>0</v>
      </c>
      <c r="E120" s="42">
        <f t="shared" si="39"/>
        <v>0</v>
      </c>
      <c r="F120" s="42">
        <f t="shared" si="40"/>
        <v>0</v>
      </c>
      <c r="G120" s="42">
        <f t="shared" si="41"/>
        <v>0</v>
      </c>
      <c r="H120" s="42">
        <f t="shared" si="42"/>
        <v>0</v>
      </c>
      <c r="I120" s="46"/>
      <c r="J120" s="137" t="str">
        <f t="shared" si="37"/>
        <v>Ok</v>
      </c>
      <c r="K120" s="111"/>
      <c r="L120" s="72"/>
      <c r="M120" s="111"/>
      <c r="N120" s="111"/>
      <c r="O120" s="111"/>
      <c r="P120" s="111"/>
      <c r="Q120" s="111"/>
      <c r="R120" s="111"/>
      <c r="S120" s="111"/>
      <c r="T120" s="78"/>
      <c r="U120" s="126"/>
      <c r="V120" s="72"/>
      <c r="W120" s="72"/>
      <c r="X120" s="72"/>
      <c r="Y120" s="72"/>
      <c r="Z120" s="72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</row>
    <row r="121" spans="1:36" ht="64.5" customHeight="1" x14ac:dyDescent="0.25">
      <c r="A121" s="73"/>
      <c r="B121" s="195" t="s">
        <v>65</v>
      </c>
      <c r="C121" s="197"/>
      <c r="D121" s="42">
        <f t="shared" si="38"/>
        <v>0</v>
      </c>
      <c r="E121" s="42">
        <f t="shared" si="39"/>
        <v>0</v>
      </c>
      <c r="F121" s="42">
        <f t="shared" si="40"/>
        <v>0</v>
      </c>
      <c r="G121" s="42">
        <f t="shared" si="41"/>
        <v>0</v>
      </c>
      <c r="H121" s="42">
        <f t="shared" si="42"/>
        <v>0</v>
      </c>
      <c r="I121" s="46"/>
      <c r="J121" s="137" t="str">
        <f t="shared" si="37"/>
        <v>Ok</v>
      </c>
      <c r="K121" s="111"/>
      <c r="L121" s="72"/>
      <c r="M121" s="111"/>
      <c r="N121" s="111"/>
      <c r="O121" s="111"/>
      <c r="P121" s="111"/>
      <c r="Q121" s="111"/>
      <c r="R121" s="111"/>
      <c r="S121" s="111"/>
      <c r="T121" s="78"/>
      <c r="U121" s="126"/>
      <c r="V121" s="72"/>
      <c r="W121" s="72"/>
      <c r="X121" s="72"/>
      <c r="Y121" s="72"/>
      <c r="Z121" s="72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</row>
    <row r="122" spans="1:36" ht="61.5" customHeight="1" x14ac:dyDescent="0.25">
      <c r="A122" s="73"/>
      <c r="B122" s="192" t="s">
        <v>58</v>
      </c>
      <c r="C122" s="157"/>
      <c r="D122" s="44">
        <f>SUM(D110:D121)</f>
        <v>0</v>
      </c>
      <c r="E122" s="44">
        <f t="shared" ref="E122" si="43">SUM(E110:E121)</f>
        <v>0</v>
      </c>
      <c r="F122" s="44">
        <f>SUM(F110:F121)</f>
        <v>0</v>
      </c>
      <c r="G122" s="44">
        <f>SUM(G110:G121)</f>
        <v>0</v>
      </c>
      <c r="H122" s="44">
        <f>SUM(H110:H121)</f>
        <v>0</v>
      </c>
      <c r="I122" s="45"/>
      <c r="J122" s="137" t="str">
        <f t="shared" si="37"/>
        <v>Ok</v>
      </c>
      <c r="K122" s="137" t="str">
        <f>IF(SUMIF($G$13:$G$96,"CORRIENTE",$O$13:$O$96)=F122+F150+F178+F206,"Ok","Error en sumatoria de gastos corrientes")</f>
        <v>Ok</v>
      </c>
      <c r="L122" s="111"/>
      <c r="M122" s="111"/>
      <c r="N122" s="111"/>
      <c r="O122" s="111"/>
      <c r="P122" s="111"/>
      <c r="Q122" s="111"/>
      <c r="R122" s="111"/>
      <c r="S122" s="111"/>
      <c r="T122" s="78"/>
      <c r="U122" s="126"/>
      <c r="V122" s="72"/>
      <c r="W122" s="72"/>
      <c r="X122" s="72"/>
      <c r="Y122" s="72"/>
      <c r="Z122" s="72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</row>
    <row r="123" spans="1:36" ht="30.75" customHeight="1" x14ac:dyDescent="0.25">
      <c r="A123" s="73"/>
      <c r="B123" s="193" t="s">
        <v>144</v>
      </c>
      <c r="C123" s="157"/>
      <c r="D123" s="42">
        <f t="shared" ref="D123:F126" si="44">SUMIFS(M$13:M$96,$F$13:$F$96,$B123,$C$13:$C$96,$A$104)</f>
        <v>0</v>
      </c>
      <c r="E123" s="42">
        <f t="shared" si="44"/>
        <v>0</v>
      </c>
      <c r="F123" s="42">
        <f t="shared" si="44"/>
        <v>0</v>
      </c>
      <c r="G123" s="42">
        <f>SUMIFS($O$13:$O$96,$F$13:$F$96,$B123,$C$13:$C$96,$A$104,$P$13:$P$96,$G$104)</f>
        <v>0</v>
      </c>
      <c r="H123" s="42">
        <f>SUMIFS($O$13:$O$96,$F$13:$F$96,$B123,$C$13:$C$96,$A$104,$T$13:$T$96,$H$104)</f>
        <v>0</v>
      </c>
      <c r="I123" s="43"/>
      <c r="J123" s="137" t="str">
        <f t="shared" si="37"/>
        <v>Ok</v>
      </c>
      <c r="K123" s="111"/>
      <c r="L123" s="111"/>
      <c r="M123" s="111"/>
      <c r="N123" s="111"/>
      <c r="O123" s="111"/>
      <c r="P123" s="111"/>
      <c r="Q123" s="111"/>
      <c r="R123" s="111"/>
      <c r="S123" s="111"/>
      <c r="T123" s="78"/>
      <c r="U123" s="126"/>
      <c r="V123" s="72"/>
      <c r="W123" s="72"/>
      <c r="X123" s="72"/>
      <c r="Y123" s="72"/>
      <c r="Z123" s="72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</row>
    <row r="124" spans="1:36" ht="15" customHeight="1" x14ac:dyDescent="0.25">
      <c r="A124" s="73"/>
      <c r="B124" s="170" t="s">
        <v>59</v>
      </c>
      <c r="C124" s="157"/>
      <c r="D124" s="42">
        <f t="shared" si="44"/>
        <v>0</v>
      </c>
      <c r="E124" s="42">
        <f t="shared" si="44"/>
        <v>0</v>
      </c>
      <c r="F124" s="42">
        <f t="shared" si="44"/>
        <v>0</v>
      </c>
      <c r="G124" s="42">
        <f>SUMIFS($O$13:$O$96,$F$13:$F$96,$B124,$C$13:$C$96,$A$104,$P$13:$P$96,$G$104)</f>
        <v>0</v>
      </c>
      <c r="H124" s="42">
        <f>SUMIFS($O$13:$O$96,$F$13:$F$96,$B124,$C$13:$C$96,$A$104,$T$13:$T$96,$H$104)</f>
        <v>0</v>
      </c>
      <c r="I124" s="43"/>
      <c r="J124" s="137" t="str">
        <f t="shared" si="37"/>
        <v>Ok</v>
      </c>
      <c r="K124" s="111"/>
      <c r="L124" s="111"/>
      <c r="M124" s="111"/>
      <c r="N124" s="111"/>
      <c r="O124" s="111"/>
      <c r="P124" s="111"/>
      <c r="Q124" s="111"/>
      <c r="R124" s="111"/>
      <c r="S124" s="111"/>
      <c r="T124" s="78"/>
      <c r="U124" s="126"/>
      <c r="V124" s="72"/>
      <c r="W124" s="72"/>
      <c r="X124" s="72"/>
      <c r="Y124" s="72"/>
      <c r="Z124" s="72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</row>
    <row r="125" spans="1:36" ht="63" customHeight="1" x14ac:dyDescent="0.25">
      <c r="A125" s="73"/>
      <c r="B125" s="191" t="s">
        <v>60</v>
      </c>
      <c r="C125" s="157"/>
      <c r="D125" s="42">
        <f t="shared" si="44"/>
        <v>0</v>
      </c>
      <c r="E125" s="42">
        <f t="shared" si="44"/>
        <v>0</v>
      </c>
      <c r="F125" s="42">
        <f t="shared" si="44"/>
        <v>0</v>
      </c>
      <c r="G125" s="42">
        <f>SUMIFS($O$13:$O$96,$F$13:$F$96,$B125,$C$13:$C$96,$A$104,$P$13:$P$96,$G$104)</f>
        <v>0</v>
      </c>
      <c r="H125" s="42">
        <f>SUMIFS($O$13:$O$96,$F$13:$F$96,$B125,$C$13:$C$96,$A$104,$T$13:$T$96,$H$104)</f>
        <v>0</v>
      </c>
      <c r="I125" s="43"/>
      <c r="J125" s="137" t="str">
        <f t="shared" si="37"/>
        <v>Ok</v>
      </c>
      <c r="K125" s="111"/>
      <c r="L125" s="111"/>
      <c r="M125" s="111"/>
      <c r="N125" s="111"/>
      <c r="O125" s="111"/>
      <c r="P125" s="111"/>
      <c r="Q125" s="111"/>
      <c r="R125" s="111"/>
      <c r="S125" s="111"/>
      <c r="T125" s="78"/>
      <c r="U125" s="126"/>
      <c r="V125" s="72"/>
      <c r="W125" s="72"/>
      <c r="X125" s="72"/>
      <c r="Y125" s="72"/>
      <c r="Z125" s="72"/>
      <c r="AA125" s="111"/>
      <c r="AB125" s="111"/>
      <c r="AC125" s="111"/>
      <c r="AD125" s="111"/>
      <c r="AE125" s="111"/>
      <c r="AF125" s="111"/>
      <c r="AG125" s="111"/>
      <c r="AH125" s="111"/>
      <c r="AI125" s="111"/>
      <c r="AJ125" s="111"/>
    </row>
    <row r="126" spans="1:36" ht="70.5" customHeight="1" x14ac:dyDescent="0.25">
      <c r="A126" s="73"/>
      <c r="B126" s="191" t="s">
        <v>61</v>
      </c>
      <c r="C126" s="157"/>
      <c r="D126" s="42">
        <f t="shared" si="44"/>
        <v>0</v>
      </c>
      <c r="E126" s="42">
        <f t="shared" si="44"/>
        <v>0</v>
      </c>
      <c r="F126" s="42">
        <f t="shared" si="44"/>
        <v>0</v>
      </c>
      <c r="G126" s="42">
        <f>SUMIFS($O$13:$O$96,$F$13:$F$96,$B126,$C$13:$C$96,$A$104,$P$13:$P$96,$G$104)</f>
        <v>0</v>
      </c>
      <c r="H126" s="42">
        <f>SUMIFS($O$13:$O$96,$F$13:$F$96,$B126,$C$13:$C$96,$A$104,$T$13:$T$96,$H$104)</f>
        <v>0</v>
      </c>
      <c r="I126" s="43"/>
      <c r="J126" s="137" t="str">
        <f t="shared" si="37"/>
        <v>Ok</v>
      </c>
      <c r="K126" s="111"/>
      <c r="L126" s="111"/>
      <c r="M126" s="111"/>
      <c r="N126" s="111"/>
      <c r="O126" s="111"/>
      <c r="P126" s="111"/>
      <c r="Q126" s="111"/>
      <c r="R126" s="111"/>
      <c r="S126" s="111"/>
      <c r="T126" s="78"/>
      <c r="U126" s="126"/>
      <c r="V126" s="72"/>
      <c r="W126" s="72"/>
      <c r="X126" s="72"/>
      <c r="Y126" s="72"/>
      <c r="Z126" s="72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</row>
    <row r="127" spans="1:36" ht="59.25" customHeight="1" x14ac:dyDescent="0.25">
      <c r="A127" s="73"/>
      <c r="B127" s="192" t="s">
        <v>62</v>
      </c>
      <c r="C127" s="157"/>
      <c r="D127" s="44">
        <f>SUM(D123:D126)</f>
        <v>0</v>
      </c>
      <c r="E127" s="44">
        <f>SUM(E123:E126)</f>
        <v>0</v>
      </c>
      <c r="F127" s="44">
        <f>SUM(F123:F126)</f>
        <v>0</v>
      </c>
      <c r="G127" s="44">
        <f>SUM(G123:G126)</f>
        <v>0</v>
      </c>
      <c r="H127" s="44">
        <f>SUM(H123:H126)</f>
        <v>0</v>
      </c>
      <c r="I127" s="45" t="str">
        <f>IFERROR(IF(OR((F127+F155+F183+F211)/M98&gt;3%,(F127+F155+F183+F211)&gt;2000000),"ERROR, excede los límites de gastos no vinculados (3% del monto total del proyecto o $2 millones)",(F127+F155+F183+F211)/M98),"")</f>
        <v/>
      </c>
      <c r="J127" s="137" t="str">
        <f t="shared" si="37"/>
        <v>Ok</v>
      </c>
      <c r="K127" s="137" t="str">
        <f>IF(SUMIF($G$13:$G$96,"GÉNERO",$O$13:$O$96)=F127+F155+F183+F211,"Ok","Error en sumatoria de gastos de género")</f>
        <v>Ok</v>
      </c>
      <c r="L127" s="72"/>
      <c r="M127" s="111"/>
      <c r="N127" s="111"/>
      <c r="O127" s="111"/>
      <c r="P127" s="111"/>
      <c r="Q127" s="111"/>
      <c r="R127" s="111"/>
      <c r="S127" s="111"/>
      <c r="T127" s="78"/>
      <c r="U127" s="126"/>
      <c r="V127" s="72"/>
      <c r="W127" s="72"/>
      <c r="X127" s="72"/>
      <c r="Y127" s="72"/>
      <c r="Z127" s="72"/>
      <c r="AA127" s="111"/>
      <c r="AB127" s="111"/>
      <c r="AC127" s="111"/>
      <c r="AD127" s="111"/>
      <c r="AE127" s="111"/>
      <c r="AF127" s="111"/>
      <c r="AG127" s="111"/>
      <c r="AH127" s="111"/>
      <c r="AI127" s="111"/>
      <c r="AJ127" s="111"/>
    </row>
    <row r="128" spans="1:36" ht="15.75" customHeight="1" x14ac:dyDescent="0.25">
      <c r="A128" s="73"/>
      <c r="B128" s="189" t="s">
        <v>63</v>
      </c>
      <c r="C128" s="190"/>
      <c r="D128" s="47">
        <f>D109+D122+D127</f>
        <v>0</v>
      </c>
      <c r="E128" s="47">
        <f>E109+E122+E127</f>
        <v>0</v>
      </c>
      <c r="F128" s="47">
        <f t="shared" ref="F128:H128" si="45">F109+F122+F127</f>
        <v>0</v>
      </c>
      <c r="G128" s="47">
        <f t="shared" si="45"/>
        <v>0</v>
      </c>
      <c r="H128" s="47">
        <f t="shared" si="45"/>
        <v>0</v>
      </c>
      <c r="I128" s="48"/>
      <c r="J128" s="137" t="str">
        <f t="shared" si="37"/>
        <v>Ok</v>
      </c>
      <c r="K128" s="111"/>
      <c r="L128" s="111"/>
      <c r="M128" s="111"/>
      <c r="N128" s="111"/>
      <c r="O128" s="111"/>
      <c r="P128" s="111"/>
      <c r="Q128" s="111"/>
      <c r="R128" s="111"/>
      <c r="S128" s="111"/>
      <c r="T128" s="78"/>
      <c r="U128" s="126"/>
      <c r="V128" s="72"/>
      <c r="W128" s="72"/>
      <c r="X128" s="72"/>
      <c r="Y128" s="72"/>
      <c r="Z128" s="72"/>
      <c r="AA128" s="111"/>
      <c r="AB128" s="111"/>
      <c r="AC128" s="111"/>
      <c r="AD128" s="111"/>
      <c r="AE128" s="111"/>
      <c r="AF128" s="111"/>
      <c r="AG128" s="111"/>
      <c r="AH128" s="111"/>
      <c r="AI128" s="111"/>
      <c r="AJ128" s="111"/>
    </row>
    <row r="129" spans="1:36" s="73" customFormat="1" ht="15.75" customHeight="1" x14ac:dyDescent="0.25">
      <c r="A129" s="111"/>
      <c r="B129" s="111"/>
      <c r="C129" s="111"/>
      <c r="D129" s="137">
        <f>SUM(D106:D108,D110:D121,D123:D126)-D128</f>
        <v>0</v>
      </c>
      <c r="E129" s="137">
        <f>SUM(E106:E108,E110:E121,E123:E126)-E128</f>
        <v>0</v>
      </c>
      <c r="F129" s="137">
        <f t="shared" ref="F129:G129" si="46">SUM(F106:F108,F110:F121,F123:F126)-F128</f>
        <v>0</v>
      </c>
      <c r="G129" s="137">
        <f t="shared" si="46"/>
        <v>0</v>
      </c>
      <c r="H129" s="137">
        <f>SUM(H106:H108,H110:H121,H123:H126)-H128</f>
        <v>0</v>
      </c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36"/>
      <c r="V129" s="78"/>
      <c r="W129" s="111"/>
      <c r="X129" s="72"/>
      <c r="Y129" s="72"/>
      <c r="Z129" s="72"/>
      <c r="AA129" s="72"/>
      <c r="AB129" s="72"/>
      <c r="AC129" s="72"/>
      <c r="AD129" s="111"/>
      <c r="AE129" s="111"/>
      <c r="AF129" s="111"/>
      <c r="AG129" s="111"/>
      <c r="AH129" s="111"/>
      <c r="AI129" s="111"/>
      <c r="AJ129" s="111"/>
    </row>
    <row r="130" spans="1:36" s="73" customFormat="1" ht="15.75" customHeight="1" x14ac:dyDescent="0.25">
      <c r="A130" s="194"/>
      <c r="B130" s="176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36"/>
      <c r="V130" s="78"/>
      <c r="W130" s="111"/>
      <c r="X130" s="72"/>
      <c r="Y130" s="72"/>
      <c r="Z130" s="72"/>
      <c r="AA130" s="72"/>
      <c r="AB130" s="72"/>
      <c r="AC130" s="72"/>
      <c r="AD130" s="111"/>
      <c r="AE130" s="111"/>
      <c r="AF130" s="111"/>
      <c r="AG130" s="111"/>
      <c r="AH130" s="111"/>
      <c r="AI130" s="111"/>
      <c r="AJ130" s="111"/>
    </row>
    <row r="131" spans="1:36" s="73" customFormat="1" ht="15.75" customHeight="1" x14ac:dyDescent="0.25">
      <c r="A131" s="111"/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36"/>
      <c r="V131" s="78"/>
      <c r="W131" s="111"/>
      <c r="X131" s="72"/>
      <c r="Y131" s="72"/>
      <c r="Z131" s="72"/>
      <c r="AA131" s="72"/>
      <c r="AB131" s="72"/>
      <c r="AC131" s="72"/>
      <c r="AD131" s="111"/>
      <c r="AE131" s="111"/>
      <c r="AF131" s="111"/>
      <c r="AG131" s="111"/>
      <c r="AH131" s="111"/>
      <c r="AI131" s="111"/>
      <c r="AJ131" s="111"/>
    </row>
    <row r="132" spans="1:36" ht="15.75" customHeight="1" x14ac:dyDescent="0.25">
      <c r="A132" s="168">
        <f>'Plan de Trabajo'!B6</f>
        <v>0</v>
      </c>
      <c r="B132" s="185" t="s">
        <v>39</v>
      </c>
      <c r="C132" s="186"/>
      <c r="D132" s="168" t="s">
        <v>40</v>
      </c>
      <c r="E132" s="168" t="s">
        <v>41</v>
      </c>
      <c r="F132" s="168" t="s">
        <v>42</v>
      </c>
      <c r="G132" s="168" t="s">
        <v>43</v>
      </c>
      <c r="H132" s="168" t="s">
        <v>44</v>
      </c>
      <c r="I132" s="168" t="s">
        <v>45</v>
      </c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V132" s="78"/>
      <c r="W132" s="111"/>
      <c r="X132" s="72"/>
      <c r="Y132" s="72"/>
      <c r="Z132" s="72"/>
      <c r="AA132" s="72"/>
      <c r="AB132" s="72"/>
      <c r="AC132" s="72"/>
      <c r="AD132" s="111"/>
      <c r="AE132" s="111"/>
      <c r="AF132" s="111"/>
      <c r="AG132" s="111"/>
      <c r="AH132" s="111"/>
      <c r="AI132" s="111"/>
      <c r="AJ132" s="111"/>
    </row>
    <row r="133" spans="1:36" ht="15.75" customHeight="1" x14ac:dyDescent="0.25">
      <c r="A133" s="169"/>
      <c r="B133" s="187"/>
      <c r="C133" s="188"/>
      <c r="D133" s="169"/>
      <c r="E133" s="169"/>
      <c r="F133" s="169"/>
      <c r="G133" s="169"/>
      <c r="H133" s="169"/>
      <c r="I133" s="169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V133" s="78"/>
      <c r="W133" s="111"/>
      <c r="X133" s="72"/>
      <c r="Y133" s="72"/>
      <c r="Z133" s="72"/>
      <c r="AA133" s="72"/>
      <c r="AB133" s="72"/>
      <c r="AC133" s="72"/>
      <c r="AD133" s="111"/>
      <c r="AE133" s="111"/>
      <c r="AF133" s="111"/>
      <c r="AG133" s="111"/>
      <c r="AH133" s="111"/>
      <c r="AI133" s="111"/>
      <c r="AJ133" s="111"/>
    </row>
    <row r="134" spans="1:36" ht="15.75" customHeight="1" x14ac:dyDescent="0.25">
      <c r="A134" s="73"/>
      <c r="B134" s="191" t="s">
        <v>73</v>
      </c>
      <c r="C134" s="157"/>
      <c r="D134" s="42">
        <f t="shared" ref="D134:F136" si="47">SUMIFS(M$13:M$96,$F$13:$F$96,$B134,$C$13:$C$96,$A$132)</f>
        <v>0</v>
      </c>
      <c r="E134" s="42">
        <f t="shared" si="47"/>
        <v>0</v>
      </c>
      <c r="F134" s="42">
        <f t="shared" si="47"/>
        <v>0</v>
      </c>
      <c r="G134" s="42">
        <f>SUMIFS($O$13:$O$96,$F$13:$F$96,$B134,$C$13:$C$96,$A$132,$P$13:$P$96,$G$132)</f>
        <v>0</v>
      </c>
      <c r="H134" s="42">
        <f>SUMIFS($O$13:$O$96,$F$13:$F$96,$B134,$C$13:$C$96,A132,$T$13:$T$96,$H$104)</f>
        <v>0</v>
      </c>
      <c r="I134" s="43"/>
      <c r="J134" s="137" t="str">
        <f>IF(AND(D134-E134-F134=0,F134-G134-H134=0),"Ok","Error")</f>
        <v>Ok</v>
      </c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V134" s="78"/>
      <c r="W134" s="111"/>
      <c r="X134" s="72"/>
      <c r="Y134" s="72"/>
      <c r="Z134" s="72"/>
      <c r="AA134" s="72"/>
      <c r="AB134" s="72"/>
      <c r="AC134" s="72"/>
      <c r="AD134" s="111"/>
      <c r="AE134" s="111"/>
      <c r="AF134" s="111"/>
      <c r="AG134" s="111"/>
      <c r="AH134" s="111"/>
      <c r="AI134" s="111"/>
      <c r="AJ134" s="111"/>
    </row>
    <row r="135" spans="1:36" ht="15.75" customHeight="1" x14ac:dyDescent="0.25">
      <c r="A135" s="73"/>
      <c r="B135" s="170" t="s">
        <v>46</v>
      </c>
      <c r="C135" s="157"/>
      <c r="D135" s="42">
        <f t="shared" si="47"/>
        <v>0</v>
      </c>
      <c r="E135" s="42">
        <f t="shared" si="47"/>
        <v>0</v>
      </c>
      <c r="F135" s="42">
        <f t="shared" si="47"/>
        <v>0</v>
      </c>
      <c r="G135" s="42">
        <f>SUMIFS($O$13:$O$96,$F$13:$F$96,$B135,$C$13:$C$96,$A$132,$P$13:$P$96,$G$132)</f>
        <v>0</v>
      </c>
      <c r="H135" s="42">
        <f>SUMIFS($O$13:$O$96,$F$13:$F$96,$B135,$C$13:$C$96,A132,$T$13:$T$96,$H$104)</f>
        <v>0</v>
      </c>
      <c r="I135" s="43"/>
      <c r="J135" s="137" t="str">
        <f t="shared" ref="J135:J156" si="48">IF(AND(D135-E135-F135=0,F135-G135-H135=0),"Ok","Error")</f>
        <v>Ok</v>
      </c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V135" s="78"/>
      <c r="W135" s="111"/>
      <c r="X135" s="72"/>
      <c r="Y135" s="72"/>
      <c r="Z135" s="72"/>
      <c r="AA135" s="72"/>
      <c r="AB135" s="72"/>
      <c r="AC135" s="72"/>
      <c r="AD135" s="111"/>
      <c r="AE135" s="111"/>
      <c r="AF135" s="111"/>
      <c r="AG135" s="111"/>
      <c r="AH135" s="111"/>
      <c r="AI135" s="111"/>
      <c r="AJ135" s="111"/>
    </row>
    <row r="136" spans="1:36" ht="15.75" customHeight="1" x14ac:dyDescent="0.25">
      <c r="A136" s="73"/>
      <c r="B136" s="170" t="s">
        <v>47</v>
      </c>
      <c r="C136" s="157"/>
      <c r="D136" s="42">
        <f t="shared" si="47"/>
        <v>0</v>
      </c>
      <c r="E136" s="42">
        <f t="shared" si="47"/>
        <v>0</v>
      </c>
      <c r="F136" s="42">
        <f t="shared" si="47"/>
        <v>0</v>
      </c>
      <c r="G136" s="42">
        <f>SUMIFS($O$13:$O$96,$F$13:$F$96,$B136,$C$13:$C$96,$A$132,$P$13:$P$96,$G$132)</f>
        <v>0</v>
      </c>
      <c r="H136" s="42">
        <f>SUMIFS($O$13:$O$96,$F$13:$F$96,$B136,$C$13:$C$96,A132,$T$13:$T$96,$H$104)</f>
        <v>0</v>
      </c>
      <c r="I136" s="43"/>
      <c r="J136" s="137" t="str">
        <f t="shared" si="48"/>
        <v>Ok</v>
      </c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V136" s="78"/>
      <c r="W136" s="111"/>
      <c r="X136" s="72"/>
      <c r="Y136" s="72"/>
      <c r="Z136" s="72"/>
      <c r="AA136" s="72"/>
      <c r="AB136" s="72"/>
      <c r="AC136" s="72"/>
      <c r="AD136" s="111"/>
      <c r="AE136" s="111"/>
      <c r="AF136" s="111"/>
      <c r="AG136" s="111"/>
      <c r="AH136" s="111"/>
      <c r="AI136" s="111"/>
      <c r="AJ136" s="111"/>
    </row>
    <row r="137" spans="1:36" ht="59.25" customHeight="1" x14ac:dyDescent="0.25">
      <c r="A137" s="73"/>
      <c r="B137" s="192" t="s">
        <v>48</v>
      </c>
      <c r="C137" s="157"/>
      <c r="D137" s="44">
        <f>SUM(D134:D136)</f>
        <v>0</v>
      </c>
      <c r="E137" s="44">
        <f>SUM(E134:E136)</f>
        <v>0</v>
      </c>
      <c r="F137" s="44">
        <f>SUM(F134:F136)</f>
        <v>0</v>
      </c>
      <c r="G137" s="44">
        <f>SUM(G134:G136)</f>
        <v>0</v>
      </c>
      <c r="H137" s="44">
        <f>SUM(H134:H136)</f>
        <v>0</v>
      </c>
      <c r="I137" s="45"/>
      <c r="J137" s="137" t="str">
        <f t="shared" si="48"/>
        <v>Ok</v>
      </c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V137" s="78"/>
      <c r="W137" s="111"/>
      <c r="X137" s="72"/>
      <c r="Y137" s="72"/>
      <c r="Z137" s="72"/>
      <c r="AA137" s="72"/>
      <c r="AB137" s="72"/>
      <c r="AC137" s="72"/>
      <c r="AD137" s="111"/>
      <c r="AE137" s="111"/>
      <c r="AF137" s="111"/>
      <c r="AG137" s="111"/>
      <c r="AH137" s="111"/>
      <c r="AI137" s="111"/>
      <c r="AJ137" s="111"/>
    </row>
    <row r="138" spans="1:36" ht="15.75" customHeight="1" x14ac:dyDescent="0.25">
      <c r="A138" s="73"/>
      <c r="B138" s="191" t="s">
        <v>49</v>
      </c>
      <c r="C138" s="157"/>
      <c r="D138" s="42">
        <f t="shared" ref="D138:D149" si="49">SUMIFS(M$13:M$96,$F$13:$F$96,$B138,$C$13:$C$96,$A$132)</f>
        <v>0</v>
      </c>
      <c r="E138" s="42">
        <f t="shared" ref="E138:E149" si="50">SUMIFS(N$13:N$96,$F$13:$F$96,$B138,$C$13:$C$96,$A$132)</f>
        <v>0</v>
      </c>
      <c r="F138" s="42">
        <f t="shared" ref="F138:F149" si="51">SUMIFS(O$13:O$96,$F$13:$F$96,$B138,$C$13:$C$96,$A$132)</f>
        <v>0</v>
      </c>
      <c r="G138" s="42">
        <f t="shared" ref="G138:G149" si="52">SUMIFS($O$13:$O$96,$F$13:$F$96,$B138,$C$13:$C$96,$A$132,$P$13:$P$96,$G$132)</f>
        <v>0</v>
      </c>
      <c r="H138" s="42">
        <f>SUMIFS($O$13:$O$96,$F$13:$F$96,$B138,$C$13:$C$96,A132,$T$13:$T$96,$H$104)</f>
        <v>0</v>
      </c>
      <c r="I138" s="43"/>
      <c r="J138" s="137" t="str">
        <f t="shared" si="48"/>
        <v>Ok</v>
      </c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V138" s="78"/>
      <c r="W138" s="111"/>
      <c r="X138" s="72"/>
      <c r="Y138" s="72"/>
      <c r="Z138" s="72"/>
      <c r="AA138" s="72"/>
      <c r="AB138" s="72"/>
      <c r="AC138" s="72"/>
      <c r="AD138" s="111"/>
      <c r="AE138" s="111"/>
      <c r="AF138" s="111"/>
      <c r="AG138" s="111"/>
      <c r="AH138" s="111"/>
      <c r="AI138" s="111"/>
      <c r="AJ138" s="111"/>
    </row>
    <row r="139" spans="1:36" ht="15.75" customHeight="1" x14ac:dyDescent="0.25">
      <c r="A139" s="73"/>
      <c r="B139" s="170" t="s">
        <v>50</v>
      </c>
      <c r="C139" s="157"/>
      <c r="D139" s="42">
        <f t="shared" si="49"/>
        <v>0</v>
      </c>
      <c r="E139" s="42">
        <f t="shared" si="50"/>
        <v>0</v>
      </c>
      <c r="F139" s="42">
        <f t="shared" si="51"/>
        <v>0</v>
      </c>
      <c r="G139" s="42">
        <f t="shared" si="52"/>
        <v>0</v>
      </c>
      <c r="H139" s="42">
        <f>SUMIFS($O$13:$O$96,$F$13:$F$96,$B139,$C$13:$C$96,A132,$T$13:$T$96,$H$104)</f>
        <v>0</v>
      </c>
      <c r="I139" s="43"/>
      <c r="J139" s="137" t="str">
        <f>IF(AND(D139-E139-F139=0,F139-G139-H139=0),"Ok","Error")</f>
        <v>Ok</v>
      </c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V139" s="78"/>
      <c r="W139" s="111"/>
      <c r="X139" s="72"/>
      <c r="Y139" s="72"/>
      <c r="Z139" s="72"/>
      <c r="AA139" s="72"/>
      <c r="AB139" s="72"/>
      <c r="AC139" s="72"/>
      <c r="AD139" s="111"/>
      <c r="AE139" s="111"/>
      <c r="AF139" s="111"/>
      <c r="AG139" s="111"/>
      <c r="AH139" s="111"/>
      <c r="AI139" s="111"/>
      <c r="AJ139" s="111"/>
    </row>
    <row r="140" spans="1:36" ht="15.75" customHeight="1" x14ac:dyDescent="0.25">
      <c r="A140" s="73"/>
      <c r="B140" s="170" t="s">
        <v>51</v>
      </c>
      <c r="C140" s="157"/>
      <c r="D140" s="42">
        <f t="shared" si="49"/>
        <v>0</v>
      </c>
      <c r="E140" s="42">
        <f t="shared" si="50"/>
        <v>0</v>
      </c>
      <c r="F140" s="42">
        <f t="shared" si="51"/>
        <v>0</v>
      </c>
      <c r="G140" s="42">
        <f t="shared" si="52"/>
        <v>0</v>
      </c>
      <c r="H140" s="42">
        <f>SUMIFS($O$13:$O$96,$F$13:$F$96,$B140,$C$13:$C$96,A132,$T$13:$T$96,$H$104)</f>
        <v>0</v>
      </c>
      <c r="I140" s="43"/>
      <c r="J140" s="137" t="str">
        <f t="shared" si="48"/>
        <v>Ok</v>
      </c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V140" s="78"/>
      <c r="W140" s="111"/>
      <c r="X140" s="72"/>
      <c r="Y140" s="72"/>
      <c r="Z140" s="72"/>
      <c r="AA140" s="72"/>
      <c r="AB140" s="72"/>
      <c r="AC140" s="72"/>
      <c r="AD140" s="111"/>
      <c r="AE140" s="111"/>
      <c r="AF140" s="111"/>
      <c r="AG140" s="111"/>
      <c r="AH140" s="111"/>
      <c r="AI140" s="111"/>
      <c r="AJ140" s="111"/>
    </row>
    <row r="141" spans="1:36" ht="33" customHeight="1" x14ac:dyDescent="0.25">
      <c r="A141" s="73"/>
      <c r="B141" s="193" t="s">
        <v>145</v>
      </c>
      <c r="C141" s="157"/>
      <c r="D141" s="42">
        <f t="shared" si="49"/>
        <v>0</v>
      </c>
      <c r="E141" s="42">
        <f t="shared" si="50"/>
        <v>0</v>
      </c>
      <c r="F141" s="42">
        <f t="shared" si="51"/>
        <v>0</v>
      </c>
      <c r="G141" s="42">
        <f t="shared" si="52"/>
        <v>0</v>
      </c>
      <c r="H141" s="42">
        <f>SUMIFS($O$13:$O$96,$F$13:$F$96,$B141,$C$13:$C$96,A132,$T$13:$T$96,$H$104)</f>
        <v>0</v>
      </c>
      <c r="I141" s="43"/>
      <c r="J141" s="137" t="str">
        <f t="shared" si="48"/>
        <v>Ok</v>
      </c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V141" s="78"/>
      <c r="W141" s="111"/>
      <c r="X141" s="72"/>
      <c r="Y141" s="72"/>
      <c r="Z141" s="72"/>
      <c r="AA141" s="72"/>
      <c r="AB141" s="72"/>
      <c r="AC141" s="72"/>
      <c r="AD141" s="111"/>
      <c r="AE141" s="111"/>
      <c r="AF141" s="111"/>
      <c r="AG141" s="111"/>
      <c r="AH141" s="111"/>
      <c r="AI141" s="111"/>
      <c r="AJ141" s="111"/>
    </row>
    <row r="142" spans="1:36" ht="15.75" customHeight="1" x14ac:dyDescent="0.25">
      <c r="A142" s="73"/>
      <c r="B142" s="170" t="s">
        <v>52</v>
      </c>
      <c r="C142" s="157"/>
      <c r="D142" s="42">
        <f t="shared" si="49"/>
        <v>0</v>
      </c>
      <c r="E142" s="42">
        <f t="shared" si="50"/>
        <v>0</v>
      </c>
      <c r="F142" s="42">
        <f t="shared" si="51"/>
        <v>0</v>
      </c>
      <c r="G142" s="42">
        <f t="shared" si="52"/>
        <v>0</v>
      </c>
      <c r="H142" s="42">
        <f>SUMIFS($O$13:$O$96,$F$13:$F$96,$B142,$C$13:$C$96,A132,$T$13:$T$96,$H$104)</f>
        <v>0</v>
      </c>
      <c r="I142" s="43"/>
      <c r="J142" s="137" t="str">
        <f t="shared" si="48"/>
        <v>Ok</v>
      </c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V142" s="78"/>
      <c r="W142" s="111"/>
      <c r="X142" s="72"/>
      <c r="Y142" s="72"/>
      <c r="Z142" s="72"/>
      <c r="AA142" s="72"/>
      <c r="AB142" s="72"/>
      <c r="AC142" s="72"/>
      <c r="AD142" s="111"/>
      <c r="AE142" s="111"/>
      <c r="AF142" s="111"/>
      <c r="AG142" s="111"/>
      <c r="AH142" s="111"/>
      <c r="AI142" s="111"/>
      <c r="AJ142" s="111"/>
    </row>
    <row r="143" spans="1:36" ht="15.75" customHeight="1" x14ac:dyDescent="0.25">
      <c r="A143" s="73"/>
      <c r="B143" s="170" t="s">
        <v>53</v>
      </c>
      <c r="C143" s="157"/>
      <c r="D143" s="42">
        <f t="shared" si="49"/>
        <v>0</v>
      </c>
      <c r="E143" s="42">
        <f t="shared" si="50"/>
        <v>0</v>
      </c>
      <c r="F143" s="42">
        <f t="shared" si="51"/>
        <v>0</v>
      </c>
      <c r="G143" s="42">
        <f t="shared" si="52"/>
        <v>0</v>
      </c>
      <c r="H143" s="42">
        <f>SUMIFS($O$13:$O$96,$F$13:$F$96,$B143,$C$13:$C$96,A132,$T$13:$T$96,$H$104)</f>
        <v>0</v>
      </c>
      <c r="I143" s="43"/>
      <c r="J143" s="137" t="str">
        <f t="shared" si="48"/>
        <v>Ok</v>
      </c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V143" s="78"/>
      <c r="W143" s="111"/>
      <c r="X143" s="72"/>
      <c r="Y143" s="72"/>
      <c r="Z143" s="72"/>
      <c r="AA143" s="72"/>
      <c r="AB143" s="72"/>
      <c r="AC143" s="72"/>
      <c r="AD143" s="111"/>
      <c r="AE143" s="111"/>
      <c r="AF143" s="111"/>
      <c r="AG143" s="111"/>
      <c r="AH143" s="111"/>
      <c r="AI143" s="111"/>
      <c r="AJ143" s="111"/>
    </row>
    <row r="144" spans="1:36" ht="15.75" customHeight="1" x14ac:dyDescent="0.25">
      <c r="A144" s="73"/>
      <c r="B144" s="170" t="s">
        <v>54</v>
      </c>
      <c r="C144" s="157"/>
      <c r="D144" s="42">
        <f t="shared" si="49"/>
        <v>0</v>
      </c>
      <c r="E144" s="42">
        <f t="shared" si="50"/>
        <v>0</v>
      </c>
      <c r="F144" s="42">
        <f t="shared" si="51"/>
        <v>0</v>
      </c>
      <c r="G144" s="42">
        <f t="shared" si="52"/>
        <v>0</v>
      </c>
      <c r="H144" s="42">
        <f>SUMIFS($O$13:$O$96,$F$13:$F$96,$B144,$C$13:$C$96,A132,$T$13:$T$96,$H$104)</f>
        <v>0</v>
      </c>
      <c r="I144" s="43"/>
      <c r="J144" s="137" t="str">
        <f t="shared" si="48"/>
        <v>Ok</v>
      </c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V144" s="78"/>
      <c r="W144" s="111"/>
      <c r="X144" s="72"/>
      <c r="Y144" s="72"/>
      <c r="Z144" s="72"/>
      <c r="AA144" s="72"/>
      <c r="AB144" s="72"/>
      <c r="AC144" s="72"/>
      <c r="AD144" s="111"/>
      <c r="AE144" s="111"/>
      <c r="AF144" s="111"/>
      <c r="AG144" s="111"/>
      <c r="AH144" s="111"/>
      <c r="AI144" s="111"/>
      <c r="AJ144" s="111"/>
    </row>
    <row r="145" spans="1:36" ht="15.75" customHeight="1" x14ac:dyDescent="0.25">
      <c r="A145" s="73"/>
      <c r="B145" s="170" t="s">
        <v>55</v>
      </c>
      <c r="C145" s="157"/>
      <c r="D145" s="42">
        <f t="shared" si="49"/>
        <v>0</v>
      </c>
      <c r="E145" s="42">
        <f t="shared" si="50"/>
        <v>0</v>
      </c>
      <c r="F145" s="42">
        <f t="shared" si="51"/>
        <v>0</v>
      </c>
      <c r="G145" s="42">
        <f t="shared" si="52"/>
        <v>0</v>
      </c>
      <c r="H145" s="42">
        <f>SUMIFS($O$13:$O$96,$F$13:$F$96,$B145,$C$13:$C$96,A132,$T$13:$T$96,$H$104)</f>
        <v>0</v>
      </c>
      <c r="I145" s="43"/>
      <c r="J145" s="137" t="str">
        <f t="shared" si="48"/>
        <v>Ok</v>
      </c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V145" s="78"/>
      <c r="W145" s="111"/>
      <c r="X145" s="72"/>
      <c r="Y145" s="72"/>
      <c r="Z145" s="72"/>
      <c r="AA145" s="72"/>
      <c r="AB145" s="72"/>
      <c r="AC145" s="72"/>
      <c r="AD145" s="111"/>
      <c r="AE145" s="111"/>
      <c r="AF145" s="111"/>
      <c r="AG145" s="111"/>
      <c r="AH145" s="111"/>
      <c r="AI145" s="111"/>
      <c r="AJ145" s="111"/>
    </row>
    <row r="146" spans="1:36" ht="15.75" customHeight="1" x14ac:dyDescent="0.25">
      <c r="A146" s="73"/>
      <c r="B146" s="170" t="s">
        <v>56</v>
      </c>
      <c r="C146" s="157"/>
      <c r="D146" s="42">
        <f t="shared" si="49"/>
        <v>0</v>
      </c>
      <c r="E146" s="42">
        <f t="shared" si="50"/>
        <v>0</v>
      </c>
      <c r="F146" s="42">
        <f t="shared" si="51"/>
        <v>0</v>
      </c>
      <c r="G146" s="42">
        <f t="shared" si="52"/>
        <v>0</v>
      </c>
      <c r="H146" s="42">
        <f>SUMIFS($O$13:$O$96,$F$13:$F$96,$B146,$C$13:$C$96,A132,$T$13:$T$96,$H$104)</f>
        <v>0</v>
      </c>
      <c r="I146" s="43"/>
      <c r="J146" s="137" t="str">
        <f t="shared" si="48"/>
        <v>Ok</v>
      </c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V146" s="78"/>
      <c r="W146" s="111"/>
      <c r="X146" s="72"/>
      <c r="Y146" s="72"/>
      <c r="Z146" s="72"/>
      <c r="AA146" s="72"/>
      <c r="AB146" s="72"/>
      <c r="AC146" s="72"/>
      <c r="AD146" s="111"/>
      <c r="AE146" s="111"/>
      <c r="AF146" s="111"/>
      <c r="AG146" s="111"/>
      <c r="AH146" s="111"/>
      <c r="AI146" s="111"/>
      <c r="AJ146" s="111"/>
    </row>
    <row r="147" spans="1:36" ht="39" customHeight="1" x14ac:dyDescent="0.25">
      <c r="A147" s="73"/>
      <c r="B147" s="195" t="s">
        <v>367</v>
      </c>
      <c r="C147" s="196"/>
      <c r="D147" s="42">
        <f t="shared" si="49"/>
        <v>0</v>
      </c>
      <c r="E147" s="42">
        <f t="shared" si="50"/>
        <v>0</v>
      </c>
      <c r="F147" s="42">
        <f t="shared" si="51"/>
        <v>0</v>
      </c>
      <c r="G147" s="42">
        <f t="shared" si="52"/>
        <v>0</v>
      </c>
      <c r="H147" s="42">
        <f>SUMIFS($O$13:$O$96,$F$13:$F$96,$B147,$C$13:$C$96,A132,$T$13:$T$96,$H$104)</f>
        <v>0</v>
      </c>
      <c r="I147" s="43"/>
      <c r="J147" s="137" t="str">
        <f t="shared" si="48"/>
        <v>Ok</v>
      </c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V147" s="78"/>
      <c r="W147" s="111"/>
      <c r="X147" s="72"/>
      <c r="Y147" s="72"/>
      <c r="Z147" s="72"/>
      <c r="AA147" s="72"/>
      <c r="AB147" s="72"/>
      <c r="AC147" s="72"/>
      <c r="AD147" s="111"/>
      <c r="AE147" s="111"/>
      <c r="AF147" s="111"/>
      <c r="AG147" s="111"/>
      <c r="AH147" s="111"/>
      <c r="AI147" s="111"/>
      <c r="AJ147" s="111"/>
    </row>
    <row r="148" spans="1:36" ht="64.5" customHeight="1" x14ac:dyDescent="0.25">
      <c r="A148" s="73"/>
      <c r="B148" s="195" t="s">
        <v>57</v>
      </c>
      <c r="C148" s="197"/>
      <c r="D148" s="42">
        <f t="shared" si="49"/>
        <v>0</v>
      </c>
      <c r="E148" s="42">
        <f t="shared" si="50"/>
        <v>0</v>
      </c>
      <c r="F148" s="42">
        <f t="shared" si="51"/>
        <v>0</v>
      </c>
      <c r="G148" s="42">
        <f t="shared" si="52"/>
        <v>0</v>
      </c>
      <c r="H148" s="42">
        <f>SUMIFS($O$13:$O$96,$F$13:$F$96,$B148,$C$13:$C$96,A132,$T$13:$T$96,$H$104)</f>
        <v>0</v>
      </c>
      <c r="I148" s="46"/>
      <c r="J148" s="137" t="str">
        <f t="shared" si="48"/>
        <v>Ok</v>
      </c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V148" s="78"/>
      <c r="W148" s="111"/>
      <c r="X148" s="72"/>
      <c r="Y148" s="72"/>
      <c r="Z148" s="72"/>
      <c r="AA148" s="72"/>
      <c r="AB148" s="72"/>
      <c r="AC148" s="72"/>
      <c r="AD148" s="111"/>
      <c r="AE148" s="111"/>
      <c r="AF148" s="111"/>
      <c r="AG148" s="111"/>
      <c r="AH148" s="111"/>
      <c r="AI148" s="111"/>
      <c r="AJ148" s="111"/>
    </row>
    <row r="149" spans="1:36" ht="64.5" customHeight="1" x14ac:dyDescent="0.25">
      <c r="A149" s="73"/>
      <c r="B149" s="195" t="s">
        <v>65</v>
      </c>
      <c r="C149" s="197"/>
      <c r="D149" s="42">
        <f t="shared" si="49"/>
        <v>0</v>
      </c>
      <c r="E149" s="42">
        <f t="shared" si="50"/>
        <v>0</v>
      </c>
      <c r="F149" s="42">
        <f t="shared" si="51"/>
        <v>0</v>
      </c>
      <c r="G149" s="42">
        <f t="shared" si="52"/>
        <v>0</v>
      </c>
      <c r="H149" s="42">
        <f>SUMIFS($O$13:$O$96,$F$13:$F$96,$B149,$C$13:$C$96,A132,$T$13:$T$96,$H$104)</f>
        <v>0</v>
      </c>
      <c r="I149" s="46"/>
      <c r="J149" s="137" t="str">
        <f t="shared" si="48"/>
        <v>Ok</v>
      </c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V149" s="78"/>
      <c r="W149" s="111"/>
      <c r="X149" s="72"/>
      <c r="Y149" s="72"/>
      <c r="Z149" s="72"/>
      <c r="AA149" s="72"/>
      <c r="AB149" s="72"/>
      <c r="AC149" s="72"/>
      <c r="AD149" s="111"/>
      <c r="AE149" s="111"/>
      <c r="AF149" s="111"/>
      <c r="AG149" s="111"/>
      <c r="AH149" s="111"/>
      <c r="AI149" s="111"/>
      <c r="AJ149" s="111"/>
    </row>
    <row r="150" spans="1:36" ht="59.25" customHeight="1" x14ac:dyDescent="0.25">
      <c r="A150" s="73"/>
      <c r="B150" s="192" t="s">
        <v>58</v>
      </c>
      <c r="C150" s="157"/>
      <c r="D150" s="44">
        <f>SUM(D138:D149)</f>
        <v>0</v>
      </c>
      <c r="E150" s="44">
        <f t="shared" ref="E150" si="53">SUM(E138:E149)</f>
        <v>0</v>
      </c>
      <c r="F150" s="44">
        <f>SUM(F138:F149)</f>
        <v>0</v>
      </c>
      <c r="G150" s="44">
        <f>SUM(G138:G149)</f>
        <v>0</v>
      </c>
      <c r="H150" s="44">
        <f>SUM(H138:H149)</f>
        <v>0</v>
      </c>
      <c r="I150" s="45"/>
      <c r="J150" s="137" t="str">
        <f t="shared" si="48"/>
        <v>Ok</v>
      </c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V150" s="78"/>
      <c r="W150" s="111"/>
      <c r="X150" s="72"/>
      <c r="Y150" s="72"/>
      <c r="Z150" s="72"/>
      <c r="AA150" s="72"/>
      <c r="AB150" s="72"/>
      <c r="AC150" s="72"/>
      <c r="AD150" s="111"/>
      <c r="AE150" s="111"/>
      <c r="AF150" s="111"/>
      <c r="AG150" s="111"/>
      <c r="AH150" s="111"/>
      <c r="AI150" s="111"/>
      <c r="AJ150" s="111"/>
    </row>
    <row r="151" spans="1:36" ht="48" customHeight="1" x14ac:dyDescent="0.25">
      <c r="A151" s="73"/>
      <c r="B151" s="193" t="s">
        <v>144</v>
      </c>
      <c r="C151" s="157"/>
      <c r="D151" s="42">
        <f t="shared" ref="D151:F154" si="54">SUMIFS(M$13:M$96,$F$13:$F$96,$B151,$C$13:$C$96,$A$132)</f>
        <v>0</v>
      </c>
      <c r="E151" s="42">
        <f t="shared" si="54"/>
        <v>0</v>
      </c>
      <c r="F151" s="42">
        <f t="shared" si="54"/>
        <v>0</v>
      </c>
      <c r="G151" s="42">
        <f>SUMIFS($O$13:$O$96,$F$13:$F$96,$B151,$C$13:$C$96,$A$132,$P$13:$P$96,$G$132)</f>
        <v>0</v>
      </c>
      <c r="H151" s="42">
        <f>SUMIFS($O$13:$O$96,$F$13:$F$96,$B151,$C$13:$C$96,A132,$T$13:$T$96,$H$104)</f>
        <v>0</v>
      </c>
      <c r="I151" s="43"/>
      <c r="J151" s="137" t="str">
        <f t="shared" si="48"/>
        <v>Ok</v>
      </c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V151" s="78"/>
      <c r="W151" s="111"/>
      <c r="X151" s="72"/>
      <c r="Y151" s="72"/>
      <c r="Z151" s="72"/>
      <c r="AA151" s="72"/>
      <c r="AB151" s="72"/>
      <c r="AC151" s="72"/>
      <c r="AD151" s="111"/>
      <c r="AE151" s="111"/>
      <c r="AF151" s="111"/>
      <c r="AG151" s="111"/>
      <c r="AH151" s="111"/>
      <c r="AI151" s="111"/>
      <c r="AJ151" s="111"/>
    </row>
    <row r="152" spans="1:36" ht="15.75" customHeight="1" x14ac:dyDescent="0.25">
      <c r="A152" s="73"/>
      <c r="B152" s="170" t="s">
        <v>59</v>
      </c>
      <c r="C152" s="157"/>
      <c r="D152" s="42">
        <f t="shared" si="54"/>
        <v>0</v>
      </c>
      <c r="E152" s="42">
        <f t="shared" si="54"/>
        <v>0</v>
      </c>
      <c r="F152" s="42">
        <f t="shared" si="54"/>
        <v>0</v>
      </c>
      <c r="G152" s="42">
        <f>SUMIFS($O$13:$O$96,$F$13:$F$96,$B152,$C$13:$C$96,$A$132,$P$13:$P$96,$G$132)</f>
        <v>0</v>
      </c>
      <c r="H152" s="42">
        <f>SUMIFS($O$13:$O$96,$F$13:$F$96,$B152,$C$13:$C$96,A132,$T$13:$T$96,$H$104)</f>
        <v>0</v>
      </c>
      <c r="I152" s="43"/>
      <c r="J152" s="137" t="str">
        <f t="shared" si="48"/>
        <v>Ok</v>
      </c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V152" s="78"/>
      <c r="W152" s="111"/>
      <c r="X152" s="72"/>
      <c r="Y152" s="72"/>
      <c r="Z152" s="72"/>
      <c r="AA152" s="72"/>
      <c r="AB152" s="72"/>
      <c r="AC152" s="72"/>
      <c r="AD152" s="111"/>
      <c r="AE152" s="111"/>
      <c r="AF152" s="111"/>
      <c r="AG152" s="111"/>
      <c r="AH152" s="111"/>
      <c r="AI152" s="111"/>
      <c r="AJ152" s="111"/>
    </row>
    <row r="153" spans="1:36" ht="69" customHeight="1" x14ac:dyDescent="0.25">
      <c r="A153" s="73"/>
      <c r="B153" s="170" t="s">
        <v>60</v>
      </c>
      <c r="C153" s="157"/>
      <c r="D153" s="42">
        <f t="shared" si="54"/>
        <v>0</v>
      </c>
      <c r="E153" s="42">
        <f t="shared" si="54"/>
        <v>0</v>
      </c>
      <c r="F153" s="42">
        <f t="shared" si="54"/>
        <v>0</v>
      </c>
      <c r="G153" s="42">
        <f>SUMIFS($O$13:$O$96,$F$13:$F$96,$B153,$C$13:$C$96,$A$132,$P$13:$P$96,$G$132)</f>
        <v>0</v>
      </c>
      <c r="H153" s="42">
        <f>SUMIFS($O$13:$O$96,$F$13:$F$96,$B153,$C$13:$C$96,A132,$T$13:$T$96,$H$104)</f>
        <v>0</v>
      </c>
      <c r="I153" s="43"/>
      <c r="J153" s="137" t="str">
        <f t="shared" si="48"/>
        <v>Ok</v>
      </c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V153" s="78"/>
      <c r="W153" s="111"/>
      <c r="X153" s="72"/>
      <c r="Y153" s="72"/>
      <c r="Z153" s="72"/>
      <c r="AA153" s="72"/>
      <c r="AB153" s="72"/>
      <c r="AC153" s="72"/>
      <c r="AD153" s="111"/>
      <c r="AE153" s="111"/>
      <c r="AF153" s="111"/>
      <c r="AG153" s="111"/>
      <c r="AH153" s="111"/>
      <c r="AI153" s="111"/>
      <c r="AJ153" s="111"/>
    </row>
    <row r="154" spans="1:36" ht="69.75" customHeight="1" x14ac:dyDescent="0.25">
      <c r="A154" s="73"/>
      <c r="B154" s="170" t="s">
        <v>61</v>
      </c>
      <c r="C154" s="157"/>
      <c r="D154" s="42">
        <f t="shared" si="54"/>
        <v>0</v>
      </c>
      <c r="E154" s="42">
        <f t="shared" si="54"/>
        <v>0</v>
      </c>
      <c r="F154" s="42">
        <f t="shared" si="54"/>
        <v>0</v>
      </c>
      <c r="G154" s="42">
        <f>SUMIFS($O$13:$O$96,$F$13:$F$96,$B154,$C$13:$C$96,$A$132,$P$13:$P$96,$G$132)</f>
        <v>0</v>
      </c>
      <c r="H154" s="42">
        <f>SUMIFS($O$13:$O$96,$F$13:$F$96,$B154,$C$13:$C$96,A132,$T$13:$T$96,$H$104)</f>
        <v>0</v>
      </c>
      <c r="I154" s="43"/>
      <c r="J154" s="137" t="str">
        <f t="shared" si="48"/>
        <v>Ok</v>
      </c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V154" s="78"/>
      <c r="W154" s="111"/>
      <c r="X154" s="72"/>
      <c r="Y154" s="72"/>
      <c r="Z154" s="72"/>
      <c r="AA154" s="72"/>
      <c r="AB154" s="72"/>
      <c r="AC154" s="72"/>
      <c r="AD154" s="111"/>
      <c r="AE154" s="111"/>
      <c r="AF154" s="111"/>
      <c r="AG154" s="111"/>
      <c r="AH154" s="111"/>
      <c r="AI154" s="111"/>
      <c r="AJ154" s="111"/>
    </row>
    <row r="155" spans="1:36" ht="59.25" customHeight="1" x14ac:dyDescent="0.25">
      <c r="A155" s="73"/>
      <c r="B155" s="192" t="s">
        <v>62</v>
      </c>
      <c r="C155" s="157"/>
      <c r="D155" s="44">
        <f>SUM(D151:D154)</f>
        <v>0</v>
      </c>
      <c r="E155" s="44">
        <f>SUM(E151:E154)</f>
        <v>0</v>
      </c>
      <c r="F155" s="44">
        <f>SUM(F151:F154)</f>
        <v>0</v>
      </c>
      <c r="G155" s="44">
        <f>SUM(G151:G154)</f>
        <v>0</v>
      </c>
      <c r="H155" s="44">
        <f>SUM(H151:H154)</f>
        <v>0</v>
      </c>
      <c r="I155" s="45" t="str">
        <f>IFERROR(IF(OR((F127+F155+F183+F211)/M98&gt;3%,(F127+F155+F183+F211)&gt;2000000),"ERROR, excede los límites de gastos no vinculados (3% del monto total del proyecto o $2 millones)",(F127+F155+F183+F211)/M98),"")</f>
        <v/>
      </c>
      <c r="J155" s="137" t="str">
        <f t="shared" si="48"/>
        <v>Ok</v>
      </c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V155" s="78"/>
      <c r="W155" s="111"/>
      <c r="X155" s="72"/>
      <c r="Y155" s="72"/>
      <c r="Z155" s="72"/>
      <c r="AA155" s="72"/>
      <c r="AB155" s="72"/>
      <c r="AC155" s="72"/>
      <c r="AD155" s="111"/>
      <c r="AE155" s="111"/>
      <c r="AF155" s="111"/>
      <c r="AG155" s="111"/>
      <c r="AH155" s="111"/>
      <c r="AI155" s="111"/>
      <c r="AJ155" s="111"/>
    </row>
    <row r="156" spans="1:36" ht="15.75" customHeight="1" x14ac:dyDescent="0.25">
      <c r="A156" s="73"/>
      <c r="B156" s="189" t="s">
        <v>63</v>
      </c>
      <c r="C156" s="190"/>
      <c r="D156" s="47">
        <f>D137+D150+D155</f>
        <v>0</v>
      </c>
      <c r="E156" s="47">
        <f>E137+E150+E155</f>
        <v>0</v>
      </c>
      <c r="F156" s="47">
        <f t="shared" ref="F156" si="55">F137+F150+F155</f>
        <v>0</v>
      </c>
      <c r="G156" s="47">
        <f t="shared" ref="G156:H156" si="56">G137+G150+G155</f>
        <v>0</v>
      </c>
      <c r="H156" s="47">
        <f t="shared" si="56"/>
        <v>0</v>
      </c>
      <c r="I156" s="48"/>
      <c r="J156" s="137" t="str">
        <f t="shared" si="48"/>
        <v>Ok</v>
      </c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V156" s="78"/>
      <c r="W156" s="111"/>
      <c r="X156" s="72"/>
      <c r="Y156" s="72"/>
      <c r="Z156" s="72"/>
      <c r="AA156" s="72"/>
      <c r="AB156" s="72"/>
      <c r="AC156" s="72"/>
      <c r="AD156" s="111"/>
      <c r="AE156" s="111"/>
      <c r="AF156" s="111"/>
      <c r="AG156" s="111"/>
      <c r="AH156" s="111"/>
      <c r="AI156" s="111"/>
      <c r="AJ156" s="111"/>
    </row>
    <row r="157" spans="1:36" ht="15.75" customHeight="1" x14ac:dyDescent="0.25">
      <c r="A157" s="111"/>
      <c r="B157" s="111"/>
      <c r="C157" s="111"/>
      <c r="D157" s="137">
        <f>SUM(D134:D136,D138:D149,D151:D154)-D156</f>
        <v>0</v>
      </c>
      <c r="E157" s="137">
        <f>SUM(E134:E136,E138:E149,E151:E154)-E156</f>
        <v>0</v>
      </c>
      <c r="F157" s="137">
        <f t="shared" ref="F157" si="57">SUM(F134:F136,F138:F149,F151:F154)-F156</f>
        <v>0</v>
      </c>
      <c r="G157" s="137">
        <f t="shared" ref="G157" si="58">SUM(G134:G136,G138:G149,G151:G154)-G156</f>
        <v>0</v>
      </c>
      <c r="H157" s="137">
        <f>SUM(H134:H136,H138:H149,H151:H154)-H156</f>
        <v>0</v>
      </c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V157" s="78"/>
      <c r="W157" s="111"/>
      <c r="X157" s="72"/>
      <c r="Y157" s="72"/>
      <c r="Z157" s="72"/>
      <c r="AA157" s="72"/>
      <c r="AB157" s="72"/>
      <c r="AC157" s="72"/>
      <c r="AD157" s="111"/>
      <c r="AE157" s="111"/>
      <c r="AF157" s="111"/>
      <c r="AG157" s="111"/>
      <c r="AH157" s="111"/>
      <c r="AI157" s="111"/>
      <c r="AJ157" s="111"/>
    </row>
    <row r="158" spans="1:36" ht="15.75" customHeight="1" x14ac:dyDescent="0.25">
      <c r="A158" s="111"/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V158" s="78"/>
      <c r="W158" s="111"/>
      <c r="X158" s="72"/>
      <c r="Y158" s="72"/>
      <c r="Z158" s="72"/>
      <c r="AA158" s="72"/>
      <c r="AB158" s="72"/>
      <c r="AC158" s="72"/>
      <c r="AD158" s="111"/>
      <c r="AE158" s="111"/>
      <c r="AF158" s="111"/>
      <c r="AG158" s="111"/>
      <c r="AH158" s="111"/>
      <c r="AI158" s="111"/>
      <c r="AJ158" s="111"/>
    </row>
    <row r="159" spans="1:36" ht="15.75" customHeight="1" x14ac:dyDescent="0.25">
      <c r="A159" s="111"/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V159" s="78"/>
      <c r="W159" s="111"/>
      <c r="X159" s="72"/>
      <c r="Y159" s="72"/>
      <c r="Z159" s="72"/>
      <c r="AA159" s="72"/>
      <c r="AB159" s="72"/>
      <c r="AC159" s="72"/>
      <c r="AD159" s="111"/>
      <c r="AE159" s="111"/>
      <c r="AF159" s="111"/>
      <c r="AG159" s="111"/>
      <c r="AH159" s="111"/>
      <c r="AI159" s="111"/>
      <c r="AJ159" s="111"/>
    </row>
    <row r="160" spans="1:36" ht="15.75" customHeight="1" x14ac:dyDescent="0.25">
      <c r="A160" s="198">
        <f>'Plan de Trabajo'!B7</f>
        <v>0</v>
      </c>
      <c r="B160" s="199" t="s">
        <v>39</v>
      </c>
      <c r="C160" s="200"/>
      <c r="D160" s="198" t="s">
        <v>40</v>
      </c>
      <c r="E160" s="198" t="s">
        <v>41</v>
      </c>
      <c r="F160" s="198" t="s">
        <v>42</v>
      </c>
      <c r="G160" s="198" t="s">
        <v>43</v>
      </c>
      <c r="H160" s="198" t="s">
        <v>44</v>
      </c>
      <c r="I160" s="198" t="s">
        <v>45</v>
      </c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V160" s="78"/>
      <c r="W160" s="111"/>
      <c r="X160" s="72"/>
      <c r="Y160" s="72"/>
      <c r="Z160" s="72"/>
      <c r="AA160" s="72"/>
      <c r="AB160" s="72"/>
      <c r="AC160" s="72"/>
      <c r="AD160" s="111"/>
      <c r="AE160" s="111"/>
      <c r="AF160" s="111"/>
      <c r="AG160" s="111"/>
      <c r="AH160" s="111"/>
      <c r="AI160" s="111"/>
      <c r="AJ160" s="111"/>
    </row>
    <row r="161" spans="1:36" ht="15.75" customHeight="1" x14ac:dyDescent="0.25">
      <c r="A161" s="150"/>
      <c r="B161" s="201"/>
      <c r="C161" s="202"/>
      <c r="D161" s="150"/>
      <c r="E161" s="150"/>
      <c r="F161" s="150"/>
      <c r="G161" s="150"/>
      <c r="H161" s="150"/>
      <c r="I161" s="150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V161" s="78"/>
      <c r="W161" s="111"/>
      <c r="X161" s="72"/>
      <c r="Y161" s="72"/>
      <c r="Z161" s="72"/>
      <c r="AA161" s="72"/>
      <c r="AB161" s="72"/>
      <c r="AC161" s="72"/>
      <c r="AD161" s="111"/>
      <c r="AE161" s="111"/>
      <c r="AF161" s="111"/>
      <c r="AG161" s="111"/>
      <c r="AH161" s="111"/>
      <c r="AI161" s="111"/>
      <c r="AJ161" s="111"/>
    </row>
    <row r="162" spans="1:36" ht="15.75" customHeight="1" x14ac:dyDescent="0.25">
      <c r="A162" s="73"/>
      <c r="B162" s="191" t="s">
        <v>73</v>
      </c>
      <c r="C162" s="157"/>
      <c r="D162" s="42">
        <f t="shared" ref="D162:F164" si="59">SUMIFS(M$13:M$96,$F$13:$F$96,$B162,$C$13:$C$96,$A$160)</f>
        <v>0</v>
      </c>
      <c r="E162" s="42">
        <f t="shared" si="59"/>
        <v>0</v>
      </c>
      <c r="F162" s="42">
        <f t="shared" si="59"/>
        <v>0</v>
      </c>
      <c r="G162" s="42">
        <f>SUMIFS($O$13:$O$96,$F$13:$F$96,$B162,$C$13:$C$96,$A$160,$P$13:$P$96,$G$160)</f>
        <v>0</v>
      </c>
      <c r="H162" s="42">
        <f>SUMIFS($O$13:$O$96,$F$13:$F$96,$B162,$C$13:$C$96,A160,$T$13:$T$96,$H$104)</f>
        <v>0</v>
      </c>
      <c r="I162" s="43"/>
      <c r="J162" s="137" t="str">
        <f>IF(AND(D162-E162-F162=0,F162-G162-H162=0),"Ok","Error")</f>
        <v>Ok</v>
      </c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V162" s="78"/>
      <c r="W162" s="111"/>
      <c r="X162" s="72"/>
      <c r="Y162" s="72"/>
      <c r="Z162" s="72"/>
      <c r="AA162" s="72"/>
      <c r="AB162" s="72"/>
      <c r="AC162" s="72"/>
      <c r="AD162" s="111"/>
      <c r="AE162" s="111"/>
      <c r="AF162" s="111"/>
      <c r="AG162" s="111"/>
      <c r="AH162" s="111"/>
      <c r="AI162" s="111"/>
      <c r="AJ162" s="111"/>
    </row>
    <row r="163" spans="1:36" ht="15.75" customHeight="1" x14ac:dyDescent="0.25">
      <c r="A163" s="73"/>
      <c r="B163" s="170" t="s">
        <v>46</v>
      </c>
      <c r="C163" s="157"/>
      <c r="D163" s="42">
        <f t="shared" si="59"/>
        <v>0</v>
      </c>
      <c r="E163" s="42">
        <f t="shared" si="59"/>
        <v>0</v>
      </c>
      <c r="F163" s="42">
        <f t="shared" si="59"/>
        <v>0</v>
      </c>
      <c r="G163" s="42">
        <f>SUMIFS($O$13:$O$96,$F$13:$F$96,$B163,$C$13:$C$96,$A$160,$P$13:$P$96,$G$160)</f>
        <v>0</v>
      </c>
      <c r="H163" s="42">
        <f>SUMIFS($O$13:$O$96,$F$13:$F$96,$B163,$C$13:$C$96,A160,$T$13:$T$96,$H$104)</f>
        <v>0</v>
      </c>
      <c r="I163" s="43"/>
      <c r="J163" s="137" t="str">
        <f t="shared" ref="J163:J184" si="60">IF(AND(D163-E163-F163=0,F163-G163-H163=0),"Ok","Error")</f>
        <v>Ok</v>
      </c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V163" s="78"/>
      <c r="W163" s="111"/>
      <c r="X163" s="72"/>
      <c r="Y163" s="72"/>
      <c r="Z163" s="72"/>
      <c r="AA163" s="72"/>
      <c r="AB163" s="72"/>
      <c r="AC163" s="72"/>
      <c r="AD163" s="111"/>
      <c r="AE163" s="111"/>
      <c r="AF163" s="111"/>
      <c r="AG163" s="111"/>
      <c r="AH163" s="111"/>
      <c r="AI163" s="111"/>
      <c r="AJ163" s="111"/>
    </row>
    <row r="164" spans="1:36" ht="15.75" customHeight="1" x14ac:dyDescent="0.25">
      <c r="A164" s="73"/>
      <c r="B164" s="170" t="s">
        <v>47</v>
      </c>
      <c r="C164" s="157"/>
      <c r="D164" s="42">
        <f t="shared" si="59"/>
        <v>0</v>
      </c>
      <c r="E164" s="42">
        <f t="shared" si="59"/>
        <v>0</v>
      </c>
      <c r="F164" s="42">
        <f t="shared" si="59"/>
        <v>0</v>
      </c>
      <c r="G164" s="42">
        <f>SUMIFS($O$13:$O$96,$F$13:$F$96,$B164,$C$13:$C$96,$A$160,$P$13:$P$96,$G$160)</f>
        <v>0</v>
      </c>
      <c r="H164" s="42">
        <f>SUMIFS($O$13:$O$96,$F$13:$F$96,$B164,$C$13:$C$96,A160,$T$13:$T$96,$H$104)</f>
        <v>0</v>
      </c>
      <c r="I164" s="43"/>
      <c r="J164" s="137" t="str">
        <f t="shared" si="60"/>
        <v>Ok</v>
      </c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V164" s="78"/>
      <c r="W164" s="111"/>
      <c r="X164" s="72"/>
      <c r="Y164" s="72"/>
      <c r="Z164" s="72"/>
      <c r="AA164" s="72"/>
      <c r="AB164" s="72"/>
      <c r="AC164" s="72"/>
      <c r="AD164" s="111"/>
      <c r="AE164" s="111"/>
      <c r="AF164" s="111"/>
      <c r="AG164" s="111"/>
      <c r="AH164" s="111"/>
      <c r="AI164" s="111"/>
      <c r="AJ164" s="111"/>
    </row>
    <row r="165" spans="1:36" ht="59.25" customHeight="1" x14ac:dyDescent="0.25">
      <c r="A165" s="73"/>
      <c r="B165" s="192" t="s">
        <v>48</v>
      </c>
      <c r="C165" s="157"/>
      <c r="D165" s="44">
        <f>SUM(D162:D164)</f>
        <v>0</v>
      </c>
      <c r="E165" s="44">
        <f>SUM(E162:E164)</f>
        <v>0</v>
      </c>
      <c r="F165" s="44">
        <f>SUM(F162:F164)</f>
        <v>0</v>
      </c>
      <c r="G165" s="44">
        <f>SUM(G162:G164)</f>
        <v>0</v>
      </c>
      <c r="H165" s="44">
        <f>SUM(H162:H164)</f>
        <v>0</v>
      </c>
      <c r="I165" s="45"/>
      <c r="J165" s="137" t="str">
        <f t="shared" si="60"/>
        <v>Ok</v>
      </c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V165" s="78"/>
      <c r="W165" s="111"/>
      <c r="X165" s="72"/>
      <c r="Y165" s="72"/>
      <c r="Z165" s="72"/>
      <c r="AA165" s="72"/>
      <c r="AB165" s="72"/>
      <c r="AC165" s="72"/>
      <c r="AD165" s="111"/>
      <c r="AE165" s="111"/>
      <c r="AF165" s="111"/>
      <c r="AG165" s="111"/>
      <c r="AH165" s="111"/>
      <c r="AI165" s="111"/>
      <c r="AJ165" s="111"/>
    </row>
    <row r="166" spans="1:36" ht="15.75" customHeight="1" x14ac:dyDescent="0.25">
      <c r="A166" s="73"/>
      <c r="B166" s="191" t="s">
        <v>49</v>
      </c>
      <c r="C166" s="157"/>
      <c r="D166" s="42">
        <f t="shared" ref="D166:D177" si="61">SUMIFS(M$13:M$96,$F$13:$F$96,$B166,$C$13:$C$96,$A$160)</f>
        <v>0</v>
      </c>
      <c r="E166" s="42">
        <f t="shared" ref="E166:E177" si="62">SUMIFS(N$13:N$96,$F$13:$F$96,$B166,$C$13:$C$96,$A$160)</f>
        <v>0</v>
      </c>
      <c r="F166" s="42">
        <f t="shared" ref="F166:F177" si="63">SUMIFS(O$13:O$96,$F$13:$F$96,$B166,$C$13:$C$96,$A$160)</f>
        <v>0</v>
      </c>
      <c r="G166" s="42">
        <f t="shared" ref="G166:G177" si="64">SUMIFS($O$13:$O$96,$F$13:$F$96,$B166,$C$13:$C$96,$A$160,$P$13:$P$96,$G$160)</f>
        <v>0</v>
      </c>
      <c r="H166" s="42">
        <f>SUMIFS($O$13:$O$96,$F$13:$F$96,$B166,$C$13:$C$96,A160,$T$13:$T$96,$H$104)</f>
        <v>0</v>
      </c>
      <c r="I166" s="43"/>
      <c r="J166" s="137" t="str">
        <f t="shared" si="60"/>
        <v>Ok</v>
      </c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V166" s="78"/>
      <c r="W166" s="111"/>
      <c r="X166" s="72"/>
      <c r="Y166" s="72"/>
      <c r="Z166" s="72"/>
      <c r="AA166" s="72"/>
      <c r="AB166" s="72"/>
      <c r="AC166" s="72"/>
      <c r="AD166" s="111"/>
      <c r="AE166" s="111"/>
      <c r="AF166" s="111"/>
      <c r="AG166" s="111"/>
      <c r="AH166" s="111"/>
      <c r="AI166" s="111"/>
      <c r="AJ166" s="111"/>
    </row>
    <row r="167" spans="1:36" ht="15.75" customHeight="1" x14ac:dyDescent="0.25">
      <c r="A167" s="73"/>
      <c r="B167" s="170" t="s">
        <v>50</v>
      </c>
      <c r="C167" s="157"/>
      <c r="D167" s="42">
        <f t="shared" si="61"/>
        <v>0</v>
      </c>
      <c r="E167" s="42">
        <f t="shared" si="62"/>
        <v>0</v>
      </c>
      <c r="F167" s="42">
        <f t="shared" si="63"/>
        <v>0</v>
      </c>
      <c r="G167" s="42">
        <f t="shared" si="64"/>
        <v>0</v>
      </c>
      <c r="H167" s="42">
        <f>SUMIFS($O$13:$O$96,$F$13:$F$96,$B167,$C$13:$C$96,A160,$T$13:$T$96,$H$104)</f>
        <v>0</v>
      </c>
      <c r="I167" s="43"/>
      <c r="J167" s="137" t="str">
        <f t="shared" si="60"/>
        <v>Ok</v>
      </c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V167" s="78"/>
      <c r="W167" s="111"/>
      <c r="X167" s="72"/>
      <c r="Y167" s="72"/>
      <c r="Z167" s="72"/>
      <c r="AA167" s="72"/>
      <c r="AB167" s="72"/>
      <c r="AC167" s="72"/>
      <c r="AD167" s="111"/>
      <c r="AE167" s="111"/>
      <c r="AF167" s="111"/>
      <c r="AG167" s="111"/>
      <c r="AH167" s="111"/>
      <c r="AI167" s="111"/>
      <c r="AJ167" s="111"/>
    </row>
    <row r="168" spans="1:36" ht="15.75" customHeight="1" x14ac:dyDescent="0.25">
      <c r="A168" s="73"/>
      <c r="B168" s="170" t="s">
        <v>51</v>
      </c>
      <c r="C168" s="157"/>
      <c r="D168" s="42">
        <f t="shared" si="61"/>
        <v>0</v>
      </c>
      <c r="E168" s="42">
        <f t="shared" si="62"/>
        <v>0</v>
      </c>
      <c r="F168" s="42">
        <f t="shared" si="63"/>
        <v>0</v>
      </c>
      <c r="G168" s="42">
        <f t="shared" si="64"/>
        <v>0</v>
      </c>
      <c r="H168" s="42">
        <f>SUMIFS($O$13:$O$96,$F$13:$F$96,$B168,$C$13:$C$96,A160,$T$13:$T$96,$H$104)</f>
        <v>0</v>
      </c>
      <c r="I168" s="43"/>
      <c r="J168" s="137" t="str">
        <f t="shared" si="60"/>
        <v>Ok</v>
      </c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V168" s="78"/>
      <c r="W168" s="111"/>
      <c r="X168" s="72"/>
      <c r="Y168" s="72"/>
      <c r="Z168" s="72"/>
      <c r="AA168" s="72"/>
      <c r="AB168" s="72"/>
      <c r="AC168" s="72"/>
      <c r="AD168" s="111"/>
      <c r="AE168" s="111"/>
      <c r="AF168" s="111"/>
      <c r="AG168" s="111"/>
      <c r="AH168" s="111"/>
      <c r="AI168" s="111"/>
      <c r="AJ168" s="111"/>
    </row>
    <row r="169" spans="1:36" ht="36" customHeight="1" x14ac:dyDescent="0.25">
      <c r="A169" s="73"/>
      <c r="B169" s="193" t="s">
        <v>145</v>
      </c>
      <c r="C169" s="157"/>
      <c r="D169" s="42">
        <f t="shared" si="61"/>
        <v>0</v>
      </c>
      <c r="E169" s="42">
        <f t="shared" si="62"/>
        <v>0</v>
      </c>
      <c r="F169" s="42">
        <f t="shared" si="63"/>
        <v>0</v>
      </c>
      <c r="G169" s="42">
        <f t="shared" si="64"/>
        <v>0</v>
      </c>
      <c r="H169" s="42">
        <f>SUMIFS($O$13:$O$96,$F$13:$F$96,$B169,$C$13:$C$96,A160,$T$13:$T$96,$H$104)</f>
        <v>0</v>
      </c>
      <c r="I169" s="43"/>
      <c r="J169" s="137" t="str">
        <f t="shared" si="60"/>
        <v>Ok</v>
      </c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V169" s="78"/>
      <c r="W169" s="111"/>
      <c r="X169" s="72"/>
      <c r="Y169" s="72"/>
      <c r="Z169" s="72"/>
      <c r="AA169" s="72"/>
      <c r="AB169" s="72"/>
      <c r="AC169" s="72"/>
      <c r="AD169" s="111"/>
      <c r="AE169" s="111"/>
      <c r="AF169" s="111"/>
      <c r="AG169" s="111"/>
      <c r="AH169" s="111"/>
      <c r="AI169" s="111"/>
      <c r="AJ169" s="111"/>
    </row>
    <row r="170" spans="1:36" ht="38.25" customHeight="1" x14ac:dyDescent="0.25">
      <c r="A170" s="73"/>
      <c r="B170" s="170" t="s">
        <v>52</v>
      </c>
      <c r="C170" s="157"/>
      <c r="D170" s="42">
        <f t="shared" si="61"/>
        <v>0</v>
      </c>
      <c r="E170" s="42">
        <f t="shared" si="62"/>
        <v>0</v>
      </c>
      <c r="F170" s="42">
        <f t="shared" si="63"/>
        <v>0</v>
      </c>
      <c r="G170" s="42">
        <f t="shared" si="64"/>
        <v>0</v>
      </c>
      <c r="H170" s="42">
        <f>SUMIFS($O$13:$O$96,$F$13:$F$96,$B170,$C$13:$C$96,A160,$T$13:$T$96,$H$104)</f>
        <v>0</v>
      </c>
      <c r="I170" s="43"/>
      <c r="J170" s="137" t="str">
        <f t="shared" si="60"/>
        <v>Ok</v>
      </c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V170" s="78"/>
      <c r="W170" s="111"/>
      <c r="X170" s="72"/>
      <c r="Y170" s="72"/>
      <c r="Z170" s="72"/>
      <c r="AA170" s="72"/>
      <c r="AB170" s="72"/>
      <c r="AC170" s="72"/>
      <c r="AD170" s="111"/>
      <c r="AE170" s="111"/>
      <c r="AF170" s="111"/>
      <c r="AG170" s="111"/>
      <c r="AH170" s="111"/>
      <c r="AI170" s="111"/>
      <c r="AJ170" s="111"/>
    </row>
    <row r="171" spans="1:36" ht="15.75" customHeight="1" x14ac:dyDescent="0.25">
      <c r="A171" s="73"/>
      <c r="B171" s="170" t="s">
        <v>53</v>
      </c>
      <c r="C171" s="157"/>
      <c r="D171" s="42">
        <f t="shared" si="61"/>
        <v>0</v>
      </c>
      <c r="E171" s="42">
        <f t="shared" si="62"/>
        <v>0</v>
      </c>
      <c r="F171" s="42">
        <f t="shared" si="63"/>
        <v>0</v>
      </c>
      <c r="G171" s="42">
        <f t="shared" si="64"/>
        <v>0</v>
      </c>
      <c r="H171" s="42">
        <f>SUMIFS($O$13:$O$96,$F$13:$F$96,$B171,$C$13:$C$96,A160,$T$13:$T$96,$H$104)</f>
        <v>0</v>
      </c>
      <c r="I171" s="43"/>
      <c r="J171" s="137" t="str">
        <f t="shared" si="60"/>
        <v>Ok</v>
      </c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V171" s="78"/>
      <c r="W171" s="111"/>
      <c r="X171" s="72"/>
      <c r="Y171" s="72"/>
      <c r="Z171" s="72"/>
      <c r="AA171" s="72"/>
      <c r="AB171" s="72"/>
      <c r="AC171" s="72"/>
      <c r="AD171" s="111"/>
      <c r="AE171" s="111"/>
      <c r="AF171" s="111"/>
      <c r="AG171" s="111"/>
      <c r="AH171" s="111"/>
      <c r="AI171" s="111"/>
      <c r="AJ171" s="111"/>
    </row>
    <row r="172" spans="1:36" ht="33" customHeight="1" x14ac:dyDescent="0.25">
      <c r="A172" s="73"/>
      <c r="B172" s="170" t="s">
        <v>54</v>
      </c>
      <c r="C172" s="157"/>
      <c r="D172" s="42">
        <f t="shared" si="61"/>
        <v>0</v>
      </c>
      <c r="E172" s="42">
        <f t="shared" si="62"/>
        <v>0</v>
      </c>
      <c r="F172" s="42">
        <f t="shared" si="63"/>
        <v>0</v>
      </c>
      <c r="G172" s="42">
        <f t="shared" si="64"/>
        <v>0</v>
      </c>
      <c r="H172" s="42">
        <f>SUMIFS($O$13:$O$96,$F$13:$F$96,$B172,$C$13:$C$96,A160,$T$13:$T$96,$H$104)</f>
        <v>0</v>
      </c>
      <c r="I172" s="43"/>
      <c r="J172" s="137" t="str">
        <f t="shared" si="60"/>
        <v>Ok</v>
      </c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V172" s="78"/>
      <c r="W172" s="111"/>
      <c r="X172" s="72"/>
      <c r="Y172" s="72"/>
      <c r="Z172" s="72"/>
      <c r="AA172" s="72"/>
      <c r="AB172" s="72"/>
      <c r="AC172" s="72"/>
      <c r="AD172" s="111"/>
      <c r="AE172" s="111"/>
      <c r="AF172" s="111"/>
      <c r="AG172" s="111"/>
      <c r="AH172" s="111"/>
      <c r="AI172" s="111"/>
      <c r="AJ172" s="111"/>
    </row>
    <row r="173" spans="1:36" ht="15.75" customHeight="1" x14ac:dyDescent="0.25">
      <c r="A173" s="73"/>
      <c r="B173" s="170" t="s">
        <v>55</v>
      </c>
      <c r="C173" s="157"/>
      <c r="D173" s="42">
        <f t="shared" si="61"/>
        <v>0</v>
      </c>
      <c r="E173" s="42">
        <f t="shared" si="62"/>
        <v>0</v>
      </c>
      <c r="F173" s="42">
        <f t="shared" si="63"/>
        <v>0</v>
      </c>
      <c r="G173" s="42">
        <f t="shared" si="64"/>
        <v>0</v>
      </c>
      <c r="H173" s="42">
        <f>SUMIFS($O$13:$O$96,$F$13:$F$96,$B173,$C$13:$C$96,A160,$T$13:$T$96,$H$104)</f>
        <v>0</v>
      </c>
      <c r="I173" s="43"/>
      <c r="J173" s="137" t="str">
        <f t="shared" si="60"/>
        <v>Ok</v>
      </c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V173" s="78"/>
      <c r="W173" s="111"/>
      <c r="X173" s="72"/>
      <c r="Y173" s="72"/>
      <c r="Z173" s="72"/>
      <c r="AA173" s="72"/>
      <c r="AB173" s="72"/>
      <c r="AC173" s="72"/>
      <c r="AD173" s="111"/>
      <c r="AE173" s="111"/>
      <c r="AF173" s="111"/>
      <c r="AG173" s="111"/>
      <c r="AH173" s="111"/>
      <c r="AI173" s="111"/>
      <c r="AJ173" s="111"/>
    </row>
    <row r="174" spans="1:36" ht="15.75" customHeight="1" x14ac:dyDescent="0.25">
      <c r="A174" s="73"/>
      <c r="B174" s="170" t="s">
        <v>56</v>
      </c>
      <c r="C174" s="157"/>
      <c r="D174" s="42">
        <f t="shared" si="61"/>
        <v>0</v>
      </c>
      <c r="E174" s="42">
        <f t="shared" si="62"/>
        <v>0</v>
      </c>
      <c r="F174" s="42">
        <f t="shared" si="63"/>
        <v>0</v>
      </c>
      <c r="G174" s="42">
        <f t="shared" si="64"/>
        <v>0</v>
      </c>
      <c r="H174" s="42">
        <f>SUMIFS($O$13:$O$96,$F$13:$F$96,$B174,$C$13:$C$96,A160,$T$13:$T$96,$H$104)</f>
        <v>0</v>
      </c>
      <c r="I174" s="43"/>
      <c r="J174" s="137" t="str">
        <f t="shared" si="60"/>
        <v>Ok</v>
      </c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V174" s="78"/>
      <c r="W174" s="111"/>
      <c r="X174" s="72"/>
      <c r="Y174" s="72"/>
      <c r="Z174" s="72"/>
      <c r="AA174" s="72"/>
      <c r="AB174" s="72"/>
      <c r="AC174" s="72"/>
      <c r="AD174" s="111"/>
      <c r="AE174" s="111"/>
      <c r="AF174" s="111"/>
      <c r="AG174" s="111"/>
      <c r="AH174" s="111"/>
      <c r="AI174" s="111"/>
      <c r="AJ174" s="111"/>
    </row>
    <row r="175" spans="1:36" ht="33.75" customHeight="1" x14ac:dyDescent="0.25">
      <c r="A175" s="73"/>
      <c r="B175" s="195" t="s">
        <v>367</v>
      </c>
      <c r="C175" s="196"/>
      <c r="D175" s="42">
        <f t="shared" si="61"/>
        <v>0</v>
      </c>
      <c r="E175" s="42">
        <f t="shared" si="62"/>
        <v>0</v>
      </c>
      <c r="F175" s="42">
        <f t="shared" si="63"/>
        <v>0</v>
      </c>
      <c r="G175" s="42">
        <f t="shared" si="64"/>
        <v>0</v>
      </c>
      <c r="H175" s="42">
        <f>SUMIFS($O$13:$O$96,$F$13:$F$96,$B175,$C$13:$C$96,A160,$T$13:$T$96,$H$104)</f>
        <v>0</v>
      </c>
      <c r="I175" s="43"/>
      <c r="J175" s="137" t="str">
        <f t="shared" si="60"/>
        <v>Ok</v>
      </c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V175" s="78"/>
      <c r="W175" s="111"/>
      <c r="X175" s="72"/>
      <c r="Y175" s="72"/>
      <c r="Z175" s="72"/>
      <c r="AA175" s="72"/>
      <c r="AB175" s="72"/>
      <c r="AC175" s="72"/>
      <c r="AD175" s="111"/>
      <c r="AE175" s="111"/>
      <c r="AF175" s="111"/>
      <c r="AG175" s="111"/>
      <c r="AH175" s="111"/>
      <c r="AI175" s="111"/>
      <c r="AJ175" s="111"/>
    </row>
    <row r="176" spans="1:36" ht="60" customHeight="1" x14ac:dyDescent="0.25">
      <c r="A176" s="73"/>
      <c r="B176" s="195" t="s">
        <v>57</v>
      </c>
      <c r="C176" s="197"/>
      <c r="D176" s="42">
        <f t="shared" si="61"/>
        <v>0</v>
      </c>
      <c r="E176" s="42">
        <f t="shared" si="62"/>
        <v>0</v>
      </c>
      <c r="F176" s="42">
        <f t="shared" si="63"/>
        <v>0</v>
      </c>
      <c r="G176" s="42">
        <f t="shared" si="64"/>
        <v>0</v>
      </c>
      <c r="H176" s="42">
        <f>SUMIFS($O$13:$O$96,$F$13:$F$96,$B176,$C$13:$C$96,A160,$T$13:$T$96,$H$104)</f>
        <v>0</v>
      </c>
      <c r="I176" s="46"/>
      <c r="J176" s="137" t="str">
        <f t="shared" si="60"/>
        <v>Ok</v>
      </c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V176" s="78"/>
      <c r="W176" s="111"/>
      <c r="X176" s="72"/>
      <c r="Y176" s="72"/>
      <c r="Z176" s="72"/>
      <c r="AA176" s="72"/>
      <c r="AB176" s="72"/>
      <c r="AC176" s="72"/>
      <c r="AD176" s="111"/>
      <c r="AE176" s="111"/>
      <c r="AF176" s="111"/>
      <c r="AG176" s="111"/>
      <c r="AH176" s="111"/>
      <c r="AI176" s="111"/>
      <c r="AJ176" s="111"/>
    </row>
    <row r="177" spans="1:36" ht="64.5" customHeight="1" x14ac:dyDescent="0.25">
      <c r="A177" s="73"/>
      <c r="B177" s="195" t="s">
        <v>65</v>
      </c>
      <c r="C177" s="197"/>
      <c r="D177" s="42">
        <f t="shared" si="61"/>
        <v>0</v>
      </c>
      <c r="E177" s="42">
        <f t="shared" si="62"/>
        <v>0</v>
      </c>
      <c r="F177" s="42">
        <f t="shared" si="63"/>
        <v>0</v>
      </c>
      <c r="G177" s="42">
        <f t="shared" si="64"/>
        <v>0</v>
      </c>
      <c r="H177" s="42">
        <f>SUMIFS($O$13:$O$96,$F$13:$F$96,$B177,$C$13:$C$96,A160,$T$13:$T$96,$H$104)</f>
        <v>0</v>
      </c>
      <c r="I177" s="46"/>
      <c r="J177" s="137" t="str">
        <f t="shared" si="60"/>
        <v>Ok</v>
      </c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V177" s="78"/>
      <c r="W177" s="111"/>
      <c r="X177" s="72"/>
      <c r="Y177" s="72"/>
      <c r="Z177" s="72"/>
      <c r="AA177" s="72"/>
      <c r="AB177" s="72"/>
      <c r="AC177" s="72"/>
      <c r="AD177" s="111"/>
      <c r="AE177" s="111"/>
      <c r="AF177" s="111"/>
      <c r="AG177" s="111"/>
      <c r="AH177" s="111"/>
      <c r="AI177" s="111"/>
      <c r="AJ177" s="111"/>
    </row>
    <row r="178" spans="1:36" ht="59.25" customHeight="1" x14ac:dyDescent="0.25">
      <c r="A178" s="73"/>
      <c r="B178" s="192" t="s">
        <v>58</v>
      </c>
      <c r="C178" s="157"/>
      <c r="D178" s="44">
        <f>SUM(D166:D177)</f>
        <v>0</v>
      </c>
      <c r="E178" s="44">
        <f t="shared" ref="E178" si="65">SUM(E166:E177)</f>
        <v>0</v>
      </c>
      <c r="F178" s="44">
        <f>SUM(F166:F177)</f>
        <v>0</v>
      </c>
      <c r="G178" s="44">
        <f>SUM(G166:G177)</f>
        <v>0</v>
      </c>
      <c r="H178" s="44">
        <f>SUM(H166:H177)</f>
        <v>0</v>
      </c>
      <c r="I178" s="45"/>
      <c r="J178" s="137" t="str">
        <f t="shared" si="60"/>
        <v>Ok</v>
      </c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V178" s="78"/>
      <c r="W178" s="111"/>
      <c r="X178" s="72"/>
      <c r="Y178" s="72"/>
      <c r="Z178" s="72"/>
      <c r="AA178" s="72"/>
      <c r="AB178" s="72"/>
      <c r="AC178" s="72"/>
      <c r="AD178" s="111"/>
      <c r="AE178" s="111"/>
      <c r="AF178" s="111"/>
      <c r="AG178" s="111"/>
      <c r="AH178" s="111"/>
      <c r="AI178" s="111"/>
      <c r="AJ178" s="111"/>
    </row>
    <row r="179" spans="1:36" ht="33" customHeight="1" x14ac:dyDescent="0.25">
      <c r="A179" s="73"/>
      <c r="B179" s="193" t="s">
        <v>144</v>
      </c>
      <c r="C179" s="157"/>
      <c r="D179" s="42">
        <f t="shared" ref="D179:F182" si="66">SUMIFS(M$13:M$96,$F$13:$F$96,$B179,$C$13:$C$96,$A$160)</f>
        <v>0</v>
      </c>
      <c r="E179" s="42">
        <f t="shared" si="66"/>
        <v>0</v>
      </c>
      <c r="F179" s="42">
        <f t="shared" si="66"/>
        <v>0</v>
      </c>
      <c r="G179" s="42">
        <f>SUMIFS($O$13:$O$96,$F$13:$F$96,$B179,$C$13:$C$96,$A$160,$P$13:$P$96,$G$160)</f>
        <v>0</v>
      </c>
      <c r="H179" s="42">
        <f>SUMIFS($O$13:$O$96,$F$13:$F$96,$B179,$C$13:$C$96,A160,$T$13:$T$96,$H$104)</f>
        <v>0</v>
      </c>
      <c r="I179" s="43"/>
      <c r="J179" s="137" t="str">
        <f t="shared" si="60"/>
        <v>Ok</v>
      </c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V179" s="78"/>
      <c r="W179" s="111"/>
      <c r="X179" s="72"/>
      <c r="Y179" s="72"/>
      <c r="Z179" s="72"/>
      <c r="AA179" s="72"/>
      <c r="AB179" s="72"/>
      <c r="AC179" s="72"/>
      <c r="AD179" s="111"/>
      <c r="AE179" s="111"/>
      <c r="AF179" s="111"/>
      <c r="AG179" s="111"/>
      <c r="AH179" s="111"/>
      <c r="AI179" s="111"/>
      <c r="AJ179" s="111"/>
    </row>
    <row r="180" spans="1:36" ht="15.75" customHeight="1" x14ac:dyDescent="0.25">
      <c r="A180" s="73"/>
      <c r="B180" s="170" t="s">
        <v>59</v>
      </c>
      <c r="C180" s="157"/>
      <c r="D180" s="42">
        <f t="shared" si="66"/>
        <v>0</v>
      </c>
      <c r="E180" s="42">
        <f t="shared" si="66"/>
        <v>0</v>
      </c>
      <c r="F180" s="42">
        <f t="shared" si="66"/>
        <v>0</v>
      </c>
      <c r="G180" s="42">
        <f>SUMIFS($O$13:$O$96,$F$13:$F$96,$B180,$C$13:$C$96,$A$160,$P$13:$P$96,$G$160)</f>
        <v>0</v>
      </c>
      <c r="H180" s="42">
        <f>SUMIFS($O$13:$O$96,$F$13:$F$96,$B180,$C$13:$C$96,A160,$T$13:$T$96,$H$104)</f>
        <v>0</v>
      </c>
      <c r="I180" s="43"/>
      <c r="J180" s="137" t="str">
        <f t="shared" si="60"/>
        <v>Ok</v>
      </c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V180" s="78"/>
      <c r="W180" s="111"/>
      <c r="X180" s="72"/>
      <c r="Y180" s="72"/>
      <c r="Z180" s="72"/>
      <c r="AA180" s="72"/>
      <c r="AB180" s="72"/>
      <c r="AC180" s="72"/>
      <c r="AD180" s="111"/>
      <c r="AE180" s="111"/>
      <c r="AF180" s="111"/>
      <c r="AG180" s="111"/>
      <c r="AH180" s="111"/>
      <c r="AI180" s="111"/>
      <c r="AJ180" s="111"/>
    </row>
    <row r="181" spans="1:36" ht="72.75" customHeight="1" x14ac:dyDescent="0.25">
      <c r="A181" s="73"/>
      <c r="B181" s="170" t="s">
        <v>60</v>
      </c>
      <c r="C181" s="157"/>
      <c r="D181" s="42">
        <f t="shared" si="66"/>
        <v>0</v>
      </c>
      <c r="E181" s="42">
        <f t="shared" si="66"/>
        <v>0</v>
      </c>
      <c r="F181" s="42">
        <f t="shared" si="66"/>
        <v>0</v>
      </c>
      <c r="G181" s="42">
        <f>SUMIFS($O$13:$O$96,$F$13:$F$96,$B181,$C$13:$C$96,$A$160,$P$13:$P$96,$G$160)</f>
        <v>0</v>
      </c>
      <c r="H181" s="42">
        <f>SUMIFS($O$13:$O$96,$F$13:$F$96,$B181,$C$13:$C$96,A160,$T$13:$T$96,$H$104)</f>
        <v>0</v>
      </c>
      <c r="I181" s="43"/>
      <c r="J181" s="137" t="str">
        <f t="shared" si="60"/>
        <v>Ok</v>
      </c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V181" s="78"/>
      <c r="W181" s="111"/>
      <c r="X181" s="72"/>
      <c r="Y181" s="72"/>
      <c r="Z181" s="72"/>
      <c r="AA181" s="72"/>
      <c r="AB181" s="72"/>
      <c r="AC181" s="72"/>
      <c r="AD181" s="111"/>
      <c r="AE181" s="111"/>
      <c r="AF181" s="111"/>
      <c r="AG181" s="111"/>
      <c r="AH181" s="111"/>
      <c r="AI181" s="111"/>
      <c r="AJ181" s="111"/>
    </row>
    <row r="182" spans="1:36" ht="67.5" customHeight="1" x14ac:dyDescent="0.25">
      <c r="A182" s="73"/>
      <c r="B182" s="170" t="s">
        <v>61</v>
      </c>
      <c r="C182" s="157"/>
      <c r="D182" s="42">
        <f t="shared" si="66"/>
        <v>0</v>
      </c>
      <c r="E182" s="42">
        <f t="shared" si="66"/>
        <v>0</v>
      </c>
      <c r="F182" s="42">
        <f t="shared" si="66"/>
        <v>0</v>
      </c>
      <c r="G182" s="42">
        <f>SUMIFS($O$13:$O$96,$F$13:$F$96,$B182,$C$13:$C$96,$A$160,$P$13:$P$96,$G$160)</f>
        <v>0</v>
      </c>
      <c r="H182" s="42">
        <f>SUMIFS($O$13:$O$96,$F$13:$F$96,$B182,$C$13:$C$96,A160,$T$13:$T$96,$H$104)</f>
        <v>0</v>
      </c>
      <c r="I182" s="43"/>
      <c r="J182" s="137" t="str">
        <f t="shared" si="60"/>
        <v>Ok</v>
      </c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V182" s="78"/>
      <c r="W182" s="111"/>
      <c r="X182" s="72"/>
      <c r="Y182" s="72"/>
      <c r="Z182" s="72"/>
      <c r="AA182" s="72"/>
      <c r="AB182" s="72"/>
      <c r="AC182" s="72"/>
      <c r="AD182" s="111"/>
      <c r="AE182" s="111"/>
      <c r="AF182" s="111"/>
      <c r="AG182" s="111"/>
      <c r="AH182" s="111"/>
      <c r="AI182" s="111"/>
      <c r="AJ182" s="111"/>
    </row>
    <row r="183" spans="1:36" ht="59.25" customHeight="1" x14ac:dyDescent="0.25">
      <c r="A183" s="73"/>
      <c r="B183" s="192" t="s">
        <v>62</v>
      </c>
      <c r="C183" s="157"/>
      <c r="D183" s="44">
        <f>SUM(D179:D182)</f>
        <v>0</v>
      </c>
      <c r="E183" s="44">
        <f>SUM(E179:E182)</f>
        <v>0</v>
      </c>
      <c r="F183" s="44">
        <f>SUM(F179:F182)</f>
        <v>0</v>
      </c>
      <c r="G183" s="44">
        <f>SUM(G179:G182)</f>
        <v>0</v>
      </c>
      <c r="H183" s="44">
        <f>SUM(H179:H182)</f>
        <v>0</v>
      </c>
      <c r="I183" s="45" t="str">
        <f>IFERROR(IF(OR((F127+F155+F183+F211)/M98&gt;3%,(F127+F155+F183+F211)&gt;2000000),"ERROR, excede los límites de gastos no vinculados (3% del monto total del proyecto o $2 millones)",(F127+F155+F183+F211)/M98),"")</f>
        <v/>
      </c>
      <c r="J183" s="137" t="str">
        <f t="shared" si="60"/>
        <v>Ok</v>
      </c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V183" s="78"/>
      <c r="W183" s="111"/>
      <c r="X183" s="72"/>
      <c r="Y183" s="72"/>
      <c r="Z183" s="72"/>
      <c r="AA183" s="72"/>
      <c r="AB183" s="72"/>
      <c r="AC183" s="72"/>
      <c r="AD183" s="111"/>
      <c r="AE183" s="111"/>
      <c r="AF183" s="111"/>
      <c r="AG183" s="111"/>
      <c r="AH183" s="111"/>
      <c r="AI183" s="111"/>
      <c r="AJ183" s="111"/>
    </row>
    <row r="184" spans="1:36" ht="15.75" customHeight="1" x14ac:dyDescent="0.25">
      <c r="A184" s="73"/>
      <c r="B184" s="189" t="s">
        <v>63</v>
      </c>
      <c r="C184" s="190"/>
      <c r="D184" s="47">
        <f>D165+D178+D183</f>
        <v>0</v>
      </c>
      <c r="E184" s="47">
        <f>E165+E178+E183</f>
        <v>0</v>
      </c>
      <c r="F184" s="47">
        <f t="shared" ref="F184" si="67">F165+F178+F183</f>
        <v>0</v>
      </c>
      <c r="G184" s="47">
        <f t="shared" ref="G184:H184" si="68">G165+G178+G183</f>
        <v>0</v>
      </c>
      <c r="H184" s="47">
        <f t="shared" si="68"/>
        <v>0</v>
      </c>
      <c r="I184" s="48"/>
      <c r="J184" s="137" t="str">
        <f t="shared" si="60"/>
        <v>Ok</v>
      </c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V184" s="78"/>
      <c r="W184" s="111"/>
      <c r="X184" s="72"/>
      <c r="Y184" s="72"/>
      <c r="Z184" s="72"/>
      <c r="AA184" s="72"/>
      <c r="AB184" s="72"/>
      <c r="AC184" s="72"/>
      <c r="AD184" s="111"/>
      <c r="AE184" s="111"/>
      <c r="AF184" s="111"/>
      <c r="AG184" s="111"/>
      <c r="AH184" s="111"/>
      <c r="AI184" s="111"/>
      <c r="AJ184" s="111"/>
    </row>
    <row r="185" spans="1:36" ht="15.75" customHeight="1" x14ac:dyDescent="0.25">
      <c r="A185" s="111"/>
      <c r="B185" s="111"/>
      <c r="C185" s="111"/>
      <c r="D185" s="137">
        <f>SUM(D162:D164,D166:D177,D179:D182)-D184</f>
        <v>0</v>
      </c>
      <c r="E185" s="137">
        <f>SUM(E162:E164,E166:E177,E179:E182)-E184</f>
        <v>0</v>
      </c>
      <c r="F185" s="137">
        <f t="shared" ref="F185" si="69">SUM(F162:F164,F166:F177,F179:F182)-F184</f>
        <v>0</v>
      </c>
      <c r="G185" s="137">
        <f t="shared" ref="G185" si="70">SUM(G162:G164,G166:G177,G179:G182)-G184</f>
        <v>0</v>
      </c>
      <c r="H185" s="137">
        <f>SUM(H162:H164,H166:H177,H179:H182)-H184</f>
        <v>0</v>
      </c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V185" s="78"/>
      <c r="W185" s="111"/>
      <c r="X185" s="72"/>
      <c r="Y185" s="72"/>
      <c r="Z185" s="72"/>
      <c r="AA185" s="72"/>
      <c r="AB185" s="72"/>
      <c r="AC185" s="72"/>
      <c r="AD185" s="111"/>
      <c r="AE185" s="111"/>
      <c r="AF185" s="111"/>
      <c r="AG185" s="111"/>
      <c r="AH185" s="111"/>
      <c r="AI185" s="111"/>
      <c r="AJ185" s="111"/>
    </row>
    <row r="186" spans="1:36" ht="15.75" customHeight="1" x14ac:dyDescent="0.25">
      <c r="A186" s="111"/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V186" s="78"/>
      <c r="W186" s="111"/>
      <c r="X186" s="72"/>
      <c r="Y186" s="72"/>
      <c r="Z186" s="72"/>
      <c r="AA186" s="72"/>
      <c r="AB186" s="72"/>
      <c r="AC186" s="72"/>
      <c r="AD186" s="111"/>
      <c r="AE186" s="111"/>
      <c r="AF186" s="111"/>
      <c r="AG186" s="111"/>
      <c r="AH186" s="111"/>
      <c r="AI186" s="111"/>
      <c r="AJ186" s="111"/>
    </row>
    <row r="187" spans="1:36" ht="15.75" customHeight="1" x14ac:dyDescent="0.25">
      <c r="A187" s="111"/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V187" s="78"/>
      <c r="W187" s="111"/>
      <c r="X187" s="72"/>
      <c r="Y187" s="72"/>
      <c r="Z187" s="72"/>
      <c r="AA187" s="72"/>
      <c r="AB187" s="72"/>
      <c r="AC187" s="72"/>
      <c r="AD187" s="111"/>
      <c r="AE187" s="111"/>
      <c r="AF187" s="111"/>
      <c r="AG187" s="111"/>
      <c r="AH187" s="111"/>
      <c r="AI187" s="111"/>
      <c r="AJ187" s="111"/>
    </row>
    <row r="188" spans="1:36" ht="15.75" customHeight="1" x14ac:dyDescent="0.25">
      <c r="A188" s="168">
        <f>'Plan de Trabajo'!B8</f>
        <v>0</v>
      </c>
      <c r="B188" s="185" t="s">
        <v>39</v>
      </c>
      <c r="C188" s="186"/>
      <c r="D188" s="168" t="s">
        <v>40</v>
      </c>
      <c r="E188" s="168" t="s">
        <v>41</v>
      </c>
      <c r="F188" s="168" t="s">
        <v>42</v>
      </c>
      <c r="G188" s="168" t="s">
        <v>43</v>
      </c>
      <c r="H188" s="168" t="s">
        <v>44</v>
      </c>
      <c r="I188" s="168" t="s">
        <v>45</v>
      </c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V188" s="78"/>
      <c r="W188" s="111"/>
      <c r="X188" s="72"/>
      <c r="Y188" s="72"/>
      <c r="Z188" s="72"/>
      <c r="AA188" s="72"/>
      <c r="AB188" s="72"/>
      <c r="AC188" s="72"/>
      <c r="AD188" s="111"/>
      <c r="AE188" s="111"/>
      <c r="AF188" s="111"/>
      <c r="AG188" s="111"/>
      <c r="AH188" s="111"/>
      <c r="AI188" s="111"/>
      <c r="AJ188" s="111"/>
    </row>
    <row r="189" spans="1:36" ht="15.75" customHeight="1" x14ac:dyDescent="0.25">
      <c r="A189" s="169"/>
      <c r="B189" s="187"/>
      <c r="C189" s="188"/>
      <c r="D189" s="169"/>
      <c r="E189" s="169"/>
      <c r="F189" s="169"/>
      <c r="G189" s="169"/>
      <c r="H189" s="169"/>
      <c r="I189" s="169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V189" s="78"/>
      <c r="W189" s="111"/>
      <c r="X189" s="72"/>
      <c r="Y189" s="72"/>
      <c r="Z189" s="72"/>
      <c r="AA189" s="72"/>
      <c r="AB189" s="72"/>
      <c r="AC189" s="72"/>
      <c r="AD189" s="111"/>
      <c r="AE189" s="111"/>
      <c r="AF189" s="111"/>
      <c r="AG189" s="111"/>
      <c r="AH189" s="111"/>
      <c r="AI189" s="111"/>
      <c r="AJ189" s="111"/>
    </row>
    <row r="190" spans="1:36" ht="15.75" customHeight="1" x14ac:dyDescent="0.25">
      <c r="A190" s="73"/>
      <c r="B190" s="191" t="s">
        <v>73</v>
      </c>
      <c r="C190" s="157"/>
      <c r="D190" s="42">
        <f t="shared" ref="D190:F192" si="71">SUMIFS(M$13:M$96,$F$13:$F$96,$B190,$C$13:$C$96,$A$188)</f>
        <v>0</v>
      </c>
      <c r="E190" s="42">
        <f t="shared" si="71"/>
        <v>0</v>
      </c>
      <c r="F190" s="42">
        <f t="shared" si="71"/>
        <v>0</v>
      </c>
      <c r="G190" s="42">
        <f>SUMIFS($O$13:$O$96,$F$13:$F$96,$B190,$C$13:$C$96,$A$188,$P$13:$P$96,$G$188)</f>
        <v>0</v>
      </c>
      <c r="H190" s="42">
        <f>SUMIFS($O$13:$O$96,$F$13:$F$96,$B190,$C$13:$C$96,A188,$T$13:$T$96,$H$104)</f>
        <v>0</v>
      </c>
      <c r="I190" s="43"/>
      <c r="J190" s="137" t="str">
        <f>IF(AND(D190-E190-F190=0,F190-G190-H190=0),"Ok","Error")</f>
        <v>Ok</v>
      </c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V190" s="78"/>
      <c r="W190" s="111"/>
      <c r="X190" s="72"/>
      <c r="Y190" s="72"/>
      <c r="Z190" s="72"/>
      <c r="AA190" s="72"/>
      <c r="AB190" s="72"/>
      <c r="AC190" s="72"/>
      <c r="AD190" s="111"/>
      <c r="AE190" s="111"/>
      <c r="AF190" s="111"/>
      <c r="AG190" s="111"/>
      <c r="AH190" s="111"/>
      <c r="AI190" s="111"/>
      <c r="AJ190" s="111"/>
    </row>
    <row r="191" spans="1:36" ht="15.75" customHeight="1" x14ac:dyDescent="0.25">
      <c r="A191" s="73"/>
      <c r="B191" s="170" t="s">
        <v>46</v>
      </c>
      <c r="C191" s="157"/>
      <c r="D191" s="42">
        <f t="shared" si="71"/>
        <v>0</v>
      </c>
      <c r="E191" s="42">
        <f t="shared" si="71"/>
        <v>0</v>
      </c>
      <c r="F191" s="42">
        <f t="shared" si="71"/>
        <v>0</v>
      </c>
      <c r="G191" s="42">
        <f>SUMIFS($O$13:$O$96,$F$13:$F$96,$B191,$C$13:$C$96,$A$188,$P$13:$P$96,$G$188)</f>
        <v>0</v>
      </c>
      <c r="H191" s="42">
        <f>SUMIFS($O$13:$O$96,$F$13:$F$96,$B191,$C$13:$C$96,A188,$T$13:$T$96,$H$104)</f>
        <v>0</v>
      </c>
      <c r="I191" s="43"/>
      <c r="J191" s="137" t="str">
        <f t="shared" ref="J191:J212" si="72">IF(AND(D191-E191-F191=0,F191-G191-H191=0),"Ok","Error")</f>
        <v>Ok</v>
      </c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V191" s="78"/>
      <c r="W191" s="111"/>
      <c r="X191" s="72"/>
      <c r="Y191" s="72"/>
      <c r="Z191" s="72"/>
      <c r="AA191" s="72"/>
      <c r="AB191" s="72"/>
      <c r="AC191" s="72"/>
      <c r="AD191" s="111"/>
      <c r="AE191" s="111"/>
      <c r="AF191" s="111"/>
      <c r="AG191" s="111"/>
      <c r="AH191" s="111"/>
      <c r="AI191" s="111"/>
      <c r="AJ191" s="111"/>
    </row>
    <row r="192" spans="1:36" ht="15.75" customHeight="1" x14ac:dyDescent="0.25">
      <c r="A192" s="73"/>
      <c r="B192" s="170" t="s">
        <v>47</v>
      </c>
      <c r="C192" s="157"/>
      <c r="D192" s="42">
        <f t="shared" si="71"/>
        <v>0</v>
      </c>
      <c r="E192" s="42">
        <f t="shared" si="71"/>
        <v>0</v>
      </c>
      <c r="F192" s="42">
        <f t="shared" si="71"/>
        <v>0</v>
      </c>
      <c r="G192" s="42">
        <f>SUMIFS($O$13:$O$96,$F$13:$F$96,$B192,$C$13:$C$96,$A$188,$P$13:$P$96,$G$188)</f>
        <v>0</v>
      </c>
      <c r="H192" s="42">
        <f>SUMIFS($O$13:$O$96,$F$13:$F$96,$B192,$C$13:$C$96,A188,$T$13:$T$96,$H$104)</f>
        <v>0</v>
      </c>
      <c r="I192" s="43"/>
      <c r="J192" s="137" t="str">
        <f t="shared" si="72"/>
        <v>Ok</v>
      </c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V192" s="78"/>
      <c r="W192" s="111"/>
      <c r="X192" s="72"/>
      <c r="Y192" s="72"/>
      <c r="Z192" s="72"/>
      <c r="AA192" s="72"/>
      <c r="AB192" s="72"/>
      <c r="AC192" s="72"/>
      <c r="AD192" s="111"/>
      <c r="AE192" s="111"/>
      <c r="AF192" s="111"/>
      <c r="AG192" s="111"/>
      <c r="AH192" s="111"/>
      <c r="AI192" s="111"/>
      <c r="AJ192" s="111"/>
    </row>
    <row r="193" spans="1:36" ht="59.25" customHeight="1" x14ac:dyDescent="0.25">
      <c r="A193" s="73"/>
      <c r="B193" s="192" t="s">
        <v>48</v>
      </c>
      <c r="C193" s="157"/>
      <c r="D193" s="44">
        <f>SUM(D190:D192)</f>
        <v>0</v>
      </c>
      <c r="E193" s="44">
        <f>SUM(E190:E192)</f>
        <v>0</v>
      </c>
      <c r="F193" s="44">
        <f>SUM(F190:F192)</f>
        <v>0</v>
      </c>
      <c r="G193" s="44">
        <f>SUM(G190:G192)</f>
        <v>0</v>
      </c>
      <c r="H193" s="44">
        <f>SUM(H190:H192)</f>
        <v>0</v>
      </c>
      <c r="I193" s="45"/>
      <c r="J193" s="137" t="str">
        <f t="shared" si="72"/>
        <v>Ok</v>
      </c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V193" s="78"/>
      <c r="W193" s="111"/>
      <c r="X193" s="72"/>
      <c r="Y193" s="72"/>
      <c r="Z193" s="72"/>
      <c r="AA193" s="72"/>
      <c r="AB193" s="72"/>
      <c r="AC193" s="72"/>
      <c r="AD193" s="111"/>
      <c r="AE193" s="111"/>
      <c r="AF193" s="111"/>
      <c r="AG193" s="111"/>
      <c r="AH193" s="111"/>
      <c r="AI193" s="111"/>
      <c r="AJ193" s="111"/>
    </row>
    <row r="194" spans="1:36" ht="15.75" customHeight="1" x14ac:dyDescent="0.25">
      <c r="A194" s="73"/>
      <c r="B194" s="191" t="s">
        <v>49</v>
      </c>
      <c r="C194" s="157"/>
      <c r="D194" s="42">
        <f t="shared" ref="D194:D205" si="73">SUMIFS(M$13:M$96,$F$13:$F$96,$B194,$C$13:$C$96,$A$188)</f>
        <v>0</v>
      </c>
      <c r="E194" s="42">
        <f t="shared" ref="E194:E205" si="74">SUMIFS(N$13:N$96,$F$13:$F$96,$B194,$C$13:$C$96,$A$188)</f>
        <v>0</v>
      </c>
      <c r="F194" s="42">
        <f t="shared" ref="F194:F205" si="75">SUMIFS(O$13:O$96,$F$13:$F$96,$B194,$C$13:$C$96,$A$188)</f>
        <v>0</v>
      </c>
      <c r="G194" s="42">
        <f t="shared" ref="G194:G205" si="76">SUMIFS($O$13:$O$96,$F$13:$F$96,$B194,$C$13:$C$96,$A$188,$P$13:$P$96,$G$188)</f>
        <v>0</v>
      </c>
      <c r="H194" s="42">
        <f>SUMIFS($O$13:$O$96,$F$13:$F$96,$B194,$C$13:$C$96,A188,$T$13:$T$96,$H$104)</f>
        <v>0</v>
      </c>
      <c r="I194" s="43"/>
      <c r="J194" s="137" t="str">
        <f t="shared" si="72"/>
        <v>Ok</v>
      </c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V194" s="78"/>
      <c r="W194" s="111"/>
      <c r="X194" s="72"/>
      <c r="Y194" s="72"/>
      <c r="Z194" s="72"/>
      <c r="AA194" s="72"/>
      <c r="AB194" s="72"/>
      <c r="AC194" s="72"/>
      <c r="AD194" s="111"/>
      <c r="AE194" s="111"/>
      <c r="AF194" s="111"/>
      <c r="AG194" s="111"/>
      <c r="AH194" s="111"/>
      <c r="AI194" s="111"/>
      <c r="AJ194" s="111"/>
    </row>
    <row r="195" spans="1:36" ht="15.75" customHeight="1" x14ac:dyDescent="0.25">
      <c r="A195" s="73"/>
      <c r="B195" s="170" t="s">
        <v>50</v>
      </c>
      <c r="C195" s="157"/>
      <c r="D195" s="42">
        <f t="shared" si="73"/>
        <v>0</v>
      </c>
      <c r="E195" s="42">
        <f t="shared" si="74"/>
        <v>0</v>
      </c>
      <c r="F195" s="42">
        <f t="shared" si="75"/>
        <v>0</v>
      </c>
      <c r="G195" s="42">
        <f t="shared" si="76"/>
        <v>0</v>
      </c>
      <c r="H195" s="42">
        <f>SUMIFS($O$13:$O$96,$F$13:$F$96,$B195,$C$13:$C$96,A188,$T$13:$T$96,$H$104)</f>
        <v>0</v>
      </c>
      <c r="I195" s="43"/>
      <c r="J195" s="137" t="str">
        <f t="shared" si="72"/>
        <v>Ok</v>
      </c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V195" s="78"/>
      <c r="W195" s="111"/>
      <c r="X195" s="72"/>
      <c r="Y195" s="72"/>
      <c r="Z195" s="72"/>
      <c r="AA195" s="72"/>
      <c r="AB195" s="72"/>
      <c r="AC195" s="72"/>
      <c r="AD195" s="111"/>
      <c r="AE195" s="111"/>
      <c r="AF195" s="111"/>
      <c r="AG195" s="111"/>
      <c r="AH195" s="111"/>
      <c r="AI195" s="111"/>
      <c r="AJ195" s="111"/>
    </row>
    <row r="196" spans="1:36" ht="15.75" customHeight="1" x14ac:dyDescent="0.25">
      <c r="A196" s="73"/>
      <c r="B196" s="170" t="s">
        <v>51</v>
      </c>
      <c r="C196" s="157"/>
      <c r="D196" s="42">
        <f t="shared" si="73"/>
        <v>0</v>
      </c>
      <c r="E196" s="42">
        <f t="shared" si="74"/>
        <v>0</v>
      </c>
      <c r="F196" s="42">
        <f t="shared" si="75"/>
        <v>0</v>
      </c>
      <c r="G196" s="42">
        <f t="shared" si="76"/>
        <v>0</v>
      </c>
      <c r="H196" s="42">
        <f>SUMIFS($O$13:$O$96,$F$13:$F$96,$B196,$C$13:$C$96,A188,$T$13:$T$96,$H$104)</f>
        <v>0</v>
      </c>
      <c r="I196" s="43"/>
      <c r="J196" s="137" t="str">
        <f t="shared" si="72"/>
        <v>Ok</v>
      </c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V196" s="78"/>
      <c r="W196" s="111"/>
      <c r="X196" s="72"/>
      <c r="Y196" s="72"/>
      <c r="Z196" s="72"/>
      <c r="AA196" s="72"/>
      <c r="AB196" s="72"/>
      <c r="AC196" s="72"/>
      <c r="AD196" s="111"/>
      <c r="AE196" s="111"/>
      <c r="AF196" s="111"/>
      <c r="AG196" s="111"/>
      <c r="AH196" s="111"/>
      <c r="AI196" s="111"/>
      <c r="AJ196" s="111"/>
    </row>
    <row r="197" spans="1:36" ht="30" customHeight="1" x14ac:dyDescent="0.25">
      <c r="A197" s="73"/>
      <c r="B197" s="193" t="s">
        <v>145</v>
      </c>
      <c r="C197" s="157"/>
      <c r="D197" s="42">
        <f t="shared" si="73"/>
        <v>0</v>
      </c>
      <c r="E197" s="42">
        <f t="shared" si="74"/>
        <v>0</v>
      </c>
      <c r="F197" s="42">
        <f t="shared" si="75"/>
        <v>0</v>
      </c>
      <c r="G197" s="42">
        <f t="shared" si="76"/>
        <v>0</v>
      </c>
      <c r="H197" s="42">
        <f>SUMIFS($O$13:$O$96,$F$13:$F$96,$B197,$C$13:$C$96,A188,$T$13:$T$96,$H$104)</f>
        <v>0</v>
      </c>
      <c r="I197" s="43"/>
      <c r="J197" s="137" t="str">
        <f t="shared" si="72"/>
        <v>Ok</v>
      </c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V197" s="78"/>
      <c r="W197" s="111"/>
      <c r="X197" s="72"/>
      <c r="Y197" s="72"/>
      <c r="Z197" s="72"/>
      <c r="AA197" s="72"/>
      <c r="AB197" s="72"/>
      <c r="AC197" s="72"/>
      <c r="AD197" s="111"/>
      <c r="AE197" s="111"/>
      <c r="AF197" s="111"/>
      <c r="AG197" s="111"/>
      <c r="AH197" s="111"/>
      <c r="AI197" s="111"/>
      <c r="AJ197" s="111"/>
    </row>
    <row r="198" spans="1:36" ht="36" customHeight="1" x14ac:dyDescent="0.25">
      <c r="A198" s="73"/>
      <c r="B198" s="170" t="s">
        <v>52</v>
      </c>
      <c r="C198" s="157"/>
      <c r="D198" s="42">
        <f t="shared" si="73"/>
        <v>0</v>
      </c>
      <c r="E198" s="42">
        <f t="shared" si="74"/>
        <v>0</v>
      </c>
      <c r="F198" s="42">
        <f t="shared" si="75"/>
        <v>0</v>
      </c>
      <c r="G198" s="42">
        <f t="shared" si="76"/>
        <v>0</v>
      </c>
      <c r="H198" s="42">
        <f>SUMIFS($O$13:$O$96,$F$13:$F$96,$B198,$C$13:$C$96,A188,$T$13:$T$96,$H$104)</f>
        <v>0</v>
      </c>
      <c r="I198" s="43"/>
      <c r="J198" s="137" t="str">
        <f t="shared" si="72"/>
        <v>Ok</v>
      </c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V198" s="78"/>
      <c r="W198" s="111"/>
      <c r="X198" s="72"/>
      <c r="Y198" s="72"/>
      <c r="Z198" s="72"/>
      <c r="AA198" s="72"/>
      <c r="AB198" s="72"/>
      <c r="AC198" s="72"/>
      <c r="AD198" s="111"/>
      <c r="AE198" s="111"/>
      <c r="AF198" s="111"/>
      <c r="AG198" s="111"/>
      <c r="AH198" s="111"/>
      <c r="AI198" s="111"/>
      <c r="AJ198" s="111"/>
    </row>
    <row r="199" spans="1:36" ht="15.75" customHeight="1" x14ac:dyDescent="0.25">
      <c r="A199" s="73"/>
      <c r="B199" s="170" t="s">
        <v>53</v>
      </c>
      <c r="C199" s="157"/>
      <c r="D199" s="42">
        <f t="shared" si="73"/>
        <v>0</v>
      </c>
      <c r="E199" s="42">
        <f t="shared" si="74"/>
        <v>0</v>
      </c>
      <c r="F199" s="42">
        <f t="shared" si="75"/>
        <v>0</v>
      </c>
      <c r="G199" s="42">
        <f t="shared" si="76"/>
        <v>0</v>
      </c>
      <c r="H199" s="42">
        <f>SUMIFS($O$13:$O$96,$F$13:$F$96,$B199,$C$13:$C$96,A188,$T$13:$T$96,$H$104)</f>
        <v>0</v>
      </c>
      <c r="I199" s="43"/>
      <c r="J199" s="137" t="str">
        <f t="shared" si="72"/>
        <v>Ok</v>
      </c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V199" s="78"/>
      <c r="W199" s="111"/>
      <c r="X199" s="72"/>
      <c r="Y199" s="72"/>
      <c r="Z199" s="72"/>
      <c r="AA199" s="72"/>
      <c r="AB199" s="72"/>
      <c r="AC199" s="72"/>
      <c r="AD199" s="111"/>
      <c r="AE199" s="111"/>
      <c r="AF199" s="111"/>
      <c r="AG199" s="111"/>
      <c r="AH199" s="111"/>
      <c r="AI199" s="111"/>
      <c r="AJ199" s="111"/>
    </row>
    <row r="200" spans="1:36" ht="30" customHeight="1" x14ac:dyDescent="0.25">
      <c r="A200" s="73"/>
      <c r="B200" s="170" t="s">
        <v>54</v>
      </c>
      <c r="C200" s="157"/>
      <c r="D200" s="42">
        <f t="shared" si="73"/>
        <v>0</v>
      </c>
      <c r="E200" s="42">
        <f t="shared" si="74"/>
        <v>0</v>
      </c>
      <c r="F200" s="42">
        <f t="shared" si="75"/>
        <v>0</v>
      </c>
      <c r="G200" s="42">
        <f t="shared" si="76"/>
        <v>0</v>
      </c>
      <c r="H200" s="42">
        <f>SUMIFS($O$13:$O$96,$F$13:$F$96,$B200,$C$13:$C$96,A188,$T$13:$T$96,$H$104)</f>
        <v>0</v>
      </c>
      <c r="I200" s="43"/>
      <c r="J200" s="137" t="str">
        <f t="shared" si="72"/>
        <v>Ok</v>
      </c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V200" s="78"/>
      <c r="W200" s="111"/>
      <c r="X200" s="72"/>
      <c r="Y200" s="72"/>
      <c r="Z200" s="72"/>
      <c r="AA200" s="72"/>
      <c r="AB200" s="72"/>
      <c r="AC200" s="72"/>
      <c r="AD200" s="111"/>
      <c r="AE200" s="111"/>
      <c r="AF200" s="111"/>
      <c r="AG200" s="111"/>
      <c r="AH200" s="111"/>
      <c r="AI200" s="111"/>
      <c r="AJ200" s="111"/>
    </row>
    <row r="201" spans="1:36" ht="15.75" customHeight="1" x14ac:dyDescent="0.25">
      <c r="A201" s="73"/>
      <c r="B201" s="170" t="s">
        <v>55</v>
      </c>
      <c r="C201" s="157"/>
      <c r="D201" s="42">
        <f t="shared" si="73"/>
        <v>0</v>
      </c>
      <c r="E201" s="42">
        <f t="shared" si="74"/>
        <v>0</v>
      </c>
      <c r="F201" s="42">
        <f t="shared" si="75"/>
        <v>0</v>
      </c>
      <c r="G201" s="42">
        <f t="shared" si="76"/>
        <v>0</v>
      </c>
      <c r="H201" s="42">
        <f>SUMIFS($O$13:$O$96,$F$13:$F$96,$B201,$C$13:$C$96,A188,$T$13:$T$96,$H$104)</f>
        <v>0</v>
      </c>
      <c r="I201" s="43"/>
      <c r="J201" s="137" t="str">
        <f t="shared" si="72"/>
        <v>Ok</v>
      </c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V201" s="78"/>
      <c r="W201" s="111"/>
      <c r="X201" s="72"/>
      <c r="Y201" s="72"/>
      <c r="Z201" s="72"/>
      <c r="AA201" s="72"/>
      <c r="AB201" s="72"/>
      <c r="AC201" s="72"/>
      <c r="AD201" s="111"/>
      <c r="AE201" s="111"/>
      <c r="AF201" s="111"/>
      <c r="AG201" s="111"/>
      <c r="AH201" s="111"/>
      <c r="AI201" s="111"/>
      <c r="AJ201" s="111"/>
    </row>
    <row r="202" spans="1:36" ht="15.75" customHeight="1" x14ac:dyDescent="0.25">
      <c r="A202" s="73"/>
      <c r="B202" s="170" t="s">
        <v>56</v>
      </c>
      <c r="C202" s="157"/>
      <c r="D202" s="42">
        <f t="shared" si="73"/>
        <v>0</v>
      </c>
      <c r="E202" s="42">
        <f t="shared" si="74"/>
        <v>0</v>
      </c>
      <c r="F202" s="42">
        <f t="shared" si="75"/>
        <v>0</v>
      </c>
      <c r="G202" s="42">
        <f t="shared" si="76"/>
        <v>0</v>
      </c>
      <c r="H202" s="42">
        <f>SUMIFS($O$13:$O$96,$F$13:$F$96,$B202,$C$13:$C$96,A188,$T$13:$T$96,$H$104)</f>
        <v>0</v>
      </c>
      <c r="I202" s="43"/>
      <c r="J202" s="137" t="str">
        <f t="shared" si="72"/>
        <v>Ok</v>
      </c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V202" s="78"/>
      <c r="W202" s="111"/>
      <c r="X202" s="72"/>
      <c r="Y202" s="72"/>
      <c r="Z202" s="72"/>
      <c r="AA202" s="72"/>
      <c r="AB202" s="72"/>
      <c r="AC202" s="72"/>
      <c r="AD202" s="111"/>
      <c r="AE202" s="111"/>
      <c r="AF202" s="111"/>
      <c r="AG202" s="111"/>
      <c r="AH202" s="111"/>
      <c r="AI202" s="111"/>
      <c r="AJ202" s="111"/>
    </row>
    <row r="203" spans="1:36" ht="36.75" customHeight="1" x14ac:dyDescent="0.25">
      <c r="A203" s="73"/>
      <c r="B203" s="195" t="s">
        <v>367</v>
      </c>
      <c r="C203" s="196"/>
      <c r="D203" s="42">
        <f t="shared" si="73"/>
        <v>0</v>
      </c>
      <c r="E203" s="42">
        <f t="shared" si="74"/>
        <v>0</v>
      </c>
      <c r="F203" s="42">
        <f t="shared" si="75"/>
        <v>0</v>
      </c>
      <c r="G203" s="42">
        <f t="shared" si="76"/>
        <v>0</v>
      </c>
      <c r="H203" s="42">
        <f>SUMIFS($O$13:$O$96,$F$13:$F$96,$B203,$C$13:$C$96,A188,$T$13:$T$96,$H$104)</f>
        <v>0</v>
      </c>
      <c r="I203" s="43"/>
      <c r="J203" s="137" t="str">
        <f t="shared" si="72"/>
        <v>Ok</v>
      </c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V203" s="78"/>
      <c r="W203" s="111"/>
      <c r="X203" s="72"/>
      <c r="Y203" s="72"/>
      <c r="Z203" s="72"/>
      <c r="AA203" s="72"/>
      <c r="AB203" s="72"/>
      <c r="AC203" s="72"/>
      <c r="AD203" s="111"/>
      <c r="AE203" s="111"/>
      <c r="AF203" s="111"/>
      <c r="AG203" s="111"/>
      <c r="AH203" s="111"/>
      <c r="AI203" s="111"/>
      <c r="AJ203" s="111"/>
    </row>
    <row r="204" spans="1:36" ht="65.25" customHeight="1" x14ac:dyDescent="0.25">
      <c r="A204" s="73"/>
      <c r="B204" s="195" t="s">
        <v>57</v>
      </c>
      <c r="C204" s="197"/>
      <c r="D204" s="42">
        <f t="shared" si="73"/>
        <v>0</v>
      </c>
      <c r="E204" s="42">
        <f t="shared" si="74"/>
        <v>0</v>
      </c>
      <c r="F204" s="42">
        <f t="shared" si="75"/>
        <v>0</v>
      </c>
      <c r="G204" s="42">
        <f t="shared" si="76"/>
        <v>0</v>
      </c>
      <c r="H204" s="42">
        <f>SUMIFS($O$13:$O$96,$F$13:$F$96,$B204,$C$13:$C$96,A188,$T$13:$T$96,$H$104)</f>
        <v>0</v>
      </c>
      <c r="I204" s="46"/>
      <c r="J204" s="137" t="str">
        <f t="shared" si="72"/>
        <v>Ok</v>
      </c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V204" s="78"/>
      <c r="W204" s="111"/>
      <c r="X204" s="72"/>
      <c r="Y204" s="72"/>
      <c r="Z204" s="72"/>
      <c r="AA204" s="72"/>
      <c r="AB204" s="72"/>
      <c r="AC204" s="72"/>
      <c r="AD204" s="111"/>
      <c r="AE204" s="111"/>
      <c r="AF204" s="111"/>
      <c r="AG204" s="111"/>
      <c r="AH204" s="111"/>
      <c r="AI204" s="111"/>
      <c r="AJ204" s="111"/>
    </row>
    <row r="205" spans="1:36" ht="64.5" customHeight="1" x14ac:dyDescent="0.25">
      <c r="A205" s="73"/>
      <c r="B205" s="195" t="s">
        <v>65</v>
      </c>
      <c r="C205" s="197"/>
      <c r="D205" s="42">
        <f t="shared" si="73"/>
        <v>0</v>
      </c>
      <c r="E205" s="42">
        <f t="shared" si="74"/>
        <v>0</v>
      </c>
      <c r="F205" s="42">
        <f t="shared" si="75"/>
        <v>0</v>
      </c>
      <c r="G205" s="42">
        <f t="shared" si="76"/>
        <v>0</v>
      </c>
      <c r="H205" s="42">
        <f>SUMIFS($O$13:$O$96,$F$13:$F$96,$B205,$C$13:$C$96,A188,$T$13:$T$96,$H$104)</f>
        <v>0</v>
      </c>
      <c r="I205" s="46"/>
      <c r="J205" s="137" t="str">
        <f t="shared" si="72"/>
        <v>Ok</v>
      </c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V205" s="78"/>
      <c r="W205" s="111"/>
      <c r="X205" s="72"/>
      <c r="Y205" s="72"/>
      <c r="Z205" s="72"/>
      <c r="AA205" s="72"/>
      <c r="AB205" s="72"/>
      <c r="AC205" s="72"/>
      <c r="AD205" s="111"/>
      <c r="AE205" s="111"/>
      <c r="AF205" s="111"/>
      <c r="AG205" s="111"/>
      <c r="AH205" s="111"/>
      <c r="AI205" s="111"/>
      <c r="AJ205" s="111"/>
    </row>
    <row r="206" spans="1:36" ht="59.25" customHeight="1" x14ac:dyDescent="0.25">
      <c r="A206" s="73"/>
      <c r="B206" s="192" t="s">
        <v>58</v>
      </c>
      <c r="C206" s="157"/>
      <c r="D206" s="44">
        <f>SUM(D194:D205)</f>
        <v>0</v>
      </c>
      <c r="E206" s="44">
        <f t="shared" ref="E206" si="77">SUM(E194:E205)</f>
        <v>0</v>
      </c>
      <c r="F206" s="44">
        <f>SUM(F194:F205)</f>
        <v>0</v>
      </c>
      <c r="G206" s="44">
        <f>SUM(G194:G205)</f>
        <v>0</v>
      </c>
      <c r="H206" s="44">
        <f>SUM(H194:H205)</f>
        <v>0</v>
      </c>
      <c r="I206" s="45"/>
      <c r="J206" s="137" t="str">
        <f t="shared" si="72"/>
        <v>Ok</v>
      </c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V206" s="78"/>
      <c r="W206" s="111"/>
      <c r="X206" s="72"/>
      <c r="Y206" s="72"/>
      <c r="Z206" s="72"/>
      <c r="AA206" s="72"/>
      <c r="AB206" s="72"/>
      <c r="AC206" s="72"/>
      <c r="AD206" s="111"/>
      <c r="AE206" s="111"/>
      <c r="AF206" s="111"/>
      <c r="AG206" s="111"/>
      <c r="AH206" s="111"/>
      <c r="AI206" s="111"/>
      <c r="AJ206" s="111"/>
    </row>
    <row r="207" spans="1:36" ht="29.25" customHeight="1" x14ac:dyDescent="0.25">
      <c r="A207" s="73"/>
      <c r="B207" s="193" t="s">
        <v>144</v>
      </c>
      <c r="C207" s="157"/>
      <c r="D207" s="42">
        <f t="shared" ref="D207:F210" si="78">SUMIFS(M$13:M$96,$F$13:$F$96,$B207,$C$13:$C$96,$A$188)</f>
        <v>0</v>
      </c>
      <c r="E207" s="42">
        <f t="shared" si="78"/>
        <v>0</v>
      </c>
      <c r="F207" s="42">
        <f t="shared" si="78"/>
        <v>0</v>
      </c>
      <c r="G207" s="42">
        <f>SUMIFS($O$13:$O$96,$F$13:$F$96,$B207,$C$13:$C$96,$A$188,$P$13:$P$96,$G$188)</f>
        <v>0</v>
      </c>
      <c r="H207" s="42">
        <f>SUMIFS($O$13:$O$96,$F$13:$F$96,$B207,$C$13:$C$96,A188,$T$13:$T$96,$H$104)</f>
        <v>0</v>
      </c>
      <c r="I207" s="43"/>
      <c r="J207" s="137" t="str">
        <f t="shared" si="72"/>
        <v>Ok</v>
      </c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V207" s="78"/>
      <c r="W207" s="111"/>
      <c r="X207" s="72"/>
      <c r="Y207" s="72"/>
      <c r="Z207" s="72"/>
      <c r="AA207" s="72"/>
      <c r="AB207" s="72"/>
      <c r="AC207" s="72"/>
      <c r="AD207" s="111"/>
      <c r="AE207" s="111"/>
      <c r="AF207" s="111"/>
      <c r="AG207" s="111"/>
      <c r="AH207" s="111"/>
      <c r="AI207" s="111"/>
      <c r="AJ207" s="111"/>
    </row>
    <row r="208" spans="1:36" ht="15.75" customHeight="1" x14ac:dyDescent="0.25">
      <c r="A208" s="73"/>
      <c r="B208" s="170" t="s">
        <v>59</v>
      </c>
      <c r="C208" s="157"/>
      <c r="D208" s="42">
        <f t="shared" si="78"/>
        <v>0</v>
      </c>
      <c r="E208" s="42">
        <f t="shared" si="78"/>
        <v>0</v>
      </c>
      <c r="F208" s="42">
        <f t="shared" si="78"/>
        <v>0</v>
      </c>
      <c r="G208" s="42">
        <f>SUMIFS($O$13:$O$96,$F$13:$F$96,$B208,$C$13:$C$96,$A$188,$P$13:$P$96,$G$188)</f>
        <v>0</v>
      </c>
      <c r="H208" s="42">
        <f>SUMIFS($O$13:$O$96,$F$13:$F$96,$B208,$C$13:$C$96,A188,$T$13:$T$96,$H$104)</f>
        <v>0</v>
      </c>
      <c r="I208" s="43"/>
      <c r="J208" s="137" t="str">
        <f t="shared" si="72"/>
        <v>Ok</v>
      </c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V208" s="78"/>
      <c r="W208" s="111"/>
      <c r="X208" s="72"/>
      <c r="Y208" s="72"/>
      <c r="Z208" s="72"/>
      <c r="AA208" s="72"/>
      <c r="AB208" s="72"/>
      <c r="AC208" s="72"/>
      <c r="AD208" s="111"/>
      <c r="AE208" s="111"/>
      <c r="AF208" s="111"/>
      <c r="AG208" s="111"/>
      <c r="AH208" s="111"/>
      <c r="AI208" s="111"/>
      <c r="AJ208" s="111"/>
    </row>
    <row r="209" spans="1:36" ht="69" customHeight="1" x14ac:dyDescent="0.25">
      <c r="A209" s="73"/>
      <c r="B209" s="170" t="s">
        <v>60</v>
      </c>
      <c r="C209" s="157"/>
      <c r="D209" s="42">
        <f t="shared" si="78"/>
        <v>0</v>
      </c>
      <c r="E209" s="42">
        <f t="shared" si="78"/>
        <v>0</v>
      </c>
      <c r="F209" s="42">
        <f t="shared" si="78"/>
        <v>0</v>
      </c>
      <c r="G209" s="42">
        <f>SUMIFS($O$13:$O$96,$F$13:$F$96,$B209,$C$13:$C$96,$A$188,$P$13:$P$96,$G$188)</f>
        <v>0</v>
      </c>
      <c r="H209" s="42">
        <f>SUMIFS($O$13:$O$96,$F$13:$F$96,$B209,$C$13:$C$96,A188,$T$13:$T$96,$H$104)</f>
        <v>0</v>
      </c>
      <c r="I209" s="43"/>
      <c r="J209" s="137" t="str">
        <f t="shared" si="72"/>
        <v>Ok</v>
      </c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V209" s="78"/>
      <c r="W209" s="111"/>
      <c r="X209" s="72"/>
      <c r="Y209" s="72"/>
      <c r="Z209" s="72"/>
      <c r="AA209" s="72"/>
      <c r="AB209" s="72"/>
      <c r="AC209" s="72"/>
      <c r="AD209" s="111"/>
      <c r="AE209" s="111"/>
      <c r="AF209" s="111"/>
      <c r="AG209" s="111"/>
      <c r="AH209" s="111"/>
      <c r="AI209" s="111"/>
      <c r="AJ209" s="111"/>
    </row>
    <row r="210" spans="1:36" ht="71.25" customHeight="1" x14ac:dyDescent="0.25">
      <c r="A210" s="73"/>
      <c r="B210" s="170" t="s">
        <v>61</v>
      </c>
      <c r="C210" s="157"/>
      <c r="D210" s="42">
        <f t="shared" si="78"/>
        <v>0</v>
      </c>
      <c r="E210" s="42">
        <f t="shared" si="78"/>
        <v>0</v>
      </c>
      <c r="F210" s="42">
        <f t="shared" si="78"/>
        <v>0</v>
      </c>
      <c r="G210" s="42">
        <f>SUMIFS($O$13:$O$96,$F$13:$F$96,$B210,$C$13:$C$96,$A$188,$P$13:$P$96,$G$188)</f>
        <v>0</v>
      </c>
      <c r="H210" s="42">
        <f>SUMIFS($O$13:$O$96,$F$13:$F$96,$B210,$C$13:$C$96,A188,$T$13:$T$96,$H$104)</f>
        <v>0</v>
      </c>
      <c r="I210" s="43"/>
      <c r="J210" s="137" t="str">
        <f t="shared" si="72"/>
        <v>Ok</v>
      </c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V210" s="78"/>
      <c r="W210" s="111"/>
      <c r="X210" s="72"/>
      <c r="Y210" s="72"/>
      <c r="Z210" s="72"/>
      <c r="AA210" s="72"/>
      <c r="AB210" s="72"/>
      <c r="AC210" s="72"/>
      <c r="AD210" s="111"/>
      <c r="AE210" s="111"/>
      <c r="AF210" s="111"/>
      <c r="AG210" s="111"/>
      <c r="AH210" s="111"/>
      <c r="AI210" s="111"/>
      <c r="AJ210" s="111"/>
    </row>
    <row r="211" spans="1:36" ht="59.25" customHeight="1" x14ac:dyDescent="0.25">
      <c r="A211" s="73"/>
      <c r="B211" s="192" t="s">
        <v>62</v>
      </c>
      <c r="C211" s="157"/>
      <c r="D211" s="44">
        <f>SUM(D207:D210)</f>
        <v>0</v>
      </c>
      <c r="E211" s="44">
        <f>SUM(E207:E210)</f>
        <v>0</v>
      </c>
      <c r="F211" s="44">
        <f>SUM(F207:F210)</f>
        <v>0</v>
      </c>
      <c r="G211" s="44">
        <f>SUM(G207:G210)</f>
        <v>0</v>
      </c>
      <c r="H211" s="44">
        <f>SUM(H207:H210)</f>
        <v>0</v>
      </c>
      <c r="I211" s="45" t="str">
        <f>IFERROR(IF(OR((F127+F155+F183+F211)/M98&gt;3%,(F127+F155+F183+F211)&gt;2000000),"ERROR, excede los límites de gastos no vinculados (3% del monto total del proyecto o $2 millones)",(F127+F155+F183+F211)/M98),"")</f>
        <v/>
      </c>
      <c r="J211" s="137" t="str">
        <f t="shared" si="72"/>
        <v>Ok</v>
      </c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V211" s="78"/>
      <c r="W211" s="111"/>
      <c r="X211" s="72"/>
      <c r="Y211" s="72"/>
      <c r="Z211" s="72"/>
      <c r="AA211" s="72"/>
      <c r="AB211" s="72"/>
      <c r="AC211" s="72"/>
      <c r="AD211" s="111"/>
      <c r="AE211" s="111"/>
      <c r="AF211" s="111"/>
      <c r="AG211" s="111"/>
      <c r="AH211" s="111"/>
      <c r="AI211" s="111"/>
      <c r="AJ211" s="111"/>
    </row>
    <row r="212" spans="1:36" ht="15.75" customHeight="1" x14ac:dyDescent="0.25">
      <c r="A212" s="73"/>
      <c r="B212" s="189" t="s">
        <v>63</v>
      </c>
      <c r="C212" s="190"/>
      <c r="D212" s="47">
        <f>D193+D206+D211</f>
        <v>0</v>
      </c>
      <c r="E212" s="47">
        <f>E193+E206+E211</f>
        <v>0</v>
      </c>
      <c r="F212" s="47">
        <f t="shared" ref="F212" si="79">F193+F206+F211</f>
        <v>0</v>
      </c>
      <c r="G212" s="47">
        <f t="shared" ref="G212:H212" si="80">G193+G206+G211</f>
        <v>0</v>
      </c>
      <c r="H212" s="47">
        <f t="shared" si="80"/>
        <v>0</v>
      </c>
      <c r="I212" s="48"/>
      <c r="J212" s="137" t="str">
        <f t="shared" si="72"/>
        <v>Ok</v>
      </c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V212" s="78"/>
      <c r="W212" s="111"/>
      <c r="X212" s="72"/>
      <c r="Y212" s="72"/>
      <c r="Z212" s="72"/>
      <c r="AA212" s="72"/>
      <c r="AB212" s="72"/>
      <c r="AC212" s="72"/>
      <c r="AD212" s="111"/>
      <c r="AE212" s="111"/>
      <c r="AF212" s="111"/>
      <c r="AG212" s="111"/>
      <c r="AH212" s="111"/>
      <c r="AI212" s="111"/>
      <c r="AJ212" s="111"/>
    </row>
    <row r="213" spans="1:36" s="73" customFormat="1" ht="15.75" customHeight="1" x14ac:dyDescent="0.25">
      <c r="A213" s="111"/>
      <c r="B213" s="111"/>
      <c r="C213" s="111"/>
      <c r="D213" s="137">
        <f>SUM(D190:D192,D194:D205,D207:D210)-D212</f>
        <v>0</v>
      </c>
      <c r="E213" s="137">
        <f>SUM(E190:E192,E194:E205,E207:E210)-E212</f>
        <v>0</v>
      </c>
      <c r="F213" s="137">
        <f t="shared" ref="F213" si="81">SUM(F190:F192,F194:F205,F207:F210)-F212</f>
        <v>0</v>
      </c>
      <c r="G213" s="137">
        <f t="shared" ref="G213" si="82">SUM(G190:G192,G194:G205,G207:G210)-G212</f>
        <v>0</v>
      </c>
      <c r="H213" s="137">
        <f>SUM(H190:H192,H194:H205,H207:H210)-H212</f>
        <v>0</v>
      </c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36"/>
      <c r="V213" s="78"/>
      <c r="W213" s="111"/>
      <c r="X213" s="72"/>
      <c r="Y213" s="72"/>
      <c r="Z213" s="72"/>
      <c r="AA213" s="72"/>
      <c r="AB213" s="72"/>
      <c r="AC213" s="72"/>
      <c r="AD213" s="111"/>
      <c r="AE213" s="111"/>
      <c r="AF213" s="111"/>
      <c r="AG213" s="111"/>
      <c r="AH213" s="111"/>
      <c r="AI213" s="111"/>
      <c r="AJ213" s="111"/>
    </row>
    <row r="214" spans="1:36" s="73" customFormat="1" ht="15.75" customHeight="1" x14ac:dyDescent="0.25">
      <c r="A214" s="111"/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36"/>
      <c r="V214" s="78"/>
      <c r="W214" s="111"/>
      <c r="X214" s="72"/>
      <c r="Y214" s="72"/>
      <c r="Z214" s="72"/>
      <c r="AA214" s="72"/>
      <c r="AB214" s="72"/>
      <c r="AC214" s="72"/>
      <c r="AD214" s="111"/>
      <c r="AE214" s="111"/>
      <c r="AF214" s="111"/>
      <c r="AG214" s="111"/>
      <c r="AH214" s="111"/>
      <c r="AI214" s="111"/>
      <c r="AJ214" s="111"/>
    </row>
    <row r="215" spans="1:36" s="73" customFormat="1" ht="15.75" customHeight="1" x14ac:dyDescent="0.25">
      <c r="A215" s="111"/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36"/>
      <c r="V215" s="78"/>
      <c r="W215" s="111"/>
      <c r="X215" s="72"/>
      <c r="Y215" s="72"/>
      <c r="Z215" s="72"/>
      <c r="AA215" s="72"/>
      <c r="AB215" s="72"/>
      <c r="AC215" s="72"/>
      <c r="AD215" s="111"/>
      <c r="AE215" s="111"/>
      <c r="AF215" s="111"/>
      <c r="AG215" s="111"/>
      <c r="AH215" s="111"/>
      <c r="AI215" s="111"/>
      <c r="AJ215" s="111"/>
    </row>
    <row r="216" spans="1:36" s="73" customFormat="1" ht="15.75" customHeight="1" x14ac:dyDescent="0.25">
      <c r="A216" s="111"/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36"/>
      <c r="V216" s="78"/>
      <c r="W216" s="111"/>
      <c r="X216" s="72"/>
      <c r="Y216" s="72"/>
      <c r="Z216" s="72"/>
      <c r="AA216" s="72"/>
      <c r="AB216" s="72"/>
      <c r="AC216" s="72"/>
      <c r="AD216" s="111"/>
      <c r="AE216" s="111"/>
      <c r="AF216" s="111"/>
      <c r="AG216" s="111"/>
      <c r="AH216" s="111"/>
      <c r="AI216" s="111"/>
      <c r="AJ216" s="111"/>
    </row>
    <row r="217" spans="1:36" s="73" customFormat="1" ht="15.75" customHeight="1" x14ac:dyDescent="0.25">
      <c r="A217" s="111"/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36"/>
      <c r="V217" s="78"/>
      <c r="W217" s="111"/>
      <c r="X217" s="72"/>
      <c r="Y217" s="72"/>
      <c r="Z217" s="72"/>
      <c r="AA217" s="72"/>
      <c r="AB217" s="72"/>
      <c r="AC217" s="72"/>
      <c r="AD217" s="111"/>
      <c r="AE217" s="111"/>
      <c r="AF217" s="111"/>
      <c r="AG217" s="111"/>
      <c r="AH217" s="111"/>
      <c r="AI217" s="111"/>
      <c r="AJ217" s="111"/>
    </row>
    <row r="218" spans="1:36" s="73" customFormat="1" ht="15.75" customHeight="1" x14ac:dyDescent="0.25">
      <c r="A218" s="111"/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36"/>
      <c r="V218" s="78"/>
      <c r="W218" s="111"/>
      <c r="X218" s="72"/>
      <c r="Y218" s="72"/>
      <c r="Z218" s="72"/>
      <c r="AA218" s="72"/>
      <c r="AB218" s="72"/>
      <c r="AC218" s="72"/>
      <c r="AD218" s="111"/>
      <c r="AE218" s="111"/>
      <c r="AF218" s="111"/>
      <c r="AG218" s="111"/>
      <c r="AH218" s="111"/>
      <c r="AI218" s="111"/>
      <c r="AJ218" s="111"/>
    </row>
    <row r="219" spans="1:36" s="73" customFormat="1" ht="15.75" customHeight="1" x14ac:dyDescent="0.25">
      <c r="A219" s="111"/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36"/>
      <c r="V219" s="78"/>
      <c r="W219" s="111"/>
      <c r="X219" s="72"/>
      <c r="Y219" s="72"/>
      <c r="Z219" s="72"/>
      <c r="AA219" s="72"/>
      <c r="AB219" s="72"/>
      <c r="AC219" s="72"/>
      <c r="AD219" s="111"/>
      <c r="AE219" s="111"/>
      <c r="AF219" s="111"/>
      <c r="AG219" s="111"/>
      <c r="AH219" s="111"/>
      <c r="AI219" s="111"/>
      <c r="AJ219" s="111"/>
    </row>
    <row r="220" spans="1:36" s="73" customFormat="1" ht="15.75" customHeight="1" x14ac:dyDescent="0.25">
      <c r="A220" s="111"/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36"/>
      <c r="V220" s="78"/>
      <c r="W220" s="111"/>
      <c r="X220" s="72"/>
      <c r="Y220" s="72"/>
      <c r="Z220" s="72"/>
      <c r="AA220" s="72"/>
      <c r="AB220" s="72"/>
      <c r="AC220" s="72"/>
      <c r="AD220" s="111"/>
      <c r="AE220" s="111"/>
      <c r="AF220" s="111"/>
      <c r="AG220" s="111"/>
      <c r="AH220" s="111"/>
      <c r="AI220" s="111"/>
      <c r="AJ220" s="111"/>
    </row>
    <row r="221" spans="1:36" s="73" customFormat="1" ht="15.75" customHeight="1" x14ac:dyDescent="0.25">
      <c r="A221" s="111"/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36"/>
      <c r="V221" s="78"/>
      <c r="W221" s="111"/>
      <c r="X221" s="72"/>
      <c r="Y221" s="72"/>
      <c r="Z221" s="72"/>
      <c r="AA221" s="72"/>
      <c r="AB221" s="72"/>
      <c r="AC221" s="72"/>
      <c r="AD221" s="111"/>
      <c r="AE221" s="111"/>
      <c r="AF221" s="111"/>
      <c r="AG221" s="111"/>
      <c r="AH221" s="111"/>
      <c r="AI221" s="111"/>
      <c r="AJ221" s="111"/>
    </row>
    <row r="222" spans="1:36" s="73" customFormat="1" ht="15.75" customHeight="1" x14ac:dyDescent="0.25">
      <c r="A222" s="111"/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  <c r="U222" s="136"/>
      <c r="V222" s="78"/>
      <c r="W222" s="111"/>
      <c r="X222" s="72"/>
      <c r="Y222" s="72"/>
      <c r="Z222" s="72"/>
      <c r="AA222" s="72"/>
      <c r="AB222" s="72"/>
      <c r="AC222" s="72"/>
      <c r="AD222" s="111"/>
      <c r="AE222" s="111"/>
      <c r="AF222" s="111"/>
      <c r="AG222" s="111"/>
      <c r="AH222" s="111"/>
      <c r="AI222" s="111"/>
      <c r="AJ222" s="111"/>
    </row>
    <row r="223" spans="1:36" s="73" customFormat="1" ht="15.75" customHeight="1" x14ac:dyDescent="0.25">
      <c r="A223" s="111"/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11"/>
      <c r="U223" s="136"/>
      <c r="V223" s="78"/>
      <c r="W223" s="111"/>
      <c r="X223" s="72"/>
      <c r="Y223" s="72"/>
      <c r="Z223" s="72"/>
      <c r="AA223" s="72"/>
      <c r="AB223" s="72"/>
      <c r="AC223" s="72"/>
      <c r="AD223" s="111"/>
      <c r="AE223" s="111"/>
      <c r="AF223" s="111"/>
      <c r="AG223" s="111"/>
      <c r="AH223" s="111"/>
      <c r="AI223" s="111"/>
      <c r="AJ223" s="111"/>
    </row>
    <row r="224" spans="1:36" s="73" customFormat="1" ht="15.75" customHeight="1" x14ac:dyDescent="0.25">
      <c r="A224" s="111"/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11"/>
      <c r="U224" s="136"/>
      <c r="V224" s="78"/>
      <c r="W224" s="111"/>
      <c r="X224" s="72"/>
      <c r="Y224" s="72"/>
      <c r="Z224" s="72"/>
      <c r="AA224" s="72"/>
      <c r="AB224" s="72"/>
      <c r="AC224" s="72"/>
      <c r="AD224" s="111"/>
      <c r="AE224" s="111"/>
      <c r="AF224" s="111"/>
      <c r="AG224" s="111"/>
      <c r="AH224" s="111"/>
      <c r="AI224" s="111"/>
      <c r="AJ224" s="111"/>
    </row>
    <row r="225" spans="1:36" s="73" customFormat="1" ht="15.75" customHeight="1" x14ac:dyDescent="0.25">
      <c r="A225" s="111"/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11"/>
      <c r="U225" s="136"/>
      <c r="V225" s="78"/>
      <c r="W225" s="111"/>
      <c r="X225" s="72"/>
      <c r="Y225" s="72"/>
      <c r="Z225" s="72"/>
      <c r="AA225" s="72"/>
      <c r="AB225" s="72"/>
      <c r="AC225" s="72"/>
      <c r="AD225" s="111"/>
      <c r="AE225" s="111"/>
      <c r="AF225" s="111"/>
      <c r="AG225" s="111"/>
      <c r="AH225" s="111"/>
      <c r="AI225" s="111"/>
      <c r="AJ225" s="111"/>
    </row>
    <row r="226" spans="1:36" s="73" customFormat="1" ht="15.75" customHeight="1" x14ac:dyDescent="0.25">
      <c r="A226" s="111"/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36"/>
      <c r="V226" s="78"/>
      <c r="W226" s="111"/>
      <c r="X226" s="72"/>
      <c r="Y226" s="72"/>
      <c r="Z226" s="72"/>
      <c r="AA226" s="72"/>
      <c r="AB226" s="72"/>
      <c r="AC226" s="72"/>
      <c r="AD226" s="111"/>
      <c r="AE226" s="111"/>
      <c r="AF226" s="111"/>
      <c r="AG226" s="111"/>
      <c r="AH226" s="111"/>
      <c r="AI226" s="111"/>
      <c r="AJ226" s="111"/>
    </row>
    <row r="227" spans="1:36" s="73" customFormat="1" ht="15.75" customHeight="1" x14ac:dyDescent="0.25">
      <c r="A227" s="111"/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36"/>
      <c r="V227" s="78"/>
      <c r="W227" s="111"/>
      <c r="X227" s="72"/>
      <c r="Y227" s="72"/>
      <c r="Z227" s="72"/>
      <c r="AA227" s="72"/>
      <c r="AB227" s="72"/>
      <c r="AC227" s="72"/>
      <c r="AD227" s="111"/>
      <c r="AE227" s="111"/>
      <c r="AF227" s="111"/>
      <c r="AG227" s="111"/>
      <c r="AH227" s="111"/>
      <c r="AI227" s="111"/>
      <c r="AJ227" s="111"/>
    </row>
    <row r="228" spans="1:36" s="73" customFormat="1" ht="15.75" customHeight="1" x14ac:dyDescent="0.25">
      <c r="A228" s="111"/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36"/>
      <c r="V228" s="78"/>
      <c r="W228" s="111"/>
      <c r="X228" s="72"/>
      <c r="Y228" s="72"/>
      <c r="Z228" s="72"/>
      <c r="AA228" s="72"/>
      <c r="AB228" s="72"/>
      <c r="AC228" s="72"/>
      <c r="AD228" s="111"/>
      <c r="AE228" s="111"/>
      <c r="AF228" s="111"/>
      <c r="AG228" s="111"/>
      <c r="AH228" s="111"/>
      <c r="AI228" s="111"/>
      <c r="AJ228" s="111"/>
    </row>
    <row r="229" spans="1:36" s="73" customFormat="1" ht="15.75" customHeight="1" x14ac:dyDescent="0.25">
      <c r="A229" s="111"/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36"/>
      <c r="V229" s="78"/>
      <c r="W229" s="111"/>
      <c r="X229" s="72"/>
      <c r="Y229" s="72"/>
      <c r="Z229" s="72"/>
      <c r="AA229" s="72"/>
      <c r="AB229" s="72"/>
      <c r="AC229" s="72"/>
      <c r="AD229" s="111"/>
      <c r="AE229" s="111"/>
      <c r="AF229" s="111"/>
      <c r="AG229" s="111"/>
      <c r="AH229" s="111"/>
      <c r="AI229" s="111"/>
      <c r="AJ229" s="111"/>
    </row>
    <row r="230" spans="1:36" s="73" customFormat="1" ht="15.75" customHeight="1" x14ac:dyDescent="0.25">
      <c r="A230" s="111"/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36"/>
      <c r="V230" s="78"/>
      <c r="W230" s="111"/>
      <c r="X230" s="72"/>
      <c r="Y230" s="72"/>
      <c r="Z230" s="72"/>
      <c r="AA230" s="72"/>
      <c r="AB230" s="72"/>
      <c r="AC230" s="72"/>
      <c r="AD230" s="111"/>
      <c r="AE230" s="111"/>
      <c r="AF230" s="111"/>
      <c r="AG230" s="111"/>
      <c r="AH230" s="111"/>
      <c r="AI230" s="111"/>
      <c r="AJ230" s="111"/>
    </row>
    <row r="231" spans="1:36" s="73" customFormat="1" ht="15.75" customHeight="1" x14ac:dyDescent="0.25">
      <c r="A231" s="111"/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11"/>
      <c r="U231" s="136"/>
      <c r="V231" s="78"/>
      <c r="W231" s="111"/>
      <c r="X231" s="72"/>
      <c r="Y231" s="72"/>
      <c r="Z231" s="72"/>
      <c r="AA231" s="72"/>
      <c r="AB231" s="72"/>
      <c r="AC231" s="72"/>
      <c r="AD231" s="111"/>
      <c r="AE231" s="111"/>
      <c r="AF231" s="111"/>
      <c r="AG231" s="111"/>
      <c r="AH231" s="111"/>
      <c r="AI231" s="111"/>
      <c r="AJ231" s="111"/>
    </row>
    <row r="232" spans="1:36" s="73" customFormat="1" ht="15.75" customHeight="1" x14ac:dyDescent="0.25">
      <c r="A232" s="111"/>
      <c r="B232" s="111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11"/>
      <c r="U232" s="136"/>
      <c r="V232" s="78"/>
      <c r="W232" s="111"/>
      <c r="X232" s="72"/>
      <c r="Y232" s="72"/>
      <c r="Z232" s="72"/>
      <c r="AA232" s="72"/>
      <c r="AB232" s="72"/>
      <c r="AC232" s="72"/>
      <c r="AD232" s="111"/>
      <c r="AE232" s="111"/>
      <c r="AF232" s="111"/>
      <c r="AG232" s="111"/>
      <c r="AH232" s="111"/>
      <c r="AI232" s="111"/>
      <c r="AJ232" s="111"/>
    </row>
    <row r="233" spans="1:36" s="73" customFormat="1" ht="15.75" customHeight="1" x14ac:dyDescent="0.25">
      <c r="A233" s="111"/>
      <c r="B233" s="111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11"/>
      <c r="U233" s="136"/>
      <c r="V233" s="78"/>
      <c r="W233" s="111"/>
      <c r="X233" s="72"/>
      <c r="Y233" s="72"/>
      <c r="Z233" s="72"/>
      <c r="AA233" s="72"/>
      <c r="AB233" s="72"/>
      <c r="AC233" s="72"/>
      <c r="AD233" s="111"/>
      <c r="AE233" s="111"/>
      <c r="AF233" s="111"/>
      <c r="AG233" s="111"/>
      <c r="AH233" s="111"/>
      <c r="AI233" s="111"/>
      <c r="AJ233" s="111"/>
    </row>
    <row r="234" spans="1:36" s="73" customFormat="1" ht="15.75" customHeight="1" x14ac:dyDescent="0.25">
      <c r="A234" s="111"/>
      <c r="B234" s="111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36"/>
      <c r="V234" s="78"/>
      <c r="W234" s="111"/>
      <c r="X234" s="72"/>
      <c r="Y234" s="72"/>
      <c r="Z234" s="72"/>
      <c r="AA234" s="72"/>
      <c r="AB234" s="72"/>
      <c r="AC234" s="72"/>
      <c r="AD234" s="111"/>
      <c r="AE234" s="111"/>
      <c r="AF234" s="111"/>
      <c r="AG234" s="111"/>
      <c r="AH234" s="111"/>
      <c r="AI234" s="111"/>
      <c r="AJ234" s="111"/>
    </row>
    <row r="235" spans="1:36" s="73" customFormat="1" ht="15.75" customHeight="1" x14ac:dyDescent="0.25">
      <c r="A235" s="111"/>
      <c r="B235" s="111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36"/>
      <c r="V235" s="78"/>
      <c r="W235" s="111"/>
      <c r="X235" s="72"/>
      <c r="Y235" s="72"/>
      <c r="Z235" s="72"/>
      <c r="AA235" s="72"/>
      <c r="AB235" s="72"/>
      <c r="AC235" s="72"/>
      <c r="AD235" s="111"/>
      <c r="AE235" s="111"/>
      <c r="AF235" s="111"/>
      <c r="AG235" s="111"/>
      <c r="AH235" s="111"/>
      <c r="AI235" s="111"/>
      <c r="AJ235" s="111"/>
    </row>
    <row r="236" spans="1:36" s="73" customFormat="1" ht="15.75" customHeight="1" x14ac:dyDescent="0.25">
      <c r="A236" s="111"/>
      <c r="B236" s="111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36"/>
      <c r="V236" s="78"/>
      <c r="W236" s="111"/>
      <c r="X236" s="72"/>
      <c r="Y236" s="72"/>
      <c r="Z236" s="72"/>
      <c r="AA236" s="72"/>
      <c r="AB236" s="72"/>
      <c r="AC236" s="72"/>
      <c r="AD236" s="111"/>
      <c r="AE236" s="111"/>
      <c r="AF236" s="111"/>
      <c r="AG236" s="111"/>
      <c r="AH236" s="111"/>
      <c r="AI236" s="111"/>
      <c r="AJ236" s="111"/>
    </row>
    <row r="237" spans="1:36" s="73" customFormat="1" ht="15.75" customHeight="1" x14ac:dyDescent="0.25">
      <c r="A237" s="111"/>
      <c r="B237" s="111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36"/>
      <c r="V237" s="78"/>
      <c r="W237" s="111"/>
      <c r="X237" s="72"/>
      <c r="Y237" s="72"/>
      <c r="Z237" s="72"/>
      <c r="AA237" s="72"/>
      <c r="AB237" s="72"/>
      <c r="AC237" s="72"/>
      <c r="AD237" s="111"/>
      <c r="AE237" s="111"/>
      <c r="AF237" s="111"/>
      <c r="AG237" s="111"/>
      <c r="AH237" s="111"/>
      <c r="AI237" s="111"/>
      <c r="AJ237" s="111"/>
    </row>
    <row r="238" spans="1:36" s="73" customFormat="1" ht="15.75" customHeight="1" x14ac:dyDescent="0.25">
      <c r="A238" s="111"/>
      <c r="B238" s="111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  <c r="T238" s="111"/>
      <c r="U238" s="136"/>
      <c r="V238" s="78"/>
      <c r="W238" s="111"/>
      <c r="X238" s="72"/>
      <c r="Y238" s="72"/>
      <c r="Z238" s="72"/>
      <c r="AA238" s="72"/>
      <c r="AB238" s="72"/>
      <c r="AC238" s="72"/>
      <c r="AD238" s="111"/>
      <c r="AE238" s="111"/>
      <c r="AF238" s="111"/>
      <c r="AG238" s="111"/>
      <c r="AH238" s="111"/>
      <c r="AI238" s="111"/>
      <c r="AJ238" s="111"/>
    </row>
    <row r="239" spans="1:36" s="73" customFormat="1" ht="15.75" customHeight="1" x14ac:dyDescent="0.25">
      <c r="A239" s="111"/>
      <c r="B239" s="111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  <c r="T239" s="111"/>
      <c r="U239" s="136"/>
      <c r="V239" s="78"/>
      <c r="W239" s="111"/>
      <c r="X239" s="72"/>
      <c r="Y239" s="72"/>
      <c r="Z239" s="72"/>
      <c r="AA239" s="72"/>
      <c r="AB239" s="72"/>
      <c r="AC239" s="72"/>
      <c r="AD239" s="111"/>
      <c r="AE239" s="111"/>
      <c r="AF239" s="111"/>
      <c r="AG239" s="111"/>
      <c r="AH239" s="111"/>
      <c r="AI239" s="111"/>
      <c r="AJ239" s="111"/>
    </row>
    <row r="240" spans="1:36" s="73" customFormat="1" ht="15.75" customHeight="1" x14ac:dyDescent="0.25">
      <c r="A240" s="111"/>
      <c r="B240" s="111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  <c r="U240" s="136"/>
      <c r="V240" s="78"/>
      <c r="W240" s="111"/>
      <c r="X240" s="72"/>
      <c r="Y240" s="72"/>
      <c r="Z240" s="72"/>
      <c r="AA240" s="72"/>
      <c r="AB240" s="72"/>
      <c r="AC240" s="72"/>
      <c r="AD240" s="111"/>
      <c r="AE240" s="111"/>
      <c r="AF240" s="111"/>
      <c r="AG240" s="111"/>
      <c r="AH240" s="111"/>
      <c r="AI240" s="111"/>
      <c r="AJ240" s="111"/>
    </row>
    <row r="241" spans="1:36" s="73" customFormat="1" ht="15.75" customHeight="1" x14ac:dyDescent="0.25">
      <c r="A241" s="111"/>
      <c r="B241" s="111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  <c r="U241" s="136"/>
      <c r="V241" s="78"/>
      <c r="W241" s="111"/>
      <c r="X241" s="72"/>
      <c r="Y241" s="72"/>
      <c r="Z241" s="72"/>
      <c r="AA241" s="72"/>
      <c r="AB241" s="72"/>
      <c r="AC241" s="72"/>
      <c r="AD241" s="111"/>
      <c r="AE241" s="111"/>
      <c r="AF241" s="111"/>
      <c r="AG241" s="111"/>
      <c r="AH241" s="111"/>
      <c r="AI241" s="111"/>
      <c r="AJ241" s="111"/>
    </row>
    <row r="242" spans="1:36" s="73" customFormat="1" ht="15.75" customHeight="1" x14ac:dyDescent="0.25">
      <c r="A242" s="111"/>
      <c r="B242" s="111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11"/>
      <c r="U242" s="136"/>
      <c r="V242" s="78"/>
      <c r="W242" s="111"/>
      <c r="X242" s="72"/>
      <c r="Y242" s="72"/>
      <c r="Z242" s="72"/>
      <c r="AA242" s="72"/>
      <c r="AB242" s="72"/>
      <c r="AC242" s="72"/>
      <c r="AD242" s="111"/>
      <c r="AE242" s="111"/>
      <c r="AF242" s="111"/>
      <c r="AG242" s="111"/>
      <c r="AH242" s="111"/>
      <c r="AI242" s="111"/>
      <c r="AJ242" s="111"/>
    </row>
    <row r="243" spans="1:36" s="73" customFormat="1" ht="15.75" customHeight="1" x14ac:dyDescent="0.25">
      <c r="A243" s="111"/>
      <c r="B243" s="111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11"/>
      <c r="U243" s="136"/>
      <c r="V243" s="78"/>
      <c r="W243" s="111"/>
      <c r="X243" s="72"/>
      <c r="Y243" s="72"/>
      <c r="Z243" s="72"/>
      <c r="AA243" s="72"/>
      <c r="AB243" s="72"/>
      <c r="AC243" s="72"/>
      <c r="AD243" s="111"/>
      <c r="AE243" s="111"/>
      <c r="AF243" s="111"/>
      <c r="AG243" s="111"/>
      <c r="AH243" s="111"/>
      <c r="AI243" s="111"/>
      <c r="AJ243" s="111"/>
    </row>
    <row r="244" spans="1:36" s="73" customFormat="1" ht="15.75" customHeight="1" x14ac:dyDescent="0.25">
      <c r="A244" s="111"/>
      <c r="B244" s="111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36"/>
      <c r="V244" s="78"/>
      <c r="W244" s="111"/>
      <c r="X244" s="72"/>
      <c r="Y244" s="72"/>
      <c r="Z244" s="72"/>
      <c r="AA244" s="72"/>
      <c r="AB244" s="72"/>
      <c r="AC244" s="72"/>
      <c r="AD244" s="111"/>
      <c r="AE244" s="111"/>
      <c r="AF244" s="111"/>
      <c r="AG244" s="111"/>
      <c r="AH244" s="111"/>
      <c r="AI244" s="111"/>
      <c r="AJ244" s="111"/>
    </row>
    <row r="245" spans="1:36" s="73" customFormat="1" ht="15.75" customHeight="1" x14ac:dyDescent="0.25">
      <c r="A245" s="111"/>
      <c r="B245" s="111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36"/>
      <c r="V245" s="78"/>
      <c r="W245" s="111"/>
      <c r="X245" s="72"/>
      <c r="Y245" s="72"/>
      <c r="Z245" s="72"/>
      <c r="AA245" s="72"/>
      <c r="AB245" s="72"/>
      <c r="AC245" s="72"/>
      <c r="AD245" s="111"/>
      <c r="AE245" s="111"/>
      <c r="AF245" s="111"/>
      <c r="AG245" s="111"/>
      <c r="AH245" s="111"/>
      <c r="AI245" s="111"/>
      <c r="AJ245" s="111"/>
    </row>
    <row r="246" spans="1:36" s="73" customFormat="1" ht="15.75" customHeight="1" x14ac:dyDescent="0.25">
      <c r="A246" s="111"/>
      <c r="B246" s="111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36"/>
      <c r="V246" s="78"/>
      <c r="W246" s="111"/>
      <c r="X246" s="72"/>
      <c r="Y246" s="72"/>
      <c r="Z246" s="72"/>
      <c r="AA246" s="72"/>
      <c r="AB246" s="72"/>
      <c r="AC246" s="72"/>
      <c r="AD246" s="111"/>
      <c r="AE246" s="111"/>
      <c r="AF246" s="111"/>
      <c r="AG246" s="111"/>
      <c r="AH246" s="111"/>
      <c r="AI246" s="111"/>
      <c r="AJ246" s="111"/>
    </row>
    <row r="247" spans="1:36" s="73" customFormat="1" ht="15.75" customHeight="1" x14ac:dyDescent="0.25">
      <c r="A247" s="111"/>
      <c r="B247" s="111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11"/>
      <c r="U247" s="136"/>
      <c r="V247" s="78"/>
      <c r="W247" s="111"/>
      <c r="X247" s="72"/>
      <c r="Y247" s="72"/>
      <c r="Z247" s="72"/>
      <c r="AA247" s="72"/>
      <c r="AB247" s="72"/>
      <c r="AC247" s="72"/>
      <c r="AD247" s="111"/>
      <c r="AE247" s="111"/>
      <c r="AF247" s="111"/>
      <c r="AG247" s="111"/>
      <c r="AH247" s="111"/>
      <c r="AI247" s="111"/>
      <c r="AJ247" s="111"/>
    </row>
    <row r="248" spans="1:36" s="73" customFormat="1" ht="15.75" customHeight="1" x14ac:dyDescent="0.25">
      <c r="A248" s="111"/>
      <c r="B248" s="111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36"/>
      <c r="V248" s="78"/>
      <c r="W248" s="111"/>
      <c r="X248" s="72"/>
      <c r="Y248" s="72"/>
      <c r="Z248" s="72"/>
      <c r="AA248" s="72"/>
      <c r="AB248" s="72"/>
      <c r="AC248" s="72"/>
      <c r="AD248" s="111"/>
      <c r="AE248" s="111"/>
      <c r="AF248" s="111"/>
      <c r="AG248" s="111"/>
      <c r="AH248" s="111"/>
      <c r="AI248" s="111"/>
      <c r="AJ248" s="111"/>
    </row>
    <row r="249" spans="1:36" s="73" customFormat="1" ht="15.75" customHeight="1" x14ac:dyDescent="0.25">
      <c r="A249" s="111"/>
      <c r="B249" s="111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36"/>
      <c r="V249" s="78"/>
      <c r="W249" s="111"/>
      <c r="X249" s="72"/>
      <c r="Y249" s="72"/>
      <c r="Z249" s="72"/>
      <c r="AA249" s="72"/>
      <c r="AB249" s="72"/>
      <c r="AC249" s="72"/>
      <c r="AD249" s="111"/>
      <c r="AE249" s="111"/>
      <c r="AF249" s="111"/>
      <c r="AG249" s="111"/>
      <c r="AH249" s="111"/>
      <c r="AI249" s="111"/>
      <c r="AJ249" s="111"/>
    </row>
    <row r="250" spans="1:36" s="73" customFormat="1" ht="15.75" customHeight="1" x14ac:dyDescent="0.25">
      <c r="A250" s="111"/>
      <c r="B250" s="111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36"/>
      <c r="V250" s="78"/>
      <c r="W250" s="111"/>
      <c r="X250" s="72"/>
      <c r="Y250" s="72"/>
      <c r="Z250" s="72"/>
      <c r="AA250" s="72"/>
      <c r="AB250" s="72"/>
      <c r="AC250" s="72"/>
      <c r="AD250" s="111"/>
      <c r="AE250" s="111"/>
      <c r="AF250" s="111"/>
      <c r="AG250" s="111"/>
      <c r="AH250" s="111"/>
      <c r="AI250" s="111"/>
      <c r="AJ250" s="111"/>
    </row>
    <row r="251" spans="1:36" s="73" customFormat="1" ht="15.75" customHeight="1" x14ac:dyDescent="0.25">
      <c r="A251" s="111"/>
      <c r="B251" s="111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111"/>
      <c r="U251" s="136"/>
      <c r="V251" s="78"/>
      <c r="W251" s="111"/>
      <c r="X251" s="72"/>
      <c r="Y251" s="72"/>
      <c r="Z251" s="72"/>
      <c r="AA251" s="72"/>
      <c r="AB251" s="72"/>
      <c r="AC251" s="72"/>
      <c r="AD251" s="111"/>
      <c r="AE251" s="111"/>
      <c r="AF251" s="111"/>
      <c r="AG251" s="111"/>
      <c r="AH251" s="111"/>
      <c r="AI251" s="111"/>
      <c r="AJ251" s="111"/>
    </row>
    <row r="252" spans="1:36" s="73" customFormat="1" ht="15.75" customHeight="1" x14ac:dyDescent="0.25">
      <c r="A252" s="111"/>
      <c r="B252" s="111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111"/>
      <c r="U252" s="136"/>
      <c r="V252" s="78"/>
      <c r="W252" s="111"/>
      <c r="X252" s="72"/>
      <c r="Y252" s="72"/>
      <c r="Z252" s="72"/>
      <c r="AA252" s="72"/>
      <c r="AB252" s="72"/>
      <c r="AC252" s="72"/>
      <c r="AD252" s="111"/>
      <c r="AE252" s="111"/>
      <c r="AF252" s="111"/>
      <c r="AG252" s="111"/>
      <c r="AH252" s="111"/>
      <c r="AI252" s="111"/>
      <c r="AJ252" s="111"/>
    </row>
    <row r="253" spans="1:36" s="73" customFormat="1" ht="15.75" customHeight="1" x14ac:dyDescent="0.25">
      <c r="A253" s="111"/>
      <c r="B253" s="111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111"/>
      <c r="U253" s="136"/>
      <c r="V253" s="78"/>
      <c r="W253" s="111"/>
      <c r="X253" s="72"/>
      <c r="Y253" s="72"/>
      <c r="Z253" s="72"/>
      <c r="AA253" s="72"/>
      <c r="AB253" s="72"/>
      <c r="AC253" s="72"/>
      <c r="AD253" s="111"/>
      <c r="AE253" s="111"/>
      <c r="AF253" s="111"/>
      <c r="AG253" s="111"/>
      <c r="AH253" s="111"/>
      <c r="AI253" s="111"/>
      <c r="AJ253" s="111"/>
    </row>
    <row r="254" spans="1:36" s="73" customFormat="1" ht="15.75" customHeight="1" x14ac:dyDescent="0.25">
      <c r="A254" s="111"/>
      <c r="B254" s="111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36"/>
      <c r="V254" s="78"/>
      <c r="W254" s="111"/>
      <c r="X254" s="72"/>
      <c r="Y254" s="72"/>
      <c r="Z254" s="72"/>
      <c r="AA254" s="72"/>
      <c r="AB254" s="72"/>
      <c r="AC254" s="72"/>
      <c r="AD254" s="111"/>
      <c r="AE254" s="111"/>
      <c r="AF254" s="111"/>
      <c r="AG254" s="111"/>
      <c r="AH254" s="111"/>
      <c r="AI254" s="111"/>
      <c r="AJ254" s="111"/>
    </row>
    <row r="255" spans="1:36" s="73" customFormat="1" ht="15.75" customHeight="1" x14ac:dyDescent="0.25">
      <c r="A255" s="111"/>
      <c r="B255" s="111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36"/>
      <c r="V255" s="78"/>
      <c r="W255" s="111"/>
      <c r="X255" s="72"/>
      <c r="Y255" s="72"/>
      <c r="Z255" s="72"/>
      <c r="AA255" s="72"/>
      <c r="AB255" s="72"/>
      <c r="AC255" s="72"/>
      <c r="AD255" s="111"/>
      <c r="AE255" s="111"/>
      <c r="AF255" s="111"/>
      <c r="AG255" s="111"/>
      <c r="AH255" s="111"/>
      <c r="AI255" s="111"/>
      <c r="AJ255" s="111"/>
    </row>
    <row r="256" spans="1:36" s="73" customFormat="1" ht="15.75" customHeight="1" x14ac:dyDescent="0.25">
      <c r="A256" s="111"/>
      <c r="B256" s="111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36"/>
      <c r="V256" s="78"/>
      <c r="W256" s="111"/>
      <c r="X256" s="72"/>
      <c r="Y256" s="72"/>
      <c r="Z256" s="72"/>
      <c r="AA256" s="72"/>
      <c r="AB256" s="72"/>
      <c r="AC256" s="72"/>
      <c r="AD256" s="111"/>
      <c r="AE256" s="111"/>
      <c r="AF256" s="111"/>
      <c r="AG256" s="111"/>
      <c r="AH256" s="111"/>
      <c r="AI256" s="111"/>
      <c r="AJ256" s="111"/>
    </row>
    <row r="257" spans="1:36" s="73" customFormat="1" ht="15.75" customHeight="1" x14ac:dyDescent="0.25">
      <c r="A257" s="111"/>
      <c r="B257" s="111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111"/>
      <c r="U257" s="136"/>
      <c r="V257" s="78"/>
      <c r="W257" s="111"/>
      <c r="X257" s="72"/>
      <c r="Y257" s="72"/>
      <c r="Z257" s="72"/>
      <c r="AA257" s="72"/>
      <c r="AB257" s="72"/>
      <c r="AC257" s="72"/>
      <c r="AD257" s="111"/>
      <c r="AE257" s="111"/>
      <c r="AF257" s="111"/>
      <c r="AG257" s="111"/>
      <c r="AH257" s="111"/>
      <c r="AI257" s="111"/>
      <c r="AJ257" s="111"/>
    </row>
    <row r="258" spans="1:36" s="73" customFormat="1" ht="15.75" customHeight="1" x14ac:dyDescent="0.25">
      <c r="A258" s="111"/>
      <c r="B258" s="111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11"/>
      <c r="U258" s="136"/>
      <c r="V258" s="78"/>
      <c r="W258" s="111"/>
      <c r="X258" s="72"/>
      <c r="Y258" s="72"/>
      <c r="Z258" s="72"/>
      <c r="AA258" s="72"/>
      <c r="AB258" s="72"/>
      <c r="AC258" s="72"/>
      <c r="AD258" s="111"/>
      <c r="AE258" s="111"/>
      <c r="AF258" s="111"/>
      <c r="AG258" s="111"/>
      <c r="AH258" s="111"/>
      <c r="AI258" s="111"/>
      <c r="AJ258" s="111"/>
    </row>
    <row r="259" spans="1:36" s="73" customFormat="1" ht="15.75" customHeight="1" x14ac:dyDescent="0.25">
      <c r="A259" s="111"/>
      <c r="B259" s="111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  <c r="U259" s="136"/>
      <c r="V259" s="78"/>
      <c r="W259" s="111"/>
      <c r="X259" s="72"/>
      <c r="Y259" s="72"/>
      <c r="Z259" s="72"/>
      <c r="AA259" s="72"/>
      <c r="AB259" s="72"/>
      <c r="AC259" s="72"/>
      <c r="AD259" s="111"/>
      <c r="AE259" s="111"/>
      <c r="AF259" s="111"/>
      <c r="AG259" s="111"/>
      <c r="AH259" s="111"/>
      <c r="AI259" s="111"/>
      <c r="AJ259" s="111"/>
    </row>
    <row r="260" spans="1:36" s="73" customFormat="1" ht="15.75" customHeight="1" x14ac:dyDescent="0.25">
      <c r="A260" s="111"/>
      <c r="B260" s="111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11"/>
      <c r="U260" s="136"/>
      <c r="V260" s="78"/>
      <c r="W260" s="111"/>
      <c r="X260" s="72"/>
      <c r="Y260" s="72"/>
      <c r="Z260" s="72"/>
      <c r="AA260" s="72"/>
      <c r="AB260" s="72"/>
      <c r="AC260" s="72"/>
      <c r="AD260" s="111"/>
      <c r="AE260" s="111"/>
      <c r="AF260" s="111"/>
      <c r="AG260" s="111"/>
      <c r="AH260" s="111"/>
      <c r="AI260" s="111"/>
      <c r="AJ260" s="111"/>
    </row>
    <row r="261" spans="1:36" s="73" customFormat="1" ht="15.75" customHeight="1" x14ac:dyDescent="0.25">
      <c r="A261" s="111"/>
      <c r="B261" s="111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111"/>
      <c r="U261" s="136"/>
      <c r="V261" s="78"/>
      <c r="W261" s="111"/>
      <c r="X261" s="72"/>
      <c r="Y261" s="72"/>
      <c r="Z261" s="72"/>
      <c r="AA261" s="72"/>
      <c r="AB261" s="72"/>
      <c r="AC261" s="72"/>
      <c r="AD261" s="111"/>
      <c r="AE261" s="111"/>
      <c r="AF261" s="111"/>
      <c r="AG261" s="111"/>
      <c r="AH261" s="111"/>
      <c r="AI261" s="111"/>
      <c r="AJ261" s="111"/>
    </row>
    <row r="262" spans="1:36" s="73" customFormat="1" ht="15.75" customHeight="1" x14ac:dyDescent="0.25">
      <c r="A262" s="111"/>
      <c r="B262" s="111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11"/>
      <c r="U262" s="136"/>
      <c r="V262" s="78"/>
      <c r="W262" s="111"/>
      <c r="X262" s="72"/>
      <c r="Y262" s="72"/>
      <c r="Z262" s="72"/>
      <c r="AA262" s="72"/>
      <c r="AB262" s="72"/>
      <c r="AC262" s="72"/>
      <c r="AD262" s="111"/>
      <c r="AE262" s="111"/>
      <c r="AF262" s="111"/>
      <c r="AG262" s="111"/>
      <c r="AH262" s="111"/>
      <c r="AI262" s="111"/>
      <c r="AJ262" s="111"/>
    </row>
    <row r="263" spans="1:36" s="73" customFormat="1" ht="15.75" customHeight="1" x14ac:dyDescent="0.25">
      <c r="A263" s="111"/>
      <c r="B263" s="111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111"/>
      <c r="U263" s="136"/>
      <c r="V263" s="78"/>
      <c r="W263" s="111"/>
      <c r="X263" s="72"/>
      <c r="Y263" s="72"/>
      <c r="Z263" s="72"/>
      <c r="AA263" s="72"/>
      <c r="AB263" s="72"/>
      <c r="AC263" s="72"/>
      <c r="AD263" s="111"/>
      <c r="AE263" s="111"/>
      <c r="AF263" s="111"/>
      <c r="AG263" s="111"/>
      <c r="AH263" s="111"/>
      <c r="AI263" s="111"/>
      <c r="AJ263" s="111"/>
    </row>
    <row r="264" spans="1:36" s="73" customFormat="1" ht="15.75" customHeight="1" x14ac:dyDescent="0.25">
      <c r="A264" s="111"/>
      <c r="B264" s="111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11"/>
      <c r="U264" s="136"/>
      <c r="V264" s="78"/>
      <c r="W264" s="111"/>
      <c r="X264" s="72"/>
      <c r="Y264" s="72"/>
      <c r="Z264" s="72"/>
      <c r="AA264" s="72"/>
      <c r="AB264" s="72"/>
      <c r="AC264" s="72"/>
      <c r="AD264" s="111"/>
      <c r="AE264" s="111"/>
      <c r="AF264" s="111"/>
      <c r="AG264" s="111"/>
      <c r="AH264" s="111"/>
      <c r="AI264" s="111"/>
      <c r="AJ264" s="111"/>
    </row>
    <row r="265" spans="1:36" s="73" customFormat="1" ht="15.75" customHeight="1" x14ac:dyDescent="0.25">
      <c r="A265" s="111"/>
      <c r="B265" s="111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  <c r="U265" s="136"/>
      <c r="V265" s="78"/>
      <c r="W265" s="111"/>
      <c r="X265" s="72"/>
      <c r="Y265" s="72"/>
      <c r="Z265" s="72"/>
      <c r="AA265" s="72"/>
      <c r="AB265" s="72"/>
      <c r="AC265" s="72"/>
      <c r="AD265" s="111"/>
      <c r="AE265" s="111"/>
      <c r="AF265" s="111"/>
      <c r="AG265" s="111"/>
      <c r="AH265" s="111"/>
      <c r="AI265" s="111"/>
      <c r="AJ265" s="111"/>
    </row>
    <row r="266" spans="1:36" s="73" customFormat="1" ht="15.75" customHeight="1" x14ac:dyDescent="0.25">
      <c r="A266" s="111"/>
      <c r="B266" s="111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36"/>
      <c r="V266" s="78"/>
      <c r="W266" s="111"/>
      <c r="X266" s="72"/>
      <c r="Y266" s="72"/>
      <c r="Z266" s="72"/>
      <c r="AA266" s="72"/>
      <c r="AB266" s="72"/>
      <c r="AC266" s="72"/>
      <c r="AD266" s="111"/>
      <c r="AE266" s="111"/>
      <c r="AF266" s="111"/>
      <c r="AG266" s="111"/>
      <c r="AH266" s="111"/>
      <c r="AI266" s="111"/>
      <c r="AJ266" s="111"/>
    </row>
    <row r="267" spans="1:36" s="73" customFormat="1" ht="15.75" customHeight="1" x14ac:dyDescent="0.25">
      <c r="A267" s="111"/>
      <c r="B267" s="111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36"/>
      <c r="V267" s="78"/>
      <c r="W267" s="111"/>
      <c r="X267" s="72"/>
      <c r="Y267" s="72"/>
      <c r="Z267" s="72"/>
      <c r="AA267" s="72"/>
      <c r="AB267" s="72"/>
      <c r="AC267" s="72"/>
      <c r="AD267" s="111"/>
      <c r="AE267" s="111"/>
      <c r="AF267" s="111"/>
      <c r="AG267" s="111"/>
      <c r="AH267" s="111"/>
      <c r="AI267" s="111"/>
      <c r="AJ267" s="111"/>
    </row>
    <row r="268" spans="1:36" s="73" customFormat="1" ht="15.75" customHeight="1" x14ac:dyDescent="0.25">
      <c r="A268" s="111"/>
      <c r="B268" s="111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11"/>
      <c r="U268" s="136"/>
      <c r="V268" s="78"/>
      <c r="W268" s="111"/>
      <c r="X268" s="72"/>
      <c r="Y268" s="72"/>
      <c r="Z268" s="72"/>
      <c r="AA268" s="72"/>
      <c r="AB268" s="72"/>
      <c r="AC268" s="72"/>
      <c r="AD268" s="111"/>
      <c r="AE268" s="111"/>
      <c r="AF268" s="111"/>
      <c r="AG268" s="111"/>
      <c r="AH268" s="111"/>
      <c r="AI268" s="111"/>
      <c r="AJ268" s="111"/>
    </row>
    <row r="269" spans="1:36" s="73" customFormat="1" ht="15.75" customHeight="1" x14ac:dyDescent="0.25">
      <c r="A269" s="111"/>
      <c r="B269" s="111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111"/>
      <c r="U269" s="136"/>
      <c r="V269" s="78"/>
      <c r="W269" s="111"/>
      <c r="X269" s="72"/>
      <c r="Y269" s="72"/>
      <c r="Z269" s="72"/>
      <c r="AA269" s="72"/>
      <c r="AB269" s="72"/>
      <c r="AC269" s="72"/>
      <c r="AD269" s="111"/>
      <c r="AE269" s="111"/>
      <c r="AF269" s="111"/>
      <c r="AG269" s="111"/>
      <c r="AH269" s="111"/>
      <c r="AI269" s="111"/>
      <c r="AJ269" s="111"/>
    </row>
    <row r="270" spans="1:36" s="73" customFormat="1" ht="15.75" customHeight="1" x14ac:dyDescent="0.25">
      <c r="A270" s="111"/>
      <c r="B270" s="111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11"/>
      <c r="U270" s="136"/>
      <c r="V270" s="78"/>
      <c r="W270" s="111"/>
      <c r="X270" s="72"/>
      <c r="Y270" s="72"/>
      <c r="Z270" s="72"/>
      <c r="AA270" s="72"/>
      <c r="AB270" s="72"/>
      <c r="AC270" s="72"/>
      <c r="AD270" s="111"/>
      <c r="AE270" s="111"/>
      <c r="AF270" s="111"/>
      <c r="AG270" s="111"/>
      <c r="AH270" s="111"/>
      <c r="AI270" s="111"/>
      <c r="AJ270" s="111"/>
    </row>
    <row r="271" spans="1:36" s="73" customFormat="1" ht="15.75" customHeight="1" x14ac:dyDescent="0.25">
      <c r="A271" s="111"/>
      <c r="B271" s="111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36"/>
      <c r="V271" s="78"/>
      <c r="W271" s="111"/>
      <c r="X271" s="72"/>
      <c r="Y271" s="72"/>
      <c r="Z271" s="72"/>
      <c r="AA271" s="72"/>
      <c r="AB271" s="72"/>
      <c r="AC271" s="72"/>
      <c r="AD271" s="111"/>
      <c r="AE271" s="111"/>
      <c r="AF271" s="111"/>
      <c r="AG271" s="111"/>
      <c r="AH271" s="111"/>
      <c r="AI271" s="111"/>
      <c r="AJ271" s="111"/>
    </row>
    <row r="272" spans="1:36" s="73" customFormat="1" ht="15.75" customHeight="1" x14ac:dyDescent="0.25">
      <c r="A272" s="111"/>
      <c r="B272" s="111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11"/>
      <c r="U272" s="136"/>
      <c r="V272" s="78"/>
      <c r="W272" s="111"/>
      <c r="X272" s="72"/>
      <c r="Y272" s="72"/>
      <c r="Z272" s="72"/>
      <c r="AA272" s="72"/>
      <c r="AB272" s="72"/>
      <c r="AC272" s="72"/>
      <c r="AD272" s="111"/>
      <c r="AE272" s="111"/>
      <c r="AF272" s="111"/>
      <c r="AG272" s="111"/>
      <c r="AH272" s="111"/>
      <c r="AI272" s="111"/>
      <c r="AJ272" s="111"/>
    </row>
    <row r="273" spans="1:36" s="73" customFormat="1" ht="15.75" customHeight="1" x14ac:dyDescent="0.25">
      <c r="A273" s="111"/>
      <c r="B273" s="111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  <c r="U273" s="136"/>
      <c r="V273" s="78"/>
      <c r="W273" s="111"/>
      <c r="X273" s="72"/>
      <c r="Y273" s="72"/>
      <c r="Z273" s="72"/>
      <c r="AA273" s="72"/>
      <c r="AB273" s="72"/>
      <c r="AC273" s="72"/>
      <c r="AD273" s="111"/>
      <c r="AE273" s="111"/>
      <c r="AF273" s="111"/>
      <c r="AG273" s="111"/>
      <c r="AH273" s="111"/>
      <c r="AI273" s="111"/>
      <c r="AJ273" s="111"/>
    </row>
    <row r="274" spans="1:36" s="73" customFormat="1" ht="15.75" customHeight="1" x14ac:dyDescent="0.25">
      <c r="A274" s="111"/>
      <c r="B274" s="111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36"/>
      <c r="V274" s="78"/>
      <c r="W274" s="111"/>
      <c r="X274" s="72"/>
      <c r="Y274" s="72"/>
      <c r="Z274" s="72"/>
      <c r="AA274" s="72"/>
      <c r="AB274" s="72"/>
      <c r="AC274" s="72"/>
      <c r="AD274" s="111"/>
      <c r="AE274" s="111"/>
      <c r="AF274" s="111"/>
      <c r="AG274" s="111"/>
      <c r="AH274" s="111"/>
      <c r="AI274" s="111"/>
      <c r="AJ274" s="111"/>
    </row>
    <row r="275" spans="1:36" s="73" customFormat="1" ht="15.75" customHeight="1" x14ac:dyDescent="0.25">
      <c r="A275" s="111"/>
      <c r="B275" s="111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11"/>
      <c r="U275" s="136"/>
      <c r="V275" s="78"/>
      <c r="W275" s="111"/>
      <c r="X275" s="72"/>
      <c r="Y275" s="72"/>
      <c r="Z275" s="72"/>
      <c r="AA275" s="72"/>
      <c r="AB275" s="72"/>
      <c r="AC275" s="72"/>
      <c r="AD275" s="111"/>
      <c r="AE275" s="111"/>
      <c r="AF275" s="111"/>
      <c r="AG275" s="111"/>
      <c r="AH275" s="111"/>
      <c r="AI275" s="111"/>
      <c r="AJ275" s="111"/>
    </row>
    <row r="276" spans="1:36" s="73" customFormat="1" ht="15.75" customHeight="1" x14ac:dyDescent="0.25">
      <c r="A276" s="111"/>
      <c r="B276" s="111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36"/>
      <c r="V276" s="78"/>
      <c r="W276" s="111"/>
      <c r="X276" s="72"/>
      <c r="Y276" s="72"/>
      <c r="Z276" s="72"/>
      <c r="AA276" s="72"/>
      <c r="AB276" s="72"/>
      <c r="AC276" s="72"/>
      <c r="AD276" s="111"/>
      <c r="AE276" s="111"/>
      <c r="AF276" s="111"/>
      <c r="AG276" s="111"/>
      <c r="AH276" s="111"/>
      <c r="AI276" s="111"/>
      <c r="AJ276" s="111"/>
    </row>
    <row r="277" spans="1:36" s="73" customFormat="1" ht="15.75" customHeight="1" x14ac:dyDescent="0.25">
      <c r="A277" s="111"/>
      <c r="B277" s="111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111"/>
      <c r="U277" s="136"/>
      <c r="V277" s="78"/>
      <c r="W277" s="111"/>
      <c r="X277" s="72"/>
      <c r="Y277" s="72"/>
      <c r="Z277" s="72"/>
      <c r="AA277" s="72"/>
      <c r="AB277" s="72"/>
      <c r="AC277" s="72"/>
      <c r="AD277" s="111"/>
      <c r="AE277" s="111"/>
      <c r="AF277" s="111"/>
      <c r="AG277" s="111"/>
      <c r="AH277" s="111"/>
      <c r="AI277" s="111"/>
      <c r="AJ277" s="111"/>
    </row>
    <row r="278" spans="1:36" s="73" customFormat="1" ht="15.75" customHeight="1" x14ac:dyDescent="0.25">
      <c r="A278" s="111"/>
      <c r="B278" s="111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11"/>
      <c r="U278" s="136"/>
      <c r="V278" s="78"/>
      <c r="W278" s="111"/>
      <c r="X278" s="72"/>
      <c r="Y278" s="72"/>
      <c r="Z278" s="72"/>
      <c r="AA278" s="72"/>
      <c r="AB278" s="72"/>
      <c r="AC278" s="72"/>
      <c r="AD278" s="111"/>
      <c r="AE278" s="111"/>
      <c r="AF278" s="111"/>
      <c r="AG278" s="111"/>
      <c r="AH278" s="111"/>
      <c r="AI278" s="111"/>
      <c r="AJ278" s="111"/>
    </row>
    <row r="279" spans="1:36" s="73" customFormat="1" ht="15.75" customHeight="1" x14ac:dyDescent="0.25">
      <c r="A279" s="111"/>
      <c r="B279" s="111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11"/>
      <c r="U279" s="136"/>
      <c r="V279" s="78"/>
      <c r="W279" s="111"/>
      <c r="X279" s="72"/>
      <c r="Y279" s="72"/>
      <c r="Z279" s="72"/>
      <c r="AA279" s="72"/>
      <c r="AB279" s="72"/>
      <c r="AC279" s="72"/>
      <c r="AD279" s="111"/>
      <c r="AE279" s="111"/>
      <c r="AF279" s="111"/>
      <c r="AG279" s="111"/>
      <c r="AH279" s="111"/>
      <c r="AI279" s="111"/>
      <c r="AJ279" s="111"/>
    </row>
    <row r="280" spans="1:36" s="73" customFormat="1" ht="15.75" customHeight="1" x14ac:dyDescent="0.25">
      <c r="A280" s="111"/>
      <c r="B280" s="111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  <c r="U280" s="136"/>
      <c r="V280" s="78"/>
      <c r="W280" s="111"/>
      <c r="X280" s="72"/>
      <c r="Y280" s="72"/>
      <c r="Z280" s="72"/>
      <c r="AA280" s="72"/>
      <c r="AB280" s="72"/>
      <c r="AC280" s="72"/>
      <c r="AD280" s="111"/>
      <c r="AE280" s="111"/>
      <c r="AF280" s="111"/>
      <c r="AG280" s="111"/>
      <c r="AH280" s="111"/>
      <c r="AI280" s="111"/>
      <c r="AJ280" s="111"/>
    </row>
    <row r="281" spans="1:36" s="73" customFormat="1" ht="15.75" customHeight="1" x14ac:dyDescent="0.25">
      <c r="A281" s="111"/>
      <c r="B281" s="111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111"/>
      <c r="U281" s="136"/>
      <c r="V281" s="78"/>
      <c r="W281" s="111"/>
      <c r="X281" s="72"/>
      <c r="Y281" s="72"/>
      <c r="Z281" s="72"/>
      <c r="AA281" s="72"/>
      <c r="AB281" s="72"/>
      <c r="AC281" s="72"/>
      <c r="AD281" s="111"/>
      <c r="AE281" s="111"/>
      <c r="AF281" s="111"/>
      <c r="AG281" s="111"/>
      <c r="AH281" s="111"/>
      <c r="AI281" s="111"/>
      <c r="AJ281" s="111"/>
    </row>
    <row r="282" spans="1:36" s="73" customFormat="1" ht="15.75" customHeight="1" x14ac:dyDescent="0.25">
      <c r="A282" s="111"/>
      <c r="B282" s="111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111"/>
      <c r="U282" s="136"/>
      <c r="V282" s="78"/>
      <c r="W282" s="111"/>
      <c r="X282" s="72"/>
      <c r="Y282" s="72"/>
      <c r="Z282" s="72"/>
      <c r="AA282" s="72"/>
      <c r="AB282" s="72"/>
      <c r="AC282" s="72"/>
      <c r="AD282" s="111"/>
      <c r="AE282" s="111"/>
      <c r="AF282" s="111"/>
      <c r="AG282" s="111"/>
      <c r="AH282" s="111"/>
      <c r="AI282" s="111"/>
      <c r="AJ282" s="111"/>
    </row>
    <row r="283" spans="1:36" s="73" customFormat="1" ht="15.75" customHeight="1" x14ac:dyDescent="0.25">
      <c r="A283" s="111"/>
      <c r="B283" s="111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111"/>
      <c r="U283" s="136"/>
      <c r="V283" s="78"/>
      <c r="W283" s="111"/>
      <c r="X283" s="72"/>
      <c r="Y283" s="72"/>
      <c r="Z283" s="72"/>
      <c r="AA283" s="72"/>
      <c r="AB283" s="72"/>
      <c r="AC283" s="72"/>
      <c r="AD283" s="111"/>
      <c r="AE283" s="111"/>
      <c r="AF283" s="111"/>
      <c r="AG283" s="111"/>
      <c r="AH283" s="111"/>
      <c r="AI283" s="111"/>
      <c r="AJ283" s="111"/>
    </row>
    <row r="284" spans="1:36" s="73" customFormat="1" ht="15.75" customHeight="1" x14ac:dyDescent="0.25">
      <c r="A284" s="111"/>
      <c r="B284" s="111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111"/>
      <c r="U284" s="136"/>
      <c r="V284" s="78"/>
      <c r="W284" s="111"/>
      <c r="X284" s="72"/>
      <c r="Y284" s="72"/>
      <c r="Z284" s="72"/>
      <c r="AA284" s="72"/>
      <c r="AB284" s="72"/>
      <c r="AC284" s="72"/>
      <c r="AD284" s="111"/>
      <c r="AE284" s="111"/>
      <c r="AF284" s="111"/>
      <c r="AG284" s="111"/>
      <c r="AH284" s="111"/>
      <c r="AI284" s="111"/>
      <c r="AJ284" s="111"/>
    </row>
    <row r="285" spans="1:36" s="73" customFormat="1" ht="15.75" customHeight="1" x14ac:dyDescent="0.25">
      <c r="A285" s="111"/>
      <c r="B285" s="111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36"/>
      <c r="V285" s="78"/>
      <c r="W285" s="111"/>
      <c r="X285" s="72"/>
      <c r="Y285" s="72"/>
      <c r="Z285" s="72"/>
      <c r="AA285" s="72"/>
      <c r="AB285" s="72"/>
      <c r="AC285" s="72"/>
      <c r="AD285" s="111"/>
      <c r="AE285" s="111"/>
      <c r="AF285" s="111"/>
      <c r="AG285" s="111"/>
      <c r="AH285" s="111"/>
      <c r="AI285" s="111"/>
      <c r="AJ285" s="111"/>
    </row>
    <row r="286" spans="1:36" s="73" customFormat="1" ht="15.75" customHeight="1" x14ac:dyDescent="0.25">
      <c r="A286" s="111"/>
      <c r="B286" s="111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36"/>
      <c r="V286" s="78"/>
      <c r="W286" s="111"/>
      <c r="X286" s="72"/>
      <c r="Y286" s="72"/>
      <c r="Z286" s="72"/>
      <c r="AA286" s="72"/>
      <c r="AB286" s="72"/>
      <c r="AC286" s="72"/>
      <c r="AD286" s="111"/>
      <c r="AE286" s="111"/>
      <c r="AF286" s="111"/>
      <c r="AG286" s="111"/>
      <c r="AH286" s="111"/>
      <c r="AI286" s="111"/>
      <c r="AJ286" s="111"/>
    </row>
    <row r="287" spans="1:36" s="73" customFormat="1" ht="15.75" customHeight="1" x14ac:dyDescent="0.25">
      <c r="A287" s="111"/>
      <c r="B287" s="111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  <c r="U287" s="136"/>
      <c r="V287" s="78"/>
      <c r="W287" s="111"/>
      <c r="X287" s="72"/>
      <c r="Y287" s="72"/>
      <c r="Z287" s="72"/>
      <c r="AA287" s="72"/>
      <c r="AB287" s="72"/>
      <c r="AC287" s="72"/>
      <c r="AD287" s="111"/>
      <c r="AE287" s="111"/>
      <c r="AF287" s="111"/>
      <c r="AG287" s="111"/>
      <c r="AH287" s="111"/>
      <c r="AI287" s="111"/>
      <c r="AJ287" s="111"/>
    </row>
    <row r="288" spans="1:36" s="73" customFormat="1" ht="15.75" customHeight="1" x14ac:dyDescent="0.25">
      <c r="A288" s="111"/>
      <c r="B288" s="111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111"/>
      <c r="U288" s="136"/>
      <c r="V288" s="78"/>
      <c r="W288" s="111"/>
      <c r="X288" s="72"/>
      <c r="Y288" s="72"/>
      <c r="Z288" s="72"/>
      <c r="AA288" s="72"/>
      <c r="AB288" s="72"/>
      <c r="AC288" s="72"/>
      <c r="AD288" s="111"/>
      <c r="AE288" s="111"/>
      <c r="AF288" s="111"/>
      <c r="AG288" s="111"/>
      <c r="AH288" s="111"/>
      <c r="AI288" s="111"/>
      <c r="AJ288" s="111"/>
    </row>
    <row r="289" spans="1:36" s="73" customFormat="1" ht="15.75" customHeight="1" x14ac:dyDescent="0.25">
      <c r="A289" s="111"/>
      <c r="B289" s="111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36"/>
      <c r="V289" s="78"/>
      <c r="W289" s="111"/>
      <c r="X289" s="72"/>
      <c r="Y289" s="72"/>
      <c r="Z289" s="72"/>
      <c r="AA289" s="72"/>
      <c r="AB289" s="72"/>
      <c r="AC289" s="72"/>
      <c r="AD289" s="111"/>
      <c r="AE289" s="111"/>
      <c r="AF289" s="111"/>
      <c r="AG289" s="111"/>
      <c r="AH289" s="111"/>
      <c r="AI289" s="111"/>
      <c r="AJ289" s="111"/>
    </row>
    <row r="290" spans="1:36" s="73" customFormat="1" ht="15.75" customHeight="1" x14ac:dyDescent="0.25">
      <c r="A290" s="111"/>
      <c r="B290" s="111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36"/>
      <c r="V290" s="78"/>
      <c r="W290" s="111"/>
      <c r="X290" s="72"/>
      <c r="Y290" s="72"/>
      <c r="Z290" s="72"/>
      <c r="AA290" s="72"/>
      <c r="AB290" s="72"/>
      <c r="AC290" s="72"/>
      <c r="AD290" s="111"/>
      <c r="AE290" s="111"/>
      <c r="AF290" s="111"/>
      <c r="AG290" s="111"/>
      <c r="AH290" s="111"/>
      <c r="AI290" s="111"/>
      <c r="AJ290" s="111"/>
    </row>
    <row r="291" spans="1:36" s="73" customFormat="1" ht="15.75" customHeight="1" x14ac:dyDescent="0.25">
      <c r="A291" s="111"/>
      <c r="B291" s="111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  <c r="U291" s="136"/>
      <c r="V291" s="78"/>
      <c r="W291" s="111"/>
      <c r="X291" s="72"/>
      <c r="Y291" s="72"/>
      <c r="Z291" s="72"/>
      <c r="AA291" s="72"/>
      <c r="AB291" s="72"/>
      <c r="AC291" s="72"/>
      <c r="AD291" s="111"/>
      <c r="AE291" s="111"/>
      <c r="AF291" s="111"/>
      <c r="AG291" s="111"/>
      <c r="AH291" s="111"/>
      <c r="AI291" s="111"/>
      <c r="AJ291" s="111"/>
    </row>
    <row r="292" spans="1:36" s="73" customFormat="1" ht="15.75" customHeight="1" x14ac:dyDescent="0.25">
      <c r="A292" s="111"/>
      <c r="B292" s="111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111"/>
      <c r="U292" s="136"/>
      <c r="V292" s="78"/>
      <c r="W292" s="111"/>
      <c r="X292" s="72"/>
      <c r="Y292" s="72"/>
      <c r="Z292" s="72"/>
      <c r="AA292" s="72"/>
      <c r="AB292" s="72"/>
      <c r="AC292" s="72"/>
      <c r="AD292" s="111"/>
      <c r="AE292" s="111"/>
      <c r="AF292" s="111"/>
      <c r="AG292" s="111"/>
      <c r="AH292" s="111"/>
      <c r="AI292" s="111"/>
      <c r="AJ292" s="111"/>
    </row>
    <row r="293" spans="1:36" s="73" customFormat="1" ht="15.75" customHeight="1" x14ac:dyDescent="0.25">
      <c r="A293" s="111"/>
      <c r="B293" s="111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11"/>
      <c r="U293" s="136"/>
      <c r="V293" s="78"/>
      <c r="W293" s="111"/>
      <c r="X293" s="72"/>
      <c r="Y293" s="72"/>
      <c r="Z293" s="72"/>
      <c r="AA293" s="72"/>
      <c r="AB293" s="72"/>
      <c r="AC293" s="72"/>
      <c r="AD293" s="111"/>
      <c r="AE293" s="111"/>
      <c r="AF293" s="111"/>
      <c r="AG293" s="111"/>
      <c r="AH293" s="111"/>
      <c r="AI293" s="111"/>
      <c r="AJ293" s="111"/>
    </row>
    <row r="294" spans="1:36" s="73" customFormat="1" ht="15.75" customHeight="1" x14ac:dyDescent="0.25">
      <c r="A294" s="111"/>
      <c r="B294" s="111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11"/>
      <c r="U294" s="136"/>
      <c r="V294" s="78"/>
      <c r="W294" s="111"/>
      <c r="X294" s="72"/>
      <c r="Y294" s="72"/>
      <c r="Z294" s="72"/>
      <c r="AA294" s="72"/>
      <c r="AB294" s="72"/>
      <c r="AC294" s="72"/>
      <c r="AD294" s="111"/>
      <c r="AE294" s="111"/>
      <c r="AF294" s="111"/>
      <c r="AG294" s="111"/>
      <c r="AH294" s="111"/>
      <c r="AI294" s="111"/>
      <c r="AJ294" s="111"/>
    </row>
    <row r="295" spans="1:36" s="73" customFormat="1" ht="15.75" customHeight="1" x14ac:dyDescent="0.25">
      <c r="A295" s="111"/>
      <c r="B295" s="111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11"/>
      <c r="U295" s="136"/>
      <c r="V295" s="78"/>
      <c r="W295" s="111"/>
      <c r="X295" s="72"/>
      <c r="Y295" s="72"/>
      <c r="Z295" s="72"/>
      <c r="AA295" s="72"/>
      <c r="AB295" s="72"/>
      <c r="AC295" s="72"/>
      <c r="AD295" s="111"/>
      <c r="AE295" s="111"/>
      <c r="AF295" s="111"/>
      <c r="AG295" s="111"/>
      <c r="AH295" s="111"/>
      <c r="AI295" s="111"/>
      <c r="AJ295" s="111"/>
    </row>
    <row r="296" spans="1:36" s="73" customFormat="1" ht="15.75" customHeight="1" x14ac:dyDescent="0.25">
      <c r="A296" s="111"/>
      <c r="B296" s="111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111"/>
      <c r="U296" s="136"/>
      <c r="V296" s="78"/>
      <c r="W296" s="111"/>
      <c r="X296" s="72"/>
      <c r="Y296" s="72"/>
      <c r="Z296" s="72"/>
      <c r="AA296" s="72"/>
      <c r="AB296" s="72"/>
      <c r="AC296" s="72"/>
      <c r="AD296" s="111"/>
      <c r="AE296" s="111"/>
      <c r="AF296" s="111"/>
      <c r="AG296" s="111"/>
      <c r="AH296" s="111"/>
      <c r="AI296" s="111"/>
      <c r="AJ296" s="111"/>
    </row>
    <row r="297" spans="1:36" s="73" customFormat="1" ht="15.75" customHeight="1" x14ac:dyDescent="0.25">
      <c r="A297" s="111"/>
      <c r="B297" s="111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  <c r="U297" s="136"/>
      <c r="V297" s="78"/>
      <c r="W297" s="111"/>
      <c r="X297" s="72"/>
      <c r="Y297" s="72"/>
      <c r="Z297" s="72"/>
      <c r="AA297" s="72"/>
      <c r="AB297" s="72"/>
      <c r="AC297" s="72"/>
      <c r="AD297" s="111"/>
      <c r="AE297" s="111"/>
      <c r="AF297" s="111"/>
      <c r="AG297" s="111"/>
      <c r="AH297" s="111"/>
      <c r="AI297" s="111"/>
      <c r="AJ297" s="111"/>
    </row>
    <row r="298" spans="1:36" s="73" customFormat="1" ht="15.75" customHeight="1" x14ac:dyDescent="0.25">
      <c r="A298" s="111"/>
      <c r="B298" s="111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111"/>
      <c r="U298" s="136"/>
      <c r="V298" s="78"/>
      <c r="W298" s="111"/>
      <c r="X298" s="72"/>
      <c r="Y298" s="72"/>
      <c r="Z298" s="72"/>
      <c r="AA298" s="72"/>
      <c r="AB298" s="72"/>
      <c r="AC298" s="72"/>
      <c r="AD298" s="111"/>
      <c r="AE298" s="111"/>
      <c r="AF298" s="111"/>
      <c r="AG298" s="111"/>
      <c r="AH298" s="111"/>
      <c r="AI298" s="111"/>
      <c r="AJ298" s="111"/>
    </row>
    <row r="299" spans="1:36" s="73" customFormat="1" ht="15.75" customHeight="1" x14ac:dyDescent="0.25">
      <c r="A299" s="111"/>
      <c r="B299" s="111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111"/>
      <c r="U299" s="136"/>
      <c r="V299" s="78"/>
      <c r="W299" s="111"/>
      <c r="X299" s="72"/>
      <c r="Y299" s="72"/>
      <c r="Z299" s="72"/>
      <c r="AA299" s="72"/>
      <c r="AB299" s="72"/>
      <c r="AC299" s="72"/>
      <c r="AD299" s="111"/>
      <c r="AE299" s="111"/>
      <c r="AF299" s="111"/>
      <c r="AG299" s="111"/>
      <c r="AH299" s="111"/>
      <c r="AI299" s="111"/>
      <c r="AJ299" s="111"/>
    </row>
    <row r="300" spans="1:36" s="73" customFormat="1" ht="15.75" customHeight="1" x14ac:dyDescent="0.25">
      <c r="A300" s="111"/>
      <c r="B300" s="111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111"/>
      <c r="U300" s="136"/>
      <c r="V300" s="78"/>
      <c r="W300" s="111"/>
      <c r="X300" s="72"/>
      <c r="Y300" s="72"/>
      <c r="Z300" s="72"/>
      <c r="AA300" s="72"/>
      <c r="AB300" s="72"/>
      <c r="AC300" s="72"/>
      <c r="AD300" s="111"/>
      <c r="AE300" s="111"/>
      <c r="AF300" s="111"/>
      <c r="AG300" s="111"/>
      <c r="AH300" s="111"/>
      <c r="AI300" s="111"/>
      <c r="AJ300" s="111"/>
    </row>
    <row r="301" spans="1:36" s="73" customFormat="1" ht="15.75" customHeight="1" x14ac:dyDescent="0.25">
      <c r="A301" s="111"/>
      <c r="B301" s="111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111"/>
      <c r="U301" s="136"/>
      <c r="V301" s="78"/>
      <c r="W301" s="111"/>
      <c r="X301" s="72"/>
      <c r="Y301" s="72"/>
      <c r="Z301" s="72"/>
      <c r="AA301" s="72"/>
      <c r="AB301" s="72"/>
      <c r="AC301" s="72"/>
      <c r="AD301" s="111"/>
      <c r="AE301" s="111"/>
      <c r="AF301" s="111"/>
      <c r="AG301" s="111"/>
      <c r="AH301" s="111"/>
      <c r="AI301" s="111"/>
      <c r="AJ301" s="111"/>
    </row>
    <row r="302" spans="1:36" s="73" customFormat="1" ht="15.75" customHeight="1" x14ac:dyDescent="0.25">
      <c r="A302" s="111"/>
      <c r="B302" s="111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111"/>
      <c r="U302" s="136"/>
      <c r="V302" s="78"/>
      <c r="W302" s="111"/>
      <c r="X302" s="72"/>
      <c r="Y302" s="72"/>
      <c r="Z302" s="72"/>
      <c r="AA302" s="72"/>
      <c r="AB302" s="72"/>
      <c r="AC302" s="72"/>
      <c r="AD302" s="111"/>
      <c r="AE302" s="111"/>
      <c r="AF302" s="111"/>
      <c r="AG302" s="111"/>
      <c r="AH302" s="111"/>
      <c r="AI302" s="111"/>
      <c r="AJ302" s="111"/>
    </row>
    <row r="303" spans="1:36" s="73" customFormat="1" ht="15.75" customHeight="1" x14ac:dyDescent="0.25">
      <c r="A303" s="111"/>
      <c r="B303" s="111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36"/>
      <c r="V303" s="78"/>
      <c r="W303" s="111"/>
      <c r="X303" s="72"/>
      <c r="Y303" s="72"/>
      <c r="Z303" s="72"/>
      <c r="AA303" s="72"/>
      <c r="AB303" s="72"/>
      <c r="AC303" s="72"/>
      <c r="AD303" s="111"/>
      <c r="AE303" s="111"/>
      <c r="AF303" s="111"/>
      <c r="AG303" s="111"/>
      <c r="AH303" s="111"/>
      <c r="AI303" s="111"/>
      <c r="AJ303" s="111"/>
    </row>
    <row r="304" spans="1:36" s="73" customFormat="1" ht="15.75" customHeight="1" x14ac:dyDescent="0.25">
      <c r="A304" s="111"/>
      <c r="B304" s="111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111"/>
      <c r="U304" s="136"/>
      <c r="V304" s="78"/>
      <c r="W304" s="111"/>
      <c r="X304" s="72"/>
      <c r="Y304" s="72"/>
      <c r="Z304" s="72"/>
      <c r="AA304" s="72"/>
      <c r="AB304" s="72"/>
      <c r="AC304" s="72"/>
      <c r="AD304" s="111"/>
      <c r="AE304" s="111"/>
      <c r="AF304" s="111"/>
      <c r="AG304" s="111"/>
      <c r="AH304" s="111"/>
      <c r="AI304" s="111"/>
      <c r="AJ304" s="111"/>
    </row>
    <row r="305" spans="1:36" s="73" customFormat="1" ht="15.75" customHeight="1" x14ac:dyDescent="0.25">
      <c r="A305" s="111"/>
      <c r="B305" s="111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11"/>
      <c r="U305" s="136"/>
      <c r="V305" s="78"/>
      <c r="W305" s="111"/>
      <c r="X305" s="72"/>
      <c r="Y305" s="72"/>
      <c r="Z305" s="72"/>
      <c r="AA305" s="72"/>
      <c r="AB305" s="72"/>
      <c r="AC305" s="72"/>
      <c r="AD305" s="111"/>
      <c r="AE305" s="111"/>
      <c r="AF305" s="111"/>
      <c r="AG305" s="111"/>
      <c r="AH305" s="111"/>
      <c r="AI305" s="111"/>
      <c r="AJ305" s="111"/>
    </row>
    <row r="306" spans="1:36" s="73" customFormat="1" ht="15.75" customHeight="1" x14ac:dyDescent="0.25">
      <c r="A306" s="111"/>
      <c r="B306" s="111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36"/>
      <c r="V306" s="78"/>
      <c r="W306" s="111"/>
      <c r="X306" s="72"/>
      <c r="Y306" s="72"/>
      <c r="Z306" s="72"/>
      <c r="AA306" s="72"/>
      <c r="AB306" s="72"/>
      <c r="AC306" s="72"/>
      <c r="AD306" s="111"/>
      <c r="AE306" s="111"/>
      <c r="AF306" s="111"/>
      <c r="AG306" s="111"/>
      <c r="AH306" s="111"/>
      <c r="AI306" s="111"/>
      <c r="AJ306" s="111"/>
    </row>
    <row r="307" spans="1:36" s="73" customFormat="1" ht="15.75" customHeight="1" x14ac:dyDescent="0.25">
      <c r="A307" s="111"/>
      <c r="B307" s="111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111"/>
      <c r="U307" s="136"/>
      <c r="V307" s="78"/>
      <c r="W307" s="111"/>
      <c r="X307" s="72"/>
      <c r="Y307" s="72"/>
      <c r="Z307" s="72"/>
      <c r="AA307" s="72"/>
      <c r="AB307" s="72"/>
      <c r="AC307" s="72"/>
      <c r="AD307" s="111"/>
      <c r="AE307" s="111"/>
      <c r="AF307" s="111"/>
      <c r="AG307" s="111"/>
      <c r="AH307" s="111"/>
      <c r="AI307" s="111"/>
      <c r="AJ307" s="111"/>
    </row>
    <row r="308" spans="1:36" s="73" customFormat="1" ht="15.75" customHeight="1" x14ac:dyDescent="0.25">
      <c r="A308" s="111"/>
      <c r="B308" s="111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111"/>
      <c r="U308" s="136"/>
      <c r="V308" s="78"/>
      <c r="W308" s="111"/>
      <c r="X308" s="72"/>
      <c r="Y308" s="72"/>
      <c r="Z308" s="72"/>
      <c r="AA308" s="72"/>
      <c r="AB308" s="72"/>
      <c r="AC308" s="72"/>
      <c r="AD308" s="111"/>
      <c r="AE308" s="111"/>
      <c r="AF308" s="111"/>
      <c r="AG308" s="111"/>
      <c r="AH308" s="111"/>
      <c r="AI308" s="111"/>
      <c r="AJ308" s="111"/>
    </row>
    <row r="309" spans="1:36" s="73" customFormat="1" ht="15.75" customHeight="1" x14ac:dyDescent="0.25">
      <c r="A309" s="111"/>
      <c r="B309" s="111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111"/>
      <c r="U309" s="136"/>
      <c r="V309" s="78"/>
      <c r="W309" s="111"/>
      <c r="X309" s="72"/>
      <c r="Y309" s="72"/>
      <c r="Z309" s="72"/>
      <c r="AA309" s="72"/>
      <c r="AB309" s="72"/>
      <c r="AC309" s="72"/>
      <c r="AD309" s="111"/>
      <c r="AE309" s="111"/>
      <c r="AF309" s="111"/>
      <c r="AG309" s="111"/>
      <c r="AH309" s="111"/>
      <c r="AI309" s="111"/>
      <c r="AJ309" s="111"/>
    </row>
    <row r="310" spans="1:36" s="73" customFormat="1" ht="15.75" customHeight="1" x14ac:dyDescent="0.25">
      <c r="A310" s="111"/>
      <c r="B310" s="111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111"/>
      <c r="U310" s="136"/>
      <c r="V310" s="78"/>
      <c r="W310" s="111"/>
      <c r="X310" s="72"/>
      <c r="Y310" s="72"/>
      <c r="Z310" s="72"/>
      <c r="AA310" s="72"/>
      <c r="AB310" s="72"/>
      <c r="AC310" s="72"/>
      <c r="AD310" s="111"/>
      <c r="AE310" s="111"/>
      <c r="AF310" s="111"/>
      <c r="AG310" s="111"/>
      <c r="AH310" s="111"/>
      <c r="AI310" s="111"/>
      <c r="AJ310" s="111"/>
    </row>
    <row r="311" spans="1:36" s="73" customFormat="1" ht="15.75" customHeight="1" x14ac:dyDescent="0.25">
      <c r="A311" s="111"/>
      <c r="B311" s="111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111"/>
      <c r="U311" s="136"/>
      <c r="V311" s="78"/>
      <c r="W311" s="111"/>
      <c r="X311" s="72"/>
      <c r="Y311" s="72"/>
      <c r="Z311" s="72"/>
      <c r="AA311" s="72"/>
      <c r="AB311" s="72"/>
      <c r="AC311" s="72"/>
      <c r="AD311" s="111"/>
      <c r="AE311" s="111"/>
      <c r="AF311" s="111"/>
      <c r="AG311" s="111"/>
      <c r="AH311" s="111"/>
      <c r="AI311" s="111"/>
      <c r="AJ311" s="111"/>
    </row>
    <row r="312" spans="1:36" s="73" customFormat="1" ht="15.75" customHeight="1" x14ac:dyDescent="0.25">
      <c r="A312" s="111"/>
      <c r="B312" s="111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111"/>
      <c r="U312" s="136"/>
      <c r="V312" s="78"/>
      <c r="W312" s="111"/>
      <c r="X312" s="72"/>
      <c r="Y312" s="72"/>
      <c r="Z312" s="72"/>
      <c r="AA312" s="72"/>
      <c r="AB312" s="72"/>
      <c r="AC312" s="72"/>
      <c r="AD312" s="111"/>
      <c r="AE312" s="111"/>
      <c r="AF312" s="111"/>
      <c r="AG312" s="111"/>
      <c r="AH312" s="111"/>
      <c r="AI312" s="111"/>
      <c r="AJ312" s="111"/>
    </row>
    <row r="313" spans="1:36" s="73" customFormat="1" ht="15.75" customHeight="1" x14ac:dyDescent="0.25">
      <c r="A313" s="111"/>
      <c r="B313" s="111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111"/>
      <c r="U313" s="136"/>
      <c r="V313" s="78"/>
      <c r="W313" s="111"/>
      <c r="X313" s="72"/>
      <c r="Y313" s="72"/>
      <c r="Z313" s="72"/>
      <c r="AA313" s="72"/>
      <c r="AB313" s="72"/>
      <c r="AC313" s="72"/>
      <c r="AD313" s="111"/>
      <c r="AE313" s="111"/>
      <c r="AF313" s="111"/>
      <c r="AG313" s="111"/>
      <c r="AH313" s="111"/>
      <c r="AI313" s="111"/>
      <c r="AJ313" s="111"/>
    </row>
    <row r="314" spans="1:36" s="73" customFormat="1" ht="15.75" customHeight="1" x14ac:dyDescent="0.25">
      <c r="A314" s="111"/>
      <c r="B314" s="111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111"/>
      <c r="U314" s="136"/>
      <c r="V314" s="78"/>
      <c r="W314" s="111"/>
      <c r="X314" s="72"/>
      <c r="Y314" s="72"/>
      <c r="Z314" s="72"/>
      <c r="AA314" s="72"/>
      <c r="AB314" s="72"/>
      <c r="AC314" s="72"/>
      <c r="AD314" s="111"/>
      <c r="AE314" s="111"/>
      <c r="AF314" s="111"/>
      <c r="AG314" s="111"/>
      <c r="AH314" s="111"/>
      <c r="AI314" s="111"/>
      <c r="AJ314" s="111"/>
    </row>
    <row r="315" spans="1:36" s="73" customFormat="1" ht="15.75" customHeight="1" x14ac:dyDescent="0.25">
      <c r="A315" s="111"/>
      <c r="B315" s="111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111"/>
      <c r="U315" s="136"/>
      <c r="V315" s="78"/>
      <c r="W315" s="111"/>
      <c r="X315" s="72"/>
      <c r="Y315" s="72"/>
      <c r="Z315" s="72"/>
      <c r="AA315" s="72"/>
      <c r="AB315" s="72"/>
      <c r="AC315" s="72"/>
      <c r="AD315" s="111"/>
      <c r="AE315" s="111"/>
      <c r="AF315" s="111"/>
      <c r="AG315" s="111"/>
      <c r="AH315" s="111"/>
      <c r="AI315" s="111"/>
      <c r="AJ315" s="111"/>
    </row>
    <row r="316" spans="1:36" s="73" customFormat="1" ht="15.75" customHeight="1" x14ac:dyDescent="0.25">
      <c r="A316" s="111"/>
      <c r="B316" s="11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111"/>
      <c r="U316" s="136"/>
      <c r="V316" s="78"/>
      <c r="W316" s="111"/>
      <c r="X316" s="72"/>
      <c r="Y316" s="72"/>
      <c r="Z316" s="72"/>
      <c r="AA316" s="72"/>
      <c r="AB316" s="72"/>
      <c r="AC316" s="72"/>
      <c r="AD316" s="111"/>
      <c r="AE316" s="111"/>
      <c r="AF316" s="111"/>
      <c r="AG316" s="111"/>
      <c r="AH316" s="111"/>
      <c r="AI316" s="111"/>
      <c r="AJ316" s="111"/>
    </row>
    <row r="317" spans="1:36" s="73" customFormat="1" ht="15.75" customHeight="1" x14ac:dyDescent="0.25">
      <c r="A317" s="111"/>
      <c r="B317" s="111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111"/>
      <c r="U317" s="136"/>
      <c r="V317" s="78"/>
      <c r="W317" s="111"/>
      <c r="X317" s="72"/>
      <c r="Y317" s="72"/>
      <c r="Z317" s="72"/>
      <c r="AA317" s="72"/>
      <c r="AB317" s="72"/>
      <c r="AC317" s="72"/>
      <c r="AD317" s="111"/>
      <c r="AE317" s="111"/>
      <c r="AF317" s="111"/>
      <c r="AG317" s="111"/>
      <c r="AH317" s="111"/>
      <c r="AI317" s="111"/>
      <c r="AJ317" s="111"/>
    </row>
    <row r="318" spans="1:36" s="73" customFormat="1" ht="15.75" customHeight="1" x14ac:dyDescent="0.25">
      <c r="A318" s="111"/>
      <c r="B318" s="111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111"/>
      <c r="U318" s="136"/>
      <c r="V318" s="78"/>
      <c r="W318" s="111"/>
      <c r="X318" s="72"/>
      <c r="Y318" s="72"/>
      <c r="Z318" s="72"/>
      <c r="AA318" s="72"/>
      <c r="AB318" s="72"/>
      <c r="AC318" s="72"/>
      <c r="AD318" s="111"/>
      <c r="AE318" s="111"/>
      <c r="AF318" s="111"/>
      <c r="AG318" s="111"/>
      <c r="AH318" s="111"/>
      <c r="AI318" s="111"/>
      <c r="AJ318" s="111"/>
    </row>
    <row r="319" spans="1:36" s="73" customFormat="1" ht="15.75" customHeight="1" x14ac:dyDescent="0.25">
      <c r="A319" s="111"/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11"/>
      <c r="U319" s="136"/>
      <c r="V319" s="78"/>
      <c r="W319" s="111"/>
      <c r="X319" s="72"/>
      <c r="Y319" s="72"/>
      <c r="Z319" s="72"/>
      <c r="AA319" s="72"/>
      <c r="AB319" s="72"/>
      <c r="AC319" s="72"/>
      <c r="AD319" s="111"/>
      <c r="AE319" s="111"/>
      <c r="AF319" s="111"/>
      <c r="AG319" s="111"/>
      <c r="AH319" s="111"/>
      <c r="AI319" s="111"/>
      <c r="AJ319" s="111"/>
    </row>
    <row r="320" spans="1:36" s="73" customFormat="1" ht="15.75" customHeight="1" x14ac:dyDescent="0.25">
      <c r="A320" s="111"/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111"/>
      <c r="U320" s="136"/>
      <c r="V320" s="78"/>
      <c r="W320" s="111"/>
      <c r="X320" s="72"/>
      <c r="Y320" s="72"/>
      <c r="Z320" s="72"/>
      <c r="AA320" s="72"/>
      <c r="AB320" s="72"/>
      <c r="AC320" s="72"/>
      <c r="AD320" s="111"/>
      <c r="AE320" s="111"/>
      <c r="AF320" s="111"/>
      <c r="AG320" s="111"/>
      <c r="AH320" s="111"/>
      <c r="AI320" s="111"/>
      <c r="AJ320" s="111"/>
    </row>
    <row r="321" spans="1:36" s="73" customFormat="1" ht="15.75" customHeight="1" x14ac:dyDescent="0.25">
      <c r="A321" s="111"/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111"/>
      <c r="U321" s="136"/>
      <c r="V321" s="78"/>
      <c r="W321" s="111"/>
      <c r="X321" s="72"/>
      <c r="Y321" s="72"/>
      <c r="Z321" s="72"/>
      <c r="AA321" s="72"/>
      <c r="AB321" s="72"/>
      <c r="AC321" s="72"/>
      <c r="AD321" s="111"/>
      <c r="AE321" s="111"/>
      <c r="AF321" s="111"/>
      <c r="AG321" s="111"/>
      <c r="AH321" s="111"/>
      <c r="AI321" s="111"/>
      <c r="AJ321" s="111"/>
    </row>
    <row r="322" spans="1:36" s="73" customFormat="1" ht="15.75" customHeight="1" x14ac:dyDescent="0.25">
      <c r="A322" s="111"/>
      <c r="B322" s="11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111"/>
      <c r="U322" s="136"/>
      <c r="V322" s="78"/>
      <c r="W322" s="111"/>
      <c r="X322" s="72"/>
      <c r="Y322" s="72"/>
      <c r="Z322" s="72"/>
      <c r="AA322" s="72"/>
      <c r="AB322" s="72"/>
      <c r="AC322" s="72"/>
      <c r="AD322" s="111"/>
      <c r="AE322" s="111"/>
      <c r="AF322" s="111"/>
      <c r="AG322" s="111"/>
      <c r="AH322" s="111"/>
      <c r="AI322" s="111"/>
      <c r="AJ322" s="111"/>
    </row>
    <row r="323" spans="1:36" s="73" customFormat="1" ht="15.75" customHeight="1" x14ac:dyDescent="0.25">
      <c r="A323" s="111"/>
      <c r="B323" s="111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111"/>
      <c r="U323" s="136"/>
      <c r="V323" s="78"/>
      <c r="W323" s="111"/>
      <c r="X323" s="72"/>
      <c r="Y323" s="72"/>
      <c r="Z323" s="72"/>
      <c r="AA323" s="72"/>
      <c r="AB323" s="72"/>
      <c r="AC323" s="72"/>
      <c r="AD323" s="111"/>
      <c r="AE323" s="111"/>
      <c r="AF323" s="111"/>
      <c r="AG323" s="111"/>
      <c r="AH323" s="111"/>
      <c r="AI323" s="111"/>
      <c r="AJ323" s="111"/>
    </row>
    <row r="324" spans="1:36" s="73" customFormat="1" ht="15.75" customHeight="1" x14ac:dyDescent="0.25">
      <c r="A324" s="111"/>
      <c r="B324" s="111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111"/>
      <c r="U324" s="136"/>
      <c r="V324" s="78"/>
      <c r="W324" s="111"/>
      <c r="X324" s="72"/>
      <c r="Y324" s="72"/>
      <c r="Z324" s="72"/>
      <c r="AA324" s="72"/>
      <c r="AB324" s="72"/>
      <c r="AC324" s="72"/>
      <c r="AD324" s="111"/>
      <c r="AE324" s="111"/>
      <c r="AF324" s="111"/>
      <c r="AG324" s="111"/>
      <c r="AH324" s="111"/>
      <c r="AI324" s="111"/>
      <c r="AJ324" s="111"/>
    </row>
    <row r="325" spans="1:36" s="73" customFormat="1" ht="15.75" customHeight="1" x14ac:dyDescent="0.25">
      <c r="A325" s="111"/>
      <c r="B325" s="111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111"/>
      <c r="U325" s="136"/>
      <c r="V325" s="78"/>
      <c r="W325" s="111"/>
      <c r="X325" s="72"/>
      <c r="Y325" s="72"/>
      <c r="Z325" s="72"/>
      <c r="AA325" s="72"/>
      <c r="AB325" s="72"/>
      <c r="AC325" s="72"/>
      <c r="AD325" s="111"/>
      <c r="AE325" s="111"/>
      <c r="AF325" s="111"/>
      <c r="AG325" s="111"/>
      <c r="AH325" s="111"/>
      <c r="AI325" s="111"/>
      <c r="AJ325" s="111"/>
    </row>
    <row r="326" spans="1:36" s="73" customFormat="1" ht="15.75" customHeight="1" x14ac:dyDescent="0.25">
      <c r="A326" s="111"/>
      <c r="B326" s="111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111"/>
      <c r="U326" s="136"/>
      <c r="V326" s="78"/>
      <c r="W326" s="111"/>
      <c r="X326" s="72"/>
      <c r="Y326" s="72"/>
      <c r="Z326" s="72"/>
      <c r="AA326" s="72"/>
      <c r="AB326" s="72"/>
      <c r="AC326" s="72"/>
      <c r="AD326" s="111"/>
      <c r="AE326" s="111"/>
      <c r="AF326" s="111"/>
      <c r="AG326" s="111"/>
      <c r="AH326" s="111"/>
      <c r="AI326" s="111"/>
      <c r="AJ326" s="111"/>
    </row>
    <row r="327" spans="1:36" s="73" customFormat="1" ht="15.75" customHeight="1" x14ac:dyDescent="0.25">
      <c r="A327" s="111"/>
      <c r="B327" s="111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111"/>
      <c r="U327" s="136"/>
      <c r="V327" s="78"/>
      <c r="W327" s="111"/>
      <c r="X327" s="72"/>
      <c r="Y327" s="72"/>
      <c r="Z327" s="72"/>
      <c r="AA327" s="72"/>
      <c r="AB327" s="72"/>
      <c r="AC327" s="72"/>
      <c r="AD327" s="111"/>
      <c r="AE327" s="111"/>
      <c r="AF327" s="111"/>
      <c r="AG327" s="111"/>
      <c r="AH327" s="111"/>
      <c r="AI327" s="111"/>
      <c r="AJ327" s="111"/>
    </row>
    <row r="328" spans="1:36" s="73" customFormat="1" ht="15.75" customHeight="1" x14ac:dyDescent="0.25">
      <c r="A328" s="111"/>
      <c r="B328" s="111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111"/>
      <c r="U328" s="136"/>
      <c r="V328" s="78"/>
      <c r="W328" s="111"/>
      <c r="X328" s="72"/>
      <c r="Y328" s="72"/>
      <c r="Z328" s="72"/>
      <c r="AA328" s="72"/>
      <c r="AB328" s="72"/>
      <c r="AC328" s="72"/>
      <c r="AD328" s="111"/>
      <c r="AE328" s="111"/>
      <c r="AF328" s="111"/>
      <c r="AG328" s="111"/>
      <c r="AH328" s="111"/>
      <c r="AI328" s="111"/>
      <c r="AJ328" s="111"/>
    </row>
    <row r="329" spans="1:36" s="73" customFormat="1" ht="15.75" customHeight="1" x14ac:dyDescent="0.25">
      <c r="A329" s="111"/>
      <c r="B329" s="111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111"/>
      <c r="U329" s="136"/>
      <c r="V329" s="78"/>
      <c r="W329" s="111"/>
      <c r="X329" s="72"/>
      <c r="Y329" s="72"/>
      <c r="Z329" s="72"/>
      <c r="AA329" s="72"/>
      <c r="AB329" s="72"/>
      <c r="AC329" s="72"/>
      <c r="AD329" s="111"/>
      <c r="AE329" s="111"/>
      <c r="AF329" s="111"/>
      <c r="AG329" s="111"/>
      <c r="AH329" s="111"/>
      <c r="AI329" s="111"/>
      <c r="AJ329" s="111"/>
    </row>
    <row r="330" spans="1:36" s="73" customFormat="1" ht="15.75" customHeight="1" x14ac:dyDescent="0.25">
      <c r="A330" s="111"/>
      <c r="B330" s="111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111"/>
      <c r="U330" s="136"/>
      <c r="V330" s="78"/>
      <c r="W330" s="111"/>
      <c r="X330" s="72"/>
      <c r="Y330" s="72"/>
      <c r="Z330" s="72"/>
      <c r="AA330" s="72"/>
      <c r="AB330" s="72"/>
      <c r="AC330" s="72"/>
      <c r="AD330" s="111"/>
      <c r="AE330" s="111"/>
      <c r="AF330" s="111"/>
      <c r="AG330" s="111"/>
      <c r="AH330" s="111"/>
      <c r="AI330" s="111"/>
      <c r="AJ330" s="111"/>
    </row>
    <row r="331" spans="1:36" s="73" customFormat="1" ht="15.75" customHeight="1" x14ac:dyDescent="0.25">
      <c r="A331" s="111"/>
      <c r="B331" s="111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111"/>
      <c r="U331" s="136"/>
      <c r="V331" s="78"/>
      <c r="W331" s="111"/>
      <c r="X331" s="72"/>
      <c r="Y331" s="72"/>
      <c r="Z331" s="72"/>
      <c r="AA331" s="72"/>
      <c r="AB331" s="72"/>
      <c r="AC331" s="72"/>
      <c r="AD331" s="111"/>
      <c r="AE331" s="111"/>
      <c r="AF331" s="111"/>
      <c r="AG331" s="111"/>
      <c r="AH331" s="111"/>
      <c r="AI331" s="111"/>
      <c r="AJ331" s="111"/>
    </row>
    <row r="332" spans="1:36" s="73" customFormat="1" ht="15.75" customHeight="1" x14ac:dyDescent="0.25">
      <c r="A332" s="111"/>
      <c r="B332" s="111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111"/>
      <c r="U332" s="136"/>
      <c r="V332" s="78"/>
      <c r="W332" s="111"/>
      <c r="X332" s="72"/>
      <c r="Y332" s="72"/>
      <c r="Z332" s="72"/>
      <c r="AA332" s="72"/>
      <c r="AB332" s="72"/>
      <c r="AC332" s="72"/>
      <c r="AD332" s="111"/>
      <c r="AE332" s="111"/>
      <c r="AF332" s="111"/>
      <c r="AG332" s="111"/>
      <c r="AH332" s="111"/>
      <c r="AI332" s="111"/>
      <c r="AJ332" s="111"/>
    </row>
    <row r="333" spans="1:36" s="73" customFormat="1" ht="15.75" customHeight="1" x14ac:dyDescent="0.25">
      <c r="A333" s="111"/>
      <c r="B333" s="111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111"/>
      <c r="U333" s="136"/>
      <c r="V333" s="78"/>
      <c r="W333" s="111"/>
      <c r="X333" s="72"/>
      <c r="Y333" s="72"/>
      <c r="Z333" s="72"/>
      <c r="AA333" s="72"/>
      <c r="AB333" s="72"/>
      <c r="AC333" s="72"/>
      <c r="AD333" s="111"/>
      <c r="AE333" s="111"/>
      <c r="AF333" s="111"/>
      <c r="AG333" s="111"/>
      <c r="AH333" s="111"/>
      <c r="AI333" s="111"/>
      <c r="AJ333" s="111"/>
    </row>
    <row r="334" spans="1:36" s="73" customFormat="1" ht="15.75" customHeight="1" x14ac:dyDescent="0.25">
      <c r="A334" s="111"/>
      <c r="B334" s="111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111"/>
      <c r="U334" s="136"/>
      <c r="V334" s="78"/>
      <c r="W334" s="111"/>
      <c r="X334" s="72"/>
      <c r="Y334" s="72"/>
      <c r="Z334" s="72"/>
      <c r="AA334" s="72"/>
      <c r="AB334" s="72"/>
      <c r="AC334" s="72"/>
      <c r="AD334" s="111"/>
      <c r="AE334" s="111"/>
      <c r="AF334" s="111"/>
      <c r="AG334" s="111"/>
      <c r="AH334" s="111"/>
      <c r="AI334" s="111"/>
      <c r="AJ334" s="111"/>
    </row>
    <row r="335" spans="1:36" s="73" customFormat="1" ht="15.75" customHeight="1" x14ac:dyDescent="0.25">
      <c r="A335" s="111"/>
      <c r="B335" s="111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111"/>
      <c r="U335" s="136"/>
      <c r="V335" s="78"/>
      <c r="W335" s="111"/>
      <c r="X335" s="72"/>
      <c r="Y335" s="72"/>
      <c r="Z335" s="72"/>
      <c r="AA335" s="72"/>
      <c r="AB335" s="72"/>
      <c r="AC335" s="72"/>
      <c r="AD335" s="111"/>
      <c r="AE335" s="111"/>
      <c r="AF335" s="111"/>
      <c r="AG335" s="111"/>
      <c r="AH335" s="111"/>
      <c r="AI335" s="111"/>
      <c r="AJ335" s="111"/>
    </row>
    <row r="336" spans="1:36" s="73" customFormat="1" ht="15.75" customHeight="1" x14ac:dyDescent="0.25">
      <c r="A336" s="111"/>
      <c r="B336" s="111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111"/>
      <c r="U336" s="136"/>
      <c r="V336" s="78"/>
      <c r="W336" s="111"/>
      <c r="X336" s="72"/>
      <c r="Y336" s="72"/>
      <c r="Z336" s="72"/>
      <c r="AA336" s="72"/>
      <c r="AB336" s="72"/>
      <c r="AC336" s="72"/>
      <c r="AD336" s="111"/>
      <c r="AE336" s="111"/>
      <c r="AF336" s="111"/>
      <c r="AG336" s="111"/>
      <c r="AH336" s="111"/>
      <c r="AI336" s="111"/>
      <c r="AJ336" s="111"/>
    </row>
    <row r="337" spans="1:36" s="73" customFormat="1" ht="15.75" customHeight="1" x14ac:dyDescent="0.25">
      <c r="A337" s="111"/>
      <c r="B337" s="111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111"/>
      <c r="U337" s="136"/>
      <c r="V337" s="78"/>
      <c r="W337" s="111"/>
      <c r="X337" s="72"/>
      <c r="Y337" s="72"/>
      <c r="Z337" s="72"/>
      <c r="AA337" s="72"/>
      <c r="AB337" s="72"/>
      <c r="AC337" s="72"/>
      <c r="AD337" s="111"/>
      <c r="AE337" s="111"/>
      <c r="AF337" s="111"/>
      <c r="AG337" s="111"/>
      <c r="AH337" s="111"/>
      <c r="AI337" s="111"/>
      <c r="AJ337" s="111"/>
    </row>
    <row r="338" spans="1:36" s="73" customFormat="1" ht="15.75" customHeight="1" x14ac:dyDescent="0.25">
      <c r="A338" s="111"/>
      <c r="B338" s="111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  <c r="T338" s="111"/>
      <c r="U338" s="136"/>
      <c r="V338" s="78"/>
      <c r="W338" s="111"/>
      <c r="X338" s="72"/>
      <c r="Y338" s="72"/>
      <c r="Z338" s="72"/>
      <c r="AA338" s="72"/>
      <c r="AB338" s="72"/>
      <c r="AC338" s="72"/>
      <c r="AD338" s="111"/>
      <c r="AE338" s="111"/>
      <c r="AF338" s="111"/>
      <c r="AG338" s="111"/>
      <c r="AH338" s="111"/>
      <c r="AI338" s="111"/>
      <c r="AJ338" s="111"/>
    </row>
    <row r="339" spans="1:36" s="73" customFormat="1" ht="15.75" customHeight="1" x14ac:dyDescent="0.25">
      <c r="A339" s="111"/>
      <c r="B339" s="111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  <c r="T339" s="111"/>
      <c r="U339" s="136"/>
      <c r="V339" s="78"/>
      <c r="W339" s="111"/>
      <c r="X339" s="72"/>
      <c r="Y339" s="72"/>
      <c r="Z339" s="72"/>
      <c r="AA339" s="72"/>
      <c r="AB339" s="72"/>
      <c r="AC339" s="72"/>
      <c r="AD339" s="111"/>
      <c r="AE339" s="111"/>
      <c r="AF339" s="111"/>
      <c r="AG339" s="111"/>
      <c r="AH339" s="111"/>
      <c r="AI339" s="111"/>
      <c r="AJ339" s="111"/>
    </row>
    <row r="340" spans="1:36" s="73" customFormat="1" ht="15.75" customHeight="1" x14ac:dyDescent="0.25">
      <c r="A340" s="111"/>
      <c r="B340" s="111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  <c r="T340" s="111"/>
      <c r="U340" s="136"/>
      <c r="V340" s="78"/>
      <c r="W340" s="111"/>
      <c r="X340" s="72"/>
      <c r="Y340" s="72"/>
      <c r="Z340" s="72"/>
      <c r="AA340" s="72"/>
      <c r="AB340" s="72"/>
      <c r="AC340" s="72"/>
      <c r="AD340" s="111"/>
      <c r="AE340" s="111"/>
      <c r="AF340" s="111"/>
      <c r="AG340" s="111"/>
      <c r="AH340" s="111"/>
      <c r="AI340" s="111"/>
      <c r="AJ340" s="111"/>
    </row>
    <row r="341" spans="1:36" s="73" customFormat="1" ht="15.75" customHeight="1" x14ac:dyDescent="0.25">
      <c r="A341" s="111"/>
      <c r="B341" s="111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  <c r="T341" s="111"/>
      <c r="U341" s="136"/>
      <c r="V341" s="78"/>
      <c r="W341" s="111"/>
      <c r="X341" s="72"/>
      <c r="Y341" s="72"/>
      <c r="Z341" s="72"/>
      <c r="AA341" s="72"/>
      <c r="AB341" s="72"/>
      <c r="AC341" s="72"/>
      <c r="AD341" s="111"/>
      <c r="AE341" s="111"/>
      <c r="AF341" s="111"/>
      <c r="AG341" s="111"/>
      <c r="AH341" s="111"/>
      <c r="AI341" s="111"/>
      <c r="AJ341" s="111"/>
    </row>
    <row r="342" spans="1:36" s="73" customFormat="1" ht="15.75" customHeight="1" x14ac:dyDescent="0.25">
      <c r="A342" s="111"/>
      <c r="B342" s="111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  <c r="T342" s="111"/>
      <c r="U342" s="136"/>
      <c r="V342" s="78"/>
      <c r="W342" s="111"/>
      <c r="X342" s="72"/>
      <c r="Y342" s="72"/>
      <c r="Z342" s="72"/>
      <c r="AA342" s="72"/>
      <c r="AB342" s="72"/>
      <c r="AC342" s="72"/>
      <c r="AD342" s="111"/>
      <c r="AE342" s="111"/>
      <c r="AF342" s="111"/>
      <c r="AG342" s="111"/>
      <c r="AH342" s="111"/>
      <c r="AI342" s="111"/>
      <c r="AJ342" s="111"/>
    </row>
    <row r="343" spans="1:36" s="73" customFormat="1" ht="15.75" customHeight="1" x14ac:dyDescent="0.25">
      <c r="A343" s="111"/>
      <c r="B343" s="111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  <c r="T343" s="111"/>
      <c r="U343" s="136"/>
      <c r="V343" s="78"/>
      <c r="W343" s="111"/>
      <c r="X343" s="72"/>
      <c r="Y343" s="72"/>
      <c r="Z343" s="72"/>
      <c r="AA343" s="72"/>
      <c r="AB343" s="72"/>
      <c r="AC343" s="72"/>
      <c r="AD343" s="111"/>
      <c r="AE343" s="111"/>
      <c r="AF343" s="111"/>
      <c r="AG343" s="111"/>
      <c r="AH343" s="111"/>
      <c r="AI343" s="111"/>
      <c r="AJ343" s="111"/>
    </row>
    <row r="344" spans="1:36" s="73" customFormat="1" ht="15.75" customHeight="1" x14ac:dyDescent="0.25">
      <c r="A344" s="111"/>
      <c r="B344" s="111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  <c r="T344" s="111"/>
      <c r="U344" s="136"/>
      <c r="V344" s="78"/>
      <c r="W344" s="111"/>
      <c r="X344" s="72"/>
      <c r="Y344" s="72"/>
      <c r="Z344" s="72"/>
      <c r="AA344" s="72"/>
      <c r="AB344" s="72"/>
      <c r="AC344" s="72"/>
      <c r="AD344" s="111"/>
      <c r="AE344" s="111"/>
      <c r="AF344" s="111"/>
      <c r="AG344" s="111"/>
      <c r="AH344" s="111"/>
      <c r="AI344" s="111"/>
      <c r="AJ344" s="111"/>
    </row>
    <row r="345" spans="1:36" s="73" customFormat="1" ht="15.75" customHeight="1" x14ac:dyDescent="0.25">
      <c r="A345" s="111"/>
      <c r="B345" s="111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  <c r="T345" s="111"/>
      <c r="U345" s="136"/>
      <c r="V345" s="78"/>
      <c r="W345" s="111"/>
      <c r="X345" s="72"/>
      <c r="Y345" s="72"/>
      <c r="Z345" s="72"/>
      <c r="AA345" s="72"/>
      <c r="AB345" s="72"/>
      <c r="AC345" s="72"/>
      <c r="AD345" s="111"/>
      <c r="AE345" s="111"/>
      <c r="AF345" s="111"/>
      <c r="AG345" s="111"/>
      <c r="AH345" s="111"/>
      <c r="AI345" s="111"/>
      <c r="AJ345" s="111"/>
    </row>
    <row r="346" spans="1:36" s="73" customFormat="1" ht="15.75" customHeight="1" x14ac:dyDescent="0.25">
      <c r="A346" s="111"/>
      <c r="B346" s="111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  <c r="T346" s="111"/>
      <c r="U346" s="136"/>
      <c r="V346" s="78"/>
      <c r="W346" s="111"/>
      <c r="X346" s="72"/>
      <c r="Y346" s="72"/>
      <c r="Z346" s="72"/>
      <c r="AA346" s="72"/>
      <c r="AB346" s="72"/>
      <c r="AC346" s="72"/>
      <c r="AD346" s="111"/>
      <c r="AE346" s="111"/>
      <c r="AF346" s="111"/>
      <c r="AG346" s="111"/>
      <c r="AH346" s="111"/>
      <c r="AI346" s="111"/>
      <c r="AJ346" s="111"/>
    </row>
    <row r="347" spans="1:36" s="73" customFormat="1" ht="15.75" customHeight="1" x14ac:dyDescent="0.25">
      <c r="A347" s="111"/>
      <c r="B347" s="111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  <c r="T347" s="111"/>
      <c r="U347" s="136"/>
      <c r="V347" s="78"/>
      <c r="W347" s="111"/>
      <c r="X347" s="72"/>
      <c r="Y347" s="72"/>
      <c r="Z347" s="72"/>
      <c r="AA347" s="72"/>
      <c r="AB347" s="72"/>
      <c r="AC347" s="72"/>
      <c r="AD347" s="111"/>
      <c r="AE347" s="111"/>
      <c r="AF347" s="111"/>
      <c r="AG347" s="111"/>
      <c r="AH347" s="111"/>
      <c r="AI347" s="111"/>
      <c r="AJ347" s="111"/>
    </row>
    <row r="348" spans="1:36" s="73" customFormat="1" ht="15.75" customHeight="1" x14ac:dyDescent="0.25">
      <c r="A348" s="111"/>
      <c r="B348" s="111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  <c r="T348" s="111"/>
      <c r="U348" s="136"/>
      <c r="V348" s="78"/>
      <c r="W348" s="111"/>
      <c r="X348" s="72"/>
      <c r="Y348" s="72"/>
      <c r="Z348" s="72"/>
      <c r="AA348" s="72"/>
      <c r="AB348" s="72"/>
      <c r="AC348" s="72"/>
      <c r="AD348" s="111"/>
      <c r="AE348" s="111"/>
      <c r="AF348" s="111"/>
      <c r="AG348" s="111"/>
      <c r="AH348" s="111"/>
      <c r="AI348" s="111"/>
      <c r="AJ348" s="111"/>
    </row>
    <row r="349" spans="1:36" s="73" customFormat="1" ht="15.75" customHeight="1" x14ac:dyDescent="0.25">
      <c r="A349" s="111"/>
      <c r="B349" s="111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  <c r="T349" s="111"/>
      <c r="U349" s="136"/>
      <c r="V349" s="78"/>
      <c r="W349" s="111"/>
      <c r="X349" s="72"/>
      <c r="Y349" s="72"/>
      <c r="Z349" s="72"/>
      <c r="AA349" s="72"/>
      <c r="AB349" s="72"/>
      <c r="AC349" s="72"/>
      <c r="AD349" s="111"/>
      <c r="AE349" s="111"/>
      <c r="AF349" s="111"/>
      <c r="AG349" s="111"/>
      <c r="AH349" s="111"/>
      <c r="AI349" s="111"/>
      <c r="AJ349" s="111"/>
    </row>
    <row r="350" spans="1:36" s="73" customFormat="1" ht="15.75" customHeight="1" x14ac:dyDescent="0.25">
      <c r="A350" s="111"/>
      <c r="B350" s="111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  <c r="T350" s="111"/>
      <c r="U350" s="136"/>
      <c r="V350" s="78"/>
      <c r="W350" s="111"/>
      <c r="X350" s="72"/>
      <c r="Y350" s="72"/>
      <c r="Z350" s="72"/>
      <c r="AA350" s="72"/>
      <c r="AB350" s="72"/>
      <c r="AC350" s="72"/>
      <c r="AD350" s="111"/>
      <c r="AE350" s="111"/>
      <c r="AF350" s="111"/>
      <c r="AG350" s="111"/>
      <c r="AH350" s="111"/>
      <c r="AI350" s="111"/>
      <c r="AJ350" s="111"/>
    </row>
    <row r="351" spans="1:36" s="73" customFormat="1" ht="15.75" customHeight="1" x14ac:dyDescent="0.25">
      <c r="A351" s="111"/>
      <c r="B351" s="111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  <c r="T351" s="111"/>
      <c r="U351" s="136"/>
      <c r="V351" s="78"/>
      <c r="W351" s="111"/>
      <c r="X351" s="72"/>
      <c r="Y351" s="72"/>
      <c r="Z351" s="72"/>
      <c r="AA351" s="72"/>
      <c r="AB351" s="72"/>
      <c r="AC351" s="72"/>
      <c r="AD351" s="111"/>
      <c r="AE351" s="111"/>
      <c r="AF351" s="111"/>
      <c r="AG351" s="111"/>
      <c r="AH351" s="111"/>
      <c r="AI351" s="111"/>
      <c r="AJ351" s="111"/>
    </row>
    <row r="352" spans="1:36" s="73" customFormat="1" ht="15.75" customHeight="1" x14ac:dyDescent="0.25">
      <c r="A352" s="111"/>
      <c r="B352" s="111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  <c r="T352" s="111"/>
      <c r="U352" s="136"/>
      <c r="V352" s="78"/>
      <c r="W352" s="111"/>
      <c r="X352" s="72"/>
      <c r="Y352" s="72"/>
      <c r="Z352" s="72"/>
      <c r="AA352" s="72"/>
      <c r="AB352" s="72"/>
      <c r="AC352" s="72"/>
      <c r="AD352" s="111"/>
      <c r="AE352" s="111"/>
      <c r="AF352" s="111"/>
      <c r="AG352" s="111"/>
      <c r="AH352" s="111"/>
      <c r="AI352" s="111"/>
      <c r="AJ352" s="111"/>
    </row>
    <row r="353" spans="1:36" s="73" customFormat="1" ht="15.75" customHeight="1" x14ac:dyDescent="0.25">
      <c r="A353" s="111"/>
      <c r="B353" s="111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  <c r="T353" s="111"/>
      <c r="U353" s="136"/>
      <c r="V353" s="78"/>
      <c r="W353" s="111"/>
      <c r="X353" s="72"/>
      <c r="Y353" s="72"/>
      <c r="Z353" s="72"/>
      <c r="AA353" s="72"/>
      <c r="AB353" s="72"/>
      <c r="AC353" s="72"/>
      <c r="AD353" s="111"/>
      <c r="AE353" s="111"/>
      <c r="AF353" s="111"/>
      <c r="AG353" s="111"/>
      <c r="AH353" s="111"/>
      <c r="AI353" s="111"/>
      <c r="AJ353" s="111"/>
    </row>
    <row r="354" spans="1:36" s="73" customFormat="1" ht="15.75" customHeight="1" x14ac:dyDescent="0.25">
      <c r="A354" s="111"/>
      <c r="B354" s="111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  <c r="T354" s="111"/>
      <c r="U354" s="136"/>
      <c r="V354" s="78"/>
      <c r="W354" s="111"/>
      <c r="X354" s="72"/>
      <c r="Y354" s="72"/>
      <c r="Z354" s="72"/>
      <c r="AA354" s="72"/>
      <c r="AB354" s="72"/>
      <c r="AC354" s="72"/>
      <c r="AD354" s="111"/>
      <c r="AE354" s="111"/>
      <c r="AF354" s="111"/>
      <c r="AG354" s="111"/>
      <c r="AH354" s="111"/>
      <c r="AI354" s="111"/>
      <c r="AJ354" s="111"/>
    </row>
    <row r="355" spans="1:36" s="73" customFormat="1" ht="15.75" customHeight="1" x14ac:dyDescent="0.25">
      <c r="A355" s="111"/>
      <c r="B355" s="111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  <c r="T355" s="111"/>
      <c r="U355" s="136"/>
      <c r="V355" s="78"/>
      <c r="W355" s="111"/>
      <c r="X355" s="72"/>
      <c r="Y355" s="72"/>
      <c r="Z355" s="72"/>
      <c r="AA355" s="72"/>
      <c r="AB355" s="72"/>
      <c r="AC355" s="72"/>
      <c r="AD355" s="111"/>
      <c r="AE355" s="111"/>
      <c r="AF355" s="111"/>
      <c r="AG355" s="111"/>
      <c r="AH355" s="111"/>
      <c r="AI355" s="111"/>
      <c r="AJ355" s="111"/>
    </row>
    <row r="356" spans="1:36" s="73" customFormat="1" ht="15.75" customHeight="1" x14ac:dyDescent="0.25">
      <c r="A356" s="111"/>
      <c r="B356" s="111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  <c r="T356" s="111"/>
      <c r="U356" s="136"/>
      <c r="V356" s="78"/>
      <c r="W356" s="111"/>
      <c r="X356" s="72"/>
      <c r="Y356" s="72"/>
      <c r="Z356" s="72"/>
      <c r="AA356" s="72"/>
      <c r="AB356" s="72"/>
      <c r="AC356" s="72"/>
      <c r="AD356" s="111"/>
      <c r="AE356" s="111"/>
      <c r="AF356" s="111"/>
      <c r="AG356" s="111"/>
      <c r="AH356" s="111"/>
      <c r="AI356" s="111"/>
      <c r="AJ356" s="111"/>
    </row>
    <row r="357" spans="1:36" s="73" customFormat="1" ht="15.75" customHeight="1" x14ac:dyDescent="0.25">
      <c r="A357" s="111"/>
      <c r="B357" s="111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  <c r="T357" s="111"/>
      <c r="U357" s="136"/>
      <c r="V357" s="78"/>
      <c r="W357" s="111"/>
      <c r="X357" s="72"/>
      <c r="Y357" s="72"/>
      <c r="Z357" s="72"/>
      <c r="AA357" s="72"/>
      <c r="AB357" s="72"/>
      <c r="AC357" s="72"/>
      <c r="AD357" s="111"/>
      <c r="AE357" s="111"/>
      <c r="AF357" s="111"/>
      <c r="AG357" s="111"/>
      <c r="AH357" s="111"/>
      <c r="AI357" s="111"/>
      <c r="AJ357" s="111"/>
    </row>
    <row r="358" spans="1:36" s="73" customFormat="1" ht="15.75" customHeight="1" x14ac:dyDescent="0.25">
      <c r="A358" s="111"/>
      <c r="B358" s="111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  <c r="T358" s="111"/>
      <c r="U358" s="136"/>
      <c r="V358" s="78"/>
      <c r="W358" s="111"/>
      <c r="X358" s="72"/>
      <c r="Y358" s="72"/>
      <c r="Z358" s="72"/>
      <c r="AA358" s="72"/>
      <c r="AB358" s="72"/>
      <c r="AC358" s="72"/>
      <c r="AD358" s="111"/>
      <c r="AE358" s="111"/>
      <c r="AF358" s="111"/>
      <c r="AG358" s="111"/>
      <c r="AH358" s="111"/>
      <c r="AI358" s="111"/>
      <c r="AJ358" s="111"/>
    </row>
    <row r="359" spans="1:36" s="73" customFormat="1" ht="15.75" customHeight="1" x14ac:dyDescent="0.25">
      <c r="A359" s="111"/>
      <c r="B359" s="111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  <c r="T359" s="111"/>
      <c r="U359" s="136"/>
      <c r="V359" s="78"/>
      <c r="W359" s="111"/>
      <c r="X359" s="72"/>
      <c r="Y359" s="72"/>
      <c r="Z359" s="72"/>
      <c r="AA359" s="72"/>
      <c r="AB359" s="72"/>
      <c r="AC359" s="72"/>
      <c r="AD359" s="111"/>
      <c r="AE359" s="111"/>
      <c r="AF359" s="111"/>
      <c r="AG359" s="111"/>
      <c r="AH359" s="111"/>
      <c r="AI359" s="111"/>
      <c r="AJ359" s="111"/>
    </row>
    <row r="360" spans="1:36" s="73" customFormat="1" ht="15.75" customHeight="1" x14ac:dyDescent="0.25">
      <c r="A360" s="111"/>
      <c r="B360" s="111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  <c r="T360" s="111"/>
      <c r="U360" s="136"/>
      <c r="V360" s="78"/>
      <c r="W360" s="111"/>
      <c r="X360" s="72"/>
      <c r="Y360" s="72"/>
      <c r="Z360" s="72"/>
      <c r="AA360" s="72"/>
      <c r="AB360" s="72"/>
      <c r="AC360" s="72"/>
      <c r="AD360" s="111"/>
      <c r="AE360" s="111"/>
      <c r="AF360" s="111"/>
      <c r="AG360" s="111"/>
      <c r="AH360" s="111"/>
      <c r="AI360" s="111"/>
      <c r="AJ360" s="111"/>
    </row>
    <row r="361" spans="1:36" s="73" customFormat="1" ht="15.75" customHeight="1" x14ac:dyDescent="0.25">
      <c r="A361" s="111"/>
      <c r="B361" s="111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  <c r="T361" s="111"/>
      <c r="U361" s="136"/>
      <c r="V361" s="78"/>
      <c r="W361" s="111"/>
      <c r="X361" s="72"/>
      <c r="Y361" s="72"/>
      <c r="Z361" s="72"/>
      <c r="AA361" s="72"/>
      <c r="AB361" s="72"/>
      <c r="AC361" s="72"/>
      <c r="AD361" s="111"/>
      <c r="AE361" s="111"/>
      <c r="AF361" s="111"/>
      <c r="AG361" s="111"/>
      <c r="AH361" s="111"/>
      <c r="AI361" s="111"/>
      <c r="AJ361" s="111"/>
    </row>
    <row r="362" spans="1:36" s="73" customFormat="1" ht="15.75" customHeight="1" x14ac:dyDescent="0.25">
      <c r="A362" s="111"/>
      <c r="B362" s="111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  <c r="T362" s="111"/>
      <c r="U362" s="136"/>
      <c r="V362" s="78"/>
      <c r="W362" s="111"/>
      <c r="X362" s="72"/>
      <c r="Y362" s="72"/>
      <c r="Z362" s="72"/>
      <c r="AA362" s="72"/>
      <c r="AB362" s="72"/>
      <c r="AC362" s="72"/>
      <c r="AD362" s="111"/>
      <c r="AE362" s="111"/>
      <c r="AF362" s="111"/>
      <c r="AG362" s="111"/>
      <c r="AH362" s="111"/>
      <c r="AI362" s="111"/>
      <c r="AJ362" s="111"/>
    </row>
    <row r="363" spans="1:36" s="73" customFormat="1" ht="15.75" customHeight="1" x14ac:dyDescent="0.25">
      <c r="A363" s="111"/>
      <c r="B363" s="111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  <c r="T363" s="111"/>
      <c r="U363" s="136"/>
      <c r="V363" s="78"/>
      <c r="W363" s="111"/>
      <c r="X363" s="72"/>
      <c r="Y363" s="72"/>
      <c r="Z363" s="72"/>
      <c r="AA363" s="72"/>
      <c r="AB363" s="72"/>
      <c r="AC363" s="72"/>
      <c r="AD363" s="111"/>
      <c r="AE363" s="111"/>
      <c r="AF363" s="111"/>
      <c r="AG363" s="111"/>
      <c r="AH363" s="111"/>
      <c r="AI363" s="111"/>
      <c r="AJ363" s="111"/>
    </row>
    <row r="364" spans="1:36" s="73" customFormat="1" ht="15.75" customHeight="1" x14ac:dyDescent="0.25">
      <c r="A364" s="111"/>
      <c r="B364" s="111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  <c r="T364" s="111"/>
      <c r="U364" s="136"/>
      <c r="V364" s="78"/>
      <c r="W364" s="111"/>
      <c r="X364" s="72"/>
      <c r="Y364" s="72"/>
      <c r="Z364" s="72"/>
      <c r="AA364" s="72"/>
      <c r="AB364" s="72"/>
      <c r="AC364" s="72"/>
      <c r="AD364" s="111"/>
      <c r="AE364" s="111"/>
      <c r="AF364" s="111"/>
      <c r="AG364" s="111"/>
      <c r="AH364" s="111"/>
      <c r="AI364" s="111"/>
      <c r="AJ364" s="111"/>
    </row>
    <row r="365" spans="1:36" s="73" customFormat="1" ht="15.75" customHeight="1" x14ac:dyDescent="0.25">
      <c r="A365" s="111"/>
      <c r="B365" s="111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  <c r="S365" s="111"/>
      <c r="T365" s="111"/>
      <c r="U365" s="136"/>
      <c r="V365" s="78"/>
      <c r="W365" s="111"/>
      <c r="X365" s="72"/>
      <c r="Y365" s="72"/>
      <c r="Z365" s="72"/>
      <c r="AA365" s="72"/>
      <c r="AB365" s="72"/>
      <c r="AC365" s="72"/>
      <c r="AD365" s="111"/>
      <c r="AE365" s="111"/>
      <c r="AF365" s="111"/>
      <c r="AG365" s="111"/>
      <c r="AH365" s="111"/>
      <c r="AI365" s="111"/>
      <c r="AJ365" s="111"/>
    </row>
    <row r="366" spans="1:36" s="73" customFormat="1" ht="15.75" customHeight="1" x14ac:dyDescent="0.25">
      <c r="A366" s="111"/>
      <c r="B366" s="111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  <c r="S366" s="111"/>
      <c r="T366" s="111"/>
      <c r="U366" s="136"/>
      <c r="V366" s="78"/>
      <c r="W366" s="111"/>
      <c r="X366" s="72"/>
      <c r="Y366" s="72"/>
      <c r="Z366" s="72"/>
      <c r="AA366" s="72"/>
      <c r="AB366" s="72"/>
      <c r="AC366" s="72"/>
      <c r="AD366" s="111"/>
      <c r="AE366" s="111"/>
      <c r="AF366" s="111"/>
      <c r="AG366" s="111"/>
      <c r="AH366" s="111"/>
      <c r="AI366" s="111"/>
      <c r="AJ366" s="111"/>
    </row>
    <row r="367" spans="1:36" s="73" customFormat="1" ht="15.75" customHeight="1" x14ac:dyDescent="0.25">
      <c r="A367" s="111"/>
      <c r="B367" s="111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  <c r="S367" s="111"/>
      <c r="T367" s="111"/>
      <c r="U367" s="136"/>
      <c r="V367" s="78"/>
      <c r="W367" s="111"/>
      <c r="X367" s="72"/>
      <c r="Y367" s="72"/>
      <c r="Z367" s="72"/>
      <c r="AA367" s="72"/>
      <c r="AB367" s="72"/>
      <c r="AC367" s="72"/>
      <c r="AD367" s="111"/>
      <c r="AE367" s="111"/>
      <c r="AF367" s="111"/>
      <c r="AG367" s="111"/>
      <c r="AH367" s="111"/>
      <c r="AI367" s="111"/>
      <c r="AJ367" s="111"/>
    </row>
    <row r="368" spans="1:36" s="73" customFormat="1" ht="15.75" customHeight="1" x14ac:dyDescent="0.25">
      <c r="A368" s="111"/>
      <c r="B368" s="111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  <c r="S368" s="111"/>
      <c r="T368" s="111"/>
      <c r="U368" s="136"/>
      <c r="V368" s="78"/>
      <c r="W368" s="111"/>
      <c r="X368" s="72"/>
      <c r="Y368" s="72"/>
      <c r="Z368" s="72"/>
      <c r="AA368" s="72"/>
      <c r="AB368" s="72"/>
      <c r="AC368" s="72"/>
      <c r="AD368" s="111"/>
      <c r="AE368" s="111"/>
      <c r="AF368" s="111"/>
      <c r="AG368" s="111"/>
      <c r="AH368" s="111"/>
      <c r="AI368" s="111"/>
      <c r="AJ368" s="111"/>
    </row>
    <row r="369" spans="1:36" s="73" customFormat="1" ht="15.75" customHeight="1" x14ac:dyDescent="0.25">
      <c r="A369" s="111"/>
      <c r="B369" s="111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  <c r="S369" s="111"/>
      <c r="T369" s="111"/>
      <c r="U369" s="136"/>
      <c r="V369" s="78"/>
      <c r="W369" s="111"/>
      <c r="X369" s="72"/>
      <c r="Y369" s="72"/>
      <c r="Z369" s="72"/>
      <c r="AA369" s="72"/>
      <c r="AB369" s="72"/>
      <c r="AC369" s="72"/>
      <c r="AD369" s="111"/>
      <c r="AE369" s="111"/>
      <c r="AF369" s="111"/>
      <c r="AG369" s="111"/>
      <c r="AH369" s="111"/>
      <c r="AI369" s="111"/>
      <c r="AJ369" s="111"/>
    </row>
    <row r="370" spans="1:36" s="73" customFormat="1" ht="15.75" customHeight="1" x14ac:dyDescent="0.25">
      <c r="A370" s="111"/>
      <c r="B370" s="111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  <c r="S370" s="111"/>
      <c r="T370" s="111"/>
      <c r="U370" s="136"/>
      <c r="V370" s="78"/>
      <c r="W370" s="111"/>
      <c r="X370" s="72"/>
      <c r="Y370" s="72"/>
      <c r="Z370" s="72"/>
      <c r="AA370" s="72"/>
      <c r="AB370" s="72"/>
      <c r="AC370" s="72"/>
      <c r="AD370" s="111"/>
      <c r="AE370" s="111"/>
      <c r="AF370" s="111"/>
      <c r="AG370" s="111"/>
      <c r="AH370" s="111"/>
      <c r="AI370" s="111"/>
      <c r="AJ370" s="111"/>
    </row>
    <row r="371" spans="1:36" s="73" customFormat="1" ht="15.75" customHeight="1" x14ac:dyDescent="0.25">
      <c r="A371" s="111"/>
      <c r="B371" s="111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  <c r="S371" s="111"/>
      <c r="T371" s="111"/>
      <c r="U371" s="136"/>
      <c r="V371" s="78"/>
      <c r="W371" s="111"/>
      <c r="X371" s="72"/>
      <c r="Y371" s="72"/>
      <c r="Z371" s="72"/>
      <c r="AA371" s="72"/>
      <c r="AB371" s="72"/>
      <c r="AC371" s="72"/>
      <c r="AD371" s="111"/>
      <c r="AE371" s="111"/>
      <c r="AF371" s="111"/>
      <c r="AG371" s="111"/>
      <c r="AH371" s="111"/>
      <c r="AI371" s="111"/>
      <c r="AJ371" s="111"/>
    </row>
    <row r="372" spans="1:36" s="73" customFormat="1" ht="15.75" customHeight="1" x14ac:dyDescent="0.25">
      <c r="A372" s="111"/>
      <c r="B372" s="111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  <c r="S372" s="111"/>
      <c r="T372" s="111"/>
      <c r="U372" s="136"/>
      <c r="V372" s="78"/>
      <c r="W372" s="111"/>
      <c r="X372" s="72"/>
      <c r="Y372" s="72"/>
      <c r="Z372" s="72"/>
      <c r="AA372" s="72"/>
      <c r="AB372" s="72"/>
      <c r="AC372" s="72"/>
      <c r="AD372" s="111"/>
      <c r="AE372" s="111"/>
      <c r="AF372" s="111"/>
      <c r="AG372" s="111"/>
      <c r="AH372" s="111"/>
      <c r="AI372" s="111"/>
      <c r="AJ372" s="111"/>
    </row>
    <row r="373" spans="1:36" s="73" customFormat="1" ht="15.75" customHeight="1" x14ac:dyDescent="0.25">
      <c r="A373" s="111"/>
      <c r="B373" s="111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  <c r="S373" s="111"/>
      <c r="T373" s="111"/>
      <c r="U373" s="136"/>
      <c r="V373" s="78"/>
      <c r="W373" s="111"/>
      <c r="X373" s="72"/>
      <c r="Y373" s="72"/>
      <c r="Z373" s="72"/>
      <c r="AA373" s="72"/>
      <c r="AB373" s="72"/>
      <c r="AC373" s="72"/>
      <c r="AD373" s="111"/>
      <c r="AE373" s="111"/>
      <c r="AF373" s="111"/>
      <c r="AG373" s="111"/>
      <c r="AH373" s="111"/>
      <c r="AI373" s="111"/>
      <c r="AJ373" s="111"/>
    </row>
    <row r="374" spans="1:36" s="73" customFormat="1" ht="15.75" customHeight="1" x14ac:dyDescent="0.25">
      <c r="A374" s="111"/>
      <c r="B374" s="111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  <c r="S374" s="111"/>
      <c r="T374" s="111"/>
      <c r="U374" s="136"/>
      <c r="V374" s="78"/>
      <c r="W374" s="111"/>
      <c r="X374" s="72"/>
      <c r="Y374" s="72"/>
      <c r="Z374" s="72"/>
      <c r="AA374" s="72"/>
      <c r="AB374" s="72"/>
      <c r="AC374" s="72"/>
      <c r="AD374" s="111"/>
      <c r="AE374" s="111"/>
      <c r="AF374" s="111"/>
      <c r="AG374" s="111"/>
      <c r="AH374" s="111"/>
      <c r="AI374" s="111"/>
      <c r="AJ374" s="111"/>
    </row>
    <row r="375" spans="1:36" s="73" customFormat="1" ht="15.75" customHeight="1" x14ac:dyDescent="0.25">
      <c r="A375" s="111"/>
      <c r="B375" s="111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  <c r="S375" s="111"/>
      <c r="T375" s="111"/>
      <c r="U375" s="136"/>
      <c r="V375" s="78"/>
      <c r="W375" s="111"/>
      <c r="X375" s="72"/>
      <c r="Y375" s="72"/>
      <c r="Z375" s="72"/>
      <c r="AA375" s="72"/>
      <c r="AB375" s="72"/>
      <c r="AC375" s="72"/>
      <c r="AD375" s="111"/>
      <c r="AE375" s="111"/>
      <c r="AF375" s="111"/>
      <c r="AG375" s="111"/>
      <c r="AH375" s="111"/>
      <c r="AI375" s="111"/>
      <c r="AJ375" s="111"/>
    </row>
    <row r="376" spans="1:36" s="73" customFormat="1" ht="15.75" customHeight="1" x14ac:dyDescent="0.25">
      <c r="A376" s="111"/>
      <c r="B376" s="111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  <c r="S376" s="111"/>
      <c r="T376" s="111"/>
      <c r="U376" s="136"/>
      <c r="V376" s="78"/>
      <c r="W376" s="111"/>
      <c r="X376" s="72"/>
      <c r="Y376" s="72"/>
      <c r="Z376" s="72"/>
      <c r="AA376" s="72"/>
      <c r="AB376" s="72"/>
      <c r="AC376" s="72"/>
      <c r="AD376" s="111"/>
      <c r="AE376" s="111"/>
      <c r="AF376" s="111"/>
      <c r="AG376" s="111"/>
      <c r="AH376" s="111"/>
      <c r="AI376" s="111"/>
      <c r="AJ376" s="111"/>
    </row>
    <row r="377" spans="1:36" s="73" customFormat="1" ht="15.75" customHeight="1" x14ac:dyDescent="0.25">
      <c r="A377" s="111"/>
      <c r="B377" s="111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  <c r="S377" s="111"/>
      <c r="T377" s="111"/>
      <c r="U377" s="136"/>
      <c r="V377" s="78"/>
      <c r="W377" s="111"/>
      <c r="X377" s="72"/>
      <c r="Y377" s="72"/>
      <c r="Z377" s="72"/>
      <c r="AA377" s="72"/>
      <c r="AB377" s="72"/>
      <c r="AC377" s="72"/>
      <c r="AD377" s="111"/>
      <c r="AE377" s="111"/>
      <c r="AF377" s="111"/>
      <c r="AG377" s="111"/>
      <c r="AH377" s="111"/>
      <c r="AI377" s="111"/>
      <c r="AJ377" s="111"/>
    </row>
    <row r="378" spans="1:36" s="73" customFormat="1" ht="15.75" customHeight="1" x14ac:dyDescent="0.25">
      <c r="A378" s="111"/>
      <c r="B378" s="111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  <c r="S378" s="111"/>
      <c r="T378" s="111"/>
      <c r="U378" s="136"/>
      <c r="V378" s="78"/>
      <c r="W378" s="111"/>
      <c r="X378" s="72"/>
      <c r="Y378" s="72"/>
      <c r="Z378" s="72"/>
      <c r="AA378" s="72"/>
      <c r="AB378" s="72"/>
      <c r="AC378" s="72"/>
      <c r="AD378" s="111"/>
      <c r="AE378" s="111"/>
      <c r="AF378" s="111"/>
      <c r="AG378" s="111"/>
      <c r="AH378" s="111"/>
      <c r="AI378" s="111"/>
      <c r="AJ378" s="111"/>
    </row>
    <row r="379" spans="1:36" s="73" customFormat="1" ht="15.75" customHeight="1" x14ac:dyDescent="0.25">
      <c r="A379" s="111"/>
      <c r="B379" s="111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  <c r="S379" s="111"/>
      <c r="T379" s="111"/>
      <c r="U379" s="136"/>
      <c r="V379" s="78"/>
      <c r="W379" s="111"/>
      <c r="X379" s="72"/>
      <c r="Y379" s="72"/>
      <c r="Z379" s="72"/>
      <c r="AA379" s="72"/>
      <c r="AB379" s="72"/>
      <c r="AC379" s="72"/>
      <c r="AD379" s="111"/>
      <c r="AE379" s="111"/>
      <c r="AF379" s="111"/>
      <c r="AG379" s="111"/>
      <c r="AH379" s="111"/>
      <c r="AI379" s="111"/>
      <c r="AJ379" s="111"/>
    </row>
    <row r="380" spans="1:36" s="73" customFormat="1" ht="15.75" customHeight="1" x14ac:dyDescent="0.25">
      <c r="A380" s="111"/>
      <c r="B380" s="111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  <c r="S380" s="111"/>
      <c r="T380" s="111"/>
      <c r="U380" s="136"/>
      <c r="V380" s="78"/>
      <c r="W380" s="111"/>
      <c r="X380" s="72"/>
      <c r="Y380" s="72"/>
      <c r="Z380" s="72"/>
      <c r="AA380" s="72"/>
      <c r="AB380" s="72"/>
      <c r="AC380" s="72"/>
      <c r="AD380" s="111"/>
      <c r="AE380" s="111"/>
      <c r="AF380" s="111"/>
      <c r="AG380" s="111"/>
      <c r="AH380" s="111"/>
      <c r="AI380" s="111"/>
      <c r="AJ380" s="111"/>
    </row>
    <row r="381" spans="1:36" s="73" customFormat="1" ht="15.75" customHeight="1" x14ac:dyDescent="0.25">
      <c r="A381" s="111"/>
      <c r="B381" s="111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  <c r="S381" s="111"/>
      <c r="T381" s="111"/>
      <c r="U381" s="136"/>
      <c r="V381" s="78"/>
      <c r="W381" s="111"/>
      <c r="X381" s="72"/>
      <c r="Y381" s="72"/>
      <c r="Z381" s="72"/>
      <c r="AA381" s="72"/>
      <c r="AB381" s="72"/>
      <c r="AC381" s="72"/>
      <c r="AD381" s="111"/>
      <c r="AE381" s="111"/>
      <c r="AF381" s="111"/>
      <c r="AG381" s="111"/>
      <c r="AH381" s="111"/>
      <c r="AI381" s="111"/>
      <c r="AJ381" s="111"/>
    </row>
    <row r="382" spans="1:36" s="73" customFormat="1" ht="15.75" customHeight="1" x14ac:dyDescent="0.25">
      <c r="A382" s="111"/>
      <c r="B382" s="111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  <c r="S382" s="111"/>
      <c r="T382" s="111"/>
      <c r="U382" s="136"/>
      <c r="V382" s="78"/>
      <c r="W382" s="111"/>
      <c r="X382" s="72"/>
      <c r="Y382" s="72"/>
      <c r="Z382" s="72"/>
      <c r="AA382" s="72"/>
      <c r="AB382" s="72"/>
      <c r="AC382" s="72"/>
      <c r="AD382" s="111"/>
      <c r="AE382" s="111"/>
      <c r="AF382" s="111"/>
      <c r="AG382" s="111"/>
      <c r="AH382" s="111"/>
      <c r="AI382" s="111"/>
      <c r="AJ382" s="111"/>
    </row>
    <row r="383" spans="1:36" s="73" customFormat="1" ht="15.75" customHeight="1" x14ac:dyDescent="0.25">
      <c r="A383" s="111"/>
      <c r="B383" s="111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  <c r="S383" s="111"/>
      <c r="T383" s="111"/>
      <c r="U383" s="136"/>
      <c r="V383" s="78"/>
      <c r="W383" s="111"/>
      <c r="X383" s="72"/>
      <c r="Y383" s="72"/>
      <c r="Z383" s="72"/>
      <c r="AA383" s="72"/>
      <c r="AB383" s="72"/>
      <c r="AC383" s="72"/>
      <c r="AD383" s="111"/>
      <c r="AE383" s="111"/>
      <c r="AF383" s="111"/>
      <c r="AG383" s="111"/>
      <c r="AH383" s="111"/>
      <c r="AI383" s="111"/>
      <c r="AJ383" s="111"/>
    </row>
    <row r="384" spans="1:36" s="73" customFormat="1" ht="15.75" customHeight="1" x14ac:dyDescent="0.25">
      <c r="A384" s="111"/>
      <c r="B384" s="111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  <c r="S384" s="111"/>
      <c r="T384" s="111"/>
      <c r="U384" s="136"/>
      <c r="V384" s="78"/>
      <c r="W384" s="111"/>
      <c r="X384" s="72"/>
      <c r="Y384" s="72"/>
      <c r="Z384" s="72"/>
      <c r="AA384" s="72"/>
      <c r="AB384" s="72"/>
      <c r="AC384" s="72"/>
      <c r="AD384" s="111"/>
      <c r="AE384" s="111"/>
      <c r="AF384" s="111"/>
      <c r="AG384" s="111"/>
      <c r="AH384" s="111"/>
      <c r="AI384" s="111"/>
      <c r="AJ384" s="111"/>
    </row>
    <row r="385" spans="1:36" s="73" customFormat="1" ht="15.75" customHeight="1" x14ac:dyDescent="0.25">
      <c r="A385" s="111"/>
      <c r="B385" s="111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  <c r="S385" s="111"/>
      <c r="T385" s="111"/>
      <c r="U385" s="136"/>
      <c r="V385" s="78"/>
      <c r="W385" s="111"/>
      <c r="X385" s="72"/>
      <c r="Y385" s="72"/>
      <c r="Z385" s="72"/>
      <c r="AA385" s="72"/>
      <c r="AB385" s="72"/>
      <c r="AC385" s="72"/>
      <c r="AD385" s="111"/>
      <c r="AE385" s="111"/>
      <c r="AF385" s="111"/>
      <c r="AG385" s="111"/>
      <c r="AH385" s="111"/>
      <c r="AI385" s="111"/>
      <c r="AJ385" s="111"/>
    </row>
    <row r="386" spans="1:36" s="73" customFormat="1" ht="15.75" customHeight="1" x14ac:dyDescent="0.25">
      <c r="A386" s="111"/>
      <c r="B386" s="111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11"/>
      <c r="T386" s="111"/>
      <c r="U386" s="136"/>
      <c r="V386" s="78"/>
      <c r="W386" s="111"/>
      <c r="X386" s="72"/>
      <c r="Y386" s="72"/>
      <c r="Z386" s="72"/>
      <c r="AA386" s="72"/>
      <c r="AB386" s="72"/>
      <c r="AC386" s="72"/>
      <c r="AD386" s="111"/>
      <c r="AE386" s="111"/>
      <c r="AF386" s="111"/>
      <c r="AG386" s="111"/>
      <c r="AH386" s="111"/>
      <c r="AI386" s="111"/>
      <c r="AJ386" s="111"/>
    </row>
    <row r="387" spans="1:36" s="73" customFormat="1" ht="15.75" customHeight="1" x14ac:dyDescent="0.25">
      <c r="A387" s="111"/>
      <c r="B387" s="111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  <c r="S387" s="111"/>
      <c r="T387" s="111"/>
      <c r="U387" s="136"/>
      <c r="V387" s="78"/>
      <c r="W387" s="111"/>
      <c r="X387" s="72"/>
      <c r="Y387" s="72"/>
      <c r="Z387" s="72"/>
      <c r="AA387" s="72"/>
      <c r="AB387" s="72"/>
      <c r="AC387" s="72"/>
      <c r="AD387" s="111"/>
      <c r="AE387" s="111"/>
      <c r="AF387" s="111"/>
      <c r="AG387" s="111"/>
      <c r="AH387" s="111"/>
      <c r="AI387" s="111"/>
      <c r="AJ387" s="111"/>
    </row>
    <row r="388" spans="1:36" s="73" customFormat="1" ht="15.75" customHeight="1" x14ac:dyDescent="0.25">
      <c r="A388" s="111"/>
      <c r="B388" s="111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  <c r="T388" s="111"/>
      <c r="U388" s="136"/>
      <c r="V388" s="78"/>
      <c r="W388" s="111"/>
      <c r="X388" s="72"/>
      <c r="Y388" s="72"/>
      <c r="Z388" s="72"/>
      <c r="AA388" s="72"/>
      <c r="AB388" s="72"/>
      <c r="AC388" s="72"/>
      <c r="AD388" s="111"/>
      <c r="AE388" s="111"/>
      <c r="AF388" s="111"/>
      <c r="AG388" s="111"/>
      <c r="AH388" s="111"/>
      <c r="AI388" s="111"/>
      <c r="AJ388" s="111"/>
    </row>
    <row r="389" spans="1:36" s="73" customFormat="1" ht="15.75" customHeight="1" x14ac:dyDescent="0.25">
      <c r="A389" s="111"/>
      <c r="B389" s="111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  <c r="S389" s="111"/>
      <c r="T389" s="111"/>
      <c r="U389" s="136"/>
      <c r="V389" s="78"/>
      <c r="W389" s="111"/>
      <c r="X389" s="72"/>
      <c r="Y389" s="72"/>
      <c r="Z389" s="72"/>
      <c r="AA389" s="72"/>
      <c r="AB389" s="72"/>
      <c r="AC389" s="72"/>
      <c r="AD389" s="111"/>
      <c r="AE389" s="111"/>
      <c r="AF389" s="111"/>
      <c r="AG389" s="111"/>
      <c r="AH389" s="111"/>
      <c r="AI389" s="111"/>
      <c r="AJ389" s="111"/>
    </row>
    <row r="390" spans="1:36" s="73" customFormat="1" ht="15.75" customHeight="1" x14ac:dyDescent="0.25">
      <c r="A390" s="111"/>
      <c r="B390" s="111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  <c r="S390" s="111"/>
      <c r="T390" s="111"/>
      <c r="U390" s="136"/>
      <c r="V390" s="78"/>
      <c r="W390" s="111"/>
      <c r="X390" s="72"/>
      <c r="Y390" s="72"/>
      <c r="Z390" s="72"/>
      <c r="AA390" s="72"/>
      <c r="AB390" s="72"/>
      <c r="AC390" s="72"/>
      <c r="AD390" s="111"/>
      <c r="AE390" s="111"/>
      <c r="AF390" s="111"/>
      <c r="AG390" s="111"/>
      <c r="AH390" s="111"/>
      <c r="AI390" s="111"/>
      <c r="AJ390" s="111"/>
    </row>
    <row r="391" spans="1:36" s="73" customFormat="1" ht="15.75" customHeight="1" x14ac:dyDescent="0.25">
      <c r="A391" s="111"/>
      <c r="B391" s="111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  <c r="S391" s="111"/>
      <c r="T391" s="111"/>
      <c r="U391" s="136"/>
      <c r="V391" s="78"/>
      <c r="W391" s="111"/>
      <c r="X391" s="72"/>
      <c r="Y391" s="72"/>
      <c r="Z391" s="72"/>
      <c r="AA391" s="72"/>
      <c r="AB391" s="72"/>
      <c r="AC391" s="72"/>
      <c r="AD391" s="111"/>
      <c r="AE391" s="111"/>
      <c r="AF391" s="111"/>
      <c r="AG391" s="111"/>
      <c r="AH391" s="111"/>
      <c r="AI391" s="111"/>
      <c r="AJ391" s="111"/>
    </row>
    <row r="392" spans="1:36" s="73" customFormat="1" ht="15.75" customHeight="1" x14ac:dyDescent="0.25">
      <c r="A392" s="111"/>
      <c r="B392" s="111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  <c r="S392" s="111"/>
      <c r="T392" s="111"/>
      <c r="U392" s="136"/>
      <c r="V392" s="78"/>
      <c r="W392" s="111"/>
      <c r="X392" s="72"/>
      <c r="Y392" s="72"/>
      <c r="Z392" s="72"/>
      <c r="AA392" s="72"/>
      <c r="AB392" s="72"/>
      <c r="AC392" s="72"/>
      <c r="AD392" s="111"/>
      <c r="AE392" s="111"/>
      <c r="AF392" s="111"/>
      <c r="AG392" s="111"/>
      <c r="AH392" s="111"/>
      <c r="AI392" s="111"/>
      <c r="AJ392" s="111"/>
    </row>
    <row r="393" spans="1:36" s="73" customFormat="1" ht="15.75" customHeight="1" x14ac:dyDescent="0.25">
      <c r="A393" s="111"/>
      <c r="B393" s="111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  <c r="S393" s="111"/>
      <c r="T393" s="111"/>
      <c r="U393" s="136"/>
      <c r="V393" s="78"/>
      <c r="W393" s="111"/>
      <c r="X393" s="72"/>
      <c r="Y393" s="72"/>
      <c r="Z393" s="72"/>
      <c r="AA393" s="72"/>
      <c r="AB393" s="72"/>
      <c r="AC393" s="72"/>
      <c r="AD393" s="111"/>
      <c r="AE393" s="111"/>
      <c r="AF393" s="111"/>
      <c r="AG393" s="111"/>
      <c r="AH393" s="111"/>
      <c r="AI393" s="111"/>
      <c r="AJ393" s="111"/>
    </row>
    <row r="394" spans="1:36" s="73" customFormat="1" ht="15.75" customHeight="1" x14ac:dyDescent="0.25">
      <c r="A394" s="111"/>
      <c r="B394" s="111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  <c r="S394" s="111"/>
      <c r="T394" s="111"/>
      <c r="U394" s="136"/>
      <c r="V394" s="78"/>
      <c r="W394" s="111"/>
      <c r="X394" s="72"/>
      <c r="Y394" s="72"/>
      <c r="Z394" s="72"/>
      <c r="AA394" s="72"/>
      <c r="AB394" s="72"/>
      <c r="AC394" s="72"/>
      <c r="AD394" s="111"/>
      <c r="AE394" s="111"/>
      <c r="AF394" s="111"/>
      <c r="AG394" s="111"/>
      <c r="AH394" s="111"/>
      <c r="AI394" s="111"/>
      <c r="AJ394" s="111"/>
    </row>
    <row r="395" spans="1:36" s="73" customFormat="1" ht="15.75" customHeight="1" x14ac:dyDescent="0.25">
      <c r="A395" s="111"/>
      <c r="B395" s="111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  <c r="S395" s="111"/>
      <c r="T395" s="111"/>
      <c r="U395" s="136"/>
      <c r="V395" s="78"/>
      <c r="W395" s="111"/>
      <c r="X395" s="72"/>
      <c r="Y395" s="72"/>
      <c r="Z395" s="72"/>
      <c r="AA395" s="72"/>
      <c r="AB395" s="72"/>
      <c r="AC395" s="72"/>
      <c r="AD395" s="111"/>
      <c r="AE395" s="111"/>
      <c r="AF395" s="111"/>
      <c r="AG395" s="111"/>
      <c r="AH395" s="111"/>
      <c r="AI395" s="111"/>
      <c r="AJ395" s="111"/>
    </row>
    <row r="396" spans="1:36" s="73" customFormat="1" ht="15.75" customHeight="1" x14ac:dyDescent="0.25">
      <c r="A396" s="111"/>
      <c r="B396" s="111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  <c r="S396" s="111"/>
      <c r="T396" s="111"/>
      <c r="U396" s="136"/>
      <c r="V396" s="78"/>
      <c r="W396" s="111"/>
      <c r="X396" s="72"/>
      <c r="Y396" s="72"/>
      <c r="Z396" s="72"/>
      <c r="AA396" s="72"/>
      <c r="AB396" s="72"/>
      <c r="AC396" s="72"/>
      <c r="AD396" s="111"/>
      <c r="AE396" s="111"/>
      <c r="AF396" s="111"/>
      <c r="AG396" s="111"/>
      <c r="AH396" s="111"/>
      <c r="AI396" s="111"/>
      <c r="AJ396" s="111"/>
    </row>
    <row r="397" spans="1:36" s="73" customFormat="1" ht="15.75" customHeight="1" x14ac:dyDescent="0.25">
      <c r="A397" s="111"/>
      <c r="B397" s="111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  <c r="S397" s="111"/>
      <c r="T397" s="111"/>
      <c r="U397" s="136"/>
      <c r="V397" s="78"/>
      <c r="W397" s="111"/>
      <c r="X397" s="72"/>
      <c r="Y397" s="72"/>
      <c r="Z397" s="72"/>
      <c r="AA397" s="72"/>
      <c r="AB397" s="72"/>
      <c r="AC397" s="72"/>
      <c r="AD397" s="111"/>
      <c r="AE397" s="111"/>
      <c r="AF397" s="111"/>
      <c r="AG397" s="111"/>
      <c r="AH397" s="111"/>
      <c r="AI397" s="111"/>
      <c r="AJ397" s="111"/>
    </row>
    <row r="398" spans="1:36" s="73" customFormat="1" ht="15.75" customHeight="1" x14ac:dyDescent="0.25">
      <c r="A398" s="111"/>
      <c r="B398" s="111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  <c r="S398" s="111"/>
      <c r="T398" s="111"/>
      <c r="U398" s="136"/>
      <c r="V398" s="78"/>
      <c r="W398" s="111"/>
      <c r="X398" s="72"/>
      <c r="Y398" s="72"/>
      <c r="Z398" s="72"/>
      <c r="AA398" s="72"/>
      <c r="AB398" s="72"/>
      <c r="AC398" s="72"/>
      <c r="AD398" s="111"/>
      <c r="AE398" s="111"/>
      <c r="AF398" s="111"/>
      <c r="AG398" s="111"/>
      <c r="AH398" s="111"/>
      <c r="AI398" s="111"/>
      <c r="AJ398" s="111"/>
    </row>
    <row r="399" spans="1:36" s="73" customFormat="1" ht="15.75" customHeight="1" x14ac:dyDescent="0.25">
      <c r="A399" s="111"/>
      <c r="B399" s="111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  <c r="S399" s="111"/>
      <c r="T399" s="111"/>
      <c r="U399" s="136"/>
      <c r="V399" s="78"/>
      <c r="W399" s="111"/>
      <c r="X399" s="72"/>
      <c r="Y399" s="72"/>
      <c r="Z399" s="72"/>
      <c r="AA399" s="72"/>
      <c r="AB399" s="72"/>
      <c r="AC399" s="72"/>
      <c r="AD399" s="111"/>
      <c r="AE399" s="111"/>
      <c r="AF399" s="111"/>
      <c r="AG399" s="111"/>
      <c r="AH399" s="111"/>
      <c r="AI399" s="111"/>
      <c r="AJ399" s="111"/>
    </row>
    <row r="400" spans="1:36" s="73" customFormat="1" ht="15.75" customHeight="1" x14ac:dyDescent="0.25">
      <c r="A400" s="111"/>
      <c r="B400" s="111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  <c r="S400" s="111"/>
      <c r="T400" s="111"/>
      <c r="U400" s="136"/>
      <c r="V400" s="78"/>
      <c r="W400" s="111"/>
      <c r="X400" s="72"/>
      <c r="Y400" s="72"/>
      <c r="Z400" s="72"/>
      <c r="AA400" s="72"/>
      <c r="AB400" s="72"/>
      <c r="AC400" s="72"/>
      <c r="AD400" s="111"/>
      <c r="AE400" s="111"/>
      <c r="AF400" s="111"/>
      <c r="AG400" s="111"/>
      <c r="AH400" s="111"/>
      <c r="AI400" s="111"/>
      <c r="AJ400" s="111"/>
    </row>
    <row r="401" spans="1:36" s="73" customFormat="1" ht="15.75" customHeight="1" x14ac:dyDescent="0.25">
      <c r="A401" s="111"/>
      <c r="B401" s="111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  <c r="S401" s="111"/>
      <c r="T401" s="111"/>
      <c r="U401" s="136"/>
      <c r="V401" s="78"/>
      <c r="W401" s="111"/>
      <c r="X401" s="72"/>
      <c r="Y401" s="72"/>
      <c r="Z401" s="72"/>
      <c r="AA401" s="72"/>
      <c r="AB401" s="72"/>
      <c r="AC401" s="72"/>
      <c r="AD401" s="111"/>
      <c r="AE401" s="111"/>
      <c r="AF401" s="111"/>
      <c r="AG401" s="111"/>
      <c r="AH401" s="111"/>
      <c r="AI401" s="111"/>
      <c r="AJ401" s="111"/>
    </row>
    <row r="402" spans="1:36" s="73" customFormat="1" ht="15.75" customHeight="1" x14ac:dyDescent="0.25">
      <c r="A402" s="111"/>
      <c r="B402" s="111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  <c r="T402" s="111"/>
      <c r="U402" s="136"/>
      <c r="V402" s="78"/>
      <c r="W402" s="111"/>
      <c r="X402" s="72"/>
      <c r="Y402" s="72"/>
      <c r="Z402" s="72"/>
      <c r="AA402" s="72"/>
      <c r="AB402" s="72"/>
      <c r="AC402" s="72"/>
      <c r="AD402" s="111"/>
      <c r="AE402" s="111"/>
      <c r="AF402" s="111"/>
      <c r="AG402" s="111"/>
      <c r="AH402" s="111"/>
      <c r="AI402" s="111"/>
      <c r="AJ402" s="111"/>
    </row>
    <row r="403" spans="1:36" s="73" customFormat="1" ht="15.75" customHeight="1" x14ac:dyDescent="0.25">
      <c r="A403" s="111"/>
      <c r="B403" s="111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  <c r="S403" s="111"/>
      <c r="T403" s="111"/>
      <c r="U403" s="136"/>
      <c r="V403" s="78"/>
      <c r="W403" s="111"/>
      <c r="X403" s="72"/>
      <c r="Y403" s="72"/>
      <c r="Z403" s="72"/>
      <c r="AA403" s="72"/>
      <c r="AB403" s="72"/>
      <c r="AC403" s="72"/>
      <c r="AD403" s="111"/>
      <c r="AE403" s="111"/>
      <c r="AF403" s="111"/>
      <c r="AG403" s="111"/>
      <c r="AH403" s="111"/>
      <c r="AI403" s="111"/>
      <c r="AJ403" s="111"/>
    </row>
    <row r="404" spans="1:36" s="73" customFormat="1" ht="15.75" customHeight="1" x14ac:dyDescent="0.25">
      <c r="A404" s="111"/>
      <c r="B404" s="111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  <c r="S404" s="111"/>
      <c r="T404" s="111"/>
      <c r="U404" s="136"/>
      <c r="V404" s="78"/>
      <c r="W404" s="111"/>
      <c r="X404" s="72"/>
      <c r="Y404" s="72"/>
      <c r="Z404" s="72"/>
      <c r="AA404" s="72"/>
      <c r="AB404" s="72"/>
      <c r="AC404" s="72"/>
      <c r="AD404" s="111"/>
      <c r="AE404" s="111"/>
      <c r="AF404" s="111"/>
      <c r="AG404" s="111"/>
      <c r="AH404" s="111"/>
      <c r="AI404" s="111"/>
      <c r="AJ404" s="111"/>
    </row>
    <row r="405" spans="1:36" s="73" customFormat="1" ht="15.75" customHeight="1" x14ac:dyDescent="0.25">
      <c r="A405" s="111"/>
      <c r="B405" s="111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  <c r="S405" s="111"/>
      <c r="T405" s="111"/>
      <c r="U405" s="136"/>
      <c r="V405" s="78"/>
      <c r="W405" s="111"/>
      <c r="X405" s="72"/>
      <c r="Y405" s="72"/>
      <c r="Z405" s="72"/>
      <c r="AA405" s="72"/>
      <c r="AB405" s="72"/>
      <c r="AC405" s="72"/>
      <c r="AD405" s="111"/>
      <c r="AE405" s="111"/>
      <c r="AF405" s="111"/>
      <c r="AG405" s="111"/>
      <c r="AH405" s="111"/>
      <c r="AI405" s="111"/>
      <c r="AJ405" s="111"/>
    </row>
    <row r="406" spans="1:36" s="73" customFormat="1" ht="15.75" customHeight="1" x14ac:dyDescent="0.25">
      <c r="A406" s="111"/>
      <c r="B406" s="111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  <c r="T406" s="111"/>
      <c r="U406" s="136"/>
      <c r="V406" s="78"/>
      <c r="W406" s="111"/>
      <c r="X406" s="72"/>
      <c r="Y406" s="72"/>
      <c r="Z406" s="72"/>
      <c r="AA406" s="72"/>
      <c r="AB406" s="72"/>
      <c r="AC406" s="72"/>
      <c r="AD406" s="111"/>
      <c r="AE406" s="111"/>
      <c r="AF406" s="111"/>
      <c r="AG406" s="111"/>
      <c r="AH406" s="111"/>
      <c r="AI406" s="111"/>
      <c r="AJ406" s="111"/>
    </row>
    <row r="407" spans="1:36" s="73" customFormat="1" ht="15.75" customHeight="1" x14ac:dyDescent="0.25">
      <c r="A407" s="111"/>
      <c r="B407" s="111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  <c r="S407" s="111"/>
      <c r="T407" s="111"/>
      <c r="U407" s="136"/>
      <c r="V407" s="78"/>
      <c r="W407" s="111"/>
      <c r="X407" s="72"/>
      <c r="Y407" s="72"/>
      <c r="Z407" s="72"/>
      <c r="AA407" s="72"/>
      <c r="AB407" s="72"/>
      <c r="AC407" s="72"/>
      <c r="AD407" s="111"/>
      <c r="AE407" s="111"/>
      <c r="AF407" s="111"/>
      <c r="AG407" s="111"/>
      <c r="AH407" s="111"/>
      <c r="AI407" s="111"/>
      <c r="AJ407" s="111"/>
    </row>
    <row r="408" spans="1:36" s="73" customFormat="1" ht="15.75" customHeight="1" x14ac:dyDescent="0.25">
      <c r="A408" s="111"/>
      <c r="B408" s="111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  <c r="T408" s="111"/>
      <c r="U408" s="136"/>
      <c r="V408" s="78"/>
      <c r="W408" s="111"/>
      <c r="X408" s="72"/>
      <c r="Y408" s="72"/>
      <c r="Z408" s="72"/>
      <c r="AA408" s="72"/>
      <c r="AB408" s="72"/>
      <c r="AC408" s="72"/>
      <c r="AD408" s="111"/>
      <c r="AE408" s="111"/>
      <c r="AF408" s="111"/>
      <c r="AG408" s="111"/>
      <c r="AH408" s="111"/>
      <c r="AI408" s="111"/>
      <c r="AJ408" s="111"/>
    </row>
    <row r="409" spans="1:36" s="73" customFormat="1" ht="15.75" customHeight="1" x14ac:dyDescent="0.25">
      <c r="A409" s="111"/>
      <c r="B409" s="111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  <c r="S409" s="111"/>
      <c r="T409" s="111"/>
      <c r="U409" s="136"/>
      <c r="V409" s="78"/>
      <c r="W409" s="111"/>
      <c r="X409" s="72"/>
      <c r="Y409" s="72"/>
      <c r="Z409" s="72"/>
      <c r="AA409" s="72"/>
      <c r="AB409" s="72"/>
      <c r="AC409" s="72"/>
      <c r="AD409" s="111"/>
      <c r="AE409" s="111"/>
      <c r="AF409" s="111"/>
      <c r="AG409" s="111"/>
      <c r="AH409" s="111"/>
      <c r="AI409" s="111"/>
      <c r="AJ409" s="111"/>
    </row>
    <row r="410" spans="1:36" s="73" customFormat="1" ht="15.75" customHeight="1" x14ac:dyDescent="0.25">
      <c r="A410" s="111"/>
      <c r="B410" s="111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  <c r="S410" s="111"/>
      <c r="T410" s="111"/>
      <c r="U410" s="136"/>
      <c r="V410" s="78"/>
      <c r="W410" s="111"/>
      <c r="X410" s="72"/>
      <c r="Y410" s="72"/>
      <c r="Z410" s="72"/>
      <c r="AA410" s="72"/>
      <c r="AB410" s="72"/>
      <c r="AC410" s="72"/>
      <c r="AD410" s="111"/>
      <c r="AE410" s="111"/>
      <c r="AF410" s="111"/>
      <c r="AG410" s="111"/>
      <c r="AH410" s="111"/>
      <c r="AI410" s="111"/>
      <c r="AJ410" s="111"/>
    </row>
    <row r="411" spans="1:36" s="73" customFormat="1" ht="15.75" customHeight="1" x14ac:dyDescent="0.25">
      <c r="A411" s="111"/>
      <c r="B411" s="111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  <c r="T411" s="111"/>
      <c r="U411" s="136"/>
      <c r="V411" s="78"/>
      <c r="W411" s="111"/>
      <c r="X411" s="72"/>
      <c r="Y411" s="72"/>
      <c r="Z411" s="72"/>
      <c r="AA411" s="72"/>
      <c r="AB411" s="72"/>
      <c r="AC411" s="72"/>
      <c r="AD411" s="111"/>
      <c r="AE411" s="111"/>
      <c r="AF411" s="111"/>
      <c r="AG411" s="111"/>
      <c r="AH411" s="111"/>
      <c r="AI411" s="111"/>
      <c r="AJ411" s="111"/>
    </row>
    <row r="412" spans="1:36" s="73" customFormat="1" ht="15.75" customHeight="1" x14ac:dyDescent="0.25">
      <c r="A412" s="111"/>
      <c r="B412" s="111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  <c r="S412" s="111"/>
      <c r="T412" s="111"/>
      <c r="U412" s="136"/>
      <c r="V412" s="78"/>
      <c r="W412" s="111"/>
      <c r="X412" s="72"/>
      <c r="Y412" s="72"/>
      <c r="Z412" s="72"/>
      <c r="AA412" s="72"/>
      <c r="AB412" s="72"/>
      <c r="AC412" s="72"/>
      <c r="AD412" s="111"/>
      <c r="AE412" s="111"/>
      <c r="AF412" s="111"/>
      <c r="AG412" s="111"/>
      <c r="AH412" s="111"/>
      <c r="AI412" s="111"/>
      <c r="AJ412" s="111"/>
    </row>
    <row r="413" spans="1:36" s="73" customFormat="1" ht="15.75" customHeight="1" x14ac:dyDescent="0.25">
      <c r="A413" s="111"/>
      <c r="B413" s="111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  <c r="S413" s="111"/>
      <c r="T413" s="111"/>
      <c r="U413" s="136"/>
      <c r="V413" s="78"/>
      <c r="W413" s="111"/>
      <c r="X413" s="72"/>
      <c r="Y413" s="72"/>
      <c r="Z413" s="72"/>
      <c r="AA413" s="72"/>
      <c r="AB413" s="72"/>
      <c r="AC413" s="72"/>
      <c r="AD413" s="111"/>
      <c r="AE413" s="111"/>
      <c r="AF413" s="111"/>
      <c r="AG413" s="111"/>
      <c r="AH413" s="111"/>
      <c r="AI413" s="111"/>
      <c r="AJ413" s="111"/>
    </row>
    <row r="414" spans="1:36" s="73" customFormat="1" ht="15.75" customHeight="1" x14ac:dyDescent="0.25">
      <c r="A414" s="111"/>
      <c r="B414" s="111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11"/>
      <c r="T414" s="111"/>
      <c r="U414" s="136"/>
      <c r="V414" s="78"/>
      <c r="W414" s="111"/>
      <c r="X414" s="72"/>
      <c r="Y414" s="72"/>
      <c r="Z414" s="72"/>
      <c r="AA414" s="72"/>
      <c r="AB414" s="72"/>
      <c r="AC414" s="72"/>
      <c r="AD414" s="111"/>
      <c r="AE414" s="111"/>
      <c r="AF414" s="111"/>
      <c r="AG414" s="111"/>
      <c r="AH414" s="111"/>
      <c r="AI414" s="111"/>
      <c r="AJ414" s="111"/>
    </row>
    <row r="415" spans="1:36" s="73" customFormat="1" ht="15.75" customHeight="1" x14ac:dyDescent="0.25">
      <c r="A415" s="111"/>
      <c r="B415" s="111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  <c r="S415" s="111"/>
      <c r="T415" s="111"/>
      <c r="U415" s="136"/>
      <c r="V415" s="78"/>
      <c r="W415" s="111"/>
      <c r="X415" s="72"/>
      <c r="Y415" s="72"/>
      <c r="Z415" s="72"/>
      <c r="AA415" s="72"/>
      <c r="AB415" s="72"/>
      <c r="AC415" s="72"/>
      <c r="AD415" s="111"/>
      <c r="AE415" s="111"/>
      <c r="AF415" s="111"/>
      <c r="AG415" s="111"/>
      <c r="AH415" s="111"/>
      <c r="AI415" s="111"/>
      <c r="AJ415" s="111"/>
    </row>
    <row r="416" spans="1:36" s="73" customFormat="1" ht="15.75" customHeight="1" x14ac:dyDescent="0.25">
      <c r="A416" s="111"/>
      <c r="B416" s="111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  <c r="S416" s="111"/>
      <c r="T416" s="111"/>
      <c r="U416" s="136"/>
      <c r="V416" s="78"/>
      <c r="W416" s="111"/>
      <c r="X416" s="72"/>
      <c r="Y416" s="72"/>
      <c r="Z416" s="72"/>
      <c r="AA416" s="72"/>
      <c r="AB416" s="72"/>
      <c r="AC416" s="72"/>
      <c r="AD416" s="111"/>
      <c r="AE416" s="111"/>
      <c r="AF416" s="111"/>
      <c r="AG416" s="111"/>
      <c r="AH416" s="111"/>
      <c r="AI416" s="111"/>
      <c r="AJ416" s="111"/>
    </row>
    <row r="417" spans="1:36" s="73" customFormat="1" ht="15.75" customHeight="1" x14ac:dyDescent="0.25">
      <c r="A417" s="111"/>
      <c r="B417" s="111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  <c r="S417" s="111"/>
      <c r="T417" s="111"/>
      <c r="U417" s="136"/>
      <c r="V417" s="78"/>
      <c r="W417" s="111"/>
      <c r="X417" s="72"/>
      <c r="Y417" s="72"/>
      <c r="Z417" s="72"/>
      <c r="AA417" s="72"/>
      <c r="AB417" s="72"/>
      <c r="AC417" s="72"/>
      <c r="AD417" s="111"/>
      <c r="AE417" s="111"/>
      <c r="AF417" s="111"/>
      <c r="AG417" s="111"/>
      <c r="AH417" s="111"/>
      <c r="AI417" s="111"/>
      <c r="AJ417" s="111"/>
    </row>
    <row r="418" spans="1:36" s="73" customFormat="1" ht="15.75" customHeight="1" x14ac:dyDescent="0.25">
      <c r="A418" s="111"/>
      <c r="B418" s="111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  <c r="S418" s="111"/>
      <c r="T418" s="111"/>
      <c r="U418" s="136"/>
      <c r="V418" s="78"/>
      <c r="W418" s="111"/>
      <c r="X418" s="72"/>
      <c r="Y418" s="72"/>
      <c r="Z418" s="72"/>
      <c r="AA418" s="72"/>
      <c r="AB418" s="72"/>
      <c r="AC418" s="72"/>
      <c r="AD418" s="111"/>
      <c r="AE418" s="111"/>
      <c r="AF418" s="111"/>
      <c r="AG418" s="111"/>
      <c r="AH418" s="111"/>
      <c r="AI418" s="111"/>
      <c r="AJ418" s="111"/>
    </row>
    <row r="419" spans="1:36" s="73" customFormat="1" ht="15.75" customHeight="1" x14ac:dyDescent="0.25">
      <c r="A419" s="111"/>
      <c r="B419" s="111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  <c r="S419" s="111"/>
      <c r="T419" s="111"/>
      <c r="U419" s="136"/>
      <c r="V419" s="78"/>
      <c r="W419" s="111"/>
      <c r="X419" s="72"/>
      <c r="Y419" s="72"/>
      <c r="Z419" s="72"/>
      <c r="AA419" s="72"/>
      <c r="AB419" s="72"/>
      <c r="AC419" s="72"/>
      <c r="AD419" s="111"/>
      <c r="AE419" s="111"/>
      <c r="AF419" s="111"/>
      <c r="AG419" s="111"/>
      <c r="AH419" s="111"/>
      <c r="AI419" s="111"/>
      <c r="AJ419" s="111"/>
    </row>
    <row r="420" spans="1:36" s="73" customFormat="1" ht="15.75" customHeight="1" x14ac:dyDescent="0.25">
      <c r="A420" s="111"/>
      <c r="B420" s="111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  <c r="S420" s="111"/>
      <c r="T420" s="111"/>
      <c r="U420" s="136"/>
      <c r="V420" s="78"/>
      <c r="W420" s="111"/>
      <c r="X420" s="72"/>
      <c r="Y420" s="72"/>
      <c r="Z420" s="72"/>
      <c r="AA420" s="72"/>
      <c r="AB420" s="72"/>
      <c r="AC420" s="72"/>
      <c r="AD420" s="111"/>
      <c r="AE420" s="111"/>
      <c r="AF420" s="111"/>
      <c r="AG420" s="111"/>
      <c r="AH420" s="111"/>
      <c r="AI420" s="111"/>
      <c r="AJ420" s="111"/>
    </row>
    <row r="421" spans="1:36" s="73" customFormat="1" ht="15.75" customHeight="1" x14ac:dyDescent="0.25">
      <c r="A421" s="111"/>
      <c r="B421" s="111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  <c r="S421" s="111"/>
      <c r="T421" s="111"/>
      <c r="U421" s="136"/>
      <c r="V421" s="78"/>
      <c r="W421" s="111"/>
      <c r="X421" s="72"/>
      <c r="Y421" s="72"/>
      <c r="Z421" s="72"/>
      <c r="AA421" s="72"/>
      <c r="AB421" s="72"/>
      <c r="AC421" s="72"/>
      <c r="AD421" s="111"/>
      <c r="AE421" s="111"/>
      <c r="AF421" s="111"/>
      <c r="AG421" s="111"/>
      <c r="AH421" s="111"/>
      <c r="AI421" s="111"/>
      <c r="AJ421" s="111"/>
    </row>
    <row r="422" spans="1:36" s="73" customFormat="1" ht="15.75" customHeight="1" x14ac:dyDescent="0.25">
      <c r="A422" s="111"/>
      <c r="B422" s="111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  <c r="S422" s="111"/>
      <c r="T422" s="111"/>
      <c r="U422" s="136"/>
      <c r="V422" s="78"/>
      <c r="W422" s="111"/>
      <c r="X422" s="72"/>
      <c r="Y422" s="72"/>
      <c r="Z422" s="72"/>
      <c r="AA422" s="72"/>
      <c r="AB422" s="72"/>
      <c r="AC422" s="72"/>
      <c r="AD422" s="111"/>
      <c r="AE422" s="111"/>
      <c r="AF422" s="111"/>
      <c r="AG422" s="111"/>
      <c r="AH422" s="111"/>
      <c r="AI422" s="111"/>
      <c r="AJ422" s="111"/>
    </row>
    <row r="423" spans="1:36" s="73" customFormat="1" ht="15.75" customHeight="1" x14ac:dyDescent="0.25">
      <c r="A423" s="111"/>
      <c r="B423" s="111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  <c r="S423" s="111"/>
      <c r="T423" s="111"/>
      <c r="U423" s="136"/>
      <c r="V423" s="78"/>
      <c r="W423" s="111"/>
      <c r="X423" s="72"/>
      <c r="Y423" s="72"/>
      <c r="Z423" s="72"/>
      <c r="AA423" s="72"/>
      <c r="AB423" s="72"/>
      <c r="AC423" s="72"/>
      <c r="AD423" s="111"/>
      <c r="AE423" s="111"/>
      <c r="AF423" s="111"/>
      <c r="AG423" s="111"/>
      <c r="AH423" s="111"/>
      <c r="AI423" s="111"/>
      <c r="AJ423" s="111"/>
    </row>
    <row r="424" spans="1:36" s="73" customFormat="1" ht="15.75" customHeight="1" x14ac:dyDescent="0.25">
      <c r="A424" s="111"/>
      <c r="B424" s="111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  <c r="S424" s="111"/>
      <c r="T424" s="111"/>
      <c r="U424" s="136"/>
      <c r="V424" s="78"/>
      <c r="W424" s="111"/>
      <c r="X424" s="72"/>
      <c r="Y424" s="72"/>
      <c r="Z424" s="72"/>
      <c r="AA424" s="72"/>
      <c r="AB424" s="72"/>
      <c r="AC424" s="72"/>
      <c r="AD424" s="111"/>
      <c r="AE424" s="111"/>
      <c r="AF424" s="111"/>
      <c r="AG424" s="111"/>
      <c r="AH424" s="111"/>
      <c r="AI424" s="111"/>
      <c r="AJ424" s="111"/>
    </row>
    <row r="425" spans="1:36" s="73" customFormat="1" ht="15.75" customHeight="1" x14ac:dyDescent="0.25">
      <c r="A425" s="111"/>
      <c r="B425" s="111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  <c r="S425" s="111"/>
      <c r="T425" s="111"/>
      <c r="U425" s="136"/>
      <c r="V425" s="78"/>
      <c r="W425" s="111"/>
      <c r="X425" s="72"/>
      <c r="Y425" s="72"/>
      <c r="Z425" s="72"/>
      <c r="AA425" s="72"/>
      <c r="AB425" s="72"/>
      <c r="AC425" s="72"/>
      <c r="AD425" s="111"/>
      <c r="AE425" s="111"/>
      <c r="AF425" s="111"/>
      <c r="AG425" s="111"/>
      <c r="AH425" s="111"/>
      <c r="AI425" s="111"/>
      <c r="AJ425" s="111"/>
    </row>
    <row r="426" spans="1:36" s="73" customFormat="1" ht="15.75" customHeight="1" x14ac:dyDescent="0.25">
      <c r="A426" s="111"/>
      <c r="B426" s="111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  <c r="S426" s="111"/>
      <c r="T426" s="111"/>
      <c r="U426" s="136"/>
      <c r="V426" s="78"/>
      <c r="W426" s="111"/>
      <c r="X426" s="72"/>
      <c r="Y426" s="72"/>
      <c r="Z426" s="72"/>
      <c r="AA426" s="72"/>
      <c r="AB426" s="72"/>
      <c r="AC426" s="72"/>
      <c r="AD426" s="111"/>
      <c r="AE426" s="111"/>
      <c r="AF426" s="111"/>
      <c r="AG426" s="111"/>
      <c r="AH426" s="111"/>
      <c r="AI426" s="111"/>
      <c r="AJ426" s="111"/>
    </row>
    <row r="427" spans="1:36" s="73" customFormat="1" ht="15.75" customHeight="1" x14ac:dyDescent="0.25">
      <c r="A427" s="111"/>
      <c r="B427" s="111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  <c r="S427" s="111"/>
      <c r="T427" s="111"/>
      <c r="U427" s="136"/>
      <c r="V427" s="78"/>
      <c r="W427" s="111"/>
      <c r="X427" s="72"/>
      <c r="Y427" s="72"/>
      <c r="Z427" s="72"/>
      <c r="AA427" s="72"/>
      <c r="AB427" s="72"/>
      <c r="AC427" s="72"/>
      <c r="AD427" s="111"/>
      <c r="AE427" s="111"/>
      <c r="AF427" s="111"/>
      <c r="AG427" s="111"/>
      <c r="AH427" s="111"/>
      <c r="AI427" s="111"/>
      <c r="AJ427" s="111"/>
    </row>
    <row r="428" spans="1:36" s="73" customFormat="1" ht="15.75" customHeight="1" x14ac:dyDescent="0.25">
      <c r="A428" s="111"/>
      <c r="B428" s="111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  <c r="S428" s="111"/>
      <c r="T428" s="111"/>
      <c r="U428" s="136"/>
      <c r="V428" s="78"/>
      <c r="W428" s="111"/>
      <c r="X428" s="72"/>
      <c r="Y428" s="72"/>
      <c r="Z428" s="72"/>
      <c r="AA428" s="72"/>
      <c r="AB428" s="72"/>
      <c r="AC428" s="72"/>
      <c r="AD428" s="111"/>
      <c r="AE428" s="111"/>
      <c r="AF428" s="111"/>
      <c r="AG428" s="111"/>
      <c r="AH428" s="111"/>
      <c r="AI428" s="111"/>
      <c r="AJ428" s="111"/>
    </row>
    <row r="429" spans="1:36" s="73" customFormat="1" ht="15.75" customHeight="1" x14ac:dyDescent="0.25">
      <c r="A429" s="111"/>
      <c r="B429" s="111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  <c r="S429" s="111"/>
      <c r="T429" s="111"/>
      <c r="U429" s="136"/>
      <c r="V429" s="78"/>
      <c r="W429" s="111"/>
      <c r="X429" s="72"/>
      <c r="Y429" s="72"/>
      <c r="Z429" s="72"/>
      <c r="AA429" s="72"/>
      <c r="AB429" s="72"/>
      <c r="AC429" s="72"/>
      <c r="AD429" s="111"/>
      <c r="AE429" s="111"/>
      <c r="AF429" s="111"/>
      <c r="AG429" s="111"/>
      <c r="AH429" s="111"/>
      <c r="AI429" s="111"/>
      <c r="AJ429" s="111"/>
    </row>
    <row r="430" spans="1:36" s="73" customFormat="1" ht="15.75" customHeight="1" x14ac:dyDescent="0.25">
      <c r="A430" s="111"/>
      <c r="B430" s="111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  <c r="S430" s="111"/>
      <c r="T430" s="111"/>
      <c r="U430" s="136"/>
      <c r="V430" s="78"/>
      <c r="W430" s="111"/>
      <c r="X430" s="72"/>
      <c r="Y430" s="72"/>
      <c r="Z430" s="72"/>
      <c r="AA430" s="72"/>
      <c r="AB430" s="72"/>
      <c r="AC430" s="72"/>
      <c r="AD430" s="111"/>
      <c r="AE430" s="111"/>
      <c r="AF430" s="111"/>
      <c r="AG430" s="111"/>
      <c r="AH430" s="111"/>
      <c r="AI430" s="111"/>
      <c r="AJ430" s="111"/>
    </row>
    <row r="431" spans="1:36" s="73" customFormat="1" ht="15.75" customHeight="1" x14ac:dyDescent="0.25">
      <c r="A431" s="111"/>
      <c r="B431" s="111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  <c r="T431" s="111"/>
      <c r="U431" s="136"/>
      <c r="V431" s="78"/>
      <c r="W431" s="111"/>
      <c r="X431" s="72"/>
      <c r="Y431" s="72"/>
      <c r="Z431" s="72"/>
      <c r="AA431" s="72"/>
      <c r="AB431" s="72"/>
      <c r="AC431" s="72"/>
      <c r="AD431" s="111"/>
      <c r="AE431" s="111"/>
      <c r="AF431" s="111"/>
      <c r="AG431" s="111"/>
      <c r="AH431" s="111"/>
      <c r="AI431" s="111"/>
      <c r="AJ431" s="111"/>
    </row>
    <row r="432" spans="1:36" s="73" customFormat="1" ht="15.75" customHeight="1" x14ac:dyDescent="0.25">
      <c r="A432" s="111"/>
      <c r="B432" s="111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  <c r="S432" s="111"/>
      <c r="T432" s="111"/>
      <c r="U432" s="136"/>
      <c r="V432" s="78"/>
      <c r="W432" s="111"/>
      <c r="X432" s="72"/>
      <c r="Y432" s="72"/>
      <c r="Z432" s="72"/>
      <c r="AA432" s="72"/>
      <c r="AB432" s="72"/>
      <c r="AC432" s="72"/>
      <c r="AD432" s="111"/>
      <c r="AE432" s="111"/>
      <c r="AF432" s="111"/>
      <c r="AG432" s="111"/>
      <c r="AH432" s="111"/>
      <c r="AI432" s="111"/>
      <c r="AJ432" s="111"/>
    </row>
    <row r="433" spans="1:36" s="73" customFormat="1" ht="15.75" customHeight="1" x14ac:dyDescent="0.25">
      <c r="A433" s="111"/>
      <c r="B433" s="111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  <c r="T433" s="111"/>
      <c r="U433" s="136"/>
      <c r="V433" s="78"/>
      <c r="W433" s="111"/>
      <c r="X433" s="72"/>
      <c r="Y433" s="72"/>
      <c r="Z433" s="72"/>
      <c r="AA433" s="72"/>
      <c r="AB433" s="72"/>
      <c r="AC433" s="72"/>
      <c r="AD433" s="111"/>
      <c r="AE433" s="111"/>
      <c r="AF433" s="111"/>
      <c r="AG433" s="111"/>
      <c r="AH433" s="111"/>
      <c r="AI433" s="111"/>
      <c r="AJ433" s="111"/>
    </row>
    <row r="434" spans="1:36" s="73" customFormat="1" ht="15.75" customHeight="1" x14ac:dyDescent="0.25">
      <c r="A434" s="111"/>
      <c r="B434" s="111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  <c r="S434" s="111"/>
      <c r="T434" s="111"/>
      <c r="U434" s="136"/>
      <c r="V434" s="78"/>
      <c r="W434" s="111"/>
      <c r="X434" s="72"/>
      <c r="Y434" s="72"/>
      <c r="Z434" s="72"/>
      <c r="AA434" s="72"/>
      <c r="AB434" s="72"/>
      <c r="AC434" s="72"/>
      <c r="AD434" s="111"/>
      <c r="AE434" s="111"/>
      <c r="AF434" s="111"/>
      <c r="AG434" s="111"/>
      <c r="AH434" s="111"/>
      <c r="AI434" s="111"/>
      <c r="AJ434" s="111"/>
    </row>
    <row r="435" spans="1:36" s="73" customFormat="1" ht="15.75" customHeight="1" x14ac:dyDescent="0.25">
      <c r="A435" s="111"/>
      <c r="B435" s="111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  <c r="S435" s="111"/>
      <c r="T435" s="111"/>
      <c r="U435" s="136"/>
      <c r="V435" s="78"/>
      <c r="W435" s="111"/>
      <c r="X435" s="72"/>
      <c r="Y435" s="72"/>
      <c r="Z435" s="72"/>
      <c r="AA435" s="72"/>
      <c r="AB435" s="72"/>
      <c r="AC435" s="72"/>
      <c r="AD435" s="111"/>
      <c r="AE435" s="111"/>
      <c r="AF435" s="111"/>
      <c r="AG435" s="111"/>
      <c r="AH435" s="111"/>
      <c r="AI435" s="111"/>
      <c r="AJ435" s="111"/>
    </row>
    <row r="436" spans="1:36" s="73" customFormat="1" ht="15.75" customHeight="1" x14ac:dyDescent="0.25">
      <c r="A436" s="111"/>
      <c r="B436" s="111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  <c r="S436" s="111"/>
      <c r="T436" s="111"/>
      <c r="U436" s="136"/>
      <c r="V436" s="78"/>
      <c r="W436" s="111"/>
      <c r="X436" s="72"/>
      <c r="Y436" s="72"/>
      <c r="Z436" s="72"/>
      <c r="AA436" s="72"/>
      <c r="AB436" s="72"/>
      <c r="AC436" s="72"/>
      <c r="AD436" s="111"/>
      <c r="AE436" s="111"/>
      <c r="AF436" s="111"/>
      <c r="AG436" s="111"/>
      <c r="AH436" s="111"/>
      <c r="AI436" s="111"/>
      <c r="AJ436" s="111"/>
    </row>
    <row r="437" spans="1:36" s="73" customFormat="1" ht="15.75" customHeight="1" x14ac:dyDescent="0.25">
      <c r="A437" s="111"/>
      <c r="B437" s="111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  <c r="S437" s="111"/>
      <c r="T437" s="111"/>
      <c r="U437" s="136"/>
      <c r="V437" s="78"/>
      <c r="W437" s="111"/>
      <c r="X437" s="72"/>
      <c r="Y437" s="72"/>
      <c r="Z437" s="72"/>
      <c r="AA437" s="72"/>
      <c r="AB437" s="72"/>
      <c r="AC437" s="72"/>
      <c r="AD437" s="111"/>
      <c r="AE437" s="111"/>
      <c r="AF437" s="111"/>
      <c r="AG437" s="111"/>
      <c r="AH437" s="111"/>
      <c r="AI437" s="111"/>
      <c r="AJ437" s="111"/>
    </row>
    <row r="438" spans="1:36" s="73" customFormat="1" ht="15.75" customHeight="1" x14ac:dyDescent="0.25">
      <c r="A438" s="111"/>
      <c r="B438" s="111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  <c r="S438" s="111"/>
      <c r="T438" s="111"/>
      <c r="U438" s="136"/>
      <c r="V438" s="78"/>
      <c r="W438" s="111"/>
      <c r="X438" s="72"/>
      <c r="Y438" s="72"/>
      <c r="Z438" s="72"/>
      <c r="AA438" s="72"/>
      <c r="AB438" s="72"/>
      <c r="AC438" s="72"/>
      <c r="AD438" s="111"/>
      <c r="AE438" s="111"/>
      <c r="AF438" s="111"/>
      <c r="AG438" s="111"/>
      <c r="AH438" s="111"/>
      <c r="AI438" s="111"/>
      <c r="AJ438" s="111"/>
    </row>
    <row r="439" spans="1:36" s="73" customFormat="1" ht="15.75" customHeight="1" x14ac:dyDescent="0.25">
      <c r="A439" s="111"/>
      <c r="B439" s="111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  <c r="S439" s="111"/>
      <c r="T439" s="111"/>
      <c r="U439" s="136"/>
      <c r="V439" s="78"/>
      <c r="W439" s="111"/>
      <c r="X439" s="72"/>
      <c r="Y439" s="72"/>
      <c r="Z439" s="72"/>
      <c r="AA439" s="72"/>
      <c r="AB439" s="72"/>
      <c r="AC439" s="72"/>
      <c r="AD439" s="111"/>
      <c r="AE439" s="111"/>
      <c r="AF439" s="111"/>
      <c r="AG439" s="111"/>
      <c r="AH439" s="111"/>
      <c r="AI439" s="111"/>
      <c r="AJ439" s="111"/>
    </row>
    <row r="440" spans="1:36" s="73" customFormat="1" ht="15.75" customHeight="1" x14ac:dyDescent="0.25">
      <c r="A440" s="111"/>
      <c r="B440" s="111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  <c r="S440" s="111"/>
      <c r="T440" s="111"/>
      <c r="U440" s="136"/>
      <c r="V440" s="78"/>
      <c r="W440" s="111"/>
      <c r="X440" s="72"/>
      <c r="Y440" s="72"/>
      <c r="Z440" s="72"/>
      <c r="AA440" s="72"/>
      <c r="AB440" s="72"/>
      <c r="AC440" s="72"/>
      <c r="AD440" s="111"/>
      <c r="AE440" s="111"/>
      <c r="AF440" s="111"/>
      <c r="AG440" s="111"/>
      <c r="AH440" s="111"/>
      <c r="AI440" s="111"/>
      <c r="AJ440" s="111"/>
    </row>
    <row r="441" spans="1:36" s="73" customFormat="1" ht="15.75" customHeight="1" x14ac:dyDescent="0.25">
      <c r="A441" s="111"/>
      <c r="B441" s="111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  <c r="S441" s="111"/>
      <c r="T441" s="111"/>
      <c r="U441" s="136"/>
      <c r="V441" s="78"/>
      <c r="W441" s="111"/>
      <c r="X441" s="72"/>
      <c r="Y441" s="72"/>
      <c r="Z441" s="72"/>
      <c r="AA441" s="72"/>
      <c r="AB441" s="72"/>
      <c r="AC441" s="72"/>
      <c r="AD441" s="111"/>
      <c r="AE441" s="111"/>
      <c r="AF441" s="111"/>
      <c r="AG441" s="111"/>
      <c r="AH441" s="111"/>
      <c r="AI441" s="111"/>
      <c r="AJ441" s="111"/>
    </row>
    <row r="442" spans="1:36" s="73" customFormat="1" ht="15.75" customHeight="1" x14ac:dyDescent="0.25">
      <c r="A442" s="111"/>
      <c r="B442" s="111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  <c r="S442" s="111"/>
      <c r="T442" s="111"/>
      <c r="U442" s="136"/>
      <c r="V442" s="78"/>
      <c r="W442" s="111"/>
      <c r="X442" s="72"/>
      <c r="Y442" s="72"/>
      <c r="Z442" s="72"/>
      <c r="AA442" s="72"/>
      <c r="AB442" s="72"/>
      <c r="AC442" s="72"/>
      <c r="AD442" s="111"/>
      <c r="AE442" s="111"/>
      <c r="AF442" s="111"/>
      <c r="AG442" s="111"/>
      <c r="AH442" s="111"/>
      <c r="AI442" s="111"/>
      <c r="AJ442" s="111"/>
    </row>
    <row r="443" spans="1:36" s="73" customFormat="1" ht="15.75" customHeight="1" x14ac:dyDescent="0.25">
      <c r="A443" s="111"/>
      <c r="B443" s="111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  <c r="S443" s="111"/>
      <c r="T443" s="111"/>
      <c r="U443" s="136"/>
      <c r="V443" s="78"/>
      <c r="W443" s="111"/>
      <c r="X443" s="72"/>
      <c r="Y443" s="72"/>
      <c r="Z443" s="72"/>
      <c r="AA443" s="72"/>
      <c r="AB443" s="72"/>
      <c r="AC443" s="72"/>
      <c r="AD443" s="111"/>
      <c r="AE443" s="111"/>
      <c r="AF443" s="111"/>
      <c r="AG443" s="111"/>
      <c r="AH443" s="111"/>
      <c r="AI443" s="111"/>
      <c r="AJ443" s="111"/>
    </row>
    <row r="444" spans="1:36" s="73" customFormat="1" ht="15.75" customHeight="1" x14ac:dyDescent="0.25">
      <c r="A444" s="111"/>
      <c r="B444" s="111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  <c r="S444" s="111"/>
      <c r="T444" s="111"/>
      <c r="U444" s="136"/>
      <c r="V444" s="78"/>
      <c r="W444" s="111"/>
      <c r="X444" s="72"/>
      <c r="Y444" s="72"/>
      <c r="Z444" s="72"/>
      <c r="AA444" s="72"/>
      <c r="AB444" s="72"/>
      <c r="AC444" s="72"/>
      <c r="AD444" s="111"/>
      <c r="AE444" s="111"/>
      <c r="AF444" s="111"/>
      <c r="AG444" s="111"/>
      <c r="AH444" s="111"/>
      <c r="AI444" s="111"/>
      <c r="AJ444" s="111"/>
    </row>
    <row r="445" spans="1:36" s="73" customFormat="1" ht="15.75" customHeight="1" x14ac:dyDescent="0.25">
      <c r="A445" s="111"/>
      <c r="B445" s="111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  <c r="S445" s="111"/>
      <c r="T445" s="111"/>
      <c r="U445" s="136"/>
      <c r="V445" s="78"/>
      <c r="W445" s="111"/>
      <c r="X445" s="72"/>
      <c r="Y445" s="72"/>
      <c r="Z445" s="72"/>
      <c r="AA445" s="72"/>
      <c r="AB445" s="72"/>
      <c r="AC445" s="72"/>
      <c r="AD445" s="111"/>
      <c r="AE445" s="111"/>
      <c r="AF445" s="111"/>
      <c r="AG445" s="111"/>
      <c r="AH445" s="111"/>
      <c r="AI445" s="111"/>
      <c r="AJ445" s="111"/>
    </row>
    <row r="446" spans="1:36" s="73" customFormat="1" ht="15.75" customHeight="1" x14ac:dyDescent="0.25">
      <c r="A446" s="111"/>
      <c r="B446" s="111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  <c r="S446" s="111"/>
      <c r="T446" s="111"/>
      <c r="U446" s="136"/>
      <c r="V446" s="78"/>
      <c r="W446" s="111"/>
      <c r="X446" s="72"/>
      <c r="Y446" s="72"/>
      <c r="Z446" s="72"/>
      <c r="AA446" s="72"/>
      <c r="AB446" s="72"/>
      <c r="AC446" s="72"/>
      <c r="AD446" s="111"/>
      <c r="AE446" s="111"/>
      <c r="AF446" s="111"/>
      <c r="AG446" s="111"/>
      <c r="AH446" s="111"/>
      <c r="AI446" s="111"/>
      <c r="AJ446" s="111"/>
    </row>
    <row r="447" spans="1:36" s="73" customFormat="1" ht="15.75" customHeight="1" x14ac:dyDescent="0.25">
      <c r="A447" s="111"/>
      <c r="B447" s="111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  <c r="S447" s="111"/>
      <c r="T447" s="111"/>
      <c r="U447" s="136"/>
      <c r="V447" s="78"/>
      <c r="W447" s="111"/>
      <c r="X447" s="72"/>
      <c r="Y447" s="72"/>
      <c r="Z447" s="72"/>
      <c r="AA447" s="72"/>
      <c r="AB447" s="72"/>
      <c r="AC447" s="72"/>
      <c r="AD447" s="111"/>
      <c r="AE447" s="111"/>
      <c r="AF447" s="111"/>
      <c r="AG447" s="111"/>
      <c r="AH447" s="111"/>
      <c r="AI447" s="111"/>
      <c r="AJ447" s="111"/>
    </row>
    <row r="448" spans="1:36" s="73" customFormat="1" ht="15.75" customHeight="1" x14ac:dyDescent="0.25">
      <c r="A448" s="111"/>
      <c r="B448" s="111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  <c r="S448" s="111"/>
      <c r="T448" s="111"/>
      <c r="U448" s="136"/>
      <c r="V448" s="78"/>
      <c r="W448" s="111"/>
      <c r="X448" s="72"/>
      <c r="Y448" s="72"/>
      <c r="Z448" s="72"/>
      <c r="AA448" s="72"/>
      <c r="AB448" s="72"/>
      <c r="AC448" s="72"/>
      <c r="AD448" s="111"/>
      <c r="AE448" s="111"/>
      <c r="AF448" s="111"/>
      <c r="AG448" s="111"/>
      <c r="AH448" s="111"/>
      <c r="AI448" s="111"/>
      <c r="AJ448" s="111"/>
    </row>
    <row r="449" spans="1:36" s="73" customFormat="1" ht="15.75" customHeight="1" x14ac:dyDescent="0.25">
      <c r="A449" s="111"/>
      <c r="B449" s="111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  <c r="S449" s="111"/>
      <c r="T449" s="111"/>
      <c r="U449" s="136"/>
      <c r="V449" s="78"/>
      <c r="W449" s="111"/>
      <c r="X449" s="72"/>
      <c r="Y449" s="72"/>
      <c r="Z449" s="72"/>
      <c r="AA449" s="72"/>
      <c r="AB449" s="72"/>
      <c r="AC449" s="72"/>
      <c r="AD449" s="111"/>
      <c r="AE449" s="111"/>
      <c r="AF449" s="111"/>
      <c r="AG449" s="111"/>
      <c r="AH449" s="111"/>
      <c r="AI449" s="111"/>
      <c r="AJ449" s="111"/>
    </row>
    <row r="450" spans="1:36" s="73" customFormat="1" ht="15.75" customHeight="1" x14ac:dyDescent="0.25">
      <c r="A450" s="111"/>
      <c r="B450" s="111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  <c r="S450" s="111"/>
      <c r="T450" s="111"/>
      <c r="U450" s="136"/>
      <c r="V450" s="78"/>
      <c r="W450" s="111"/>
      <c r="X450" s="72"/>
      <c r="Y450" s="72"/>
      <c r="Z450" s="72"/>
      <c r="AA450" s="72"/>
      <c r="AB450" s="72"/>
      <c r="AC450" s="72"/>
      <c r="AD450" s="111"/>
      <c r="AE450" s="111"/>
      <c r="AF450" s="111"/>
      <c r="AG450" s="111"/>
      <c r="AH450" s="111"/>
      <c r="AI450" s="111"/>
      <c r="AJ450" s="111"/>
    </row>
    <row r="451" spans="1:36" s="73" customFormat="1" ht="15.75" customHeight="1" x14ac:dyDescent="0.25">
      <c r="A451" s="111"/>
      <c r="B451" s="111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  <c r="S451" s="111"/>
      <c r="T451" s="111"/>
      <c r="U451" s="136"/>
      <c r="V451" s="78"/>
      <c r="W451" s="111"/>
      <c r="X451" s="72"/>
      <c r="Y451" s="72"/>
      <c r="Z451" s="72"/>
      <c r="AA451" s="72"/>
      <c r="AB451" s="72"/>
      <c r="AC451" s="72"/>
      <c r="AD451" s="111"/>
      <c r="AE451" s="111"/>
      <c r="AF451" s="111"/>
      <c r="AG451" s="111"/>
      <c r="AH451" s="111"/>
      <c r="AI451" s="111"/>
      <c r="AJ451" s="111"/>
    </row>
    <row r="452" spans="1:36" s="73" customFormat="1" ht="15.75" customHeight="1" x14ac:dyDescent="0.25">
      <c r="A452" s="111"/>
      <c r="B452" s="111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  <c r="S452" s="111"/>
      <c r="T452" s="111"/>
      <c r="U452" s="136"/>
      <c r="V452" s="78"/>
      <c r="W452" s="111"/>
      <c r="X452" s="72"/>
      <c r="Y452" s="72"/>
      <c r="Z452" s="72"/>
      <c r="AA452" s="72"/>
      <c r="AB452" s="72"/>
      <c r="AC452" s="72"/>
      <c r="AD452" s="111"/>
      <c r="AE452" s="111"/>
      <c r="AF452" s="111"/>
      <c r="AG452" s="111"/>
      <c r="AH452" s="111"/>
      <c r="AI452" s="111"/>
      <c r="AJ452" s="111"/>
    </row>
    <row r="453" spans="1:36" s="73" customFormat="1" ht="15.75" customHeight="1" x14ac:dyDescent="0.25">
      <c r="A453" s="111"/>
      <c r="B453" s="111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  <c r="S453" s="111"/>
      <c r="T453" s="111"/>
      <c r="U453" s="136"/>
      <c r="V453" s="78"/>
      <c r="W453" s="111"/>
      <c r="X453" s="72"/>
      <c r="Y453" s="72"/>
      <c r="Z453" s="72"/>
      <c r="AA453" s="72"/>
      <c r="AB453" s="72"/>
      <c r="AC453" s="72"/>
      <c r="AD453" s="111"/>
      <c r="AE453" s="111"/>
      <c r="AF453" s="111"/>
      <c r="AG453" s="111"/>
      <c r="AH453" s="111"/>
      <c r="AI453" s="111"/>
      <c r="AJ453" s="111"/>
    </row>
    <row r="454" spans="1:36" s="73" customFormat="1" ht="15.75" customHeight="1" x14ac:dyDescent="0.25">
      <c r="A454" s="111"/>
      <c r="B454" s="111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  <c r="S454" s="111"/>
      <c r="T454" s="111"/>
      <c r="U454" s="136"/>
      <c r="V454" s="78"/>
      <c r="W454" s="111"/>
      <c r="X454" s="72"/>
      <c r="Y454" s="72"/>
      <c r="Z454" s="72"/>
      <c r="AA454" s="72"/>
      <c r="AB454" s="72"/>
      <c r="AC454" s="72"/>
      <c r="AD454" s="111"/>
      <c r="AE454" s="111"/>
      <c r="AF454" s="111"/>
      <c r="AG454" s="111"/>
      <c r="AH454" s="111"/>
      <c r="AI454" s="111"/>
      <c r="AJ454" s="111"/>
    </row>
    <row r="455" spans="1:36" s="73" customFormat="1" ht="15.75" customHeight="1" x14ac:dyDescent="0.25">
      <c r="A455" s="111"/>
      <c r="B455" s="111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  <c r="S455" s="111"/>
      <c r="T455" s="111"/>
      <c r="U455" s="136"/>
      <c r="V455" s="78"/>
      <c r="W455" s="111"/>
      <c r="X455" s="72"/>
      <c r="Y455" s="72"/>
      <c r="Z455" s="72"/>
      <c r="AA455" s="72"/>
      <c r="AB455" s="72"/>
      <c r="AC455" s="72"/>
      <c r="AD455" s="111"/>
      <c r="AE455" s="111"/>
      <c r="AF455" s="111"/>
      <c r="AG455" s="111"/>
      <c r="AH455" s="111"/>
      <c r="AI455" s="111"/>
      <c r="AJ455" s="111"/>
    </row>
    <row r="456" spans="1:36" s="73" customFormat="1" ht="15.75" customHeight="1" x14ac:dyDescent="0.25">
      <c r="A456" s="111"/>
      <c r="B456" s="111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  <c r="S456" s="111"/>
      <c r="T456" s="111"/>
      <c r="U456" s="136"/>
      <c r="V456" s="78"/>
      <c r="W456" s="111"/>
      <c r="X456" s="72"/>
      <c r="Y456" s="72"/>
      <c r="Z456" s="72"/>
      <c r="AA456" s="72"/>
      <c r="AB456" s="72"/>
      <c r="AC456" s="72"/>
      <c r="AD456" s="111"/>
      <c r="AE456" s="111"/>
      <c r="AF456" s="111"/>
      <c r="AG456" s="111"/>
      <c r="AH456" s="111"/>
      <c r="AI456" s="111"/>
      <c r="AJ456" s="111"/>
    </row>
    <row r="457" spans="1:36" s="73" customFormat="1" ht="15.75" customHeight="1" x14ac:dyDescent="0.25">
      <c r="A457" s="111"/>
      <c r="B457" s="111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  <c r="S457" s="111"/>
      <c r="T457" s="111"/>
      <c r="U457" s="136"/>
      <c r="V457" s="78"/>
      <c r="W457" s="111"/>
      <c r="X457" s="72"/>
      <c r="Y457" s="72"/>
      <c r="Z457" s="72"/>
      <c r="AA457" s="72"/>
      <c r="AB457" s="72"/>
      <c r="AC457" s="72"/>
      <c r="AD457" s="111"/>
      <c r="AE457" s="111"/>
      <c r="AF457" s="111"/>
      <c r="AG457" s="111"/>
      <c r="AH457" s="111"/>
      <c r="AI457" s="111"/>
      <c r="AJ457" s="111"/>
    </row>
    <row r="458" spans="1:36" s="73" customFormat="1" ht="15.75" customHeight="1" x14ac:dyDescent="0.25">
      <c r="A458" s="111"/>
      <c r="B458" s="111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  <c r="S458" s="111"/>
      <c r="T458" s="111"/>
      <c r="U458" s="136"/>
      <c r="V458" s="78"/>
      <c r="W458" s="111"/>
      <c r="X458" s="72"/>
      <c r="Y458" s="72"/>
      <c r="Z458" s="72"/>
      <c r="AA458" s="72"/>
      <c r="AB458" s="72"/>
      <c r="AC458" s="72"/>
      <c r="AD458" s="111"/>
      <c r="AE458" s="111"/>
      <c r="AF458" s="111"/>
      <c r="AG458" s="111"/>
      <c r="AH458" s="111"/>
      <c r="AI458" s="111"/>
      <c r="AJ458" s="111"/>
    </row>
    <row r="459" spans="1:36" s="73" customFormat="1" ht="15.75" customHeight="1" x14ac:dyDescent="0.25">
      <c r="A459" s="111"/>
      <c r="B459" s="111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  <c r="S459" s="111"/>
      <c r="T459" s="111"/>
      <c r="U459" s="136"/>
      <c r="V459" s="78"/>
      <c r="W459" s="111"/>
      <c r="X459" s="72"/>
      <c r="Y459" s="72"/>
      <c r="Z459" s="72"/>
      <c r="AA459" s="72"/>
      <c r="AB459" s="72"/>
      <c r="AC459" s="72"/>
      <c r="AD459" s="111"/>
      <c r="AE459" s="111"/>
      <c r="AF459" s="111"/>
      <c r="AG459" s="111"/>
      <c r="AH459" s="111"/>
      <c r="AI459" s="111"/>
      <c r="AJ459" s="111"/>
    </row>
    <row r="460" spans="1:36" s="73" customFormat="1" ht="15.75" customHeight="1" x14ac:dyDescent="0.25">
      <c r="A460" s="111"/>
      <c r="B460" s="111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  <c r="S460" s="111"/>
      <c r="T460" s="111"/>
      <c r="U460" s="136"/>
      <c r="V460" s="78"/>
      <c r="W460" s="111"/>
      <c r="X460" s="72"/>
      <c r="Y460" s="72"/>
      <c r="Z460" s="72"/>
      <c r="AA460" s="72"/>
      <c r="AB460" s="72"/>
      <c r="AC460" s="72"/>
      <c r="AD460" s="111"/>
      <c r="AE460" s="111"/>
      <c r="AF460" s="111"/>
      <c r="AG460" s="111"/>
      <c r="AH460" s="111"/>
      <c r="AI460" s="111"/>
      <c r="AJ460" s="111"/>
    </row>
    <row r="461" spans="1:36" s="73" customFormat="1" ht="15.75" customHeight="1" x14ac:dyDescent="0.25">
      <c r="A461" s="111"/>
      <c r="B461" s="111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  <c r="S461" s="111"/>
      <c r="T461" s="111"/>
      <c r="U461" s="136"/>
      <c r="V461" s="78"/>
      <c r="W461" s="111"/>
      <c r="X461" s="72"/>
      <c r="Y461" s="72"/>
      <c r="Z461" s="72"/>
      <c r="AA461" s="72"/>
      <c r="AB461" s="72"/>
      <c r="AC461" s="72"/>
      <c r="AD461" s="111"/>
      <c r="AE461" s="111"/>
      <c r="AF461" s="111"/>
      <c r="AG461" s="111"/>
      <c r="AH461" s="111"/>
      <c r="AI461" s="111"/>
      <c r="AJ461" s="111"/>
    </row>
    <row r="462" spans="1:36" s="73" customFormat="1" ht="15.75" customHeight="1" x14ac:dyDescent="0.25">
      <c r="A462" s="111"/>
      <c r="B462" s="111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  <c r="S462" s="111"/>
      <c r="T462" s="111"/>
      <c r="U462" s="136"/>
      <c r="V462" s="78"/>
      <c r="W462" s="111"/>
      <c r="X462" s="72"/>
      <c r="Y462" s="72"/>
      <c r="Z462" s="72"/>
      <c r="AA462" s="72"/>
      <c r="AB462" s="72"/>
      <c r="AC462" s="72"/>
      <c r="AD462" s="111"/>
      <c r="AE462" s="111"/>
      <c r="AF462" s="111"/>
      <c r="AG462" s="111"/>
      <c r="AH462" s="111"/>
      <c r="AI462" s="111"/>
      <c r="AJ462" s="111"/>
    </row>
    <row r="463" spans="1:36" s="73" customFormat="1" ht="15.75" customHeight="1" x14ac:dyDescent="0.25">
      <c r="A463" s="111"/>
      <c r="B463" s="111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  <c r="S463" s="111"/>
      <c r="T463" s="111"/>
      <c r="U463" s="136"/>
      <c r="V463" s="78"/>
      <c r="W463" s="111"/>
      <c r="X463" s="72"/>
      <c r="Y463" s="72"/>
      <c r="Z463" s="72"/>
      <c r="AA463" s="72"/>
      <c r="AB463" s="72"/>
      <c r="AC463" s="72"/>
      <c r="AD463" s="111"/>
      <c r="AE463" s="111"/>
      <c r="AF463" s="111"/>
      <c r="AG463" s="111"/>
      <c r="AH463" s="111"/>
      <c r="AI463" s="111"/>
      <c r="AJ463" s="111"/>
    </row>
    <row r="464" spans="1:36" s="73" customFormat="1" ht="15.75" customHeight="1" x14ac:dyDescent="0.25">
      <c r="A464" s="111"/>
      <c r="B464" s="111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  <c r="S464" s="111"/>
      <c r="T464" s="111"/>
      <c r="U464" s="136"/>
      <c r="V464" s="78"/>
      <c r="W464" s="111"/>
      <c r="X464" s="72"/>
      <c r="Y464" s="72"/>
      <c r="Z464" s="72"/>
      <c r="AA464" s="72"/>
      <c r="AB464" s="72"/>
      <c r="AC464" s="72"/>
      <c r="AD464" s="111"/>
      <c r="AE464" s="111"/>
      <c r="AF464" s="111"/>
      <c r="AG464" s="111"/>
      <c r="AH464" s="111"/>
      <c r="AI464" s="111"/>
      <c r="AJ464" s="111"/>
    </row>
    <row r="465" spans="1:36" s="73" customFormat="1" ht="15.75" customHeight="1" x14ac:dyDescent="0.25">
      <c r="A465" s="111"/>
      <c r="B465" s="111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  <c r="S465" s="111"/>
      <c r="T465" s="111"/>
      <c r="U465" s="136"/>
      <c r="V465" s="78"/>
      <c r="W465" s="111"/>
      <c r="X465" s="72"/>
      <c r="Y465" s="72"/>
      <c r="Z465" s="72"/>
      <c r="AA465" s="72"/>
      <c r="AB465" s="72"/>
      <c r="AC465" s="72"/>
      <c r="AD465" s="111"/>
      <c r="AE465" s="111"/>
      <c r="AF465" s="111"/>
      <c r="AG465" s="111"/>
      <c r="AH465" s="111"/>
      <c r="AI465" s="111"/>
      <c r="AJ465" s="111"/>
    </row>
    <row r="466" spans="1:36" s="73" customFormat="1" ht="15.75" customHeight="1" x14ac:dyDescent="0.25">
      <c r="A466" s="111"/>
      <c r="B466" s="111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  <c r="T466" s="111"/>
      <c r="U466" s="136"/>
      <c r="V466" s="78"/>
      <c r="W466" s="111"/>
      <c r="X466" s="72"/>
      <c r="Y466" s="72"/>
      <c r="Z466" s="72"/>
      <c r="AA466" s="72"/>
      <c r="AB466" s="72"/>
      <c r="AC466" s="72"/>
      <c r="AD466" s="111"/>
      <c r="AE466" s="111"/>
      <c r="AF466" s="111"/>
      <c r="AG466" s="111"/>
      <c r="AH466" s="111"/>
      <c r="AI466" s="111"/>
      <c r="AJ466" s="111"/>
    </row>
    <row r="467" spans="1:36" s="73" customFormat="1" ht="15.75" customHeight="1" x14ac:dyDescent="0.25">
      <c r="A467" s="111"/>
      <c r="B467" s="111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  <c r="S467" s="111"/>
      <c r="T467" s="111"/>
      <c r="U467" s="136"/>
      <c r="V467" s="78"/>
      <c r="W467" s="111"/>
      <c r="X467" s="72"/>
      <c r="Y467" s="72"/>
      <c r="Z467" s="72"/>
      <c r="AA467" s="72"/>
      <c r="AB467" s="72"/>
      <c r="AC467" s="72"/>
      <c r="AD467" s="111"/>
      <c r="AE467" s="111"/>
      <c r="AF467" s="111"/>
      <c r="AG467" s="111"/>
      <c r="AH467" s="111"/>
      <c r="AI467" s="111"/>
      <c r="AJ467" s="111"/>
    </row>
    <row r="468" spans="1:36" s="73" customFormat="1" ht="15.75" customHeight="1" x14ac:dyDescent="0.25">
      <c r="A468" s="111"/>
      <c r="B468" s="111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  <c r="S468" s="111"/>
      <c r="T468" s="111"/>
      <c r="U468" s="136"/>
      <c r="V468" s="78"/>
      <c r="W468" s="111"/>
      <c r="X468" s="72"/>
      <c r="Y468" s="72"/>
      <c r="Z468" s="72"/>
      <c r="AA468" s="72"/>
      <c r="AB468" s="72"/>
      <c r="AC468" s="72"/>
      <c r="AD468" s="111"/>
      <c r="AE468" s="111"/>
      <c r="AF468" s="111"/>
      <c r="AG468" s="111"/>
      <c r="AH468" s="111"/>
      <c r="AI468" s="111"/>
      <c r="AJ468" s="111"/>
    </row>
    <row r="469" spans="1:36" s="73" customFormat="1" ht="15.75" customHeight="1" x14ac:dyDescent="0.25">
      <c r="A469" s="111"/>
      <c r="B469" s="111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  <c r="S469" s="111"/>
      <c r="T469" s="111"/>
      <c r="U469" s="136"/>
      <c r="V469" s="78"/>
      <c r="W469" s="111"/>
      <c r="X469" s="72"/>
      <c r="Y469" s="72"/>
      <c r="Z469" s="72"/>
      <c r="AA469" s="72"/>
      <c r="AB469" s="72"/>
      <c r="AC469" s="72"/>
      <c r="AD469" s="111"/>
      <c r="AE469" s="111"/>
      <c r="AF469" s="111"/>
      <c r="AG469" s="111"/>
      <c r="AH469" s="111"/>
      <c r="AI469" s="111"/>
      <c r="AJ469" s="111"/>
    </row>
    <row r="470" spans="1:36" s="73" customFormat="1" ht="15.75" customHeight="1" x14ac:dyDescent="0.25">
      <c r="A470" s="111"/>
      <c r="B470" s="111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  <c r="S470" s="111"/>
      <c r="T470" s="111"/>
      <c r="U470" s="136"/>
      <c r="V470" s="78"/>
      <c r="W470" s="111"/>
      <c r="X470" s="72"/>
      <c r="Y470" s="72"/>
      <c r="Z470" s="72"/>
      <c r="AA470" s="72"/>
      <c r="AB470" s="72"/>
      <c r="AC470" s="72"/>
      <c r="AD470" s="111"/>
      <c r="AE470" s="111"/>
      <c r="AF470" s="111"/>
      <c r="AG470" s="111"/>
      <c r="AH470" s="111"/>
      <c r="AI470" s="111"/>
      <c r="AJ470" s="111"/>
    </row>
    <row r="471" spans="1:36" s="73" customFormat="1" ht="15.75" customHeight="1" x14ac:dyDescent="0.25">
      <c r="A471" s="111"/>
      <c r="B471" s="111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  <c r="S471" s="111"/>
      <c r="T471" s="111"/>
      <c r="U471" s="136"/>
      <c r="V471" s="78"/>
      <c r="W471" s="111"/>
      <c r="X471" s="72"/>
      <c r="Y471" s="72"/>
      <c r="Z471" s="72"/>
      <c r="AA471" s="72"/>
      <c r="AB471" s="72"/>
      <c r="AC471" s="72"/>
      <c r="AD471" s="111"/>
      <c r="AE471" s="111"/>
      <c r="AF471" s="111"/>
      <c r="AG471" s="111"/>
      <c r="AH471" s="111"/>
      <c r="AI471" s="111"/>
      <c r="AJ471" s="111"/>
    </row>
    <row r="472" spans="1:36" s="73" customFormat="1" ht="15.75" customHeight="1" x14ac:dyDescent="0.25">
      <c r="A472" s="111"/>
      <c r="B472" s="111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  <c r="S472" s="111"/>
      <c r="T472" s="111"/>
      <c r="U472" s="136"/>
      <c r="V472" s="78"/>
      <c r="W472" s="111"/>
      <c r="X472" s="72"/>
      <c r="Y472" s="72"/>
      <c r="Z472" s="72"/>
      <c r="AA472" s="72"/>
      <c r="AB472" s="72"/>
      <c r="AC472" s="72"/>
      <c r="AD472" s="111"/>
      <c r="AE472" s="111"/>
      <c r="AF472" s="111"/>
      <c r="AG472" s="111"/>
      <c r="AH472" s="111"/>
      <c r="AI472" s="111"/>
      <c r="AJ472" s="111"/>
    </row>
    <row r="473" spans="1:36" s="73" customFormat="1" ht="15.75" customHeight="1" x14ac:dyDescent="0.25">
      <c r="A473" s="111"/>
      <c r="B473" s="111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  <c r="S473" s="111"/>
      <c r="T473" s="111"/>
      <c r="U473" s="136"/>
      <c r="V473" s="78"/>
      <c r="W473" s="111"/>
      <c r="X473" s="72"/>
      <c r="Y473" s="72"/>
      <c r="Z473" s="72"/>
      <c r="AA473" s="72"/>
      <c r="AB473" s="72"/>
      <c r="AC473" s="72"/>
      <c r="AD473" s="111"/>
      <c r="AE473" s="111"/>
      <c r="AF473" s="111"/>
      <c r="AG473" s="111"/>
      <c r="AH473" s="111"/>
      <c r="AI473" s="111"/>
      <c r="AJ473" s="111"/>
    </row>
    <row r="474" spans="1:36" s="73" customFormat="1" ht="15.75" customHeight="1" x14ac:dyDescent="0.25">
      <c r="A474" s="111"/>
      <c r="B474" s="111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  <c r="S474" s="111"/>
      <c r="T474" s="111"/>
      <c r="U474" s="136"/>
      <c r="V474" s="78"/>
      <c r="W474" s="111"/>
      <c r="X474" s="72"/>
      <c r="Y474" s="72"/>
      <c r="Z474" s="72"/>
      <c r="AA474" s="72"/>
      <c r="AB474" s="72"/>
      <c r="AC474" s="72"/>
      <c r="AD474" s="111"/>
      <c r="AE474" s="111"/>
      <c r="AF474" s="111"/>
      <c r="AG474" s="111"/>
      <c r="AH474" s="111"/>
      <c r="AI474" s="111"/>
      <c r="AJ474" s="111"/>
    </row>
    <row r="475" spans="1:36" s="73" customFormat="1" ht="15.75" customHeight="1" x14ac:dyDescent="0.25">
      <c r="A475" s="111"/>
      <c r="B475" s="111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  <c r="S475" s="111"/>
      <c r="T475" s="111"/>
      <c r="U475" s="136"/>
      <c r="V475" s="78"/>
      <c r="W475" s="111"/>
      <c r="X475" s="72"/>
      <c r="Y475" s="72"/>
      <c r="Z475" s="72"/>
      <c r="AA475" s="72"/>
      <c r="AB475" s="72"/>
      <c r="AC475" s="72"/>
      <c r="AD475" s="111"/>
      <c r="AE475" s="111"/>
      <c r="AF475" s="111"/>
      <c r="AG475" s="111"/>
      <c r="AH475" s="111"/>
      <c r="AI475" s="111"/>
      <c r="AJ475" s="111"/>
    </row>
    <row r="476" spans="1:36" s="73" customFormat="1" ht="15.75" customHeight="1" x14ac:dyDescent="0.25">
      <c r="A476" s="111"/>
      <c r="B476" s="111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  <c r="S476" s="111"/>
      <c r="T476" s="111"/>
      <c r="U476" s="136"/>
      <c r="V476" s="78"/>
      <c r="W476" s="111"/>
      <c r="X476" s="72"/>
      <c r="Y476" s="72"/>
      <c r="Z476" s="72"/>
      <c r="AA476" s="72"/>
      <c r="AB476" s="72"/>
      <c r="AC476" s="72"/>
      <c r="AD476" s="111"/>
      <c r="AE476" s="111"/>
      <c r="AF476" s="111"/>
      <c r="AG476" s="111"/>
      <c r="AH476" s="111"/>
      <c r="AI476" s="111"/>
      <c r="AJ476" s="111"/>
    </row>
    <row r="477" spans="1:36" s="73" customFormat="1" ht="15.75" customHeight="1" x14ac:dyDescent="0.25">
      <c r="A477" s="111"/>
      <c r="B477" s="111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  <c r="S477" s="111"/>
      <c r="T477" s="111"/>
      <c r="U477" s="136"/>
      <c r="V477" s="78"/>
      <c r="W477" s="111"/>
      <c r="X477" s="72"/>
      <c r="Y477" s="72"/>
      <c r="Z477" s="72"/>
      <c r="AA477" s="72"/>
      <c r="AB477" s="72"/>
      <c r="AC477" s="72"/>
      <c r="AD477" s="111"/>
      <c r="AE477" s="111"/>
      <c r="AF477" s="111"/>
      <c r="AG477" s="111"/>
      <c r="AH477" s="111"/>
      <c r="AI477" s="111"/>
      <c r="AJ477" s="111"/>
    </row>
    <row r="478" spans="1:36" s="73" customFormat="1" ht="15.75" customHeight="1" x14ac:dyDescent="0.25">
      <c r="A478" s="111"/>
      <c r="B478" s="111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  <c r="S478" s="111"/>
      <c r="T478" s="111"/>
      <c r="U478" s="136"/>
      <c r="V478" s="78"/>
      <c r="W478" s="111"/>
      <c r="X478" s="72"/>
      <c r="Y478" s="72"/>
      <c r="Z478" s="72"/>
      <c r="AA478" s="72"/>
      <c r="AB478" s="72"/>
      <c r="AC478" s="72"/>
      <c r="AD478" s="111"/>
      <c r="AE478" s="111"/>
      <c r="AF478" s="111"/>
      <c r="AG478" s="111"/>
      <c r="AH478" s="111"/>
      <c r="AI478" s="111"/>
      <c r="AJ478" s="111"/>
    </row>
    <row r="479" spans="1:36" s="73" customFormat="1" ht="15.75" customHeight="1" x14ac:dyDescent="0.25">
      <c r="A479" s="111"/>
      <c r="B479" s="111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  <c r="S479" s="111"/>
      <c r="T479" s="111"/>
      <c r="U479" s="136"/>
      <c r="V479" s="78"/>
      <c r="W479" s="111"/>
      <c r="X479" s="72"/>
      <c r="Y479" s="72"/>
      <c r="Z479" s="72"/>
      <c r="AA479" s="72"/>
      <c r="AB479" s="72"/>
      <c r="AC479" s="72"/>
      <c r="AD479" s="111"/>
      <c r="AE479" s="111"/>
      <c r="AF479" s="111"/>
      <c r="AG479" s="111"/>
      <c r="AH479" s="111"/>
      <c r="AI479" s="111"/>
      <c r="AJ479" s="111"/>
    </row>
    <row r="480" spans="1:36" s="73" customFormat="1" ht="15.75" customHeight="1" x14ac:dyDescent="0.25">
      <c r="A480" s="111"/>
      <c r="B480" s="111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  <c r="S480" s="111"/>
      <c r="T480" s="111"/>
      <c r="U480" s="136"/>
      <c r="V480" s="78"/>
      <c r="W480" s="111"/>
      <c r="X480" s="72"/>
      <c r="Y480" s="72"/>
      <c r="Z480" s="72"/>
      <c r="AA480" s="72"/>
      <c r="AB480" s="72"/>
      <c r="AC480" s="72"/>
      <c r="AD480" s="111"/>
      <c r="AE480" s="111"/>
      <c r="AF480" s="111"/>
      <c r="AG480" s="111"/>
      <c r="AH480" s="111"/>
      <c r="AI480" s="111"/>
      <c r="AJ480" s="111"/>
    </row>
    <row r="481" spans="1:36" s="73" customFormat="1" ht="15.75" customHeight="1" x14ac:dyDescent="0.25">
      <c r="A481" s="111"/>
      <c r="B481" s="111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  <c r="S481" s="111"/>
      <c r="T481" s="111"/>
      <c r="U481" s="136"/>
      <c r="V481" s="78"/>
      <c r="W481" s="111"/>
      <c r="X481" s="72"/>
      <c r="Y481" s="72"/>
      <c r="Z481" s="72"/>
      <c r="AA481" s="72"/>
      <c r="AB481" s="72"/>
      <c r="AC481" s="72"/>
      <c r="AD481" s="111"/>
      <c r="AE481" s="111"/>
      <c r="AF481" s="111"/>
      <c r="AG481" s="111"/>
      <c r="AH481" s="111"/>
      <c r="AI481" s="111"/>
      <c r="AJ481" s="111"/>
    </row>
    <row r="482" spans="1:36" s="73" customFormat="1" ht="15.75" customHeight="1" x14ac:dyDescent="0.25">
      <c r="A482" s="111"/>
      <c r="B482" s="111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  <c r="S482" s="111"/>
      <c r="T482" s="111"/>
      <c r="U482" s="136"/>
      <c r="V482" s="78"/>
      <c r="W482" s="111"/>
      <c r="X482" s="72"/>
      <c r="Y482" s="72"/>
      <c r="Z482" s="72"/>
      <c r="AA482" s="72"/>
      <c r="AB482" s="72"/>
      <c r="AC482" s="72"/>
      <c r="AD482" s="111"/>
      <c r="AE482" s="111"/>
      <c r="AF482" s="111"/>
      <c r="AG482" s="111"/>
      <c r="AH482" s="111"/>
      <c r="AI482" s="111"/>
      <c r="AJ482" s="111"/>
    </row>
    <row r="483" spans="1:36" s="73" customFormat="1" ht="15.75" customHeight="1" x14ac:dyDescent="0.25">
      <c r="A483" s="111"/>
      <c r="B483" s="111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  <c r="S483" s="111"/>
      <c r="T483" s="111"/>
      <c r="U483" s="136"/>
      <c r="V483" s="78"/>
      <c r="W483" s="111"/>
      <c r="X483" s="72"/>
      <c r="Y483" s="72"/>
      <c r="Z483" s="72"/>
      <c r="AA483" s="72"/>
      <c r="AB483" s="72"/>
      <c r="AC483" s="72"/>
      <c r="AD483" s="111"/>
      <c r="AE483" s="111"/>
      <c r="AF483" s="111"/>
      <c r="AG483" s="111"/>
      <c r="AH483" s="111"/>
      <c r="AI483" s="111"/>
      <c r="AJ483" s="111"/>
    </row>
    <row r="484" spans="1:36" s="73" customFormat="1" ht="15.75" customHeight="1" x14ac:dyDescent="0.25">
      <c r="A484" s="111"/>
      <c r="B484" s="111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  <c r="S484" s="111"/>
      <c r="T484" s="111"/>
      <c r="U484" s="136"/>
      <c r="V484" s="78"/>
      <c r="W484" s="111"/>
      <c r="X484" s="72"/>
      <c r="Y484" s="72"/>
      <c r="Z484" s="72"/>
      <c r="AA484" s="72"/>
      <c r="AB484" s="72"/>
      <c r="AC484" s="72"/>
      <c r="AD484" s="111"/>
      <c r="AE484" s="111"/>
      <c r="AF484" s="111"/>
      <c r="AG484" s="111"/>
      <c r="AH484" s="111"/>
      <c r="AI484" s="111"/>
      <c r="AJ484" s="111"/>
    </row>
    <row r="485" spans="1:36" s="73" customFormat="1" ht="15.75" customHeight="1" x14ac:dyDescent="0.25">
      <c r="A485" s="111"/>
      <c r="B485" s="111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  <c r="S485" s="111"/>
      <c r="T485" s="111"/>
      <c r="U485" s="136"/>
      <c r="V485" s="78"/>
      <c r="W485" s="111"/>
      <c r="X485" s="72"/>
      <c r="Y485" s="72"/>
      <c r="Z485" s="72"/>
      <c r="AA485" s="72"/>
      <c r="AB485" s="72"/>
      <c r="AC485" s="72"/>
      <c r="AD485" s="111"/>
      <c r="AE485" s="111"/>
      <c r="AF485" s="111"/>
      <c r="AG485" s="111"/>
      <c r="AH485" s="111"/>
      <c r="AI485" s="111"/>
      <c r="AJ485" s="111"/>
    </row>
    <row r="486" spans="1:36" s="73" customFormat="1" ht="15.75" customHeight="1" x14ac:dyDescent="0.25">
      <c r="A486" s="111"/>
      <c r="B486" s="111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  <c r="T486" s="111"/>
      <c r="U486" s="136"/>
      <c r="V486" s="78"/>
      <c r="W486" s="111"/>
      <c r="X486" s="72"/>
      <c r="Y486" s="72"/>
      <c r="Z486" s="72"/>
      <c r="AA486" s="72"/>
      <c r="AB486" s="72"/>
      <c r="AC486" s="72"/>
      <c r="AD486" s="111"/>
      <c r="AE486" s="111"/>
      <c r="AF486" s="111"/>
      <c r="AG486" s="111"/>
      <c r="AH486" s="111"/>
      <c r="AI486" s="111"/>
      <c r="AJ486" s="111"/>
    </row>
    <row r="487" spans="1:36" s="73" customFormat="1" ht="15.75" customHeight="1" x14ac:dyDescent="0.25">
      <c r="A487" s="111"/>
      <c r="B487" s="111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  <c r="S487" s="111"/>
      <c r="T487" s="111"/>
      <c r="U487" s="136"/>
      <c r="V487" s="78"/>
      <c r="W487" s="111"/>
      <c r="X487" s="72"/>
      <c r="Y487" s="72"/>
      <c r="Z487" s="72"/>
      <c r="AA487" s="72"/>
      <c r="AB487" s="72"/>
      <c r="AC487" s="72"/>
      <c r="AD487" s="111"/>
      <c r="AE487" s="111"/>
      <c r="AF487" s="111"/>
      <c r="AG487" s="111"/>
      <c r="AH487" s="111"/>
      <c r="AI487" s="111"/>
      <c r="AJ487" s="111"/>
    </row>
    <row r="488" spans="1:36" s="73" customFormat="1" ht="15.75" customHeight="1" x14ac:dyDescent="0.25">
      <c r="A488" s="111"/>
      <c r="B488" s="111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11"/>
      <c r="T488" s="111"/>
      <c r="U488" s="136"/>
      <c r="V488" s="78"/>
      <c r="W488" s="111"/>
      <c r="X488" s="72"/>
      <c r="Y488" s="72"/>
      <c r="Z488" s="72"/>
      <c r="AA488" s="72"/>
      <c r="AB488" s="72"/>
      <c r="AC488" s="72"/>
      <c r="AD488" s="111"/>
      <c r="AE488" s="111"/>
      <c r="AF488" s="111"/>
      <c r="AG488" s="111"/>
      <c r="AH488" s="111"/>
      <c r="AI488" s="111"/>
      <c r="AJ488" s="111"/>
    </row>
    <row r="489" spans="1:36" s="73" customFormat="1" ht="15.75" customHeight="1" x14ac:dyDescent="0.25">
      <c r="A489" s="111"/>
      <c r="B489" s="111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  <c r="S489" s="111"/>
      <c r="T489" s="111"/>
      <c r="U489" s="136"/>
      <c r="V489" s="78"/>
      <c r="W489" s="111"/>
      <c r="X489" s="72"/>
      <c r="Y489" s="72"/>
      <c r="Z489" s="72"/>
      <c r="AA489" s="72"/>
      <c r="AB489" s="72"/>
      <c r="AC489" s="72"/>
      <c r="AD489" s="111"/>
      <c r="AE489" s="111"/>
      <c r="AF489" s="111"/>
      <c r="AG489" s="111"/>
      <c r="AH489" s="111"/>
      <c r="AI489" s="111"/>
      <c r="AJ489" s="111"/>
    </row>
    <row r="490" spans="1:36" s="73" customFormat="1" ht="15.75" customHeight="1" x14ac:dyDescent="0.25">
      <c r="A490" s="111"/>
      <c r="B490" s="111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  <c r="S490" s="111"/>
      <c r="T490" s="111"/>
      <c r="U490" s="136"/>
      <c r="V490" s="78"/>
      <c r="W490" s="111"/>
      <c r="X490" s="72"/>
      <c r="Y490" s="72"/>
      <c r="Z490" s="72"/>
      <c r="AA490" s="72"/>
      <c r="AB490" s="72"/>
      <c r="AC490" s="72"/>
      <c r="AD490" s="111"/>
      <c r="AE490" s="111"/>
      <c r="AF490" s="111"/>
      <c r="AG490" s="111"/>
      <c r="AH490" s="111"/>
      <c r="AI490" s="111"/>
      <c r="AJ490" s="111"/>
    </row>
    <row r="491" spans="1:36" s="73" customFormat="1" ht="15.75" customHeight="1" x14ac:dyDescent="0.25">
      <c r="A491" s="111"/>
      <c r="B491" s="111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  <c r="S491" s="111"/>
      <c r="T491" s="111"/>
      <c r="U491" s="136"/>
      <c r="V491" s="78"/>
      <c r="W491" s="111"/>
      <c r="X491" s="72"/>
      <c r="Y491" s="72"/>
      <c r="Z491" s="72"/>
      <c r="AA491" s="72"/>
      <c r="AB491" s="72"/>
      <c r="AC491" s="72"/>
      <c r="AD491" s="111"/>
      <c r="AE491" s="111"/>
      <c r="AF491" s="111"/>
      <c r="AG491" s="111"/>
      <c r="AH491" s="111"/>
      <c r="AI491" s="111"/>
      <c r="AJ491" s="111"/>
    </row>
    <row r="492" spans="1:36" s="73" customFormat="1" ht="15.75" customHeight="1" x14ac:dyDescent="0.25">
      <c r="A492" s="111"/>
      <c r="B492" s="111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  <c r="S492" s="111"/>
      <c r="T492" s="111"/>
      <c r="U492" s="136"/>
      <c r="V492" s="78"/>
      <c r="W492" s="111"/>
      <c r="X492" s="72"/>
      <c r="Y492" s="72"/>
      <c r="Z492" s="72"/>
      <c r="AA492" s="72"/>
      <c r="AB492" s="72"/>
      <c r="AC492" s="72"/>
      <c r="AD492" s="111"/>
      <c r="AE492" s="111"/>
      <c r="AF492" s="111"/>
      <c r="AG492" s="111"/>
      <c r="AH492" s="111"/>
      <c r="AI492" s="111"/>
      <c r="AJ492" s="111"/>
    </row>
    <row r="493" spans="1:36" s="73" customFormat="1" ht="15.75" customHeight="1" x14ac:dyDescent="0.25">
      <c r="A493" s="111"/>
      <c r="B493" s="111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  <c r="S493" s="111"/>
      <c r="T493" s="111"/>
      <c r="U493" s="136"/>
      <c r="V493" s="78"/>
      <c r="W493" s="111"/>
      <c r="X493" s="72"/>
      <c r="Y493" s="72"/>
      <c r="Z493" s="72"/>
      <c r="AA493" s="72"/>
      <c r="AB493" s="72"/>
      <c r="AC493" s="72"/>
      <c r="AD493" s="111"/>
      <c r="AE493" s="111"/>
      <c r="AF493" s="111"/>
      <c r="AG493" s="111"/>
      <c r="AH493" s="111"/>
      <c r="AI493" s="111"/>
      <c r="AJ493" s="111"/>
    </row>
    <row r="494" spans="1:36" s="73" customFormat="1" ht="15.75" customHeight="1" x14ac:dyDescent="0.25">
      <c r="A494" s="111"/>
      <c r="B494" s="111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  <c r="S494" s="111"/>
      <c r="T494" s="111"/>
      <c r="U494" s="136"/>
      <c r="V494" s="78"/>
      <c r="W494" s="111"/>
      <c r="X494" s="72"/>
      <c r="Y494" s="72"/>
      <c r="Z494" s="72"/>
      <c r="AA494" s="72"/>
      <c r="AB494" s="72"/>
      <c r="AC494" s="72"/>
      <c r="AD494" s="111"/>
      <c r="AE494" s="111"/>
      <c r="AF494" s="111"/>
      <c r="AG494" s="111"/>
      <c r="AH494" s="111"/>
      <c r="AI494" s="111"/>
      <c r="AJ494" s="111"/>
    </row>
    <row r="495" spans="1:36" s="73" customFormat="1" ht="15.75" customHeight="1" x14ac:dyDescent="0.25">
      <c r="A495" s="111"/>
      <c r="B495" s="111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  <c r="S495" s="111"/>
      <c r="T495" s="111"/>
      <c r="U495" s="136"/>
      <c r="V495" s="78"/>
      <c r="W495" s="111"/>
      <c r="X495" s="72"/>
      <c r="Y495" s="72"/>
      <c r="Z495" s="72"/>
      <c r="AA495" s="72"/>
      <c r="AB495" s="72"/>
      <c r="AC495" s="72"/>
      <c r="AD495" s="111"/>
      <c r="AE495" s="111"/>
      <c r="AF495" s="111"/>
      <c r="AG495" s="111"/>
      <c r="AH495" s="111"/>
      <c r="AI495" s="111"/>
      <c r="AJ495" s="111"/>
    </row>
    <row r="496" spans="1:36" s="73" customFormat="1" ht="15.75" customHeight="1" x14ac:dyDescent="0.25">
      <c r="A496" s="111"/>
      <c r="B496" s="111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  <c r="S496" s="111"/>
      <c r="T496" s="111"/>
      <c r="U496" s="136"/>
      <c r="V496" s="78"/>
      <c r="W496" s="111"/>
      <c r="X496" s="72"/>
      <c r="Y496" s="72"/>
      <c r="Z496" s="72"/>
      <c r="AA496" s="72"/>
      <c r="AB496" s="72"/>
      <c r="AC496" s="72"/>
      <c r="AD496" s="111"/>
      <c r="AE496" s="111"/>
      <c r="AF496" s="111"/>
      <c r="AG496" s="111"/>
      <c r="AH496" s="111"/>
      <c r="AI496" s="111"/>
      <c r="AJ496" s="111"/>
    </row>
    <row r="497" spans="1:36" s="73" customFormat="1" ht="15.75" customHeight="1" x14ac:dyDescent="0.25">
      <c r="A497" s="111"/>
      <c r="B497" s="111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  <c r="S497" s="111"/>
      <c r="T497" s="111"/>
      <c r="U497" s="136"/>
      <c r="V497" s="78"/>
      <c r="W497" s="111"/>
      <c r="X497" s="72"/>
      <c r="Y497" s="72"/>
      <c r="Z497" s="72"/>
      <c r="AA497" s="72"/>
      <c r="AB497" s="72"/>
      <c r="AC497" s="72"/>
      <c r="AD497" s="111"/>
      <c r="AE497" s="111"/>
      <c r="AF497" s="111"/>
      <c r="AG497" s="111"/>
      <c r="AH497" s="111"/>
      <c r="AI497" s="111"/>
      <c r="AJ497" s="111"/>
    </row>
    <row r="498" spans="1:36" s="73" customFormat="1" ht="15.75" customHeight="1" x14ac:dyDescent="0.25">
      <c r="A498" s="111"/>
      <c r="B498" s="111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  <c r="S498" s="111"/>
      <c r="T498" s="111"/>
      <c r="U498" s="136"/>
      <c r="V498" s="78"/>
      <c r="W498" s="111"/>
      <c r="X498" s="72"/>
      <c r="Y498" s="72"/>
      <c r="Z498" s="72"/>
      <c r="AA498" s="72"/>
      <c r="AB498" s="72"/>
      <c r="AC498" s="72"/>
      <c r="AD498" s="111"/>
      <c r="AE498" s="111"/>
      <c r="AF498" s="111"/>
      <c r="AG498" s="111"/>
      <c r="AH498" s="111"/>
      <c r="AI498" s="111"/>
      <c r="AJ498" s="111"/>
    </row>
    <row r="499" spans="1:36" s="73" customFormat="1" ht="15.75" customHeight="1" x14ac:dyDescent="0.25">
      <c r="A499" s="111"/>
      <c r="B499" s="111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  <c r="S499" s="111"/>
      <c r="T499" s="111"/>
      <c r="U499" s="136"/>
      <c r="V499" s="78"/>
      <c r="W499" s="111"/>
      <c r="X499" s="72"/>
      <c r="Y499" s="72"/>
      <c r="Z499" s="72"/>
      <c r="AA499" s="72"/>
      <c r="AB499" s="72"/>
      <c r="AC499" s="72"/>
      <c r="AD499" s="111"/>
      <c r="AE499" s="111"/>
      <c r="AF499" s="111"/>
      <c r="AG499" s="111"/>
      <c r="AH499" s="111"/>
      <c r="AI499" s="111"/>
      <c r="AJ499" s="111"/>
    </row>
    <row r="500" spans="1:36" s="73" customFormat="1" ht="15.75" customHeight="1" x14ac:dyDescent="0.25">
      <c r="A500" s="111"/>
      <c r="B500" s="111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  <c r="S500" s="111"/>
      <c r="T500" s="111"/>
      <c r="U500" s="136"/>
      <c r="V500" s="78"/>
      <c r="W500" s="111"/>
      <c r="X500" s="72"/>
      <c r="Y500" s="72"/>
      <c r="Z500" s="72"/>
      <c r="AA500" s="72"/>
      <c r="AB500" s="72"/>
      <c r="AC500" s="72"/>
      <c r="AD500" s="111"/>
      <c r="AE500" s="111"/>
      <c r="AF500" s="111"/>
      <c r="AG500" s="111"/>
      <c r="AH500" s="111"/>
      <c r="AI500" s="111"/>
      <c r="AJ500" s="111"/>
    </row>
    <row r="501" spans="1:36" s="73" customFormat="1" ht="15.75" customHeight="1" x14ac:dyDescent="0.25">
      <c r="A501" s="111"/>
      <c r="B501" s="111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  <c r="S501" s="111"/>
      <c r="T501" s="111"/>
      <c r="U501" s="136"/>
      <c r="V501" s="78"/>
      <c r="W501" s="111"/>
      <c r="X501" s="72"/>
      <c r="Y501" s="72"/>
      <c r="Z501" s="72"/>
      <c r="AA501" s="72"/>
      <c r="AB501" s="72"/>
      <c r="AC501" s="72"/>
      <c r="AD501" s="111"/>
      <c r="AE501" s="111"/>
      <c r="AF501" s="111"/>
      <c r="AG501" s="111"/>
      <c r="AH501" s="111"/>
      <c r="AI501" s="111"/>
      <c r="AJ501" s="111"/>
    </row>
    <row r="502" spans="1:36" s="73" customFormat="1" ht="15.75" customHeight="1" x14ac:dyDescent="0.25">
      <c r="A502" s="111"/>
      <c r="B502" s="111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  <c r="S502" s="111"/>
      <c r="T502" s="111"/>
      <c r="U502" s="136"/>
      <c r="V502" s="78"/>
      <c r="W502" s="111"/>
      <c r="X502" s="72"/>
      <c r="Y502" s="72"/>
      <c r="Z502" s="72"/>
      <c r="AA502" s="72"/>
      <c r="AB502" s="72"/>
      <c r="AC502" s="72"/>
      <c r="AD502" s="111"/>
      <c r="AE502" s="111"/>
      <c r="AF502" s="111"/>
      <c r="AG502" s="111"/>
      <c r="AH502" s="111"/>
      <c r="AI502" s="111"/>
      <c r="AJ502" s="111"/>
    </row>
    <row r="503" spans="1:36" s="73" customFormat="1" ht="15.75" customHeight="1" x14ac:dyDescent="0.25">
      <c r="A503" s="111"/>
      <c r="B503" s="111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  <c r="S503" s="111"/>
      <c r="T503" s="111"/>
      <c r="U503" s="136"/>
      <c r="V503" s="78"/>
      <c r="W503" s="111"/>
      <c r="X503" s="72"/>
      <c r="Y503" s="72"/>
      <c r="Z503" s="72"/>
      <c r="AA503" s="72"/>
      <c r="AB503" s="72"/>
      <c r="AC503" s="72"/>
      <c r="AD503" s="111"/>
      <c r="AE503" s="111"/>
      <c r="AF503" s="111"/>
      <c r="AG503" s="111"/>
      <c r="AH503" s="111"/>
      <c r="AI503" s="111"/>
      <c r="AJ503" s="111"/>
    </row>
    <row r="504" spans="1:36" s="73" customFormat="1" ht="15.75" customHeight="1" x14ac:dyDescent="0.25">
      <c r="A504" s="111"/>
      <c r="B504" s="111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  <c r="S504" s="111"/>
      <c r="T504" s="111"/>
      <c r="U504" s="136"/>
      <c r="V504" s="78"/>
      <c r="W504" s="111"/>
      <c r="X504" s="72"/>
      <c r="Y504" s="72"/>
      <c r="Z504" s="72"/>
      <c r="AA504" s="72"/>
      <c r="AB504" s="72"/>
      <c r="AC504" s="72"/>
      <c r="AD504" s="111"/>
      <c r="AE504" s="111"/>
      <c r="AF504" s="111"/>
      <c r="AG504" s="111"/>
      <c r="AH504" s="111"/>
      <c r="AI504" s="111"/>
      <c r="AJ504" s="111"/>
    </row>
    <row r="505" spans="1:36" s="73" customFormat="1" ht="15.75" customHeight="1" x14ac:dyDescent="0.25">
      <c r="A505" s="111"/>
      <c r="B505" s="111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  <c r="S505" s="111"/>
      <c r="T505" s="111"/>
      <c r="U505" s="136"/>
      <c r="V505" s="78"/>
      <c r="W505" s="111"/>
      <c r="X505" s="72"/>
      <c r="Y505" s="72"/>
      <c r="Z505" s="72"/>
      <c r="AA505" s="72"/>
      <c r="AB505" s="72"/>
      <c r="AC505" s="72"/>
      <c r="AD505" s="111"/>
      <c r="AE505" s="111"/>
      <c r="AF505" s="111"/>
      <c r="AG505" s="111"/>
      <c r="AH505" s="111"/>
      <c r="AI505" s="111"/>
      <c r="AJ505" s="111"/>
    </row>
    <row r="506" spans="1:36" s="73" customFormat="1" ht="15.75" customHeight="1" x14ac:dyDescent="0.25">
      <c r="A506" s="111"/>
      <c r="B506" s="111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  <c r="S506" s="111"/>
      <c r="T506" s="111"/>
      <c r="U506" s="136"/>
      <c r="V506" s="78"/>
      <c r="W506" s="111"/>
      <c r="X506" s="72"/>
      <c r="Y506" s="72"/>
      <c r="Z506" s="72"/>
      <c r="AA506" s="72"/>
      <c r="AB506" s="72"/>
      <c r="AC506" s="72"/>
      <c r="AD506" s="111"/>
      <c r="AE506" s="111"/>
      <c r="AF506" s="111"/>
      <c r="AG506" s="111"/>
      <c r="AH506" s="111"/>
      <c r="AI506" s="111"/>
      <c r="AJ506" s="111"/>
    </row>
    <row r="507" spans="1:36" s="73" customFormat="1" ht="15.75" customHeight="1" x14ac:dyDescent="0.25">
      <c r="A507" s="111"/>
      <c r="B507" s="111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  <c r="S507" s="111"/>
      <c r="T507" s="111"/>
      <c r="U507" s="136"/>
      <c r="V507" s="78"/>
      <c r="W507" s="111"/>
      <c r="X507" s="72"/>
      <c r="Y507" s="72"/>
      <c r="Z507" s="72"/>
      <c r="AA507" s="72"/>
      <c r="AB507" s="72"/>
      <c r="AC507" s="72"/>
      <c r="AD507" s="111"/>
      <c r="AE507" s="111"/>
      <c r="AF507" s="111"/>
      <c r="AG507" s="111"/>
      <c r="AH507" s="111"/>
      <c r="AI507" s="111"/>
      <c r="AJ507" s="111"/>
    </row>
    <row r="508" spans="1:36" s="73" customFormat="1" ht="15.75" customHeight="1" x14ac:dyDescent="0.25">
      <c r="A508" s="111"/>
      <c r="B508" s="111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  <c r="S508" s="111"/>
      <c r="T508" s="111"/>
      <c r="U508" s="136"/>
      <c r="V508" s="78"/>
      <c r="W508" s="111"/>
      <c r="X508" s="72"/>
      <c r="Y508" s="72"/>
      <c r="Z508" s="72"/>
      <c r="AA508" s="72"/>
      <c r="AB508" s="72"/>
      <c r="AC508" s="72"/>
      <c r="AD508" s="111"/>
      <c r="AE508" s="111"/>
      <c r="AF508" s="111"/>
      <c r="AG508" s="111"/>
      <c r="AH508" s="111"/>
      <c r="AI508" s="111"/>
      <c r="AJ508" s="111"/>
    </row>
    <row r="509" spans="1:36" s="73" customFormat="1" ht="15.75" customHeight="1" x14ac:dyDescent="0.25">
      <c r="A509" s="111"/>
      <c r="B509" s="111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  <c r="S509" s="111"/>
      <c r="T509" s="111"/>
      <c r="U509" s="136"/>
      <c r="V509" s="78"/>
      <c r="W509" s="111"/>
      <c r="X509" s="72"/>
      <c r="Y509" s="72"/>
      <c r="Z509" s="72"/>
      <c r="AA509" s="72"/>
      <c r="AB509" s="72"/>
      <c r="AC509" s="72"/>
      <c r="AD509" s="111"/>
      <c r="AE509" s="111"/>
      <c r="AF509" s="111"/>
      <c r="AG509" s="111"/>
      <c r="AH509" s="111"/>
      <c r="AI509" s="111"/>
      <c r="AJ509" s="111"/>
    </row>
    <row r="510" spans="1:36" s="73" customFormat="1" ht="15.75" customHeight="1" x14ac:dyDescent="0.25">
      <c r="A510" s="111"/>
      <c r="B510" s="111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  <c r="S510" s="111"/>
      <c r="T510" s="111"/>
      <c r="U510" s="136"/>
      <c r="V510" s="78"/>
      <c r="W510" s="111"/>
      <c r="X510" s="72"/>
      <c r="Y510" s="72"/>
      <c r="Z510" s="72"/>
      <c r="AA510" s="72"/>
      <c r="AB510" s="72"/>
      <c r="AC510" s="72"/>
      <c r="AD510" s="111"/>
      <c r="AE510" s="111"/>
      <c r="AF510" s="111"/>
      <c r="AG510" s="111"/>
      <c r="AH510" s="111"/>
      <c r="AI510" s="111"/>
      <c r="AJ510" s="111"/>
    </row>
    <row r="511" spans="1:36" s="73" customFormat="1" ht="15.75" customHeight="1" x14ac:dyDescent="0.25">
      <c r="A511" s="111"/>
      <c r="B511" s="111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  <c r="S511" s="111"/>
      <c r="T511" s="111"/>
      <c r="U511" s="136"/>
      <c r="V511" s="78"/>
      <c r="W511" s="111"/>
      <c r="X511" s="72"/>
      <c r="Y511" s="72"/>
      <c r="Z511" s="72"/>
      <c r="AA511" s="72"/>
      <c r="AB511" s="72"/>
      <c r="AC511" s="72"/>
      <c r="AD511" s="111"/>
      <c r="AE511" s="111"/>
      <c r="AF511" s="111"/>
      <c r="AG511" s="111"/>
      <c r="AH511" s="111"/>
      <c r="AI511" s="111"/>
      <c r="AJ511" s="111"/>
    </row>
    <row r="512" spans="1:36" s="73" customFormat="1" ht="15.75" customHeight="1" x14ac:dyDescent="0.25">
      <c r="A512" s="111"/>
      <c r="B512" s="111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  <c r="S512" s="111"/>
      <c r="T512" s="111"/>
      <c r="U512" s="136"/>
      <c r="V512" s="78"/>
      <c r="W512" s="111"/>
      <c r="X512" s="72"/>
      <c r="Y512" s="72"/>
      <c r="Z512" s="72"/>
      <c r="AA512" s="72"/>
      <c r="AB512" s="72"/>
      <c r="AC512" s="72"/>
      <c r="AD512" s="111"/>
      <c r="AE512" s="111"/>
      <c r="AF512" s="111"/>
      <c r="AG512" s="111"/>
      <c r="AH512" s="111"/>
      <c r="AI512" s="111"/>
      <c r="AJ512" s="111"/>
    </row>
    <row r="513" spans="1:36" s="73" customFormat="1" ht="15.75" customHeight="1" x14ac:dyDescent="0.25">
      <c r="A513" s="111"/>
      <c r="B513" s="111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  <c r="S513" s="111"/>
      <c r="T513" s="111"/>
      <c r="U513" s="136"/>
      <c r="V513" s="78"/>
      <c r="W513" s="111"/>
      <c r="X513" s="72"/>
      <c r="Y513" s="72"/>
      <c r="Z513" s="72"/>
      <c r="AA513" s="72"/>
      <c r="AB513" s="72"/>
      <c r="AC513" s="72"/>
      <c r="AD513" s="111"/>
      <c r="AE513" s="111"/>
      <c r="AF513" s="111"/>
      <c r="AG513" s="111"/>
      <c r="AH513" s="111"/>
      <c r="AI513" s="111"/>
      <c r="AJ513" s="111"/>
    </row>
    <row r="514" spans="1:36" s="73" customFormat="1" ht="15.75" customHeight="1" x14ac:dyDescent="0.25">
      <c r="A514" s="111"/>
      <c r="B514" s="111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  <c r="S514" s="111"/>
      <c r="T514" s="111"/>
      <c r="U514" s="136"/>
      <c r="V514" s="78"/>
      <c r="W514" s="111"/>
      <c r="X514" s="72"/>
      <c r="Y514" s="72"/>
      <c r="Z514" s="72"/>
      <c r="AA514" s="72"/>
      <c r="AB514" s="72"/>
      <c r="AC514" s="72"/>
      <c r="AD514" s="111"/>
      <c r="AE514" s="111"/>
      <c r="AF514" s="111"/>
      <c r="AG514" s="111"/>
      <c r="AH514" s="111"/>
      <c r="AI514" s="111"/>
      <c r="AJ514" s="111"/>
    </row>
    <row r="515" spans="1:36" s="73" customFormat="1" ht="15.75" customHeight="1" x14ac:dyDescent="0.25">
      <c r="A515" s="111"/>
      <c r="B515" s="111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  <c r="S515" s="111"/>
      <c r="T515" s="111"/>
      <c r="U515" s="136"/>
      <c r="V515" s="78"/>
      <c r="W515" s="111"/>
      <c r="X515" s="72"/>
      <c r="Y515" s="72"/>
      <c r="Z515" s="72"/>
      <c r="AA515" s="72"/>
      <c r="AB515" s="72"/>
      <c r="AC515" s="72"/>
      <c r="AD515" s="111"/>
      <c r="AE515" s="111"/>
      <c r="AF515" s="111"/>
      <c r="AG515" s="111"/>
      <c r="AH515" s="111"/>
      <c r="AI515" s="111"/>
      <c r="AJ515" s="111"/>
    </row>
    <row r="516" spans="1:36" s="73" customFormat="1" ht="15.75" customHeight="1" x14ac:dyDescent="0.25">
      <c r="A516" s="111"/>
      <c r="B516" s="111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  <c r="S516" s="111"/>
      <c r="T516" s="111"/>
      <c r="U516" s="136"/>
      <c r="V516" s="78"/>
      <c r="W516" s="111"/>
      <c r="X516" s="72"/>
      <c r="Y516" s="72"/>
      <c r="Z516" s="72"/>
      <c r="AA516" s="72"/>
      <c r="AB516" s="72"/>
      <c r="AC516" s="72"/>
      <c r="AD516" s="111"/>
      <c r="AE516" s="111"/>
      <c r="AF516" s="111"/>
      <c r="AG516" s="111"/>
      <c r="AH516" s="111"/>
      <c r="AI516" s="111"/>
      <c r="AJ516" s="111"/>
    </row>
    <row r="517" spans="1:36" s="73" customFormat="1" ht="15.75" customHeight="1" x14ac:dyDescent="0.25">
      <c r="A517" s="111"/>
      <c r="B517" s="111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  <c r="R517" s="111"/>
      <c r="S517" s="111"/>
      <c r="T517" s="111"/>
      <c r="U517" s="136"/>
      <c r="V517" s="78"/>
      <c r="W517" s="111"/>
      <c r="X517" s="72"/>
      <c r="Y517" s="72"/>
      <c r="Z517" s="72"/>
      <c r="AA517" s="72"/>
      <c r="AB517" s="72"/>
      <c r="AC517" s="72"/>
      <c r="AD517" s="111"/>
      <c r="AE517" s="111"/>
      <c r="AF517" s="111"/>
      <c r="AG517" s="111"/>
      <c r="AH517" s="111"/>
      <c r="AI517" s="111"/>
      <c r="AJ517" s="111"/>
    </row>
    <row r="518" spans="1:36" s="73" customFormat="1" ht="15.75" customHeight="1" x14ac:dyDescent="0.25">
      <c r="A518" s="111"/>
      <c r="B518" s="111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  <c r="R518" s="111"/>
      <c r="S518" s="111"/>
      <c r="T518" s="111"/>
      <c r="U518" s="136"/>
      <c r="V518" s="78"/>
      <c r="W518" s="111"/>
      <c r="X518" s="72"/>
      <c r="Y518" s="72"/>
      <c r="Z518" s="72"/>
      <c r="AA518" s="72"/>
      <c r="AB518" s="72"/>
      <c r="AC518" s="72"/>
      <c r="AD518" s="111"/>
      <c r="AE518" s="111"/>
      <c r="AF518" s="111"/>
      <c r="AG518" s="111"/>
      <c r="AH518" s="111"/>
      <c r="AI518" s="111"/>
      <c r="AJ518" s="111"/>
    </row>
    <row r="519" spans="1:36" s="73" customFormat="1" ht="15.75" customHeight="1" x14ac:dyDescent="0.25">
      <c r="A519" s="111"/>
      <c r="B519" s="111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  <c r="R519" s="111"/>
      <c r="S519" s="111"/>
      <c r="T519" s="111"/>
      <c r="U519" s="136"/>
      <c r="V519" s="78"/>
      <c r="W519" s="111"/>
      <c r="X519" s="72"/>
      <c r="Y519" s="72"/>
      <c r="Z519" s="72"/>
      <c r="AA519" s="72"/>
      <c r="AB519" s="72"/>
      <c r="AC519" s="72"/>
      <c r="AD519" s="111"/>
      <c r="AE519" s="111"/>
      <c r="AF519" s="111"/>
      <c r="AG519" s="111"/>
      <c r="AH519" s="111"/>
      <c r="AI519" s="111"/>
      <c r="AJ519" s="111"/>
    </row>
    <row r="520" spans="1:36" s="73" customFormat="1" ht="15.75" customHeight="1" x14ac:dyDescent="0.25">
      <c r="A520" s="111"/>
      <c r="B520" s="111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  <c r="R520" s="111"/>
      <c r="S520" s="111"/>
      <c r="T520" s="111"/>
      <c r="U520" s="136"/>
      <c r="V520" s="78"/>
      <c r="W520" s="111"/>
      <c r="X520" s="72"/>
      <c r="Y520" s="72"/>
      <c r="Z520" s="72"/>
      <c r="AA520" s="72"/>
      <c r="AB520" s="72"/>
      <c r="AC520" s="72"/>
      <c r="AD520" s="111"/>
      <c r="AE520" s="111"/>
      <c r="AF520" s="111"/>
      <c r="AG520" s="111"/>
      <c r="AH520" s="111"/>
      <c r="AI520" s="111"/>
      <c r="AJ520" s="111"/>
    </row>
    <row r="521" spans="1:36" s="73" customFormat="1" ht="15.75" customHeight="1" x14ac:dyDescent="0.25">
      <c r="A521" s="111"/>
      <c r="B521" s="111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  <c r="R521" s="111"/>
      <c r="S521" s="111"/>
      <c r="T521" s="111"/>
      <c r="U521" s="136"/>
      <c r="V521" s="78"/>
      <c r="W521" s="111"/>
      <c r="X521" s="72"/>
      <c r="Y521" s="72"/>
      <c r="Z521" s="72"/>
      <c r="AA521" s="72"/>
      <c r="AB521" s="72"/>
      <c r="AC521" s="72"/>
      <c r="AD521" s="111"/>
      <c r="AE521" s="111"/>
      <c r="AF521" s="111"/>
      <c r="AG521" s="111"/>
      <c r="AH521" s="111"/>
      <c r="AI521" s="111"/>
      <c r="AJ521" s="111"/>
    </row>
    <row r="522" spans="1:36" s="73" customFormat="1" ht="15.75" customHeight="1" x14ac:dyDescent="0.25">
      <c r="A522" s="111"/>
      <c r="B522" s="111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  <c r="S522" s="111"/>
      <c r="T522" s="111"/>
      <c r="U522" s="136"/>
      <c r="V522" s="78"/>
      <c r="W522" s="111"/>
      <c r="X522" s="72"/>
      <c r="Y522" s="72"/>
      <c r="Z522" s="72"/>
      <c r="AA522" s="72"/>
      <c r="AB522" s="72"/>
      <c r="AC522" s="72"/>
      <c r="AD522" s="111"/>
      <c r="AE522" s="111"/>
      <c r="AF522" s="111"/>
      <c r="AG522" s="111"/>
      <c r="AH522" s="111"/>
      <c r="AI522" s="111"/>
      <c r="AJ522" s="111"/>
    </row>
    <row r="523" spans="1:36" s="73" customFormat="1" ht="15.75" customHeight="1" x14ac:dyDescent="0.25">
      <c r="A523" s="111"/>
      <c r="B523" s="111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  <c r="S523" s="111"/>
      <c r="T523" s="111"/>
      <c r="U523" s="136"/>
      <c r="V523" s="78"/>
      <c r="W523" s="111"/>
      <c r="X523" s="72"/>
      <c r="Y523" s="72"/>
      <c r="Z523" s="72"/>
      <c r="AA523" s="72"/>
      <c r="AB523" s="72"/>
      <c r="AC523" s="72"/>
      <c r="AD523" s="111"/>
      <c r="AE523" s="111"/>
      <c r="AF523" s="111"/>
      <c r="AG523" s="111"/>
      <c r="AH523" s="111"/>
      <c r="AI523" s="111"/>
      <c r="AJ523" s="111"/>
    </row>
    <row r="524" spans="1:36" s="73" customFormat="1" ht="15.75" customHeight="1" x14ac:dyDescent="0.25">
      <c r="A524" s="111"/>
      <c r="B524" s="111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  <c r="T524" s="111"/>
      <c r="U524" s="136"/>
      <c r="V524" s="78"/>
      <c r="W524" s="111"/>
      <c r="X524" s="72"/>
      <c r="Y524" s="72"/>
      <c r="Z524" s="72"/>
      <c r="AA524" s="72"/>
      <c r="AB524" s="72"/>
      <c r="AC524" s="72"/>
      <c r="AD524" s="111"/>
      <c r="AE524" s="111"/>
      <c r="AF524" s="111"/>
      <c r="AG524" s="111"/>
      <c r="AH524" s="111"/>
      <c r="AI524" s="111"/>
      <c r="AJ524" s="111"/>
    </row>
    <row r="525" spans="1:36" s="73" customFormat="1" ht="15.75" customHeight="1" x14ac:dyDescent="0.25">
      <c r="A525" s="111"/>
      <c r="B525" s="111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  <c r="S525" s="111"/>
      <c r="T525" s="111"/>
      <c r="U525" s="136"/>
      <c r="V525" s="78"/>
      <c r="W525" s="111"/>
      <c r="X525" s="72"/>
      <c r="Y525" s="72"/>
      <c r="Z525" s="72"/>
      <c r="AA525" s="72"/>
      <c r="AB525" s="72"/>
      <c r="AC525" s="72"/>
      <c r="AD525" s="111"/>
      <c r="AE525" s="111"/>
      <c r="AF525" s="111"/>
      <c r="AG525" s="111"/>
      <c r="AH525" s="111"/>
      <c r="AI525" s="111"/>
      <c r="AJ525" s="111"/>
    </row>
    <row r="526" spans="1:36" s="73" customFormat="1" ht="15.75" customHeight="1" x14ac:dyDescent="0.25">
      <c r="A526" s="111"/>
      <c r="B526" s="111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  <c r="S526" s="111"/>
      <c r="T526" s="111"/>
      <c r="U526" s="136"/>
      <c r="V526" s="78"/>
      <c r="W526" s="111"/>
      <c r="X526" s="72"/>
      <c r="Y526" s="72"/>
      <c r="Z526" s="72"/>
      <c r="AA526" s="72"/>
      <c r="AB526" s="72"/>
      <c r="AC526" s="72"/>
      <c r="AD526" s="111"/>
      <c r="AE526" s="111"/>
      <c r="AF526" s="111"/>
      <c r="AG526" s="111"/>
      <c r="AH526" s="111"/>
      <c r="AI526" s="111"/>
      <c r="AJ526" s="111"/>
    </row>
    <row r="527" spans="1:36" s="73" customFormat="1" ht="15.75" customHeight="1" x14ac:dyDescent="0.25">
      <c r="A527" s="111"/>
      <c r="B527" s="111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  <c r="S527" s="111"/>
      <c r="T527" s="111"/>
      <c r="U527" s="136"/>
      <c r="V527" s="78"/>
      <c r="W527" s="111"/>
      <c r="X527" s="72"/>
      <c r="Y527" s="72"/>
      <c r="Z527" s="72"/>
      <c r="AA527" s="72"/>
      <c r="AB527" s="72"/>
      <c r="AC527" s="72"/>
      <c r="AD527" s="111"/>
      <c r="AE527" s="111"/>
      <c r="AF527" s="111"/>
      <c r="AG527" s="111"/>
      <c r="AH527" s="111"/>
      <c r="AI527" s="111"/>
      <c r="AJ527" s="111"/>
    </row>
    <row r="528" spans="1:36" s="73" customFormat="1" ht="15.75" customHeight="1" x14ac:dyDescent="0.25">
      <c r="A528" s="111"/>
      <c r="B528" s="111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  <c r="R528" s="111"/>
      <c r="S528" s="111"/>
      <c r="T528" s="111"/>
      <c r="U528" s="136"/>
      <c r="V528" s="78"/>
      <c r="W528" s="111"/>
      <c r="X528" s="72"/>
      <c r="Y528" s="72"/>
      <c r="Z528" s="72"/>
      <c r="AA528" s="72"/>
      <c r="AB528" s="72"/>
      <c r="AC528" s="72"/>
      <c r="AD528" s="111"/>
      <c r="AE528" s="111"/>
      <c r="AF528" s="111"/>
      <c r="AG528" s="111"/>
      <c r="AH528" s="111"/>
      <c r="AI528" s="111"/>
      <c r="AJ528" s="111"/>
    </row>
    <row r="529" spans="1:36" s="73" customFormat="1" ht="15.75" customHeight="1" x14ac:dyDescent="0.25">
      <c r="A529" s="111"/>
      <c r="B529" s="111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  <c r="S529" s="111"/>
      <c r="T529" s="111"/>
      <c r="U529" s="136"/>
      <c r="V529" s="78"/>
      <c r="W529" s="111"/>
      <c r="X529" s="72"/>
      <c r="Y529" s="72"/>
      <c r="Z529" s="72"/>
      <c r="AA529" s="72"/>
      <c r="AB529" s="72"/>
      <c r="AC529" s="72"/>
      <c r="AD529" s="111"/>
      <c r="AE529" s="111"/>
      <c r="AF529" s="111"/>
      <c r="AG529" s="111"/>
      <c r="AH529" s="111"/>
      <c r="AI529" s="111"/>
      <c r="AJ529" s="111"/>
    </row>
    <row r="530" spans="1:36" s="73" customFormat="1" ht="15.75" customHeight="1" x14ac:dyDescent="0.25">
      <c r="A530" s="111"/>
      <c r="B530" s="111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  <c r="S530" s="111"/>
      <c r="T530" s="111"/>
      <c r="U530" s="136"/>
      <c r="V530" s="78"/>
      <c r="W530" s="111"/>
      <c r="X530" s="72"/>
      <c r="Y530" s="72"/>
      <c r="Z530" s="72"/>
      <c r="AA530" s="72"/>
      <c r="AB530" s="72"/>
      <c r="AC530" s="72"/>
      <c r="AD530" s="111"/>
      <c r="AE530" s="111"/>
      <c r="AF530" s="111"/>
      <c r="AG530" s="111"/>
      <c r="AH530" s="111"/>
      <c r="AI530" s="111"/>
      <c r="AJ530" s="111"/>
    </row>
    <row r="531" spans="1:36" s="73" customFormat="1" ht="15.75" customHeight="1" x14ac:dyDescent="0.25">
      <c r="A531" s="111"/>
      <c r="B531" s="111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  <c r="S531" s="111"/>
      <c r="T531" s="111"/>
      <c r="U531" s="136"/>
      <c r="V531" s="78"/>
      <c r="W531" s="111"/>
      <c r="X531" s="72"/>
      <c r="Y531" s="72"/>
      <c r="Z531" s="72"/>
      <c r="AA531" s="72"/>
      <c r="AB531" s="72"/>
      <c r="AC531" s="72"/>
      <c r="AD531" s="111"/>
      <c r="AE531" s="111"/>
      <c r="AF531" s="111"/>
      <c r="AG531" s="111"/>
      <c r="AH531" s="111"/>
      <c r="AI531" s="111"/>
      <c r="AJ531" s="111"/>
    </row>
    <row r="532" spans="1:36" s="73" customFormat="1" ht="15.75" customHeight="1" x14ac:dyDescent="0.25">
      <c r="A532" s="111"/>
      <c r="B532" s="111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  <c r="S532" s="111"/>
      <c r="T532" s="111"/>
      <c r="U532" s="136"/>
      <c r="V532" s="78"/>
      <c r="W532" s="111"/>
      <c r="X532" s="72"/>
      <c r="Y532" s="72"/>
      <c r="Z532" s="72"/>
      <c r="AA532" s="72"/>
      <c r="AB532" s="72"/>
      <c r="AC532" s="72"/>
      <c r="AD532" s="111"/>
      <c r="AE532" s="111"/>
      <c r="AF532" s="111"/>
      <c r="AG532" s="111"/>
      <c r="AH532" s="111"/>
      <c r="AI532" s="111"/>
      <c r="AJ532" s="111"/>
    </row>
    <row r="533" spans="1:36" s="73" customFormat="1" ht="15.75" customHeight="1" x14ac:dyDescent="0.25">
      <c r="A533" s="111"/>
      <c r="B533" s="111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  <c r="R533" s="111"/>
      <c r="S533" s="111"/>
      <c r="T533" s="111"/>
      <c r="U533" s="136"/>
      <c r="V533" s="78"/>
      <c r="W533" s="111"/>
      <c r="X533" s="72"/>
      <c r="Y533" s="72"/>
      <c r="Z533" s="72"/>
      <c r="AA533" s="72"/>
      <c r="AB533" s="72"/>
      <c r="AC533" s="72"/>
      <c r="AD533" s="111"/>
      <c r="AE533" s="111"/>
      <c r="AF533" s="111"/>
      <c r="AG533" s="111"/>
      <c r="AH533" s="111"/>
      <c r="AI533" s="111"/>
      <c r="AJ533" s="111"/>
    </row>
    <row r="534" spans="1:36" s="73" customFormat="1" ht="15.75" customHeight="1" x14ac:dyDescent="0.25">
      <c r="A534" s="111"/>
      <c r="B534" s="111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  <c r="R534" s="111"/>
      <c r="S534" s="111"/>
      <c r="T534" s="111"/>
      <c r="U534" s="136"/>
      <c r="V534" s="78"/>
      <c r="W534" s="111"/>
      <c r="X534" s="72"/>
      <c r="Y534" s="72"/>
      <c r="Z534" s="72"/>
      <c r="AA534" s="72"/>
      <c r="AB534" s="72"/>
      <c r="AC534" s="72"/>
      <c r="AD534" s="111"/>
      <c r="AE534" s="111"/>
      <c r="AF534" s="111"/>
      <c r="AG534" s="111"/>
      <c r="AH534" s="111"/>
      <c r="AI534" s="111"/>
      <c r="AJ534" s="111"/>
    </row>
    <row r="535" spans="1:36" s="73" customFormat="1" ht="15.75" customHeight="1" x14ac:dyDescent="0.25">
      <c r="A535" s="111"/>
      <c r="B535" s="111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  <c r="R535" s="111"/>
      <c r="S535" s="111"/>
      <c r="T535" s="111"/>
      <c r="U535" s="136"/>
      <c r="V535" s="78"/>
      <c r="W535" s="111"/>
      <c r="X535" s="72"/>
      <c r="Y535" s="72"/>
      <c r="Z535" s="72"/>
      <c r="AA535" s="72"/>
      <c r="AB535" s="72"/>
      <c r="AC535" s="72"/>
      <c r="AD535" s="111"/>
      <c r="AE535" s="111"/>
      <c r="AF535" s="111"/>
      <c r="AG535" s="111"/>
      <c r="AH535" s="111"/>
      <c r="AI535" s="111"/>
      <c r="AJ535" s="111"/>
    </row>
    <row r="536" spans="1:36" s="73" customFormat="1" ht="15.75" customHeight="1" x14ac:dyDescent="0.25">
      <c r="A536" s="111"/>
      <c r="B536" s="111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  <c r="R536" s="111"/>
      <c r="S536" s="111"/>
      <c r="T536" s="111"/>
      <c r="U536" s="136"/>
      <c r="V536" s="78"/>
      <c r="W536" s="111"/>
      <c r="X536" s="72"/>
      <c r="Y536" s="72"/>
      <c r="Z536" s="72"/>
      <c r="AA536" s="72"/>
      <c r="AB536" s="72"/>
      <c r="AC536" s="72"/>
      <c r="AD536" s="111"/>
      <c r="AE536" s="111"/>
      <c r="AF536" s="111"/>
      <c r="AG536" s="111"/>
      <c r="AH536" s="111"/>
      <c r="AI536" s="111"/>
      <c r="AJ536" s="111"/>
    </row>
    <row r="537" spans="1:36" s="73" customFormat="1" ht="15.75" customHeight="1" x14ac:dyDescent="0.25">
      <c r="A537" s="111"/>
      <c r="B537" s="111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  <c r="R537" s="111"/>
      <c r="S537" s="111"/>
      <c r="T537" s="111"/>
      <c r="U537" s="136"/>
      <c r="V537" s="78"/>
      <c r="W537" s="111"/>
      <c r="X537" s="72"/>
      <c r="Y537" s="72"/>
      <c r="Z537" s="72"/>
      <c r="AA537" s="72"/>
      <c r="AB537" s="72"/>
      <c r="AC537" s="72"/>
      <c r="AD537" s="111"/>
      <c r="AE537" s="111"/>
      <c r="AF537" s="111"/>
      <c r="AG537" s="111"/>
      <c r="AH537" s="111"/>
      <c r="AI537" s="111"/>
      <c r="AJ537" s="111"/>
    </row>
    <row r="538" spans="1:36" s="73" customFormat="1" ht="15.75" customHeight="1" x14ac:dyDescent="0.25">
      <c r="A538" s="111"/>
      <c r="B538" s="111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  <c r="R538" s="111"/>
      <c r="S538" s="111"/>
      <c r="T538" s="111"/>
      <c r="U538" s="136"/>
      <c r="V538" s="78"/>
      <c r="W538" s="111"/>
      <c r="X538" s="72"/>
      <c r="Y538" s="72"/>
      <c r="Z538" s="72"/>
      <c r="AA538" s="72"/>
      <c r="AB538" s="72"/>
      <c r="AC538" s="72"/>
      <c r="AD538" s="111"/>
      <c r="AE538" s="111"/>
      <c r="AF538" s="111"/>
      <c r="AG538" s="111"/>
      <c r="AH538" s="111"/>
      <c r="AI538" s="111"/>
      <c r="AJ538" s="111"/>
    </row>
    <row r="539" spans="1:36" s="73" customFormat="1" ht="15.75" customHeight="1" x14ac:dyDescent="0.25">
      <c r="A539" s="111"/>
      <c r="B539" s="111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  <c r="R539" s="111"/>
      <c r="S539" s="111"/>
      <c r="T539" s="111"/>
      <c r="U539" s="136"/>
      <c r="V539" s="78"/>
      <c r="W539" s="111"/>
      <c r="X539" s="72"/>
      <c r="Y539" s="72"/>
      <c r="Z539" s="72"/>
      <c r="AA539" s="72"/>
      <c r="AB539" s="72"/>
      <c r="AC539" s="72"/>
      <c r="AD539" s="111"/>
      <c r="AE539" s="111"/>
      <c r="AF539" s="111"/>
      <c r="AG539" s="111"/>
      <c r="AH539" s="111"/>
      <c r="AI539" s="111"/>
      <c r="AJ539" s="111"/>
    </row>
    <row r="540" spans="1:36" s="73" customFormat="1" ht="15.75" customHeight="1" x14ac:dyDescent="0.25">
      <c r="A540" s="111"/>
      <c r="B540" s="111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  <c r="R540" s="111"/>
      <c r="S540" s="111"/>
      <c r="T540" s="111"/>
      <c r="U540" s="136"/>
      <c r="V540" s="78"/>
      <c r="W540" s="111"/>
      <c r="X540" s="72"/>
      <c r="Y540" s="72"/>
      <c r="Z540" s="72"/>
      <c r="AA540" s="72"/>
      <c r="AB540" s="72"/>
      <c r="AC540" s="72"/>
      <c r="AD540" s="111"/>
      <c r="AE540" s="111"/>
      <c r="AF540" s="111"/>
      <c r="AG540" s="111"/>
      <c r="AH540" s="111"/>
      <c r="AI540" s="111"/>
      <c r="AJ540" s="111"/>
    </row>
    <row r="541" spans="1:36" s="73" customFormat="1" ht="15.75" customHeight="1" x14ac:dyDescent="0.25">
      <c r="A541" s="111"/>
      <c r="B541" s="111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  <c r="S541" s="111"/>
      <c r="T541" s="111"/>
      <c r="U541" s="136"/>
      <c r="V541" s="78"/>
      <c r="W541" s="111"/>
      <c r="X541" s="72"/>
      <c r="Y541" s="72"/>
      <c r="Z541" s="72"/>
      <c r="AA541" s="72"/>
      <c r="AB541" s="72"/>
      <c r="AC541" s="72"/>
      <c r="AD541" s="111"/>
      <c r="AE541" s="111"/>
      <c r="AF541" s="111"/>
      <c r="AG541" s="111"/>
      <c r="AH541" s="111"/>
      <c r="AI541" s="111"/>
      <c r="AJ541" s="111"/>
    </row>
    <row r="542" spans="1:36" s="73" customFormat="1" ht="15.75" customHeight="1" x14ac:dyDescent="0.25">
      <c r="A542" s="111"/>
      <c r="B542" s="111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  <c r="S542" s="111"/>
      <c r="T542" s="111"/>
      <c r="U542" s="136"/>
      <c r="V542" s="78"/>
      <c r="W542" s="111"/>
      <c r="X542" s="72"/>
      <c r="Y542" s="72"/>
      <c r="Z542" s="72"/>
      <c r="AA542" s="72"/>
      <c r="AB542" s="72"/>
      <c r="AC542" s="72"/>
      <c r="AD542" s="111"/>
      <c r="AE542" s="111"/>
      <c r="AF542" s="111"/>
      <c r="AG542" s="111"/>
      <c r="AH542" s="111"/>
      <c r="AI542" s="111"/>
      <c r="AJ542" s="111"/>
    </row>
    <row r="543" spans="1:36" s="73" customFormat="1" ht="15.75" customHeight="1" x14ac:dyDescent="0.25">
      <c r="A543" s="111"/>
      <c r="B543" s="111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  <c r="S543" s="111"/>
      <c r="T543" s="111"/>
      <c r="U543" s="136"/>
      <c r="V543" s="78"/>
      <c r="W543" s="111"/>
      <c r="X543" s="72"/>
      <c r="Y543" s="72"/>
      <c r="Z543" s="72"/>
      <c r="AA543" s="72"/>
      <c r="AB543" s="72"/>
      <c r="AC543" s="72"/>
      <c r="AD543" s="111"/>
      <c r="AE543" s="111"/>
      <c r="AF543" s="111"/>
      <c r="AG543" s="111"/>
      <c r="AH543" s="111"/>
      <c r="AI543" s="111"/>
      <c r="AJ543" s="111"/>
    </row>
    <row r="544" spans="1:36" s="73" customFormat="1" ht="15.75" customHeight="1" x14ac:dyDescent="0.25">
      <c r="A544" s="111"/>
      <c r="B544" s="111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  <c r="S544" s="111"/>
      <c r="T544" s="111"/>
      <c r="U544" s="136"/>
      <c r="V544" s="78"/>
      <c r="W544" s="111"/>
      <c r="X544" s="72"/>
      <c r="Y544" s="72"/>
      <c r="Z544" s="72"/>
      <c r="AA544" s="72"/>
      <c r="AB544" s="72"/>
      <c r="AC544" s="72"/>
      <c r="AD544" s="111"/>
      <c r="AE544" s="111"/>
      <c r="AF544" s="111"/>
      <c r="AG544" s="111"/>
      <c r="AH544" s="111"/>
      <c r="AI544" s="111"/>
      <c r="AJ544" s="111"/>
    </row>
    <row r="545" spans="1:36" s="73" customFormat="1" ht="15.75" customHeight="1" x14ac:dyDescent="0.25">
      <c r="A545" s="111"/>
      <c r="B545" s="111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  <c r="S545" s="111"/>
      <c r="T545" s="111"/>
      <c r="U545" s="136"/>
      <c r="V545" s="78"/>
      <c r="W545" s="111"/>
      <c r="X545" s="72"/>
      <c r="Y545" s="72"/>
      <c r="Z545" s="72"/>
      <c r="AA545" s="72"/>
      <c r="AB545" s="72"/>
      <c r="AC545" s="72"/>
      <c r="AD545" s="111"/>
      <c r="AE545" s="111"/>
      <c r="AF545" s="111"/>
      <c r="AG545" s="111"/>
      <c r="AH545" s="111"/>
      <c r="AI545" s="111"/>
      <c r="AJ545" s="111"/>
    </row>
    <row r="546" spans="1:36" s="73" customFormat="1" ht="15.75" customHeight="1" x14ac:dyDescent="0.25">
      <c r="A546" s="111"/>
      <c r="B546" s="111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  <c r="S546" s="111"/>
      <c r="T546" s="111"/>
      <c r="U546" s="136"/>
      <c r="V546" s="78"/>
      <c r="W546" s="111"/>
      <c r="X546" s="72"/>
      <c r="Y546" s="72"/>
      <c r="Z546" s="72"/>
      <c r="AA546" s="72"/>
      <c r="AB546" s="72"/>
      <c r="AC546" s="72"/>
      <c r="AD546" s="111"/>
      <c r="AE546" s="111"/>
      <c r="AF546" s="111"/>
      <c r="AG546" s="111"/>
      <c r="AH546" s="111"/>
      <c r="AI546" s="111"/>
      <c r="AJ546" s="111"/>
    </row>
    <row r="547" spans="1:36" s="73" customFormat="1" ht="15.75" customHeight="1" x14ac:dyDescent="0.25">
      <c r="A547" s="111"/>
      <c r="B547" s="111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  <c r="S547" s="111"/>
      <c r="T547" s="111"/>
      <c r="U547" s="136"/>
      <c r="V547" s="78"/>
      <c r="W547" s="111"/>
      <c r="X547" s="72"/>
      <c r="Y547" s="72"/>
      <c r="Z547" s="72"/>
      <c r="AA547" s="72"/>
      <c r="AB547" s="72"/>
      <c r="AC547" s="72"/>
      <c r="AD547" s="111"/>
      <c r="AE547" s="111"/>
      <c r="AF547" s="111"/>
      <c r="AG547" s="111"/>
      <c r="AH547" s="111"/>
      <c r="AI547" s="111"/>
      <c r="AJ547" s="111"/>
    </row>
    <row r="548" spans="1:36" s="73" customFormat="1" ht="15.75" customHeight="1" x14ac:dyDescent="0.25">
      <c r="A548" s="111"/>
      <c r="B548" s="111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  <c r="S548" s="111"/>
      <c r="T548" s="111"/>
      <c r="U548" s="136"/>
      <c r="V548" s="78"/>
      <c r="W548" s="111"/>
      <c r="X548" s="72"/>
      <c r="Y548" s="72"/>
      <c r="Z548" s="72"/>
      <c r="AA548" s="72"/>
      <c r="AB548" s="72"/>
      <c r="AC548" s="72"/>
      <c r="AD548" s="111"/>
      <c r="AE548" s="111"/>
      <c r="AF548" s="111"/>
      <c r="AG548" s="111"/>
      <c r="AH548" s="111"/>
      <c r="AI548" s="111"/>
      <c r="AJ548" s="111"/>
    </row>
    <row r="549" spans="1:36" s="73" customFormat="1" ht="15.75" customHeight="1" x14ac:dyDescent="0.25">
      <c r="A549" s="111"/>
      <c r="B549" s="111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  <c r="S549" s="111"/>
      <c r="T549" s="111"/>
      <c r="U549" s="136"/>
      <c r="V549" s="78"/>
      <c r="W549" s="111"/>
      <c r="X549" s="72"/>
      <c r="Y549" s="72"/>
      <c r="Z549" s="72"/>
      <c r="AA549" s="72"/>
      <c r="AB549" s="72"/>
      <c r="AC549" s="72"/>
      <c r="AD549" s="111"/>
      <c r="AE549" s="111"/>
      <c r="AF549" s="111"/>
      <c r="AG549" s="111"/>
      <c r="AH549" s="111"/>
      <c r="AI549" s="111"/>
      <c r="AJ549" s="111"/>
    </row>
    <row r="550" spans="1:36" s="73" customFormat="1" ht="15.75" customHeight="1" x14ac:dyDescent="0.25">
      <c r="A550" s="111"/>
      <c r="B550" s="111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  <c r="S550" s="111"/>
      <c r="T550" s="111"/>
      <c r="U550" s="136"/>
      <c r="V550" s="78"/>
      <c r="W550" s="111"/>
      <c r="X550" s="72"/>
      <c r="Y550" s="72"/>
      <c r="Z550" s="72"/>
      <c r="AA550" s="72"/>
      <c r="AB550" s="72"/>
      <c r="AC550" s="72"/>
      <c r="AD550" s="111"/>
      <c r="AE550" s="111"/>
      <c r="AF550" s="111"/>
      <c r="AG550" s="111"/>
      <c r="AH550" s="111"/>
      <c r="AI550" s="111"/>
      <c r="AJ550" s="111"/>
    </row>
    <row r="551" spans="1:36" s="73" customFormat="1" ht="15.75" customHeight="1" x14ac:dyDescent="0.25">
      <c r="A551" s="111"/>
      <c r="B551" s="111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  <c r="S551" s="111"/>
      <c r="T551" s="111"/>
      <c r="U551" s="136"/>
      <c r="V551" s="78"/>
      <c r="W551" s="111"/>
      <c r="X551" s="72"/>
      <c r="Y551" s="72"/>
      <c r="Z551" s="72"/>
      <c r="AA551" s="72"/>
      <c r="AB551" s="72"/>
      <c r="AC551" s="72"/>
      <c r="AD551" s="111"/>
      <c r="AE551" s="111"/>
      <c r="AF551" s="111"/>
      <c r="AG551" s="111"/>
      <c r="AH551" s="111"/>
      <c r="AI551" s="111"/>
      <c r="AJ551" s="111"/>
    </row>
    <row r="552" spans="1:36" s="73" customFormat="1" ht="15.75" customHeight="1" x14ac:dyDescent="0.25">
      <c r="A552" s="111"/>
      <c r="B552" s="111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  <c r="S552" s="111"/>
      <c r="T552" s="111"/>
      <c r="U552" s="136"/>
      <c r="V552" s="78"/>
      <c r="W552" s="111"/>
      <c r="X552" s="72"/>
      <c r="Y552" s="72"/>
      <c r="Z552" s="72"/>
      <c r="AA552" s="72"/>
      <c r="AB552" s="72"/>
      <c r="AC552" s="72"/>
      <c r="AD552" s="111"/>
      <c r="AE552" s="111"/>
      <c r="AF552" s="111"/>
      <c r="AG552" s="111"/>
      <c r="AH552" s="111"/>
      <c r="AI552" s="111"/>
      <c r="AJ552" s="111"/>
    </row>
    <row r="553" spans="1:36" s="73" customFormat="1" ht="15.75" customHeight="1" x14ac:dyDescent="0.25">
      <c r="A553" s="111"/>
      <c r="B553" s="111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  <c r="S553" s="111"/>
      <c r="T553" s="111"/>
      <c r="U553" s="136"/>
      <c r="V553" s="78"/>
      <c r="W553" s="111"/>
      <c r="X553" s="72"/>
      <c r="Y553" s="72"/>
      <c r="Z553" s="72"/>
      <c r="AA553" s="72"/>
      <c r="AB553" s="72"/>
      <c r="AC553" s="72"/>
      <c r="AD553" s="111"/>
      <c r="AE553" s="111"/>
      <c r="AF553" s="111"/>
      <c r="AG553" s="111"/>
      <c r="AH553" s="111"/>
      <c r="AI553" s="111"/>
      <c r="AJ553" s="111"/>
    </row>
    <row r="554" spans="1:36" s="73" customFormat="1" ht="15.75" customHeight="1" x14ac:dyDescent="0.25">
      <c r="A554" s="111"/>
      <c r="B554" s="111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  <c r="S554" s="111"/>
      <c r="T554" s="111"/>
      <c r="U554" s="136"/>
      <c r="V554" s="78"/>
      <c r="W554" s="111"/>
      <c r="X554" s="72"/>
      <c r="Y554" s="72"/>
      <c r="Z554" s="72"/>
      <c r="AA554" s="72"/>
      <c r="AB554" s="72"/>
      <c r="AC554" s="72"/>
      <c r="AD554" s="111"/>
      <c r="AE554" s="111"/>
      <c r="AF554" s="111"/>
      <c r="AG554" s="111"/>
      <c r="AH554" s="111"/>
      <c r="AI554" s="111"/>
      <c r="AJ554" s="111"/>
    </row>
    <row r="555" spans="1:36" s="73" customFormat="1" ht="15.75" customHeight="1" x14ac:dyDescent="0.25">
      <c r="A555" s="111"/>
      <c r="B555" s="111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  <c r="S555" s="111"/>
      <c r="T555" s="111"/>
      <c r="U555" s="136"/>
      <c r="V555" s="78"/>
      <c r="W555" s="111"/>
      <c r="X555" s="72"/>
      <c r="Y555" s="72"/>
      <c r="Z555" s="72"/>
      <c r="AA555" s="72"/>
      <c r="AB555" s="72"/>
      <c r="AC555" s="72"/>
      <c r="AD555" s="111"/>
      <c r="AE555" s="111"/>
      <c r="AF555" s="111"/>
      <c r="AG555" s="111"/>
      <c r="AH555" s="111"/>
      <c r="AI555" s="111"/>
      <c r="AJ555" s="111"/>
    </row>
    <row r="556" spans="1:36" s="73" customFormat="1" ht="15.75" customHeight="1" x14ac:dyDescent="0.25">
      <c r="A556" s="111"/>
      <c r="B556" s="111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  <c r="S556" s="111"/>
      <c r="T556" s="111"/>
      <c r="U556" s="136"/>
      <c r="V556" s="78"/>
      <c r="W556" s="111"/>
      <c r="X556" s="72"/>
      <c r="Y556" s="72"/>
      <c r="Z556" s="72"/>
      <c r="AA556" s="72"/>
      <c r="AB556" s="72"/>
      <c r="AC556" s="72"/>
      <c r="AD556" s="111"/>
      <c r="AE556" s="111"/>
      <c r="AF556" s="111"/>
      <c r="AG556" s="111"/>
      <c r="AH556" s="111"/>
      <c r="AI556" s="111"/>
      <c r="AJ556" s="111"/>
    </row>
    <row r="557" spans="1:36" s="73" customFormat="1" ht="15.75" customHeight="1" x14ac:dyDescent="0.25">
      <c r="A557" s="111"/>
      <c r="B557" s="111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  <c r="S557" s="111"/>
      <c r="T557" s="111"/>
      <c r="U557" s="136"/>
      <c r="V557" s="78"/>
      <c r="W557" s="111"/>
      <c r="X557" s="72"/>
      <c r="Y557" s="72"/>
      <c r="Z557" s="72"/>
      <c r="AA557" s="72"/>
      <c r="AB557" s="72"/>
      <c r="AC557" s="72"/>
      <c r="AD557" s="111"/>
      <c r="AE557" s="111"/>
      <c r="AF557" s="111"/>
      <c r="AG557" s="111"/>
      <c r="AH557" s="111"/>
      <c r="AI557" s="111"/>
      <c r="AJ557" s="111"/>
    </row>
    <row r="558" spans="1:36" s="73" customFormat="1" ht="15.75" customHeight="1" x14ac:dyDescent="0.25">
      <c r="A558" s="111"/>
      <c r="B558" s="111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  <c r="T558" s="111"/>
      <c r="U558" s="136"/>
      <c r="V558" s="78"/>
      <c r="W558" s="111"/>
      <c r="X558" s="72"/>
      <c r="Y558" s="72"/>
      <c r="Z558" s="72"/>
      <c r="AA558" s="72"/>
      <c r="AB558" s="72"/>
      <c r="AC558" s="72"/>
      <c r="AD558" s="111"/>
      <c r="AE558" s="111"/>
      <c r="AF558" s="111"/>
      <c r="AG558" s="111"/>
      <c r="AH558" s="111"/>
      <c r="AI558" s="111"/>
      <c r="AJ558" s="111"/>
    </row>
    <row r="559" spans="1:36" s="73" customFormat="1" ht="15.75" customHeight="1" x14ac:dyDescent="0.25">
      <c r="A559" s="111"/>
      <c r="B559" s="111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  <c r="S559" s="111"/>
      <c r="T559" s="111"/>
      <c r="U559" s="136"/>
      <c r="V559" s="78"/>
      <c r="W559" s="111"/>
      <c r="X559" s="72"/>
      <c r="Y559" s="72"/>
      <c r="Z559" s="72"/>
      <c r="AA559" s="72"/>
      <c r="AB559" s="72"/>
      <c r="AC559" s="72"/>
      <c r="AD559" s="111"/>
      <c r="AE559" s="111"/>
      <c r="AF559" s="111"/>
      <c r="AG559" s="111"/>
      <c r="AH559" s="111"/>
      <c r="AI559" s="111"/>
      <c r="AJ559" s="111"/>
    </row>
    <row r="560" spans="1:36" s="73" customFormat="1" ht="15.75" customHeight="1" x14ac:dyDescent="0.25">
      <c r="A560" s="111"/>
      <c r="B560" s="111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  <c r="S560" s="111"/>
      <c r="T560" s="111"/>
      <c r="U560" s="136"/>
      <c r="V560" s="78"/>
      <c r="W560" s="111"/>
      <c r="X560" s="72"/>
      <c r="Y560" s="72"/>
      <c r="Z560" s="72"/>
      <c r="AA560" s="72"/>
      <c r="AB560" s="72"/>
      <c r="AC560" s="72"/>
      <c r="AD560" s="111"/>
      <c r="AE560" s="111"/>
      <c r="AF560" s="111"/>
      <c r="AG560" s="111"/>
      <c r="AH560" s="111"/>
      <c r="AI560" s="111"/>
      <c r="AJ560" s="111"/>
    </row>
    <row r="561" spans="1:36" s="73" customFormat="1" ht="15.75" customHeight="1" x14ac:dyDescent="0.25">
      <c r="A561" s="111"/>
      <c r="B561" s="111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  <c r="S561" s="111"/>
      <c r="T561" s="111"/>
      <c r="U561" s="136"/>
      <c r="V561" s="78"/>
      <c r="W561" s="111"/>
      <c r="X561" s="72"/>
      <c r="Y561" s="72"/>
      <c r="Z561" s="72"/>
      <c r="AA561" s="72"/>
      <c r="AB561" s="72"/>
      <c r="AC561" s="72"/>
      <c r="AD561" s="111"/>
      <c r="AE561" s="111"/>
      <c r="AF561" s="111"/>
      <c r="AG561" s="111"/>
      <c r="AH561" s="111"/>
      <c r="AI561" s="111"/>
      <c r="AJ561" s="111"/>
    </row>
    <row r="562" spans="1:36" s="73" customFormat="1" ht="15.75" customHeight="1" x14ac:dyDescent="0.25">
      <c r="A562" s="111"/>
      <c r="B562" s="111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  <c r="S562" s="111"/>
      <c r="T562" s="111"/>
      <c r="U562" s="136"/>
      <c r="V562" s="78"/>
      <c r="W562" s="111"/>
      <c r="X562" s="72"/>
      <c r="Y562" s="72"/>
      <c r="Z562" s="72"/>
      <c r="AA562" s="72"/>
      <c r="AB562" s="72"/>
      <c r="AC562" s="72"/>
      <c r="AD562" s="111"/>
      <c r="AE562" s="111"/>
      <c r="AF562" s="111"/>
      <c r="AG562" s="111"/>
      <c r="AH562" s="111"/>
      <c r="AI562" s="111"/>
      <c r="AJ562" s="111"/>
    </row>
    <row r="563" spans="1:36" s="73" customFormat="1" ht="15.75" customHeight="1" x14ac:dyDescent="0.25">
      <c r="A563" s="111"/>
      <c r="B563" s="111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  <c r="M563" s="111"/>
      <c r="N563" s="111"/>
      <c r="O563" s="111"/>
      <c r="P563" s="111"/>
      <c r="Q563" s="111"/>
      <c r="R563" s="111"/>
      <c r="S563" s="111"/>
      <c r="T563" s="111"/>
      <c r="U563" s="136"/>
      <c r="V563" s="78"/>
      <c r="W563" s="111"/>
      <c r="X563" s="72"/>
      <c r="Y563" s="72"/>
      <c r="Z563" s="72"/>
      <c r="AA563" s="72"/>
      <c r="AB563" s="72"/>
      <c r="AC563" s="72"/>
      <c r="AD563" s="111"/>
      <c r="AE563" s="111"/>
      <c r="AF563" s="111"/>
      <c r="AG563" s="111"/>
      <c r="AH563" s="111"/>
      <c r="AI563" s="111"/>
      <c r="AJ563" s="111"/>
    </row>
    <row r="564" spans="1:36" s="73" customFormat="1" ht="15.75" customHeight="1" x14ac:dyDescent="0.25">
      <c r="A564" s="111"/>
      <c r="B564" s="111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  <c r="M564" s="111"/>
      <c r="N564" s="111"/>
      <c r="O564" s="111"/>
      <c r="P564" s="111"/>
      <c r="Q564" s="111"/>
      <c r="R564" s="111"/>
      <c r="S564" s="111"/>
      <c r="T564" s="111"/>
      <c r="U564" s="136"/>
      <c r="V564" s="78"/>
      <c r="W564" s="111"/>
      <c r="X564" s="72"/>
      <c r="Y564" s="72"/>
      <c r="Z564" s="72"/>
      <c r="AA564" s="72"/>
      <c r="AB564" s="72"/>
      <c r="AC564" s="72"/>
      <c r="AD564" s="111"/>
      <c r="AE564" s="111"/>
      <c r="AF564" s="111"/>
      <c r="AG564" s="111"/>
      <c r="AH564" s="111"/>
      <c r="AI564" s="111"/>
      <c r="AJ564" s="111"/>
    </row>
    <row r="565" spans="1:36" s="73" customFormat="1" ht="15.75" customHeight="1" x14ac:dyDescent="0.25">
      <c r="A565" s="111"/>
      <c r="B565" s="111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  <c r="M565" s="111"/>
      <c r="N565" s="111"/>
      <c r="O565" s="111"/>
      <c r="P565" s="111"/>
      <c r="Q565" s="111"/>
      <c r="R565" s="111"/>
      <c r="S565" s="111"/>
      <c r="T565" s="111"/>
      <c r="U565" s="136"/>
      <c r="V565" s="78"/>
      <c r="W565" s="111"/>
      <c r="X565" s="72"/>
      <c r="Y565" s="72"/>
      <c r="Z565" s="72"/>
      <c r="AA565" s="72"/>
      <c r="AB565" s="72"/>
      <c r="AC565" s="72"/>
      <c r="AD565" s="111"/>
      <c r="AE565" s="111"/>
      <c r="AF565" s="111"/>
      <c r="AG565" s="111"/>
      <c r="AH565" s="111"/>
      <c r="AI565" s="111"/>
      <c r="AJ565" s="111"/>
    </row>
    <row r="566" spans="1:36" s="73" customFormat="1" ht="15.75" customHeight="1" x14ac:dyDescent="0.25">
      <c r="A566" s="111"/>
      <c r="B566" s="111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  <c r="M566" s="111"/>
      <c r="N566" s="111"/>
      <c r="O566" s="111"/>
      <c r="P566" s="111"/>
      <c r="Q566" s="111"/>
      <c r="R566" s="111"/>
      <c r="S566" s="111"/>
      <c r="T566" s="111"/>
      <c r="U566" s="136"/>
      <c r="V566" s="78"/>
      <c r="W566" s="111"/>
      <c r="X566" s="72"/>
      <c r="Y566" s="72"/>
      <c r="Z566" s="72"/>
      <c r="AA566" s="72"/>
      <c r="AB566" s="72"/>
      <c r="AC566" s="72"/>
      <c r="AD566" s="111"/>
      <c r="AE566" s="111"/>
      <c r="AF566" s="111"/>
      <c r="AG566" s="111"/>
      <c r="AH566" s="111"/>
      <c r="AI566" s="111"/>
      <c r="AJ566" s="111"/>
    </row>
    <row r="567" spans="1:36" s="73" customFormat="1" ht="15.75" customHeight="1" x14ac:dyDescent="0.25">
      <c r="A567" s="111"/>
      <c r="B567" s="111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  <c r="M567" s="111"/>
      <c r="N567" s="111"/>
      <c r="O567" s="111"/>
      <c r="P567" s="111"/>
      <c r="Q567" s="111"/>
      <c r="R567" s="111"/>
      <c r="S567" s="111"/>
      <c r="T567" s="111"/>
      <c r="U567" s="136"/>
      <c r="V567" s="78"/>
      <c r="W567" s="111"/>
      <c r="X567" s="72"/>
      <c r="Y567" s="72"/>
      <c r="Z567" s="72"/>
      <c r="AA567" s="72"/>
      <c r="AB567" s="72"/>
      <c r="AC567" s="72"/>
      <c r="AD567" s="111"/>
      <c r="AE567" s="111"/>
      <c r="AF567" s="111"/>
      <c r="AG567" s="111"/>
      <c r="AH567" s="111"/>
      <c r="AI567" s="111"/>
      <c r="AJ567" s="111"/>
    </row>
    <row r="568" spans="1:36" s="73" customFormat="1" ht="15.75" customHeight="1" x14ac:dyDescent="0.25">
      <c r="A568" s="111"/>
      <c r="B568" s="111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  <c r="M568" s="111"/>
      <c r="N568" s="111"/>
      <c r="O568" s="111"/>
      <c r="P568" s="111"/>
      <c r="Q568" s="111"/>
      <c r="R568" s="111"/>
      <c r="S568" s="111"/>
      <c r="T568" s="111"/>
      <c r="U568" s="136"/>
      <c r="V568" s="78"/>
      <c r="W568" s="111"/>
      <c r="X568" s="72"/>
      <c r="Y568" s="72"/>
      <c r="Z568" s="72"/>
      <c r="AA568" s="72"/>
      <c r="AB568" s="72"/>
      <c r="AC568" s="72"/>
      <c r="AD568" s="111"/>
      <c r="AE568" s="111"/>
      <c r="AF568" s="111"/>
      <c r="AG568" s="111"/>
      <c r="AH568" s="111"/>
      <c r="AI568" s="111"/>
      <c r="AJ568" s="111"/>
    </row>
    <row r="569" spans="1:36" s="73" customFormat="1" ht="15.75" customHeight="1" x14ac:dyDescent="0.25">
      <c r="A569" s="111"/>
      <c r="B569" s="111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  <c r="M569" s="111"/>
      <c r="N569" s="111"/>
      <c r="O569" s="111"/>
      <c r="P569" s="111"/>
      <c r="Q569" s="111"/>
      <c r="R569" s="111"/>
      <c r="S569" s="111"/>
      <c r="T569" s="111"/>
      <c r="U569" s="136"/>
      <c r="V569" s="78"/>
      <c r="W569" s="111"/>
      <c r="X569" s="72"/>
      <c r="Y569" s="72"/>
      <c r="Z569" s="72"/>
      <c r="AA569" s="72"/>
      <c r="AB569" s="72"/>
      <c r="AC569" s="72"/>
      <c r="AD569" s="111"/>
      <c r="AE569" s="111"/>
      <c r="AF569" s="111"/>
      <c r="AG569" s="111"/>
      <c r="AH569" s="111"/>
      <c r="AI569" s="111"/>
      <c r="AJ569" s="111"/>
    </row>
    <row r="570" spans="1:36" s="73" customFormat="1" ht="15.75" customHeight="1" x14ac:dyDescent="0.25">
      <c r="A570" s="111"/>
      <c r="B570" s="111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  <c r="P570" s="111"/>
      <c r="Q570" s="111"/>
      <c r="R570" s="111"/>
      <c r="S570" s="111"/>
      <c r="T570" s="111"/>
      <c r="U570" s="136"/>
      <c r="V570" s="78"/>
      <c r="W570" s="111"/>
      <c r="X570" s="72"/>
      <c r="Y570" s="72"/>
      <c r="Z570" s="72"/>
      <c r="AA570" s="72"/>
      <c r="AB570" s="72"/>
      <c r="AC570" s="72"/>
      <c r="AD570" s="111"/>
      <c r="AE570" s="111"/>
      <c r="AF570" s="111"/>
      <c r="AG570" s="111"/>
      <c r="AH570" s="111"/>
      <c r="AI570" s="111"/>
      <c r="AJ570" s="111"/>
    </row>
    <row r="571" spans="1:36" s="73" customFormat="1" ht="15.75" customHeight="1" x14ac:dyDescent="0.25">
      <c r="A571" s="111"/>
      <c r="B571" s="111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  <c r="M571" s="111"/>
      <c r="N571" s="111"/>
      <c r="O571" s="111"/>
      <c r="P571" s="111"/>
      <c r="Q571" s="111"/>
      <c r="R571" s="111"/>
      <c r="S571" s="111"/>
      <c r="T571" s="111"/>
      <c r="U571" s="136"/>
      <c r="V571" s="78"/>
      <c r="W571" s="111"/>
      <c r="X571" s="72"/>
      <c r="Y571" s="72"/>
      <c r="Z571" s="72"/>
      <c r="AA571" s="72"/>
      <c r="AB571" s="72"/>
      <c r="AC571" s="72"/>
      <c r="AD571" s="111"/>
      <c r="AE571" s="111"/>
      <c r="AF571" s="111"/>
      <c r="AG571" s="111"/>
      <c r="AH571" s="111"/>
      <c r="AI571" s="111"/>
      <c r="AJ571" s="111"/>
    </row>
    <row r="572" spans="1:36" ht="15.7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V572" s="78"/>
      <c r="W572" s="111"/>
      <c r="X572" s="72"/>
      <c r="Y572" s="72"/>
      <c r="Z572" s="72"/>
      <c r="AA572" s="72"/>
      <c r="AB572" s="72"/>
      <c r="AC572" s="72"/>
      <c r="AD572" s="111"/>
      <c r="AE572" s="111"/>
      <c r="AF572" s="111"/>
      <c r="AG572" s="111"/>
      <c r="AH572" s="111"/>
      <c r="AI572" s="111"/>
      <c r="AJ572" s="111"/>
    </row>
    <row r="573" spans="1:36" ht="15.7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V573" s="78"/>
      <c r="W573" s="111"/>
      <c r="X573" s="72"/>
      <c r="Y573" s="72"/>
      <c r="Z573" s="72"/>
      <c r="AA573" s="72"/>
      <c r="AB573" s="72"/>
      <c r="AC573" s="72"/>
      <c r="AD573" s="111"/>
      <c r="AE573" s="111"/>
      <c r="AF573" s="111"/>
      <c r="AG573" s="111"/>
      <c r="AH573" s="111"/>
      <c r="AI573" s="111"/>
      <c r="AJ573" s="111"/>
    </row>
    <row r="574" spans="1:36" ht="15.7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V574" s="78"/>
      <c r="W574" s="111"/>
      <c r="X574" s="72"/>
      <c r="Y574" s="72"/>
      <c r="Z574" s="72"/>
      <c r="AA574" s="72"/>
      <c r="AB574" s="72"/>
      <c r="AC574" s="72"/>
      <c r="AD574" s="111"/>
      <c r="AE574" s="111"/>
      <c r="AF574" s="111"/>
      <c r="AG574" s="111"/>
      <c r="AH574" s="111"/>
      <c r="AI574" s="111"/>
      <c r="AJ574" s="111"/>
    </row>
    <row r="575" spans="1:36" ht="15.7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V575" s="78"/>
      <c r="W575" s="111"/>
      <c r="X575" s="72"/>
      <c r="Y575" s="72"/>
      <c r="Z575" s="72"/>
      <c r="AA575" s="72"/>
      <c r="AB575" s="72"/>
      <c r="AC575" s="72"/>
      <c r="AD575" s="111"/>
      <c r="AE575" s="111"/>
      <c r="AF575" s="111"/>
      <c r="AG575" s="111"/>
      <c r="AH575" s="111"/>
      <c r="AI575" s="111"/>
      <c r="AJ575" s="111"/>
    </row>
    <row r="576" spans="1:36" ht="15.7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V576" s="78"/>
      <c r="W576" s="111"/>
      <c r="X576" s="72"/>
      <c r="Y576" s="72"/>
      <c r="Z576" s="72"/>
      <c r="AA576" s="72"/>
      <c r="AB576" s="72"/>
      <c r="AC576" s="72"/>
      <c r="AD576" s="111"/>
      <c r="AE576" s="111"/>
      <c r="AF576" s="111"/>
      <c r="AG576" s="111"/>
      <c r="AH576" s="111"/>
      <c r="AI576" s="111"/>
      <c r="AJ576" s="111"/>
    </row>
    <row r="577" spans="1:36" ht="15.7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V577" s="78"/>
      <c r="W577" s="111"/>
      <c r="X577" s="72"/>
      <c r="Y577" s="72"/>
      <c r="Z577" s="72"/>
      <c r="AA577" s="72"/>
      <c r="AB577" s="72"/>
      <c r="AC577" s="72"/>
      <c r="AD577" s="111"/>
      <c r="AE577" s="111"/>
      <c r="AF577" s="111"/>
      <c r="AG577" s="111"/>
      <c r="AH577" s="111"/>
      <c r="AI577" s="111"/>
      <c r="AJ577" s="111"/>
    </row>
    <row r="578" spans="1:36" ht="15.7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V578" s="78"/>
      <c r="W578" s="111"/>
      <c r="X578" s="72"/>
      <c r="Y578" s="72"/>
      <c r="Z578" s="72"/>
      <c r="AA578" s="72"/>
      <c r="AB578" s="72"/>
      <c r="AC578" s="72"/>
      <c r="AD578" s="111"/>
      <c r="AE578" s="111"/>
      <c r="AF578" s="111"/>
      <c r="AG578" s="111"/>
      <c r="AH578" s="111"/>
      <c r="AI578" s="111"/>
      <c r="AJ578" s="111"/>
    </row>
    <row r="579" spans="1:36" ht="15.7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V579" s="78"/>
      <c r="W579" s="111"/>
      <c r="X579" s="72"/>
      <c r="Y579" s="72"/>
      <c r="Z579" s="72"/>
      <c r="AA579" s="72"/>
      <c r="AB579" s="72"/>
      <c r="AC579" s="72"/>
      <c r="AD579" s="111"/>
      <c r="AE579" s="111"/>
      <c r="AF579" s="111"/>
      <c r="AG579" s="111"/>
      <c r="AH579" s="111"/>
      <c r="AI579" s="111"/>
      <c r="AJ579" s="111"/>
    </row>
    <row r="580" spans="1:36" ht="15.7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V580" s="78"/>
      <c r="W580" s="111"/>
      <c r="X580" s="72"/>
      <c r="Y580" s="72"/>
      <c r="Z580" s="72"/>
      <c r="AA580" s="72"/>
      <c r="AB580" s="72"/>
      <c r="AC580" s="72"/>
      <c r="AD580" s="111"/>
      <c r="AE580" s="111"/>
      <c r="AF580" s="111"/>
      <c r="AG580" s="111"/>
      <c r="AH580" s="111"/>
      <c r="AI580" s="111"/>
      <c r="AJ580" s="111"/>
    </row>
    <row r="581" spans="1:36" ht="15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V581" s="78"/>
      <c r="W581" s="111"/>
      <c r="X581" s="72"/>
      <c r="Y581" s="72"/>
      <c r="Z581" s="72"/>
      <c r="AA581" s="72"/>
      <c r="AB581" s="72"/>
      <c r="AC581" s="72"/>
      <c r="AD581" s="111"/>
      <c r="AE581" s="111"/>
      <c r="AF581" s="111"/>
      <c r="AG581" s="111"/>
      <c r="AH581" s="111"/>
      <c r="AI581" s="111"/>
      <c r="AJ581" s="111"/>
    </row>
    <row r="582" spans="1:36" ht="15.7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V582" s="78"/>
      <c r="W582" s="111"/>
      <c r="X582" s="72"/>
      <c r="Y582" s="72"/>
      <c r="Z582" s="72"/>
      <c r="AA582" s="72"/>
      <c r="AB582" s="72"/>
      <c r="AC582" s="72"/>
      <c r="AD582" s="111"/>
      <c r="AE582" s="111"/>
      <c r="AF582" s="111"/>
      <c r="AG582" s="111"/>
      <c r="AH582" s="111"/>
      <c r="AI582" s="111"/>
      <c r="AJ582" s="111"/>
    </row>
    <row r="583" spans="1:36" ht="15.7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V583" s="78"/>
      <c r="W583" s="111"/>
      <c r="X583" s="72"/>
      <c r="Y583" s="72"/>
      <c r="Z583" s="72"/>
      <c r="AA583" s="72"/>
      <c r="AB583" s="72"/>
      <c r="AC583" s="72"/>
      <c r="AD583" s="111"/>
      <c r="AE583" s="111"/>
      <c r="AF583" s="111"/>
      <c r="AG583" s="111"/>
      <c r="AH583" s="111"/>
      <c r="AI583" s="111"/>
      <c r="AJ583" s="111"/>
    </row>
    <row r="584" spans="1:36" ht="15.7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V584" s="78"/>
      <c r="W584" s="111"/>
      <c r="X584" s="72"/>
      <c r="Y584" s="72"/>
      <c r="Z584" s="72"/>
      <c r="AA584" s="72"/>
      <c r="AB584" s="72"/>
      <c r="AC584" s="72"/>
      <c r="AD584" s="111"/>
      <c r="AE584" s="111"/>
      <c r="AF584" s="111"/>
      <c r="AG584" s="111"/>
      <c r="AH584" s="111"/>
      <c r="AI584" s="111"/>
      <c r="AJ584" s="111"/>
    </row>
    <row r="585" spans="1:36" ht="15.7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V585" s="78"/>
      <c r="W585" s="111"/>
      <c r="X585" s="72"/>
      <c r="Y585" s="72"/>
      <c r="Z585" s="72"/>
      <c r="AA585" s="72"/>
      <c r="AB585" s="72"/>
      <c r="AC585" s="72"/>
      <c r="AD585" s="111"/>
      <c r="AE585" s="111"/>
      <c r="AF585" s="111"/>
      <c r="AG585" s="111"/>
      <c r="AH585" s="111"/>
      <c r="AI585" s="111"/>
      <c r="AJ585" s="111"/>
    </row>
    <row r="586" spans="1:36" ht="15.7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V586" s="78"/>
      <c r="W586" s="111"/>
      <c r="X586" s="72"/>
      <c r="Y586" s="72"/>
      <c r="Z586" s="72"/>
      <c r="AA586" s="72"/>
      <c r="AB586" s="72"/>
      <c r="AC586" s="72"/>
      <c r="AD586" s="111"/>
      <c r="AE586" s="111"/>
      <c r="AF586" s="111"/>
      <c r="AG586" s="111"/>
      <c r="AH586" s="111"/>
      <c r="AI586" s="111"/>
      <c r="AJ586" s="111"/>
    </row>
    <row r="587" spans="1:36" ht="15.7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V587" s="78"/>
      <c r="W587" s="111"/>
      <c r="X587" s="72"/>
      <c r="Y587" s="72"/>
      <c r="Z587" s="72"/>
      <c r="AA587" s="72"/>
      <c r="AB587" s="72"/>
      <c r="AC587" s="72"/>
      <c r="AD587" s="111"/>
      <c r="AE587" s="111"/>
      <c r="AF587" s="111"/>
      <c r="AG587" s="111"/>
      <c r="AH587" s="111"/>
      <c r="AI587" s="111"/>
      <c r="AJ587" s="111"/>
    </row>
    <row r="588" spans="1:36" ht="15.7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V588" s="78"/>
      <c r="W588" s="111"/>
      <c r="X588" s="72"/>
      <c r="Y588" s="72"/>
      <c r="Z588" s="72"/>
      <c r="AA588" s="72"/>
      <c r="AB588" s="72"/>
      <c r="AC588" s="72"/>
      <c r="AD588" s="111"/>
      <c r="AE588" s="111"/>
      <c r="AF588" s="111"/>
      <c r="AG588" s="111"/>
      <c r="AH588" s="111"/>
      <c r="AI588" s="111"/>
      <c r="AJ588" s="111"/>
    </row>
    <row r="589" spans="1:36" ht="15.7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V589" s="78"/>
      <c r="W589" s="111"/>
      <c r="X589" s="72"/>
      <c r="Y589" s="72"/>
      <c r="Z589" s="72"/>
      <c r="AA589" s="72"/>
      <c r="AB589" s="72"/>
      <c r="AC589" s="72"/>
      <c r="AD589" s="111"/>
      <c r="AE589" s="111"/>
      <c r="AF589" s="111"/>
      <c r="AG589" s="111"/>
      <c r="AH589" s="111"/>
      <c r="AI589" s="111"/>
      <c r="AJ589" s="111"/>
    </row>
    <row r="590" spans="1:36" ht="15.7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V590" s="78"/>
      <c r="W590" s="111"/>
      <c r="X590" s="72"/>
      <c r="Y590" s="72"/>
      <c r="Z590" s="72"/>
      <c r="AA590" s="72"/>
      <c r="AB590" s="72"/>
      <c r="AC590" s="72"/>
      <c r="AD590" s="111"/>
      <c r="AE590" s="111"/>
      <c r="AF590" s="111"/>
      <c r="AG590" s="111"/>
      <c r="AH590" s="111"/>
      <c r="AI590" s="111"/>
      <c r="AJ590" s="111"/>
    </row>
    <row r="591" spans="1:36" ht="15.7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V591" s="78"/>
      <c r="W591" s="111"/>
      <c r="X591" s="72"/>
      <c r="Y591" s="72"/>
      <c r="Z591" s="72"/>
      <c r="AA591" s="72"/>
      <c r="AB591" s="72"/>
      <c r="AC591" s="72"/>
      <c r="AD591" s="111"/>
      <c r="AE591" s="111"/>
      <c r="AF591" s="111"/>
      <c r="AG591" s="111"/>
      <c r="AH591" s="111"/>
      <c r="AI591" s="111"/>
      <c r="AJ591" s="111"/>
    </row>
    <row r="592" spans="1:36" ht="15.7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V592" s="78"/>
      <c r="W592" s="111"/>
      <c r="X592" s="72"/>
      <c r="Y592" s="72"/>
      <c r="Z592" s="72"/>
      <c r="AA592" s="72"/>
      <c r="AB592" s="72"/>
      <c r="AC592" s="72"/>
      <c r="AD592" s="111"/>
      <c r="AE592" s="111"/>
      <c r="AF592" s="111"/>
      <c r="AG592" s="111"/>
      <c r="AH592" s="111"/>
      <c r="AI592" s="111"/>
      <c r="AJ592" s="111"/>
    </row>
    <row r="593" spans="1:36" ht="15.7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V593" s="78"/>
      <c r="W593" s="111"/>
      <c r="X593" s="72"/>
      <c r="Y593" s="72"/>
      <c r="Z593" s="72"/>
      <c r="AA593" s="72"/>
      <c r="AB593" s="72"/>
      <c r="AC593" s="72"/>
      <c r="AD593" s="111"/>
      <c r="AE593" s="111"/>
      <c r="AF593" s="111"/>
      <c r="AG593" s="111"/>
      <c r="AH593" s="111"/>
      <c r="AI593" s="111"/>
      <c r="AJ593" s="111"/>
    </row>
    <row r="594" spans="1:36" ht="15.7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V594" s="78"/>
      <c r="W594" s="111"/>
      <c r="X594" s="72"/>
      <c r="Y594" s="72"/>
      <c r="Z594" s="72"/>
      <c r="AA594" s="72"/>
      <c r="AB594" s="72"/>
      <c r="AC594" s="72"/>
      <c r="AD594" s="111"/>
      <c r="AE594" s="111"/>
      <c r="AF594" s="111"/>
      <c r="AG594" s="111"/>
      <c r="AH594" s="111"/>
      <c r="AI594" s="111"/>
      <c r="AJ594" s="111"/>
    </row>
    <row r="595" spans="1:36" ht="15.7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V595" s="78"/>
      <c r="W595" s="111"/>
      <c r="X595" s="72"/>
      <c r="Y595" s="72"/>
      <c r="Z595" s="72"/>
      <c r="AA595" s="72"/>
      <c r="AB595" s="72"/>
      <c r="AC595" s="72"/>
      <c r="AD595" s="111"/>
      <c r="AE595" s="111"/>
      <c r="AF595" s="111"/>
      <c r="AG595" s="111"/>
      <c r="AH595" s="111"/>
      <c r="AI595" s="111"/>
      <c r="AJ595" s="111"/>
    </row>
    <row r="596" spans="1:36" ht="15.7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V596" s="78"/>
      <c r="W596" s="111"/>
      <c r="X596" s="72"/>
      <c r="Y596" s="72"/>
      <c r="Z596" s="72"/>
      <c r="AA596" s="72"/>
      <c r="AB596" s="72"/>
      <c r="AC596" s="72"/>
      <c r="AD596" s="111"/>
      <c r="AE596" s="111"/>
      <c r="AF596" s="111"/>
      <c r="AG596" s="111"/>
      <c r="AH596" s="111"/>
      <c r="AI596" s="111"/>
      <c r="AJ596" s="111"/>
    </row>
    <row r="597" spans="1:36" ht="15.7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V597" s="78"/>
      <c r="W597" s="111"/>
      <c r="X597" s="72"/>
      <c r="Y597" s="72"/>
      <c r="Z597" s="72"/>
      <c r="AA597" s="72"/>
      <c r="AB597" s="72"/>
      <c r="AC597" s="72"/>
      <c r="AD597" s="111"/>
      <c r="AE597" s="111"/>
      <c r="AF597" s="111"/>
      <c r="AG597" s="111"/>
      <c r="AH597" s="111"/>
      <c r="AI597" s="111"/>
      <c r="AJ597" s="111"/>
    </row>
    <row r="598" spans="1:36" ht="15.7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V598" s="78"/>
      <c r="W598" s="111"/>
      <c r="X598" s="72"/>
      <c r="Y598" s="72"/>
      <c r="Z598" s="72"/>
      <c r="AA598" s="72"/>
      <c r="AB598" s="72"/>
      <c r="AC598" s="72"/>
      <c r="AD598" s="111"/>
      <c r="AE598" s="111"/>
      <c r="AF598" s="111"/>
      <c r="AG598" s="111"/>
      <c r="AH598" s="111"/>
      <c r="AI598" s="111"/>
      <c r="AJ598" s="111"/>
    </row>
    <row r="599" spans="1:36" ht="15.7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V599" s="78"/>
      <c r="W599" s="111"/>
      <c r="X599" s="72"/>
      <c r="Y599" s="72"/>
      <c r="Z599" s="72"/>
      <c r="AA599" s="72"/>
      <c r="AB599" s="72"/>
      <c r="AC599" s="72"/>
      <c r="AD599" s="111"/>
      <c r="AE599" s="111"/>
      <c r="AF599" s="111"/>
      <c r="AG599" s="111"/>
      <c r="AH599" s="111"/>
      <c r="AI599" s="111"/>
      <c r="AJ599" s="111"/>
    </row>
    <row r="600" spans="1:36" ht="15.7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V600" s="78"/>
      <c r="W600" s="111"/>
      <c r="X600" s="72"/>
      <c r="Y600" s="72"/>
      <c r="Z600" s="72"/>
      <c r="AA600" s="72"/>
      <c r="AB600" s="72"/>
      <c r="AC600" s="72"/>
      <c r="AD600" s="111"/>
      <c r="AE600" s="111"/>
      <c r="AF600" s="111"/>
      <c r="AG600" s="111"/>
      <c r="AH600" s="111"/>
      <c r="AI600" s="111"/>
      <c r="AJ600" s="111"/>
    </row>
    <row r="601" spans="1:36" ht="15.7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V601" s="78"/>
      <c r="W601" s="111"/>
      <c r="X601" s="72"/>
      <c r="Y601" s="72"/>
      <c r="Z601" s="72"/>
      <c r="AA601" s="72"/>
      <c r="AB601" s="72"/>
      <c r="AC601" s="72"/>
      <c r="AD601" s="111"/>
      <c r="AE601" s="111"/>
      <c r="AF601" s="111"/>
      <c r="AG601" s="111"/>
      <c r="AH601" s="111"/>
      <c r="AI601" s="111"/>
      <c r="AJ601" s="111"/>
    </row>
    <row r="602" spans="1:36" ht="15.7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V602" s="78"/>
      <c r="W602" s="111"/>
      <c r="X602" s="72"/>
      <c r="Y602" s="72"/>
      <c r="Z602" s="72"/>
      <c r="AA602" s="72"/>
      <c r="AB602" s="72"/>
      <c r="AC602" s="72"/>
      <c r="AD602" s="111"/>
      <c r="AE602" s="111"/>
      <c r="AF602" s="111"/>
      <c r="AG602" s="111"/>
      <c r="AH602" s="111"/>
      <c r="AI602" s="111"/>
      <c r="AJ602" s="111"/>
    </row>
    <row r="603" spans="1:36" ht="15.7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V603" s="78"/>
      <c r="W603" s="111"/>
      <c r="X603" s="72"/>
      <c r="Y603" s="72"/>
      <c r="Z603" s="72"/>
      <c r="AA603" s="72"/>
      <c r="AB603" s="72"/>
      <c r="AC603" s="72"/>
      <c r="AD603" s="111"/>
      <c r="AE603" s="111"/>
      <c r="AF603" s="111"/>
      <c r="AG603" s="111"/>
      <c r="AH603" s="111"/>
      <c r="AI603" s="111"/>
      <c r="AJ603" s="111"/>
    </row>
    <row r="604" spans="1:36" ht="15.7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V604" s="78"/>
      <c r="W604" s="111"/>
      <c r="X604" s="72"/>
      <c r="Y604" s="72"/>
      <c r="Z604" s="72"/>
      <c r="AA604" s="72"/>
      <c r="AB604" s="72"/>
      <c r="AC604" s="72"/>
      <c r="AD604" s="111"/>
      <c r="AE604" s="111"/>
      <c r="AF604" s="111"/>
      <c r="AG604" s="111"/>
      <c r="AH604" s="111"/>
      <c r="AI604" s="111"/>
      <c r="AJ604" s="111"/>
    </row>
    <row r="605" spans="1:36" ht="15.7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V605" s="78"/>
      <c r="W605" s="111"/>
      <c r="X605" s="72"/>
      <c r="Y605" s="72"/>
      <c r="Z605" s="72"/>
      <c r="AA605" s="72"/>
      <c r="AB605" s="72"/>
      <c r="AC605" s="72"/>
      <c r="AD605" s="111"/>
      <c r="AE605" s="111"/>
      <c r="AF605" s="111"/>
      <c r="AG605" s="111"/>
      <c r="AH605" s="111"/>
      <c r="AI605" s="111"/>
      <c r="AJ605" s="111"/>
    </row>
    <row r="606" spans="1:36" ht="15.7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V606" s="78"/>
      <c r="W606" s="111"/>
      <c r="X606" s="72"/>
      <c r="Y606" s="72"/>
      <c r="Z606" s="72"/>
      <c r="AA606" s="72"/>
      <c r="AB606" s="72"/>
      <c r="AC606" s="72"/>
      <c r="AD606" s="111"/>
      <c r="AE606" s="111"/>
      <c r="AF606" s="111"/>
      <c r="AG606" s="111"/>
      <c r="AH606" s="111"/>
      <c r="AI606" s="111"/>
      <c r="AJ606" s="111"/>
    </row>
    <row r="607" spans="1:36" ht="15.7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V607" s="78"/>
      <c r="W607" s="111"/>
      <c r="X607" s="72"/>
      <c r="Y607" s="72"/>
      <c r="Z607" s="72"/>
      <c r="AA607" s="72"/>
      <c r="AB607" s="72"/>
      <c r="AC607" s="72"/>
      <c r="AD607" s="111"/>
      <c r="AE607" s="111"/>
      <c r="AF607" s="111"/>
      <c r="AG607" s="111"/>
      <c r="AH607" s="111"/>
      <c r="AI607" s="111"/>
      <c r="AJ607" s="111"/>
    </row>
    <row r="608" spans="1:36" ht="15.7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V608" s="78"/>
      <c r="W608" s="111"/>
      <c r="X608" s="72"/>
      <c r="Y608" s="72"/>
      <c r="Z608" s="72"/>
      <c r="AA608" s="72"/>
      <c r="AB608" s="72"/>
      <c r="AC608" s="72"/>
      <c r="AD608" s="111"/>
      <c r="AE608" s="111"/>
      <c r="AF608" s="111"/>
      <c r="AG608" s="111"/>
      <c r="AH608" s="111"/>
      <c r="AI608" s="111"/>
      <c r="AJ608" s="111"/>
    </row>
    <row r="609" spans="1:36" ht="15.7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V609" s="78"/>
      <c r="W609" s="111"/>
      <c r="X609" s="72"/>
      <c r="Y609" s="72"/>
      <c r="Z609" s="72"/>
      <c r="AA609" s="72"/>
      <c r="AB609" s="72"/>
      <c r="AC609" s="72"/>
      <c r="AD609" s="111"/>
      <c r="AE609" s="111"/>
      <c r="AF609" s="111"/>
      <c r="AG609" s="111"/>
      <c r="AH609" s="111"/>
      <c r="AI609" s="111"/>
      <c r="AJ609" s="111"/>
    </row>
    <row r="610" spans="1:36" ht="15.7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V610" s="78"/>
      <c r="W610" s="111"/>
      <c r="X610" s="72"/>
      <c r="Y610" s="72"/>
      <c r="Z610" s="72"/>
      <c r="AA610" s="72"/>
      <c r="AB610" s="72"/>
      <c r="AC610" s="72"/>
      <c r="AD610" s="111"/>
      <c r="AE610" s="111"/>
      <c r="AF610" s="111"/>
      <c r="AG610" s="111"/>
      <c r="AH610" s="111"/>
      <c r="AI610" s="111"/>
      <c r="AJ610" s="111"/>
    </row>
    <row r="611" spans="1:36" ht="15.7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V611" s="78"/>
      <c r="W611" s="111"/>
      <c r="X611" s="72"/>
      <c r="Y611" s="72"/>
      <c r="Z611" s="72"/>
      <c r="AA611" s="72"/>
      <c r="AB611" s="72"/>
      <c r="AC611" s="72"/>
      <c r="AD611" s="111"/>
      <c r="AE611" s="111"/>
      <c r="AF611" s="111"/>
      <c r="AG611" s="111"/>
      <c r="AH611" s="111"/>
      <c r="AI611" s="111"/>
      <c r="AJ611" s="111"/>
    </row>
    <row r="612" spans="1:36" ht="15.7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V612" s="78"/>
      <c r="W612" s="111"/>
      <c r="X612" s="72"/>
      <c r="Y612" s="72"/>
      <c r="Z612" s="72"/>
      <c r="AA612" s="72"/>
      <c r="AB612" s="72"/>
      <c r="AC612" s="72"/>
      <c r="AD612" s="111"/>
      <c r="AE612" s="111"/>
      <c r="AF612" s="111"/>
      <c r="AG612" s="111"/>
      <c r="AH612" s="111"/>
      <c r="AI612" s="111"/>
      <c r="AJ612" s="111"/>
    </row>
    <row r="613" spans="1:36" ht="15.7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V613" s="78"/>
      <c r="W613" s="111"/>
      <c r="X613" s="72"/>
      <c r="Y613" s="72"/>
      <c r="Z613" s="72"/>
      <c r="AA613" s="72"/>
      <c r="AB613" s="72"/>
      <c r="AC613" s="72"/>
      <c r="AD613" s="111"/>
      <c r="AE613" s="111"/>
      <c r="AF613" s="111"/>
      <c r="AG613" s="111"/>
      <c r="AH613" s="111"/>
      <c r="AI613" s="111"/>
      <c r="AJ613" s="111"/>
    </row>
    <row r="614" spans="1:36" ht="15.7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V614" s="78"/>
      <c r="W614" s="111"/>
      <c r="X614" s="72"/>
      <c r="Y614" s="72"/>
      <c r="Z614" s="72"/>
      <c r="AA614" s="72"/>
      <c r="AB614" s="72"/>
      <c r="AC614" s="72"/>
      <c r="AD614" s="111"/>
      <c r="AE614" s="111"/>
      <c r="AF614" s="111"/>
      <c r="AG614" s="111"/>
      <c r="AH614" s="111"/>
      <c r="AI614" s="111"/>
      <c r="AJ614" s="111"/>
    </row>
    <row r="615" spans="1:36" ht="15.7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V615" s="78"/>
      <c r="W615" s="111"/>
      <c r="X615" s="72"/>
      <c r="Y615" s="72"/>
      <c r="Z615" s="72"/>
      <c r="AA615" s="72"/>
      <c r="AB615" s="72"/>
      <c r="AC615" s="72"/>
      <c r="AD615" s="111"/>
      <c r="AE615" s="111"/>
      <c r="AF615" s="111"/>
      <c r="AG615" s="111"/>
      <c r="AH615" s="111"/>
      <c r="AI615" s="111"/>
      <c r="AJ615" s="111"/>
    </row>
    <row r="616" spans="1:36" ht="15.7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V616" s="78"/>
      <c r="W616" s="111"/>
      <c r="X616" s="72"/>
      <c r="Y616" s="72"/>
      <c r="Z616" s="72"/>
      <c r="AA616" s="72"/>
      <c r="AB616" s="72"/>
      <c r="AC616" s="72"/>
      <c r="AD616" s="111"/>
      <c r="AE616" s="111"/>
      <c r="AF616" s="111"/>
      <c r="AG616" s="111"/>
      <c r="AH616" s="111"/>
      <c r="AI616" s="111"/>
      <c r="AJ616" s="111"/>
    </row>
    <row r="617" spans="1:36" ht="15.7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V617" s="78"/>
      <c r="W617" s="111"/>
      <c r="X617" s="72"/>
      <c r="Y617" s="72"/>
      <c r="Z617" s="72"/>
      <c r="AA617" s="72"/>
      <c r="AB617" s="72"/>
      <c r="AC617" s="72"/>
      <c r="AD617" s="111"/>
      <c r="AE617" s="111"/>
      <c r="AF617" s="111"/>
      <c r="AG617" s="111"/>
      <c r="AH617" s="111"/>
      <c r="AI617" s="111"/>
      <c r="AJ617" s="111"/>
    </row>
    <row r="618" spans="1:36" ht="15.7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V618" s="78"/>
      <c r="W618" s="111"/>
      <c r="X618" s="72"/>
      <c r="Y618" s="72"/>
      <c r="Z618" s="72"/>
      <c r="AA618" s="72"/>
      <c r="AB618" s="72"/>
      <c r="AC618" s="72"/>
      <c r="AD618" s="111"/>
      <c r="AE618" s="111"/>
      <c r="AF618" s="111"/>
      <c r="AG618" s="111"/>
      <c r="AH618" s="111"/>
      <c r="AI618" s="111"/>
      <c r="AJ618" s="111"/>
    </row>
    <row r="619" spans="1:36" ht="15.7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V619" s="78"/>
      <c r="W619" s="111"/>
      <c r="X619" s="72"/>
      <c r="Y619" s="72"/>
      <c r="Z619" s="72"/>
      <c r="AA619" s="72"/>
      <c r="AB619" s="72"/>
      <c r="AC619" s="72"/>
      <c r="AD619" s="111"/>
      <c r="AE619" s="111"/>
      <c r="AF619" s="111"/>
      <c r="AG619" s="111"/>
      <c r="AH619" s="111"/>
      <c r="AI619" s="111"/>
      <c r="AJ619" s="111"/>
    </row>
    <row r="620" spans="1:36" ht="15.7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V620" s="78"/>
      <c r="W620" s="111"/>
      <c r="X620" s="72"/>
      <c r="Y620" s="72"/>
      <c r="Z620" s="72"/>
      <c r="AA620" s="72"/>
      <c r="AB620" s="72"/>
      <c r="AC620" s="72"/>
      <c r="AD620" s="111"/>
      <c r="AE620" s="111"/>
      <c r="AF620" s="111"/>
      <c r="AG620" s="111"/>
      <c r="AH620" s="111"/>
      <c r="AI620" s="111"/>
      <c r="AJ620" s="111"/>
    </row>
    <row r="621" spans="1:36" ht="15.7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V621" s="78"/>
      <c r="W621" s="111"/>
      <c r="X621" s="72"/>
      <c r="Y621" s="72"/>
      <c r="Z621" s="72"/>
      <c r="AA621" s="72"/>
      <c r="AB621" s="72"/>
      <c r="AC621" s="72"/>
      <c r="AD621" s="111"/>
      <c r="AE621" s="111"/>
      <c r="AF621" s="111"/>
      <c r="AG621" s="111"/>
      <c r="AH621" s="111"/>
      <c r="AI621" s="111"/>
      <c r="AJ621" s="111"/>
    </row>
    <row r="622" spans="1:36" ht="15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V622" s="78"/>
      <c r="W622" s="111"/>
      <c r="X622" s="72"/>
      <c r="Y622" s="72"/>
      <c r="Z622" s="72"/>
      <c r="AA622" s="72"/>
      <c r="AB622" s="72"/>
      <c r="AC622" s="72"/>
      <c r="AD622" s="111"/>
      <c r="AE622" s="111"/>
      <c r="AF622" s="111"/>
      <c r="AG622" s="111"/>
      <c r="AH622" s="111"/>
      <c r="AI622" s="111"/>
      <c r="AJ622" s="111"/>
    </row>
    <row r="623" spans="1:36" ht="15.7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V623" s="78"/>
      <c r="W623" s="111"/>
      <c r="X623" s="72"/>
      <c r="Y623" s="72"/>
      <c r="Z623" s="72"/>
      <c r="AA623" s="72"/>
      <c r="AB623" s="72"/>
      <c r="AC623" s="72"/>
      <c r="AD623" s="111"/>
      <c r="AE623" s="111"/>
      <c r="AF623" s="111"/>
      <c r="AG623" s="111"/>
      <c r="AH623" s="111"/>
      <c r="AI623" s="111"/>
      <c r="AJ623" s="111"/>
    </row>
    <row r="624" spans="1:36" ht="15.7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V624" s="78"/>
      <c r="W624" s="111"/>
      <c r="X624" s="72"/>
      <c r="Y624" s="72"/>
      <c r="Z624" s="72"/>
      <c r="AA624" s="72"/>
      <c r="AB624" s="72"/>
      <c r="AC624" s="72"/>
      <c r="AD624" s="111"/>
      <c r="AE624" s="111"/>
      <c r="AF624" s="111"/>
      <c r="AG624" s="111"/>
      <c r="AH624" s="111"/>
      <c r="AI624" s="111"/>
      <c r="AJ624" s="111"/>
    </row>
    <row r="625" spans="1:36" ht="15.7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V625" s="78"/>
      <c r="W625" s="111"/>
      <c r="X625" s="72"/>
      <c r="Y625" s="72"/>
      <c r="Z625" s="72"/>
      <c r="AA625" s="72"/>
      <c r="AB625" s="72"/>
      <c r="AC625" s="72"/>
      <c r="AD625" s="111"/>
      <c r="AE625" s="111"/>
      <c r="AF625" s="111"/>
      <c r="AG625" s="111"/>
      <c r="AH625" s="111"/>
      <c r="AI625" s="111"/>
      <c r="AJ625" s="111"/>
    </row>
    <row r="626" spans="1:36" ht="15.7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V626" s="78"/>
      <c r="W626" s="111"/>
      <c r="X626" s="72"/>
      <c r="Y626" s="72"/>
      <c r="Z626" s="72"/>
      <c r="AA626" s="72"/>
      <c r="AB626" s="72"/>
      <c r="AC626" s="72"/>
      <c r="AD626" s="111"/>
      <c r="AE626" s="111"/>
      <c r="AF626" s="111"/>
      <c r="AG626" s="111"/>
      <c r="AH626" s="111"/>
      <c r="AI626" s="111"/>
      <c r="AJ626" s="111"/>
    </row>
    <row r="627" spans="1:36" ht="15.7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V627" s="78"/>
      <c r="W627" s="111"/>
      <c r="X627" s="72"/>
      <c r="Y627" s="72"/>
      <c r="Z627" s="72"/>
      <c r="AA627" s="72"/>
      <c r="AB627" s="72"/>
      <c r="AC627" s="72"/>
      <c r="AD627" s="111"/>
      <c r="AE627" s="111"/>
      <c r="AF627" s="111"/>
      <c r="AG627" s="111"/>
      <c r="AH627" s="111"/>
      <c r="AI627" s="111"/>
      <c r="AJ627" s="111"/>
    </row>
    <row r="628" spans="1:36" ht="15.7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V628" s="78"/>
      <c r="W628" s="111"/>
      <c r="X628" s="72"/>
      <c r="Y628" s="72"/>
      <c r="Z628" s="72"/>
      <c r="AA628" s="72"/>
      <c r="AB628" s="72"/>
      <c r="AC628" s="72"/>
      <c r="AD628" s="111"/>
      <c r="AE628" s="111"/>
      <c r="AF628" s="111"/>
      <c r="AG628" s="111"/>
      <c r="AH628" s="111"/>
      <c r="AI628" s="111"/>
      <c r="AJ628" s="111"/>
    </row>
    <row r="629" spans="1:36" ht="15.7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V629" s="78"/>
      <c r="W629" s="111"/>
      <c r="X629" s="72"/>
      <c r="Y629" s="72"/>
      <c r="Z629" s="72"/>
      <c r="AA629" s="72"/>
      <c r="AB629" s="72"/>
      <c r="AC629" s="72"/>
      <c r="AD629" s="111"/>
      <c r="AE629" s="111"/>
      <c r="AF629" s="111"/>
      <c r="AG629" s="111"/>
      <c r="AH629" s="111"/>
      <c r="AI629" s="111"/>
      <c r="AJ629" s="111"/>
    </row>
    <row r="630" spans="1:36" ht="15.7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V630" s="78"/>
      <c r="W630" s="111"/>
      <c r="X630" s="72"/>
      <c r="Y630" s="72"/>
      <c r="Z630" s="72"/>
      <c r="AA630" s="72"/>
      <c r="AB630" s="72"/>
      <c r="AC630" s="72"/>
      <c r="AD630" s="111"/>
      <c r="AE630" s="111"/>
      <c r="AF630" s="111"/>
      <c r="AG630" s="111"/>
      <c r="AH630" s="111"/>
      <c r="AI630" s="111"/>
      <c r="AJ630" s="111"/>
    </row>
    <row r="631" spans="1:36" ht="15.7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V631" s="78"/>
      <c r="W631" s="111"/>
      <c r="X631" s="72"/>
      <c r="Y631" s="72"/>
      <c r="Z631" s="72"/>
      <c r="AA631" s="72"/>
      <c r="AB631" s="72"/>
      <c r="AC631" s="72"/>
      <c r="AD631" s="111"/>
      <c r="AE631" s="111"/>
      <c r="AF631" s="111"/>
      <c r="AG631" s="111"/>
      <c r="AH631" s="111"/>
      <c r="AI631" s="111"/>
      <c r="AJ631" s="111"/>
    </row>
    <row r="632" spans="1:36" ht="15.7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V632" s="78"/>
      <c r="W632" s="111"/>
      <c r="X632" s="72"/>
      <c r="Y632" s="72"/>
      <c r="Z632" s="72"/>
      <c r="AA632" s="72"/>
      <c r="AB632" s="72"/>
      <c r="AC632" s="72"/>
      <c r="AD632" s="111"/>
      <c r="AE632" s="111"/>
      <c r="AF632" s="111"/>
      <c r="AG632" s="111"/>
      <c r="AH632" s="111"/>
      <c r="AI632" s="111"/>
      <c r="AJ632" s="111"/>
    </row>
    <row r="633" spans="1:36" ht="15.7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V633" s="78"/>
      <c r="W633" s="111"/>
      <c r="X633" s="72"/>
      <c r="Y633" s="72"/>
      <c r="Z633" s="72"/>
      <c r="AA633" s="72"/>
      <c r="AB633" s="72"/>
      <c r="AC633" s="72"/>
      <c r="AD633" s="111"/>
      <c r="AE633" s="111"/>
      <c r="AF633" s="111"/>
      <c r="AG633" s="111"/>
      <c r="AH633" s="111"/>
      <c r="AI633" s="111"/>
      <c r="AJ633" s="111"/>
    </row>
    <row r="634" spans="1:36" ht="15.7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V634" s="78"/>
      <c r="W634" s="111"/>
      <c r="X634" s="72"/>
      <c r="Y634" s="72"/>
      <c r="Z634" s="72"/>
      <c r="AA634" s="72"/>
      <c r="AB634" s="72"/>
      <c r="AC634" s="72"/>
      <c r="AD634" s="111"/>
      <c r="AE634" s="111"/>
      <c r="AF634" s="111"/>
      <c r="AG634" s="111"/>
      <c r="AH634" s="111"/>
      <c r="AI634" s="111"/>
      <c r="AJ634" s="111"/>
    </row>
    <row r="635" spans="1:36" ht="15.7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V635" s="78"/>
      <c r="W635" s="111"/>
      <c r="X635" s="72"/>
      <c r="Y635" s="72"/>
      <c r="Z635" s="72"/>
      <c r="AA635" s="72"/>
      <c r="AB635" s="72"/>
      <c r="AC635" s="72"/>
      <c r="AD635" s="111"/>
      <c r="AE635" s="111"/>
      <c r="AF635" s="111"/>
      <c r="AG635" s="111"/>
      <c r="AH635" s="111"/>
      <c r="AI635" s="111"/>
      <c r="AJ635" s="111"/>
    </row>
    <row r="636" spans="1:36" ht="15.7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V636" s="78"/>
      <c r="W636" s="111"/>
      <c r="X636" s="72"/>
      <c r="Y636" s="72"/>
      <c r="Z636" s="72"/>
      <c r="AA636" s="72"/>
      <c r="AB636" s="72"/>
      <c r="AC636" s="72"/>
      <c r="AD636" s="111"/>
      <c r="AE636" s="111"/>
      <c r="AF636" s="111"/>
      <c r="AG636" s="111"/>
      <c r="AH636" s="111"/>
      <c r="AI636" s="111"/>
      <c r="AJ636" s="111"/>
    </row>
    <row r="637" spans="1:36" ht="15.7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V637" s="78"/>
      <c r="W637" s="111"/>
      <c r="X637" s="72"/>
      <c r="Y637" s="72"/>
      <c r="Z637" s="72"/>
      <c r="AA637" s="72"/>
      <c r="AB637" s="72"/>
      <c r="AC637" s="72"/>
      <c r="AD637" s="111"/>
      <c r="AE637" s="111"/>
      <c r="AF637" s="111"/>
      <c r="AG637" s="111"/>
      <c r="AH637" s="111"/>
      <c r="AI637" s="111"/>
      <c r="AJ637" s="111"/>
    </row>
    <row r="638" spans="1:36" ht="15.7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V638" s="78"/>
      <c r="W638" s="111"/>
      <c r="X638" s="72"/>
      <c r="Y638" s="72"/>
      <c r="Z638" s="72"/>
      <c r="AA638" s="72"/>
      <c r="AB638" s="72"/>
      <c r="AC638" s="72"/>
      <c r="AD638" s="111"/>
      <c r="AE638" s="111"/>
      <c r="AF638" s="111"/>
      <c r="AG638" s="111"/>
      <c r="AH638" s="111"/>
      <c r="AI638" s="111"/>
      <c r="AJ638" s="111"/>
    </row>
    <row r="639" spans="1:36" ht="15.7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V639" s="78"/>
      <c r="W639" s="111"/>
      <c r="X639" s="72"/>
      <c r="Y639" s="72"/>
      <c r="Z639" s="72"/>
      <c r="AA639" s="72"/>
      <c r="AB639" s="72"/>
      <c r="AC639" s="72"/>
      <c r="AD639" s="111"/>
      <c r="AE639" s="111"/>
      <c r="AF639" s="111"/>
      <c r="AG639" s="111"/>
      <c r="AH639" s="111"/>
      <c r="AI639" s="111"/>
      <c r="AJ639" s="111"/>
    </row>
    <row r="640" spans="1:36" ht="15.7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V640" s="78"/>
      <c r="W640" s="111"/>
      <c r="X640" s="72"/>
      <c r="Y640" s="72"/>
      <c r="Z640" s="72"/>
      <c r="AA640" s="72"/>
      <c r="AB640" s="72"/>
      <c r="AC640" s="72"/>
      <c r="AD640" s="111"/>
      <c r="AE640" s="111"/>
      <c r="AF640" s="111"/>
      <c r="AG640" s="111"/>
      <c r="AH640" s="111"/>
      <c r="AI640" s="111"/>
      <c r="AJ640" s="111"/>
    </row>
    <row r="641" spans="1:36" ht="15.7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V641" s="78"/>
      <c r="W641" s="111"/>
      <c r="X641" s="72"/>
      <c r="Y641" s="72"/>
      <c r="Z641" s="72"/>
      <c r="AA641" s="72"/>
      <c r="AB641" s="72"/>
      <c r="AC641" s="72"/>
      <c r="AD641" s="111"/>
      <c r="AE641" s="111"/>
      <c r="AF641" s="111"/>
      <c r="AG641" s="111"/>
      <c r="AH641" s="111"/>
      <c r="AI641" s="111"/>
      <c r="AJ641" s="111"/>
    </row>
    <row r="642" spans="1:36" ht="15.7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V642" s="78"/>
      <c r="W642" s="111"/>
      <c r="X642" s="72"/>
      <c r="Y642" s="72"/>
      <c r="Z642" s="72"/>
      <c r="AA642" s="72"/>
      <c r="AB642" s="72"/>
      <c r="AC642" s="72"/>
      <c r="AD642" s="111"/>
      <c r="AE642" s="111"/>
      <c r="AF642" s="111"/>
      <c r="AG642" s="111"/>
      <c r="AH642" s="111"/>
      <c r="AI642" s="111"/>
      <c r="AJ642" s="111"/>
    </row>
    <row r="643" spans="1:36" ht="15.7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V643" s="78"/>
      <c r="W643" s="111"/>
      <c r="X643" s="72"/>
      <c r="Y643" s="72"/>
      <c r="Z643" s="72"/>
      <c r="AA643" s="72"/>
      <c r="AB643" s="72"/>
      <c r="AC643" s="72"/>
      <c r="AD643" s="111"/>
      <c r="AE643" s="111"/>
      <c r="AF643" s="111"/>
      <c r="AG643" s="111"/>
      <c r="AH643" s="111"/>
      <c r="AI643" s="111"/>
      <c r="AJ643" s="111"/>
    </row>
    <row r="644" spans="1:36" ht="15.7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V644" s="78"/>
      <c r="W644" s="111"/>
      <c r="X644" s="72"/>
      <c r="Y644" s="72"/>
      <c r="Z644" s="72"/>
      <c r="AA644" s="72"/>
      <c r="AB644" s="72"/>
      <c r="AC644" s="72"/>
      <c r="AD644" s="111"/>
      <c r="AE644" s="111"/>
      <c r="AF644" s="111"/>
      <c r="AG644" s="111"/>
      <c r="AH644" s="111"/>
      <c r="AI644" s="111"/>
      <c r="AJ644" s="111"/>
    </row>
    <row r="645" spans="1:36" ht="15.7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V645" s="78"/>
      <c r="W645" s="111"/>
      <c r="X645" s="72"/>
      <c r="Y645" s="72"/>
      <c r="Z645" s="72"/>
      <c r="AA645" s="72"/>
      <c r="AB645" s="72"/>
      <c r="AC645" s="72"/>
      <c r="AD645" s="111"/>
      <c r="AE645" s="111"/>
      <c r="AF645" s="111"/>
      <c r="AG645" s="111"/>
      <c r="AH645" s="111"/>
      <c r="AI645" s="111"/>
      <c r="AJ645" s="111"/>
    </row>
    <row r="646" spans="1:36" ht="15.7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V646" s="78"/>
      <c r="W646" s="111"/>
      <c r="X646" s="72"/>
      <c r="Y646" s="72"/>
      <c r="Z646" s="72"/>
      <c r="AA646" s="72"/>
      <c r="AB646" s="72"/>
      <c r="AC646" s="72"/>
      <c r="AD646" s="111"/>
      <c r="AE646" s="111"/>
      <c r="AF646" s="111"/>
      <c r="AG646" s="111"/>
      <c r="AH646" s="111"/>
      <c r="AI646" s="111"/>
      <c r="AJ646" s="111"/>
    </row>
    <row r="647" spans="1:36" ht="15.7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V647" s="78"/>
      <c r="W647" s="111"/>
      <c r="X647" s="72"/>
      <c r="Y647" s="72"/>
      <c r="Z647" s="72"/>
      <c r="AA647" s="72"/>
      <c r="AB647" s="72"/>
      <c r="AC647" s="72"/>
      <c r="AD647" s="111"/>
      <c r="AE647" s="111"/>
      <c r="AF647" s="111"/>
      <c r="AG647" s="111"/>
      <c r="AH647" s="111"/>
      <c r="AI647" s="111"/>
      <c r="AJ647" s="111"/>
    </row>
    <row r="648" spans="1:36" ht="15.7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V648" s="78"/>
      <c r="W648" s="111"/>
      <c r="X648" s="72"/>
      <c r="Y648" s="72"/>
      <c r="Z648" s="72"/>
      <c r="AA648" s="72"/>
      <c r="AB648" s="72"/>
      <c r="AC648" s="72"/>
      <c r="AD648" s="111"/>
      <c r="AE648" s="111"/>
      <c r="AF648" s="111"/>
      <c r="AG648" s="111"/>
      <c r="AH648" s="111"/>
      <c r="AI648" s="111"/>
      <c r="AJ648" s="111"/>
    </row>
    <row r="649" spans="1:36" ht="15.7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V649" s="78"/>
      <c r="W649" s="111"/>
      <c r="X649" s="72"/>
      <c r="Y649" s="72"/>
      <c r="Z649" s="72"/>
      <c r="AA649" s="72"/>
      <c r="AB649" s="72"/>
      <c r="AC649" s="72"/>
      <c r="AD649" s="111"/>
      <c r="AE649" s="111"/>
      <c r="AF649" s="111"/>
      <c r="AG649" s="111"/>
      <c r="AH649" s="111"/>
      <c r="AI649" s="111"/>
      <c r="AJ649" s="111"/>
    </row>
    <row r="650" spans="1:36" ht="15.7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V650" s="78"/>
      <c r="W650" s="111"/>
      <c r="X650" s="72"/>
      <c r="Y650" s="72"/>
      <c r="Z650" s="72"/>
      <c r="AA650" s="72"/>
      <c r="AB650" s="72"/>
      <c r="AC650" s="72"/>
      <c r="AD650" s="111"/>
      <c r="AE650" s="111"/>
      <c r="AF650" s="111"/>
      <c r="AG650" s="111"/>
      <c r="AH650" s="111"/>
      <c r="AI650" s="111"/>
      <c r="AJ650" s="111"/>
    </row>
    <row r="651" spans="1:36" ht="15.7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V651" s="78"/>
      <c r="W651" s="111"/>
      <c r="X651" s="72"/>
      <c r="Y651" s="72"/>
      <c r="Z651" s="72"/>
      <c r="AA651" s="72"/>
      <c r="AB651" s="72"/>
      <c r="AC651" s="72"/>
      <c r="AD651" s="111"/>
      <c r="AE651" s="111"/>
      <c r="AF651" s="111"/>
      <c r="AG651" s="111"/>
      <c r="AH651" s="111"/>
      <c r="AI651" s="111"/>
      <c r="AJ651" s="111"/>
    </row>
    <row r="652" spans="1:36" ht="15.7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V652" s="78"/>
      <c r="W652" s="111"/>
      <c r="X652" s="72"/>
      <c r="Y652" s="72"/>
      <c r="Z652" s="72"/>
      <c r="AA652" s="72"/>
      <c r="AB652" s="72"/>
      <c r="AC652" s="72"/>
      <c r="AD652" s="111"/>
      <c r="AE652" s="111"/>
      <c r="AF652" s="111"/>
      <c r="AG652" s="111"/>
      <c r="AH652" s="111"/>
      <c r="AI652" s="111"/>
      <c r="AJ652" s="111"/>
    </row>
    <row r="653" spans="1:36" ht="15.7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V653" s="78"/>
      <c r="W653" s="111"/>
      <c r="X653" s="72"/>
      <c r="Y653" s="72"/>
      <c r="Z653" s="72"/>
      <c r="AA653" s="72"/>
      <c r="AB653" s="72"/>
      <c r="AC653" s="72"/>
      <c r="AD653" s="111"/>
      <c r="AE653" s="111"/>
      <c r="AF653" s="111"/>
      <c r="AG653" s="111"/>
      <c r="AH653" s="111"/>
      <c r="AI653" s="111"/>
      <c r="AJ653" s="111"/>
    </row>
    <row r="654" spans="1:36" ht="15.7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V654" s="78"/>
      <c r="W654" s="111"/>
      <c r="X654" s="72"/>
      <c r="Y654" s="72"/>
      <c r="Z654" s="72"/>
      <c r="AA654" s="72"/>
      <c r="AB654" s="72"/>
      <c r="AC654" s="72"/>
      <c r="AD654" s="111"/>
      <c r="AE654" s="111"/>
      <c r="AF654" s="111"/>
      <c r="AG654" s="111"/>
      <c r="AH654" s="111"/>
      <c r="AI654" s="111"/>
      <c r="AJ654" s="111"/>
    </row>
    <row r="655" spans="1:36" ht="15.7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V655" s="78"/>
      <c r="W655" s="111"/>
      <c r="X655" s="72"/>
      <c r="Y655" s="72"/>
      <c r="Z655" s="72"/>
      <c r="AA655" s="72"/>
      <c r="AB655" s="72"/>
      <c r="AC655" s="72"/>
      <c r="AD655" s="111"/>
      <c r="AE655" s="111"/>
      <c r="AF655" s="111"/>
      <c r="AG655" s="111"/>
      <c r="AH655" s="111"/>
      <c r="AI655" s="111"/>
      <c r="AJ655" s="111"/>
    </row>
    <row r="656" spans="1:36" ht="15.7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V656" s="78"/>
      <c r="W656" s="111"/>
      <c r="X656" s="72"/>
      <c r="Y656" s="72"/>
      <c r="Z656" s="72"/>
      <c r="AA656" s="72"/>
      <c r="AB656" s="72"/>
      <c r="AC656" s="72"/>
      <c r="AD656" s="111"/>
      <c r="AE656" s="111"/>
      <c r="AF656" s="111"/>
      <c r="AG656" s="111"/>
      <c r="AH656" s="111"/>
      <c r="AI656" s="111"/>
      <c r="AJ656" s="111"/>
    </row>
    <row r="657" spans="1:36" ht="15.7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V657" s="78"/>
      <c r="W657" s="111"/>
      <c r="X657" s="72"/>
      <c r="Y657" s="72"/>
      <c r="Z657" s="72"/>
      <c r="AA657" s="72"/>
      <c r="AB657" s="72"/>
      <c r="AC657" s="72"/>
      <c r="AD657" s="111"/>
      <c r="AE657" s="111"/>
      <c r="AF657" s="111"/>
      <c r="AG657" s="111"/>
      <c r="AH657" s="111"/>
      <c r="AI657" s="111"/>
      <c r="AJ657" s="111"/>
    </row>
    <row r="658" spans="1:36" ht="15.7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V658" s="78"/>
      <c r="W658" s="111"/>
      <c r="X658" s="72"/>
      <c r="Y658" s="72"/>
      <c r="Z658" s="72"/>
      <c r="AA658" s="72"/>
      <c r="AB658" s="72"/>
      <c r="AC658" s="72"/>
      <c r="AD658" s="111"/>
      <c r="AE658" s="111"/>
      <c r="AF658" s="111"/>
      <c r="AG658" s="111"/>
      <c r="AH658" s="111"/>
      <c r="AI658" s="111"/>
      <c r="AJ658" s="111"/>
    </row>
    <row r="659" spans="1:36" ht="15.7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V659" s="78"/>
      <c r="W659" s="111"/>
      <c r="X659" s="72"/>
      <c r="Y659" s="72"/>
      <c r="Z659" s="72"/>
      <c r="AA659" s="72"/>
      <c r="AB659" s="72"/>
      <c r="AC659" s="72"/>
      <c r="AD659" s="111"/>
      <c r="AE659" s="111"/>
      <c r="AF659" s="111"/>
      <c r="AG659" s="111"/>
      <c r="AH659" s="111"/>
      <c r="AI659" s="111"/>
      <c r="AJ659" s="111"/>
    </row>
    <row r="660" spans="1:36" ht="15.7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V660" s="78"/>
      <c r="W660" s="111"/>
      <c r="X660" s="72"/>
      <c r="Y660" s="72"/>
      <c r="Z660" s="72"/>
      <c r="AA660" s="72"/>
      <c r="AB660" s="72"/>
      <c r="AC660" s="72"/>
      <c r="AD660" s="111"/>
      <c r="AE660" s="111"/>
      <c r="AF660" s="111"/>
      <c r="AG660" s="111"/>
      <c r="AH660" s="111"/>
      <c r="AI660" s="111"/>
      <c r="AJ660" s="111"/>
    </row>
    <row r="661" spans="1:36" ht="15.7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V661" s="78"/>
      <c r="W661" s="111"/>
      <c r="X661" s="72"/>
      <c r="Y661" s="72"/>
      <c r="Z661" s="72"/>
      <c r="AA661" s="72"/>
      <c r="AB661" s="72"/>
      <c r="AC661" s="72"/>
      <c r="AD661" s="111"/>
      <c r="AE661" s="111"/>
      <c r="AF661" s="111"/>
      <c r="AG661" s="111"/>
      <c r="AH661" s="111"/>
      <c r="AI661" s="111"/>
      <c r="AJ661" s="111"/>
    </row>
    <row r="662" spans="1:36" ht="15.7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V662" s="78"/>
      <c r="W662" s="111"/>
      <c r="X662" s="72"/>
      <c r="Y662" s="72"/>
      <c r="Z662" s="72"/>
      <c r="AA662" s="72"/>
      <c r="AB662" s="72"/>
      <c r="AC662" s="72"/>
      <c r="AD662" s="111"/>
      <c r="AE662" s="111"/>
      <c r="AF662" s="111"/>
      <c r="AG662" s="111"/>
      <c r="AH662" s="111"/>
      <c r="AI662" s="111"/>
      <c r="AJ662" s="111"/>
    </row>
    <row r="663" spans="1:36" ht="15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V663" s="78"/>
      <c r="W663" s="111"/>
      <c r="X663" s="72"/>
      <c r="Y663" s="72"/>
      <c r="Z663" s="72"/>
      <c r="AA663" s="72"/>
      <c r="AB663" s="72"/>
      <c r="AC663" s="72"/>
      <c r="AD663" s="111"/>
      <c r="AE663" s="111"/>
      <c r="AF663" s="111"/>
      <c r="AG663" s="111"/>
      <c r="AH663" s="111"/>
      <c r="AI663" s="111"/>
      <c r="AJ663" s="111"/>
    </row>
    <row r="664" spans="1:36" ht="15.7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V664" s="78"/>
      <c r="W664" s="111"/>
      <c r="X664" s="72"/>
      <c r="Y664" s="72"/>
      <c r="Z664" s="72"/>
      <c r="AA664" s="72"/>
      <c r="AB664" s="72"/>
      <c r="AC664" s="72"/>
      <c r="AD664" s="111"/>
      <c r="AE664" s="111"/>
      <c r="AF664" s="111"/>
      <c r="AG664" s="111"/>
      <c r="AH664" s="111"/>
      <c r="AI664" s="111"/>
      <c r="AJ664" s="111"/>
    </row>
    <row r="665" spans="1:36" ht="15.7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V665" s="78"/>
      <c r="W665" s="111"/>
      <c r="X665" s="72"/>
      <c r="Y665" s="72"/>
      <c r="Z665" s="72"/>
      <c r="AA665" s="72"/>
      <c r="AB665" s="72"/>
      <c r="AC665" s="72"/>
      <c r="AD665" s="111"/>
      <c r="AE665" s="111"/>
      <c r="AF665" s="111"/>
      <c r="AG665" s="111"/>
      <c r="AH665" s="111"/>
      <c r="AI665" s="111"/>
      <c r="AJ665" s="111"/>
    </row>
    <row r="666" spans="1:36" ht="15.7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V666" s="78"/>
      <c r="W666" s="111"/>
      <c r="X666" s="72"/>
      <c r="Y666" s="72"/>
      <c r="Z666" s="72"/>
      <c r="AA666" s="72"/>
      <c r="AB666" s="72"/>
      <c r="AC666" s="72"/>
      <c r="AD666" s="111"/>
      <c r="AE666" s="111"/>
      <c r="AF666" s="111"/>
      <c r="AG666" s="111"/>
      <c r="AH666" s="111"/>
      <c r="AI666" s="111"/>
      <c r="AJ666" s="111"/>
    </row>
    <row r="667" spans="1:36" ht="15.7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V667" s="78"/>
      <c r="W667" s="111"/>
      <c r="X667" s="72"/>
      <c r="Y667" s="72"/>
      <c r="Z667" s="72"/>
      <c r="AA667" s="72"/>
      <c r="AB667" s="72"/>
      <c r="AC667" s="72"/>
      <c r="AD667" s="111"/>
      <c r="AE667" s="111"/>
      <c r="AF667" s="111"/>
      <c r="AG667" s="111"/>
      <c r="AH667" s="111"/>
      <c r="AI667" s="111"/>
      <c r="AJ667" s="111"/>
    </row>
    <row r="668" spans="1:36" ht="15.7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V668" s="78"/>
      <c r="W668" s="111"/>
      <c r="X668" s="72"/>
      <c r="Y668" s="72"/>
      <c r="Z668" s="72"/>
      <c r="AA668" s="72"/>
      <c r="AB668" s="72"/>
      <c r="AC668" s="72"/>
      <c r="AD668" s="111"/>
      <c r="AE668" s="111"/>
      <c r="AF668" s="111"/>
      <c r="AG668" s="111"/>
      <c r="AH668" s="111"/>
      <c r="AI668" s="111"/>
      <c r="AJ668" s="111"/>
    </row>
    <row r="669" spans="1:36" ht="15.7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V669" s="78"/>
      <c r="W669" s="111"/>
      <c r="X669" s="72"/>
      <c r="Y669" s="72"/>
      <c r="Z669" s="72"/>
      <c r="AA669" s="72"/>
      <c r="AB669" s="72"/>
      <c r="AC669" s="72"/>
      <c r="AD669" s="111"/>
      <c r="AE669" s="111"/>
      <c r="AF669" s="111"/>
      <c r="AG669" s="111"/>
      <c r="AH669" s="111"/>
      <c r="AI669" s="111"/>
      <c r="AJ669" s="111"/>
    </row>
    <row r="670" spans="1:36" ht="15.7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V670" s="78"/>
      <c r="W670" s="111"/>
      <c r="X670" s="72"/>
      <c r="Y670" s="72"/>
      <c r="Z670" s="72"/>
      <c r="AA670" s="72"/>
      <c r="AB670" s="72"/>
      <c r="AC670" s="72"/>
      <c r="AD670" s="111"/>
      <c r="AE670" s="111"/>
      <c r="AF670" s="111"/>
      <c r="AG670" s="111"/>
      <c r="AH670" s="111"/>
      <c r="AI670" s="111"/>
      <c r="AJ670" s="111"/>
    </row>
    <row r="671" spans="1:36" ht="15.7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V671" s="78"/>
      <c r="W671" s="111"/>
      <c r="X671" s="72"/>
      <c r="Y671" s="72"/>
      <c r="Z671" s="72"/>
      <c r="AA671" s="72"/>
      <c r="AB671" s="72"/>
      <c r="AC671" s="72"/>
      <c r="AD671" s="111"/>
      <c r="AE671" s="111"/>
      <c r="AF671" s="111"/>
      <c r="AG671" s="111"/>
      <c r="AH671" s="111"/>
      <c r="AI671" s="111"/>
      <c r="AJ671" s="111"/>
    </row>
    <row r="672" spans="1:36" ht="15.7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V672" s="78"/>
      <c r="W672" s="111"/>
      <c r="X672" s="72"/>
      <c r="Y672" s="72"/>
      <c r="Z672" s="72"/>
      <c r="AA672" s="72"/>
      <c r="AB672" s="72"/>
      <c r="AC672" s="72"/>
      <c r="AD672" s="111"/>
      <c r="AE672" s="111"/>
      <c r="AF672" s="111"/>
      <c r="AG672" s="111"/>
      <c r="AH672" s="111"/>
      <c r="AI672" s="111"/>
      <c r="AJ672" s="111"/>
    </row>
    <row r="673" spans="1:36" ht="15.7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V673" s="78"/>
      <c r="W673" s="111"/>
      <c r="X673" s="72"/>
      <c r="Y673" s="72"/>
      <c r="Z673" s="72"/>
      <c r="AA673" s="72"/>
      <c r="AB673" s="72"/>
      <c r="AC673" s="72"/>
      <c r="AD673" s="111"/>
      <c r="AE673" s="111"/>
      <c r="AF673" s="111"/>
      <c r="AG673" s="111"/>
      <c r="AH673" s="111"/>
      <c r="AI673" s="111"/>
      <c r="AJ673" s="111"/>
    </row>
    <row r="674" spans="1:36" ht="15.7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V674" s="78"/>
      <c r="W674" s="111"/>
      <c r="X674" s="72"/>
      <c r="Y674" s="72"/>
      <c r="Z674" s="72"/>
      <c r="AA674" s="72"/>
      <c r="AB674" s="72"/>
      <c r="AC674" s="72"/>
      <c r="AD674" s="111"/>
      <c r="AE674" s="111"/>
      <c r="AF674" s="111"/>
      <c r="AG674" s="111"/>
      <c r="AH674" s="111"/>
      <c r="AI674" s="111"/>
      <c r="AJ674" s="111"/>
    </row>
    <row r="675" spans="1:36" ht="15.7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V675" s="78"/>
      <c r="W675" s="111"/>
      <c r="X675" s="72"/>
      <c r="Y675" s="72"/>
      <c r="Z675" s="72"/>
      <c r="AA675" s="72"/>
      <c r="AB675" s="72"/>
      <c r="AC675" s="72"/>
      <c r="AD675" s="111"/>
      <c r="AE675" s="111"/>
      <c r="AF675" s="111"/>
      <c r="AG675" s="111"/>
      <c r="AH675" s="111"/>
      <c r="AI675" s="111"/>
      <c r="AJ675" s="111"/>
    </row>
    <row r="676" spans="1:36" ht="15.7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V676" s="78"/>
      <c r="W676" s="111"/>
      <c r="X676" s="72"/>
      <c r="Y676" s="72"/>
      <c r="Z676" s="72"/>
      <c r="AA676" s="72"/>
      <c r="AB676" s="72"/>
      <c r="AC676" s="72"/>
      <c r="AD676" s="111"/>
      <c r="AE676" s="111"/>
      <c r="AF676" s="111"/>
      <c r="AG676" s="111"/>
      <c r="AH676" s="111"/>
      <c r="AI676" s="111"/>
      <c r="AJ676" s="111"/>
    </row>
    <row r="677" spans="1:36" ht="15.7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V677" s="78"/>
      <c r="W677" s="111"/>
      <c r="X677" s="72"/>
      <c r="Y677" s="72"/>
      <c r="Z677" s="72"/>
      <c r="AA677" s="72"/>
      <c r="AB677" s="72"/>
      <c r="AC677" s="72"/>
      <c r="AD677" s="111"/>
      <c r="AE677" s="111"/>
      <c r="AF677" s="111"/>
      <c r="AG677" s="111"/>
      <c r="AH677" s="111"/>
      <c r="AI677" s="111"/>
      <c r="AJ677" s="111"/>
    </row>
    <row r="678" spans="1:36" ht="15.7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V678" s="78"/>
      <c r="W678" s="111"/>
      <c r="X678" s="72"/>
      <c r="Y678" s="72"/>
      <c r="Z678" s="72"/>
      <c r="AA678" s="72"/>
      <c r="AB678" s="72"/>
      <c r="AC678" s="72"/>
      <c r="AD678" s="111"/>
      <c r="AE678" s="111"/>
      <c r="AF678" s="111"/>
      <c r="AG678" s="111"/>
      <c r="AH678" s="111"/>
      <c r="AI678" s="111"/>
      <c r="AJ678" s="111"/>
    </row>
    <row r="679" spans="1:36" ht="15.7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V679" s="78"/>
      <c r="W679" s="111"/>
      <c r="X679" s="72"/>
      <c r="Y679" s="72"/>
      <c r="Z679" s="72"/>
      <c r="AA679" s="72"/>
      <c r="AB679" s="72"/>
      <c r="AC679" s="72"/>
      <c r="AD679" s="111"/>
      <c r="AE679" s="111"/>
      <c r="AF679" s="111"/>
      <c r="AG679" s="111"/>
      <c r="AH679" s="111"/>
      <c r="AI679" s="111"/>
      <c r="AJ679" s="111"/>
    </row>
    <row r="680" spans="1:36" ht="15.7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V680" s="78"/>
      <c r="W680" s="111"/>
      <c r="X680" s="72"/>
      <c r="Y680" s="72"/>
      <c r="Z680" s="72"/>
      <c r="AA680" s="72"/>
      <c r="AB680" s="72"/>
      <c r="AC680" s="72"/>
      <c r="AD680" s="111"/>
      <c r="AE680" s="111"/>
      <c r="AF680" s="111"/>
      <c r="AG680" s="111"/>
      <c r="AH680" s="111"/>
      <c r="AI680" s="111"/>
      <c r="AJ680" s="111"/>
    </row>
    <row r="681" spans="1:36" ht="15.7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V681" s="78"/>
      <c r="W681" s="111"/>
      <c r="X681" s="72"/>
      <c r="Y681" s="72"/>
      <c r="Z681" s="72"/>
      <c r="AA681" s="72"/>
      <c r="AB681" s="72"/>
      <c r="AC681" s="72"/>
      <c r="AD681" s="111"/>
      <c r="AE681" s="111"/>
      <c r="AF681" s="111"/>
      <c r="AG681" s="111"/>
      <c r="AH681" s="111"/>
      <c r="AI681" s="111"/>
      <c r="AJ681" s="111"/>
    </row>
    <row r="682" spans="1:36" ht="15.7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V682" s="78"/>
      <c r="W682" s="111"/>
      <c r="X682" s="72"/>
      <c r="Y682" s="72"/>
      <c r="Z682" s="72"/>
      <c r="AA682" s="72"/>
      <c r="AB682" s="72"/>
      <c r="AC682" s="72"/>
      <c r="AD682" s="111"/>
      <c r="AE682" s="111"/>
      <c r="AF682" s="111"/>
      <c r="AG682" s="111"/>
      <c r="AH682" s="111"/>
      <c r="AI682" s="111"/>
      <c r="AJ682" s="111"/>
    </row>
    <row r="683" spans="1:36" ht="15.7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V683" s="78"/>
      <c r="W683" s="111"/>
      <c r="X683" s="72"/>
      <c r="Y683" s="72"/>
      <c r="Z683" s="72"/>
      <c r="AA683" s="72"/>
      <c r="AB683" s="72"/>
      <c r="AC683" s="72"/>
      <c r="AD683" s="111"/>
      <c r="AE683" s="111"/>
      <c r="AF683" s="111"/>
      <c r="AG683" s="111"/>
      <c r="AH683" s="111"/>
      <c r="AI683" s="111"/>
      <c r="AJ683" s="111"/>
    </row>
    <row r="684" spans="1:36" ht="15.7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V684" s="78"/>
      <c r="W684" s="111"/>
      <c r="X684" s="72"/>
      <c r="Y684" s="72"/>
      <c r="Z684" s="72"/>
      <c r="AA684" s="72"/>
      <c r="AB684" s="72"/>
      <c r="AC684" s="72"/>
      <c r="AD684" s="111"/>
      <c r="AE684" s="111"/>
      <c r="AF684" s="111"/>
      <c r="AG684" s="111"/>
      <c r="AH684" s="111"/>
      <c r="AI684" s="111"/>
      <c r="AJ684" s="111"/>
    </row>
    <row r="685" spans="1:36" ht="15.7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V685" s="78"/>
      <c r="W685" s="111"/>
      <c r="X685" s="72"/>
      <c r="Y685" s="72"/>
      <c r="Z685" s="72"/>
      <c r="AA685" s="72"/>
      <c r="AB685" s="72"/>
      <c r="AC685" s="72"/>
      <c r="AD685" s="111"/>
      <c r="AE685" s="111"/>
      <c r="AF685" s="111"/>
      <c r="AG685" s="111"/>
      <c r="AH685" s="111"/>
      <c r="AI685" s="111"/>
      <c r="AJ685" s="111"/>
    </row>
    <row r="686" spans="1:36" ht="15.7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V686" s="78"/>
      <c r="W686" s="111"/>
      <c r="X686" s="72"/>
      <c r="Y686" s="72"/>
      <c r="Z686" s="72"/>
      <c r="AA686" s="72"/>
      <c r="AB686" s="72"/>
      <c r="AC686" s="72"/>
      <c r="AD686" s="111"/>
      <c r="AE686" s="111"/>
      <c r="AF686" s="111"/>
      <c r="AG686" s="111"/>
      <c r="AH686" s="111"/>
      <c r="AI686" s="111"/>
      <c r="AJ686" s="111"/>
    </row>
    <row r="687" spans="1:36" ht="15.7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V687" s="78"/>
      <c r="W687" s="111"/>
      <c r="X687" s="72"/>
      <c r="Y687" s="72"/>
      <c r="Z687" s="72"/>
      <c r="AA687" s="72"/>
      <c r="AB687" s="72"/>
      <c r="AC687" s="72"/>
      <c r="AD687" s="111"/>
      <c r="AE687" s="111"/>
      <c r="AF687" s="111"/>
      <c r="AG687" s="111"/>
      <c r="AH687" s="111"/>
      <c r="AI687" s="111"/>
      <c r="AJ687" s="111"/>
    </row>
    <row r="688" spans="1:36" ht="15.7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V688" s="78"/>
      <c r="W688" s="111"/>
      <c r="X688" s="72"/>
      <c r="Y688" s="72"/>
      <c r="Z688" s="72"/>
      <c r="AA688" s="72"/>
      <c r="AB688" s="72"/>
      <c r="AC688" s="72"/>
      <c r="AD688" s="111"/>
      <c r="AE688" s="111"/>
      <c r="AF688" s="111"/>
      <c r="AG688" s="111"/>
      <c r="AH688" s="111"/>
      <c r="AI688" s="111"/>
      <c r="AJ688" s="111"/>
    </row>
    <row r="689" spans="1:36" ht="15.7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V689" s="78"/>
      <c r="W689" s="111"/>
      <c r="X689" s="72"/>
      <c r="Y689" s="72"/>
      <c r="Z689" s="72"/>
      <c r="AA689" s="72"/>
      <c r="AB689" s="72"/>
      <c r="AC689" s="72"/>
      <c r="AD689" s="111"/>
      <c r="AE689" s="111"/>
      <c r="AF689" s="111"/>
      <c r="AG689" s="111"/>
      <c r="AH689" s="111"/>
      <c r="AI689" s="111"/>
      <c r="AJ689" s="111"/>
    </row>
    <row r="690" spans="1:36" ht="15.7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V690" s="78"/>
      <c r="W690" s="111"/>
      <c r="X690" s="72"/>
      <c r="Y690" s="72"/>
      <c r="Z690" s="72"/>
      <c r="AA690" s="72"/>
      <c r="AB690" s="72"/>
      <c r="AC690" s="72"/>
      <c r="AD690" s="111"/>
      <c r="AE690" s="111"/>
      <c r="AF690" s="111"/>
      <c r="AG690" s="111"/>
      <c r="AH690" s="111"/>
      <c r="AI690" s="111"/>
      <c r="AJ690" s="111"/>
    </row>
    <row r="691" spans="1:36" ht="15.7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V691" s="78"/>
      <c r="W691" s="111"/>
      <c r="X691" s="72"/>
      <c r="Y691" s="72"/>
      <c r="Z691" s="72"/>
      <c r="AA691" s="72"/>
      <c r="AB691" s="72"/>
      <c r="AC691" s="72"/>
      <c r="AD691" s="111"/>
      <c r="AE691" s="111"/>
      <c r="AF691" s="111"/>
      <c r="AG691" s="111"/>
      <c r="AH691" s="111"/>
      <c r="AI691" s="111"/>
      <c r="AJ691" s="111"/>
    </row>
    <row r="692" spans="1:36" ht="15.7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V692" s="78"/>
      <c r="W692" s="111"/>
      <c r="X692" s="72"/>
      <c r="Y692" s="72"/>
      <c r="Z692" s="72"/>
      <c r="AA692" s="72"/>
      <c r="AB692" s="72"/>
      <c r="AC692" s="72"/>
      <c r="AD692" s="111"/>
      <c r="AE692" s="111"/>
      <c r="AF692" s="111"/>
      <c r="AG692" s="111"/>
      <c r="AH692" s="111"/>
      <c r="AI692" s="111"/>
      <c r="AJ692" s="111"/>
    </row>
    <row r="693" spans="1:36" ht="15.7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V693" s="78"/>
      <c r="W693" s="111"/>
      <c r="X693" s="72"/>
      <c r="Y693" s="72"/>
      <c r="Z693" s="72"/>
      <c r="AA693" s="72"/>
      <c r="AB693" s="72"/>
      <c r="AC693" s="72"/>
      <c r="AD693" s="111"/>
      <c r="AE693" s="111"/>
      <c r="AF693" s="111"/>
      <c r="AG693" s="111"/>
      <c r="AH693" s="111"/>
      <c r="AI693" s="111"/>
      <c r="AJ693" s="111"/>
    </row>
    <row r="694" spans="1:36" ht="15.7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V694" s="78"/>
      <c r="W694" s="111"/>
      <c r="X694" s="72"/>
      <c r="Y694" s="72"/>
      <c r="Z694" s="72"/>
      <c r="AA694" s="72"/>
      <c r="AB694" s="72"/>
      <c r="AC694" s="72"/>
      <c r="AD694" s="111"/>
      <c r="AE694" s="111"/>
      <c r="AF694" s="111"/>
      <c r="AG694" s="111"/>
      <c r="AH694" s="111"/>
      <c r="AI694" s="111"/>
      <c r="AJ694" s="111"/>
    </row>
    <row r="695" spans="1:36" ht="15.7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V695" s="78"/>
      <c r="W695" s="111"/>
      <c r="X695" s="72"/>
      <c r="Y695" s="72"/>
      <c r="Z695" s="72"/>
      <c r="AA695" s="72"/>
      <c r="AB695" s="72"/>
      <c r="AC695" s="72"/>
      <c r="AD695" s="111"/>
      <c r="AE695" s="111"/>
      <c r="AF695" s="111"/>
      <c r="AG695" s="111"/>
      <c r="AH695" s="111"/>
      <c r="AI695" s="111"/>
      <c r="AJ695" s="111"/>
    </row>
    <row r="696" spans="1:36" ht="15.7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V696" s="78"/>
      <c r="W696" s="111"/>
      <c r="X696" s="72"/>
      <c r="Y696" s="72"/>
      <c r="Z696" s="72"/>
      <c r="AA696" s="72"/>
      <c r="AB696" s="72"/>
      <c r="AC696" s="72"/>
      <c r="AD696" s="111"/>
      <c r="AE696" s="111"/>
      <c r="AF696" s="111"/>
      <c r="AG696" s="111"/>
      <c r="AH696" s="111"/>
      <c r="AI696" s="111"/>
      <c r="AJ696" s="111"/>
    </row>
    <row r="697" spans="1:36" ht="15.7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V697" s="78"/>
      <c r="W697" s="111"/>
      <c r="X697" s="72"/>
      <c r="Y697" s="72"/>
      <c r="Z697" s="72"/>
      <c r="AA697" s="72"/>
      <c r="AB697" s="72"/>
      <c r="AC697" s="72"/>
      <c r="AD697" s="111"/>
      <c r="AE697" s="111"/>
      <c r="AF697" s="111"/>
      <c r="AG697" s="111"/>
      <c r="AH697" s="111"/>
      <c r="AI697" s="111"/>
      <c r="AJ697" s="111"/>
    </row>
    <row r="698" spans="1:36" ht="15.7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V698" s="78"/>
      <c r="W698" s="111"/>
      <c r="X698" s="72"/>
      <c r="Y698" s="72"/>
      <c r="Z698" s="72"/>
      <c r="AA698" s="72"/>
      <c r="AB698" s="72"/>
      <c r="AC698" s="72"/>
      <c r="AD698" s="111"/>
      <c r="AE698" s="111"/>
      <c r="AF698" s="111"/>
      <c r="AG698" s="111"/>
      <c r="AH698" s="111"/>
      <c r="AI698" s="111"/>
      <c r="AJ698" s="111"/>
    </row>
    <row r="699" spans="1:36" ht="15.7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V699" s="78"/>
      <c r="W699" s="111"/>
      <c r="X699" s="72"/>
      <c r="Y699" s="72"/>
      <c r="Z699" s="72"/>
      <c r="AA699" s="72"/>
      <c r="AB699" s="72"/>
      <c r="AC699" s="72"/>
      <c r="AD699" s="111"/>
      <c r="AE699" s="111"/>
      <c r="AF699" s="111"/>
      <c r="AG699" s="111"/>
      <c r="AH699" s="111"/>
      <c r="AI699" s="111"/>
      <c r="AJ699" s="111"/>
    </row>
    <row r="700" spans="1:36" ht="15.7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V700" s="78"/>
      <c r="W700" s="111"/>
      <c r="X700" s="72"/>
      <c r="Y700" s="72"/>
      <c r="Z700" s="72"/>
      <c r="AA700" s="72"/>
      <c r="AB700" s="72"/>
      <c r="AC700" s="72"/>
      <c r="AD700" s="111"/>
      <c r="AE700" s="111"/>
      <c r="AF700" s="111"/>
      <c r="AG700" s="111"/>
      <c r="AH700" s="111"/>
      <c r="AI700" s="111"/>
      <c r="AJ700" s="111"/>
    </row>
    <row r="701" spans="1:36" ht="15.7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V701" s="78"/>
      <c r="W701" s="111"/>
      <c r="X701" s="72"/>
      <c r="Y701" s="72"/>
      <c r="Z701" s="72"/>
      <c r="AA701" s="72"/>
      <c r="AB701" s="72"/>
      <c r="AC701" s="72"/>
      <c r="AD701" s="111"/>
      <c r="AE701" s="111"/>
      <c r="AF701" s="111"/>
      <c r="AG701" s="111"/>
      <c r="AH701" s="111"/>
      <c r="AI701" s="111"/>
      <c r="AJ701" s="111"/>
    </row>
    <row r="702" spans="1:36" ht="15.7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V702" s="78"/>
      <c r="W702" s="111"/>
      <c r="X702" s="72"/>
      <c r="Y702" s="72"/>
      <c r="Z702" s="72"/>
      <c r="AA702" s="72"/>
      <c r="AB702" s="72"/>
      <c r="AC702" s="72"/>
      <c r="AD702" s="111"/>
      <c r="AE702" s="111"/>
      <c r="AF702" s="111"/>
      <c r="AG702" s="111"/>
      <c r="AH702" s="111"/>
      <c r="AI702" s="111"/>
      <c r="AJ702" s="111"/>
    </row>
    <row r="703" spans="1:36" ht="15.7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V703" s="78"/>
      <c r="W703" s="111"/>
      <c r="X703" s="72"/>
      <c r="Y703" s="72"/>
      <c r="Z703" s="72"/>
      <c r="AA703" s="72"/>
      <c r="AB703" s="72"/>
      <c r="AC703" s="72"/>
      <c r="AD703" s="111"/>
      <c r="AE703" s="111"/>
      <c r="AF703" s="111"/>
      <c r="AG703" s="111"/>
      <c r="AH703" s="111"/>
      <c r="AI703" s="111"/>
      <c r="AJ703" s="111"/>
    </row>
    <row r="704" spans="1:36" ht="15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V704" s="78"/>
      <c r="W704" s="111"/>
      <c r="X704" s="72"/>
      <c r="Y704" s="72"/>
      <c r="Z704" s="72"/>
      <c r="AA704" s="72"/>
      <c r="AB704" s="72"/>
      <c r="AC704" s="72"/>
      <c r="AD704" s="111"/>
      <c r="AE704" s="111"/>
      <c r="AF704" s="111"/>
      <c r="AG704" s="111"/>
      <c r="AH704" s="111"/>
      <c r="AI704" s="111"/>
      <c r="AJ704" s="111"/>
    </row>
    <row r="705" spans="1:36" ht="15.7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V705" s="78"/>
      <c r="W705" s="111"/>
      <c r="X705" s="72"/>
      <c r="Y705" s="72"/>
      <c r="Z705" s="72"/>
      <c r="AA705" s="72"/>
      <c r="AB705" s="72"/>
      <c r="AC705" s="72"/>
      <c r="AD705" s="111"/>
      <c r="AE705" s="111"/>
      <c r="AF705" s="111"/>
      <c r="AG705" s="111"/>
      <c r="AH705" s="111"/>
      <c r="AI705" s="111"/>
      <c r="AJ705" s="111"/>
    </row>
    <row r="706" spans="1:36" ht="15.7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V706" s="78"/>
      <c r="W706" s="111"/>
      <c r="X706" s="72"/>
      <c r="Y706" s="72"/>
      <c r="Z706" s="72"/>
      <c r="AA706" s="72"/>
      <c r="AB706" s="72"/>
      <c r="AC706" s="72"/>
      <c r="AD706" s="111"/>
      <c r="AE706" s="111"/>
      <c r="AF706" s="111"/>
      <c r="AG706" s="111"/>
      <c r="AH706" s="111"/>
      <c r="AI706" s="111"/>
      <c r="AJ706" s="111"/>
    </row>
    <row r="707" spans="1:36" ht="15.7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V707" s="78"/>
      <c r="W707" s="111"/>
      <c r="X707" s="72"/>
      <c r="Y707" s="72"/>
      <c r="Z707" s="72"/>
      <c r="AA707" s="72"/>
      <c r="AB707" s="72"/>
      <c r="AC707" s="72"/>
      <c r="AD707" s="111"/>
      <c r="AE707" s="111"/>
      <c r="AF707" s="111"/>
      <c r="AG707" s="111"/>
      <c r="AH707" s="111"/>
      <c r="AI707" s="111"/>
      <c r="AJ707" s="111"/>
    </row>
    <row r="708" spans="1:36" ht="15.7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V708" s="78"/>
      <c r="W708" s="111"/>
      <c r="X708" s="72"/>
      <c r="Y708" s="72"/>
      <c r="Z708" s="72"/>
      <c r="AA708" s="72"/>
      <c r="AB708" s="72"/>
      <c r="AC708" s="72"/>
      <c r="AD708" s="111"/>
      <c r="AE708" s="111"/>
      <c r="AF708" s="111"/>
      <c r="AG708" s="111"/>
      <c r="AH708" s="111"/>
      <c r="AI708" s="111"/>
      <c r="AJ708" s="111"/>
    </row>
    <row r="709" spans="1:36" ht="15.7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V709" s="78"/>
      <c r="W709" s="111"/>
      <c r="X709" s="72"/>
      <c r="Y709" s="72"/>
      <c r="Z709" s="72"/>
      <c r="AA709" s="72"/>
      <c r="AB709" s="72"/>
      <c r="AC709" s="72"/>
      <c r="AD709" s="111"/>
      <c r="AE709" s="111"/>
      <c r="AF709" s="111"/>
      <c r="AG709" s="111"/>
      <c r="AH709" s="111"/>
      <c r="AI709" s="111"/>
      <c r="AJ709" s="111"/>
    </row>
    <row r="710" spans="1:36" ht="15.7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V710" s="78"/>
      <c r="W710" s="111"/>
      <c r="X710" s="72"/>
      <c r="Y710" s="72"/>
      <c r="Z710" s="72"/>
      <c r="AA710" s="72"/>
      <c r="AB710" s="72"/>
      <c r="AC710" s="72"/>
      <c r="AD710" s="111"/>
      <c r="AE710" s="111"/>
      <c r="AF710" s="111"/>
      <c r="AG710" s="111"/>
      <c r="AH710" s="111"/>
      <c r="AI710" s="111"/>
      <c r="AJ710" s="111"/>
    </row>
    <row r="711" spans="1:36" ht="15.7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V711" s="78"/>
      <c r="W711" s="111"/>
      <c r="X711" s="72"/>
      <c r="Y711" s="72"/>
      <c r="Z711" s="72"/>
      <c r="AA711" s="72"/>
      <c r="AB711" s="72"/>
      <c r="AC711" s="72"/>
      <c r="AD711" s="111"/>
      <c r="AE711" s="111"/>
      <c r="AF711" s="111"/>
      <c r="AG711" s="111"/>
      <c r="AH711" s="111"/>
      <c r="AI711" s="111"/>
      <c r="AJ711" s="111"/>
    </row>
    <row r="712" spans="1:36" ht="15.7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V712" s="78"/>
      <c r="W712" s="111"/>
      <c r="X712" s="72"/>
      <c r="Y712" s="72"/>
      <c r="Z712" s="72"/>
      <c r="AA712" s="72"/>
      <c r="AB712" s="72"/>
      <c r="AC712" s="72"/>
      <c r="AD712" s="111"/>
      <c r="AE712" s="111"/>
      <c r="AF712" s="111"/>
      <c r="AG712" s="111"/>
      <c r="AH712" s="111"/>
      <c r="AI712" s="111"/>
      <c r="AJ712" s="111"/>
    </row>
    <row r="713" spans="1:36" ht="15.7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V713" s="78"/>
      <c r="W713" s="111"/>
      <c r="X713" s="72"/>
      <c r="Y713" s="72"/>
      <c r="Z713" s="72"/>
      <c r="AA713" s="72"/>
      <c r="AB713" s="72"/>
      <c r="AC713" s="72"/>
      <c r="AD713" s="111"/>
      <c r="AE713" s="111"/>
      <c r="AF713" s="111"/>
      <c r="AG713" s="111"/>
      <c r="AH713" s="111"/>
      <c r="AI713" s="111"/>
      <c r="AJ713" s="111"/>
    </row>
    <row r="714" spans="1:36" ht="15.7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V714" s="78"/>
      <c r="W714" s="111"/>
      <c r="X714" s="72"/>
      <c r="Y714" s="72"/>
      <c r="Z714" s="72"/>
      <c r="AA714" s="72"/>
      <c r="AB714" s="72"/>
      <c r="AC714" s="72"/>
      <c r="AD714" s="111"/>
      <c r="AE714" s="111"/>
      <c r="AF714" s="111"/>
      <c r="AG714" s="111"/>
      <c r="AH714" s="111"/>
      <c r="AI714" s="111"/>
      <c r="AJ714" s="111"/>
    </row>
    <row r="715" spans="1:36" ht="15.7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V715" s="78"/>
      <c r="W715" s="111"/>
      <c r="X715" s="72"/>
      <c r="Y715" s="72"/>
      <c r="Z715" s="72"/>
      <c r="AA715" s="72"/>
      <c r="AB715" s="72"/>
      <c r="AC715" s="72"/>
      <c r="AD715" s="111"/>
      <c r="AE715" s="111"/>
      <c r="AF715" s="111"/>
      <c r="AG715" s="111"/>
      <c r="AH715" s="111"/>
      <c r="AI715" s="111"/>
      <c r="AJ715" s="111"/>
    </row>
    <row r="716" spans="1:36" ht="15.7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V716" s="78"/>
      <c r="W716" s="111"/>
      <c r="X716" s="72"/>
      <c r="Y716" s="72"/>
      <c r="Z716" s="72"/>
      <c r="AA716" s="72"/>
      <c r="AB716" s="72"/>
      <c r="AC716" s="72"/>
      <c r="AD716" s="111"/>
      <c r="AE716" s="111"/>
      <c r="AF716" s="111"/>
      <c r="AG716" s="111"/>
      <c r="AH716" s="111"/>
      <c r="AI716" s="111"/>
      <c r="AJ716" s="111"/>
    </row>
    <row r="717" spans="1:36" ht="15.7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V717" s="78"/>
      <c r="W717" s="111"/>
      <c r="X717" s="72"/>
      <c r="Y717" s="72"/>
      <c r="Z717" s="72"/>
      <c r="AA717" s="72"/>
      <c r="AB717" s="72"/>
      <c r="AC717" s="72"/>
      <c r="AD717" s="111"/>
      <c r="AE717" s="111"/>
      <c r="AF717" s="111"/>
      <c r="AG717" s="111"/>
      <c r="AH717" s="111"/>
      <c r="AI717" s="111"/>
      <c r="AJ717" s="111"/>
    </row>
    <row r="718" spans="1:36" ht="15.7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V718" s="78"/>
      <c r="W718" s="111"/>
      <c r="X718" s="72"/>
      <c r="Y718" s="72"/>
      <c r="Z718" s="72"/>
      <c r="AA718" s="72"/>
      <c r="AB718" s="72"/>
      <c r="AC718" s="72"/>
      <c r="AD718" s="111"/>
      <c r="AE718" s="111"/>
      <c r="AF718" s="111"/>
      <c r="AG718" s="111"/>
      <c r="AH718" s="111"/>
      <c r="AI718" s="111"/>
      <c r="AJ718" s="111"/>
    </row>
    <row r="719" spans="1:36" ht="15.7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V719" s="78"/>
      <c r="W719" s="111"/>
      <c r="X719" s="72"/>
      <c r="Y719" s="72"/>
      <c r="Z719" s="72"/>
      <c r="AA719" s="72"/>
      <c r="AB719" s="72"/>
      <c r="AC719" s="72"/>
      <c r="AD719" s="111"/>
      <c r="AE719" s="111"/>
      <c r="AF719" s="111"/>
      <c r="AG719" s="111"/>
      <c r="AH719" s="111"/>
      <c r="AI719" s="111"/>
      <c r="AJ719" s="111"/>
    </row>
    <row r="720" spans="1:36" ht="15.7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V720" s="78"/>
      <c r="W720" s="111"/>
      <c r="X720" s="72"/>
      <c r="Y720" s="72"/>
      <c r="Z720" s="72"/>
      <c r="AA720" s="72"/>
      <c r="AB720" s="72"/>
      <c r="AC720" s="72"/>
      <c r="AD720" s="111"/>
      <c r="AE720" s="111"/>
      <c r="AF720" s="111"/>
      <c r="AG720" s="111"/>
      <c r="AH720" s="111"/>
      <c r="AI720" s="111"/>
      <c r="AJ720" s="111"/>
    </row>
    <row r="721" spans="1:36" ht="15.7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V721" s="78"/>
      <c r="W721" s="111"/>
      <c r="X721" s="72"/>
      <c r="Y721" s="72"/>
      <c r="Z721" s="72"/>
      <c r="AA721" s="72"/>
      <c r="AB721" s="72"/>
      <c r="AC721" s="72"/>
      <c r="AD721" s="111"/>
      <c r="AE721" s="111"/>
      <c r="AF721" s="111"/>
      <c r="AG721" s="111"/>
      <c r="AH721" s="111"/>
      <c r="AI721" s="111"/>
      <c r="AJ721" s="111"/>
    </row>
    <row r="722" spans="1:36" ht="15.7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V722" s="78"/>
      <c r="W722" s="111"/>
      <c r="X722" s="72"/>
      <c r="Y722" s="72"/>
      <c r="Z722" s="72"/>
      <c r="AA722" s="72"/>
      <c r="AB722" s="72"/>
      <c r="AC722" s="72"/>
      <c r="AD722" s="111"/>
      <c r="AE722" s="111"/>
      <c r="AF722" s="111"/>
      <c r="AG722" s="111"/>
      <c r="AH722" s="111"/>
      <c r="AI722" s="111"/>
      <c r="AJ722" s="111"/>
    </row>
    <row r="723" spans="1:36" ht="15.7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V723" s="78"/>
      <c r="W723" s="111"/>
      <c r="X723" s="72"/>
      <c r="Y723" s="72"/>
      <c r="Z723" s="72"/>
      <c r="AA723" s="72"/>
      <c r="AB723" s="72"/>
      <c r="AC723" s="72"/>
      <c r="AD723" s="111"/>
      <c r="AE723" s="111"/>
      <c r="AF723" s="111"/>
      <c r="AG723" s="111"/>
      <c r="AH723" s="111"/>
      <c r="AI723" s="111"/>
      <c r="AJ723" s="111"/>
    </row>
    <row r="724" spans="1:36" ht="15.7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V724" s="78"/>
      <c r="W724" s="111"/>
      <c r="X724" s="72"/>
      <c r="Y724" s="72"/>
      <c r="Z724" s="72"/>
      <c r="AA724" s="72"/>
      <c r="AB724" s="72"/>
      <c r="AC724" s="72"/>
      <c r="AD724" s="111"/>
      <c r="AE724" s="111"/>
      <c r="AF724" s="111"/>
      <c r="AG724" s="111"/>
      <c r="AH724" s="111"/>
      <c r="AI724" s="111"/>
      <c r="AJ724" s="111"/>
    </row>
    <row r="725" spans="1:36" ht="15.7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V725" s="78"/>
      <c r="W725" s="111"/>
      <c r="X725" s="72"/>
      <c r="Y725" s="72"/>
      <c r="Z725" s="72"/>
      <c r="AA725" s="72"/>
      <c r="AB725" s="72"/>
      <c r="AC725" s="72"/>
      <c r="AD725" s="111"/>
      <c r="AE725" s="111"/>
      <c r="AF725" s="111"/>
      <c r="AG725" s="111"/>
      <c r="AH725" s="111"/>
      <c r="AI725" s="111"/>
      <c r="AJ725" s="111"/>
    </row>
    <row r="726" spans="1:36" ht="15.7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V726" s="78"/>
      <c r="W726" s="111"/>
      <c r="X726" s="72"/>
      <c r="Y726" s="72"/>
      <c r="Z726" s="72"/>
      <c r="AA726" s="72"/>
      <c r="AB726" s="72"/>
      <c r="AC726" s="72"/>
      <c r="AD726" s="111"/>
      <c r="AE726" s="111"/>
      <c r="AF726" s="111"/>
      <c r="AG726" s="111"/>
      <c r="AH726" s="111"/>
      <c r="AI726" s="111"/>
      <c r="AJ726" s="111"/>
    </row>
    <row r="727" spans="1:36" ht="15.7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V727" s="78"/>
      <c r="W727" s="111"/>
      <c r="X727" s="72"/>
      <c r="Y727" s="72"/>
      <c r="Z727" s="72"/>
      <c r="AA727" s="72"/>
      <c r="AB727" s="72"/>
      <c r="AC727" s="72"/>
      <c r="AD727" s="111"/>
      <c r="AE727" s="111"/>
      <c r="AF727" s="111"/>
      <c r="AG727" s="111"/>
      <c r="AH727" s="111"/>
      <c r="AI727" s="111"/>
      <c r="AJ727" s="111"/>
    </row>
    <row r="728" spans="1:36" ht="15.7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V728" s="78"/>
      <c r="W728" s="111"/>
      <c r="X728" s="72"/>
      <c r="Y728" s="72"/>
      <c r="Z728" s="72"/>
      <c r="AA728" s="72"/>
      <c r="AB728" s="72"/>
      <c r="AC728" s="72"/>
      <c r="AD728" s="111"/>
      <c r="AE728" s="111"/>
      <c r="AF728" s="111"/>
      <c r="AG728" s="111"/>
      <c r="AH728" s="111"/>
      <c r="AI728" s="111"/>
      <c r="AJ728" s="111"/>
    </row>
    <row r="729" spans="1:36" ht="15.7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V729" s="78"/>
      <c r="W729" s="111"/>
      <c r="X729" s="72"/>
      <c r="Y729" s="72"/>
      <c r="Z729" s="72"/>
      <c r="AA729" s="72"/>
      <c r="AB729" s="72"/>
      <c r="AC729" s="72"/>
      <c r="AD729" s="111"/>
      <c r="AE729" s="111"/>
      <c r="AF729" s="111"/>
      <c r="AG729" s="111"/>
      <c r="AH729" s="111"/>
      <c r="AI729" s="111"/>
      <c r="AJ729" s="111"/>
    </row>
    <row r="730" spans="1:36" ht="15.7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V730" s="78"/>
      <c r="W730" s="111"/>
      <c r="X730" s="72"/>
      <c r="Y730" s="72"/>
      <c r="Z730" s="72"/>
      <c r="AA730" s="72"/>
      <c r="AB730" s="72"/>
      <c r="AC730" s="72"/>
      <c r="AD730" s="111"/>
      <c r="AE730" s="111"/>
      <c r="AF730" s="111"/>
      <c r="AG730" s="111"/>
      <c r="AH730" s="111"/>
      <c r="AI730" s="111"/>
      <c r="AJ730" s="111"/>
    </row>
    <row r="731" spans="1:36" ht="15.7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V731" s="78"/>
      <c r="W731" s="111"/>
      <c r="X731" s="72"/>
      <c r="Y731" s="72"/>
      <c r="Z731" s="72"/>
      <c r="AA731" s="72"/>
      <c r="AB731" s="72"/>
      <c r="AC731" s="72"/>
      <c r="AD731" s="111"/>
      <c r="AE731" s="111"/>
      <c r="AF731" s="111"/>
      <c r="AG731" s="111"/>
      <c r="AH731" s="111"/>
      <c r="AI731" s="111"/>
      <c r="AJ731" s="111"/>
    </row>
    <row r="732" spans="1:36" ht="15.7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V732" s="78"/>
      <c r="W732" s="111"/>
      <c r="X732" s="72"/>
      <c r="Y732" s="72"/>
      <c r="Z732" s="72"/>
      <c r="AA732" s="72"/>
      <c r="AB732" s="72"/>
      <c r="AC732" s="72"/>
      <c r="AD732" s="111"/>
      <c r="AE732" s="111"/>
      <c r="AF732" s="111"/>
      <c r="AG732" s="111"/>
      <c r="AH732" s="111"/>
      <c r="AI732" s="111"/>
      <c r="AJ732" s="111"/>
    </row>
    <row r="733" spans="1:36" ht="15.7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V733" s="78"/>
      <c r="W733" s="111"/>
      <c r="X733" s="72"/>
      <c r="Y733" s="72"/>
      <c r="Z733" s="72"/>
      <c r="AA733" s="72"/>
      <c r="AB733" s="72"/>
      <c r="AC733" s="72"/>
      <c r="AD733" s="111"/>
      <c r="AE733" s="111"/>
      <c r="AF733" s="111"/>
      <c r="AG733" s="111"/>
      <c r="AH733" s="111"/>
      <c r="AI733" s="111"/>
      <c r="AJ733" s="111"/>
    </row>
    <row r="734" spans="1:36" ht="15.7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V734" s="78"/>
      <c r="W734" s="111"/>
      <c r="X734" s="72"/>
      <c r="Y734" s="72"/>
      <c r="Z734" s="72"/>
      <c r="AA734" s="72"/>
      <c r="AB734" s="72"/>
      <c r="AC734" s="72"/>
      <c r="AD734" s="111"/>
      <c r="AE734" s="111"/>
      <c r="AF734" s="111"/>
      <c r="AG734" s="111"/>
      <c r="AH734" s="111"/>
      <c r="AI734" s="111"/>
      <c r="AJ734" s="111"/>
    </row>
    <row r="735" spans="1:36" ht="15.7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V735" s="78"/>
      <c r="W735" s="111"/>
      <c r="X735" s="72"/>
      <c r="Y735" s="72"/>
      <c r="Z735" s="72"/>
      <c r="AA735" s="72"/>
      <c r="AB735" s="72"/>
      <c r="AC735" s="72"/>
      <c r="AD735" s="111"/>
      <c r="AE735" s="111"/>
      <c r="AF735" s="111"/>
      <c r="AG735" s="111"/>
      <c r="AH735" s="111"/>
      <c r="AI735" s="111"/>
      <c r="AJ735" s="111"/>
    </row>
    <row r="736" spans="1:36" ht="15.7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V736" s="78"/>
      <c r="W736" s="111"/>
      <c r="X736" s="72"/>
      <c r="Y736" s="72"/>
      <c r="Z736" s="72"/>
      <c r="AA736" s="72"/>
      <c r="AB736" s="72"/>
      <c r="AC736" s="72"/>
      <c r="AD736" s="111"/>
      <c r="AE736" s="111"/>
      <c r="AF736" s="111"/>
      <c r="AG736" s="111"/>
      <c r="AH736" s="111"/>
      <c r="AI736" s="111"/>
      <c r="AJ736" s="111"/>
    </row>
    <row r="737" spans="1:36" ht="15.7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V737" s="78"/>
      <c r="W737" s="111"/>
      <c r="X737" s="72"/>
      <c r="Y737" s="72"/>
      <c r="Z737" s="72"/>
      <c r="AA737" s="72"/>
      <c r="AB737" s="72"/>
      <c r="AC737" s="72"/>
      <c r="AD737" s="111"/>
      <c r="AE737" s="111"/>
      <c r="AF737" s="111"/>
      <c r="AG737" s="111"/>
      <c r="AH737" s="111"/>
      <c r="AI737" s="111"/>
      <c r="AJ737" s="111"/>
    </row>
    <row r="738" spans="1:36" ht="15.7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V738" s="78"/>
      <c r="W738" s="111"/>
      <c r="X738" s="72"/>
      <c r="Y738" s="72"/>
      <c r="Z738" s="72"/>
      <c r="AA738" s="72"/>
      <c r="AB738" s="72"/>
      <c r="AC738" s="72"/>
      <c r="AD738" s="111"/>
      <c r="AE738" s="111"/>
      <c r="AF738" s="111"/>
      <c r="AG738" s="111"/>
      <c r="AH738" s="111"/>
      <c r="AI738" s="111"/>
      <c r="AJ738" s="111"/>
    </row>
    <row r="739" spans="1:36" ht="15.7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V739" s="78"/>
      <c r="W739" s="111"/>
      <c r="X739" s="72"/>
      <c r="Y739" s="72"/>
      <c r="Z739" s="72"/>
      <c r="AA739" s="72"/>
      <c r="AB739" s="72"/>
      <c r="AC739" s="72"/>
      <c r="AD739" s="111"/>
      <c r="AE739" s="111"/>
      <c r="AF739" s="111"/>
      <c r="AG739" s="111"/>
      <c r="AH739" s="111"/>
      <c r="AI739" s="111"/>
      <c r="AJ739" s="111"/>
    </row>
    <row r="740" spans="1:36" ht="15.7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V740" s="78"/>
      <c r="W740" s="111"/>
      <c r="X740" s="72"/>
      <c r="Y740" s="72"/>
      <c r="Z740" s="72"/>
      <c r="AA740" s="72"/>
      <c r="AB740" s="72"/>
      <c r="AC740" s="72"/>
      <c r="AD740" s="111"/>
      <c r="AE740" s="111"/>
      <c r="AF740" s="111"/>
      <c r="AG740" s="111"/>
      <c r="AH740" s="111"/>
      <c r="AI740" s="111"/>
      <c r="AJ740" s="111"/>
    </row>
    <row r="741" spans="1:36" ht="15.7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V741" s="78"/>
      <c r="W741" s="111"/>
      <c r="X741" s="72"/>
      <c r="Y741" s="72"/>
      <c r="Z741" s="72"/>
      <c r="AA741" s="72"/>
      <c r="AB741" s="72"/>
      <c r="AC741" s="72"/>
      <c r="AD741" s="111"/>
      <c r="AE741" s="111"/>
      <c r="AF741" s="111"/>
      <c r="AG741" s="111"/>
      <c r="AH741" s="111"/>
      <c r="AI741" s="111"/>
      <c r="AJ741" s="111"/>
    </row>
    <row r="742" spans="1:36" ht="15.7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V742" s="78"/>
      <c r="W742" s="111"/>
      <c r="X742" s="72"/>
      <c r="Y742" s="72"/>
      <c r="Z742" s="72"/>
      <c r="AA742" s="72"/>
      <c r="AB742" s="72"/>
      <c r="AC742" s="72"/>
      <c r="AD742" s="111"/>
      <c r="AE742" s="111"/>
      <c r="AF742" s="111"/>
      <c r="AG742" s="111"/>
      <c r="AH742" s="111"/>
      <c r="AI742" s="111"/>
      <c r="AJ742" s="111"/>
    </row>
    <row r="743" spans="1:36" ht="15.7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V743" s="78"/>
      <c r="W743" s="111"/>
      <c r="X743" s="72"/>
      <c r="Y743" s="72"/>
      <c r="Z743" s="72"/>
      <c r="AA743" s="72"/>
      <c r="AB743" s="72"/>
      <c r="AC743" s="72"/>
      <c r="AD743" s="111"/>
      <c r="AE743" s="111"/>
      <c r="AF743" s="111"/>
      <c r="AG743" s="111"/>
      <c r="AH743" s="111"/>
      <c r="AI743" s="111"/>
      <c r="AJ743" s="111"/>
    </row>
    <row r="744" spans="1:36" ht="15.7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V744" s="78"/>
      <c r="W744" s="111"/>
      <c r="X744" s="72"/>
      <c r="Y744" s="72"/>
      <c r="Z744" s="72"/>
      <c r="AA744" s="72"/>
      <c r="AB744" s="72"/>
      <c r="AC744" s="72"/>
      <c r="AD744" s="111"/>
      <c r="AE744" s="111"/>
      <c r="AF744" s="111"/>
      <c r="AG744" s="111"/>
      <c r="AH744" s="111"/>
      <c r="AI744" s="111"/>
      <c r="AJ744" s="111"/>
    </row>
    <row r="745" spans="1:36" ht="15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V745" s="78"/>
      <c r="W745" s="111"/>
      <c r="X745" s="72"/>
      <c r="Y745" s="72"/>
      <c r="Z745" s="72"/>
      <c r="AA745" s="72"/>
      <c r="AB745" s="72"/>
      <c r="AC745" s="72"/>
      <c r="AD745" s="111"/>
      <c r="AE745" s="111"/>
      <c r="AF745" s="111"/>
      <c r="AG745" s="111"/>
      <c r="AH745" s="111"/>
      <c r="AI745" s="111"/>
      <c r="AJ745" s="111"/>
    </row>
    <row r="746" spans="1:36" ht="15.7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V746" s="78"/>
      <c r="W746" s="111"/>
      <c r="X746" s="72"/>
      <c r="Y746" s="72"/>
      <c r="Z746" s="72"/>
      <c r="AA746" s="72"/>
      <c r="AB746" s="72"/>
      <c r="AC746" s="72"/>
      <c r="AD746" s="111"/>
      <c r="AE746" s="111"/>
      <c r="AF746" s="111"/>
      <c r="AG746" s="111"/>
      <c r="AH746" s="111"/>
      <c r="AI746" s="111"/>
      <c r="AJ746" s="111"/>
    </row>
    <row r="747" spans="1:36" ht="15.7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V747" s="78"/>
      <c r="W747" s="111"/>
      <c r="X747" s="72"/>
      <c r="Y747" s="72"/>
      <c r="Z747" s="72"/>
      <c r="AA747" s="72"/>
      <c r="AB747" s="72"/>
      <c r="AC747" s="72"/>
      <c r="AD747" s="111"/>
      <c r="AE747" s="111"/>
      <c r="AF747" s="111"/>
      <c r="AG747" s="111"/>
      <c r="AH747" s="111"/>
      <c r="AI747" s="111"/>
      <c r="AJ747" s="111"/>
    </row>
    <row r="748" spans="1:36" ht="15.7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V748" s="78"/>
      <c r="W748" s="111"/>
      <c r="X748" s="72"/>
      <c r="Y748" s="72"/>
      <c r="Z748" s="72"/>
      <c r="AA748" s="72"/>
      <c r="AB748" s="72"/>
      <c r="AC748" s="72"/>
      <c r="AD748" s="111"/>
      <c r="AE748" s="111"/>
      <c r="AF748" s="111"/>
      <c r="AG748" s="111"/>
      <c r="AH748" s="111"/>
      <c r="AI748" s="111"/>
      <c r="AJ748" s="111"/>
    </row>
    <row r="749" spans="1:36" ht="15.7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V749" s="78"/>
      <c r="W749" s="111"/>
      <c r="X749" s="72"/>
      <c r="Y749" s="72"/>
      <c r="Z749" s="72"/>
      <c r="AA749" s="72"/>
      <c r="AB749" s="72"/>
      <c r="AC749" s="72"/>
      <c r="AD749" s="111"/>
      <c r="AE749" s="111"/>
      <c r="AF749" s="111"/>
      <c r="AG749" s="111"/>
      <c r="AH749" s="111"/>
      <c r="AI749" s="111"/>
      <c r="AJ749" s="111"/>
    </row>
    <row r="750" spans="1:36" ht="15.7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V750" s="78"/>
      <c r="W750" s="111"/>
      <c r="X750" s="72"/>
      <c r="Y750" s="72"/>
      <c r="Z750" s="72"/>
      <c r="AA750" s="72"/>
      <c r="AB750" s="72"/>
      <c r="AC750" s="72"/>
      <c r="AD750" s="111"/>
      <c r="AE750" s="111"/>
      <c r="AF750" s="111"/>
      <c r="AG750" s="111"/>
      <c r="AH750" s="111"/>
      <c r="AI750" s="111"/>
      <c r="AJ750" s="111"/>
    </row>
    <row r="751" spans="1:36" ht="15.7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V751" s="78"/>
      <c r="W751" s="111"/>
      <c r="X751" s="72"/>
      <c r="Y751" s="72"/>
      <c r="Z751" s="72"/>
      <c r="AA751" s="72"/>
      <c r="AB751" s="72"/>
      <c r="AC751" s="72"/>
      <c r="AD751" s="111"/>
      <c r="AE751" s="111"/>
      <c r="AF751" s="111"/>
      <c r="AG751" s="111"/>
      <c r="AH751" s="111"/>
      <c r="AI751" s="111"/>
      <c r="AJ751" s="111"/>
    </row>
    <row r="752" spans="1:36" ht="15.7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V752" s="78"/>
      <c r="W752" s="111"/>
      <c r="X752" s="72"/>
      <c r="Y752" s="72"/>
      <c r="Z752" s="72"/>
      <c r="AA752" s="72"/>
      <c r="AB752" s="72"/>
      <c r="AC752" s="72"/>
      <c r="AD752" s="111"/>
      <c r="AE752" s="111"/>
      <c r="AF752" s="111"/>
      <c r="AG752" s="111"/>
      <c r="AH752" s="111"/>
      <c r="AI752" s="111"/>
      <c r="AJ752" s="111"/>
    </row>
    <row r="753" spans="1:36" ht="15.7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V753" s="78"/>
      <c r="W753" s="111"/>
      <c r="X753" s="72"/>
      <c r="Y753" s="72"/>
      <c r="Z753" s="72"/>
      <c r="AA753" s="72"/>
      <c r="AB753" s="72"/>
      <c r="AC753" s="72"/>
      <c r="AD753" s="111"/>
      <c r="AE753" s="111"/>
      <c r="AF753" s="111"/>
      <c r="AG753" s="111"/>
      <c r="AH753" s="111"/>
      <c r="AI753" s="111"/>
      <c r="AJ753" s="111"/>
    </row>
    <row r="754" spans="1:36" ht="15.7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V754" s="78"/>
      <c r="W754" s="111"/>
      <c r="X754" s="72"/>
      <c r="Y754" s="72"/>
      <c r="Z754" s="72"/>
      <c r="AA754" s="72"/>
      <c r="AB754" s="72"/>
      <c r="AC754" s="72"/>
      <c r="AD754" s="111"/>
      <c r="AE754" s="111"/>
      <c r="AF754" s="111"/>
      <c r="AG754" s="111"/>
      <c r="AH754" s="111"/>
      <c r="AI754" s="111"/>
      <c r="AJ754" s="111"/>
    </row>
    <row r="755" spans="1:36" ht="15.7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V755" s="78"/>
      <c r="W755" s="111"/>
      <c r="X755" s="72"/>
      <c r="Y755" s="72"/>
      <c r="Z755" s="72"/>
      <c r="AA755" s="72"/>
      <c r="AB755" s="72"/>
      <c r="AC755" s="72"/>
      <c r="AD755" s="111"/>
      <c r="AE755" s="111"/>
      <c r="AF755" s="111"/>
      <c r="AG755" s="111"/>
      <c r="AH755" s="111"/>
      <c r="AI755" s="111"/>
      <c r="AJ755" s="111"/>
    </row>
    <row r="756" spans="1:36" ht="15.7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V756" s="78"/>
      <c r="W756" s="111"/>
      <c r="X756" s="72"/>
      <c r="Y756" s="72"/>
      <c r="Z756" s="72"/>
      <c r="AA756" s="72"/>
      <c r="AB756" s="72"/>
      <c r="AC756" s="72"/>
      <c r="AD756" s="111"/>
      <c r="AE756" s="111"/>
      <c r="AF756" s="111"/>
      <c r="AG756" s="111"/>
      <c r="AH756" s="111"/>
      <c r="AI756" s="111"/>
      <c r="AJ756" s="111"/>
    </row>
    <row r="757" spans="1:36" ht="15.7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V757" s="78"/>
      <c r="W757" s="111"/>
      <c r="X757" s="72"/>
      <c r="Y757" s="72"/>
      <c r="Z757" s="72"/>
      <c r="AA757" s="72"/>
      <c r="AB757" s="72"/>
      <c r="AC757" s="72"/>
      <c r="AD757" s="111"/>
      <c r="AE757" s="111"/>
      <c r="AF757" s="111"/>
      <c r="AG757" s="111"/>
      <c r="AH757" s="111"/>
      <c r="AI757" s="111"/>
      <c r="AJ757" s="111"/>
    </row>
    <row r="758" spans="1:36" ht="15.7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V758" s="78"/>
      <c r="W758" s="111"/>
      <c r="X758" s="72"/>
      <c r="Y758" s="72"/>
      <c r="Z758" s="72"/>
      <c r="AA758" s="72"/>
      <c r="AB758" s="72"/>
      <c r="AC758" s="72"/>
      <c r="AD758" s="111"/>
      <c r="AE758" s="111"/>
      <c r="AF758" s="111"/>
      <c r="AG758" s="111"/>
      <c r="AH758" s="111"/>
      <c r="AI758" s="111"/>
      <c r="AJ758" s="111"/>
    </row>
    <row r="759" spans="1:36" ht="15.7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V759" s="78"/>
      <c r="W759" s="111"/>
      <c r="X759" s="72"/>
      <c r="Y759" s="72"/>
      <c r="Z759" s="72"/>
      <c r="AA759" s="72"/>
      <c r="AB759" s="72"/>
      <c r="AC759" s="72"/>
      <c r="AD759" s="111"/>
      <c r="AE759" s="111"/>
      <c r="AF759" s="111"/>
      <c r="AG759" s="111"/>
      <c r="AH759" s="111"/>
      <c r="AI759" s="111"/>
      <c r="AJ759" s="111"/>
    </row>
    <row r="760" spans="1:36" ht="15.7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V760" s="78"/>
      <c r="W760" s="111"/>
      <c r="X760" s="72"/>
      <c r="Y760" s="72"/>
      <c r="Z760" s="72"/>
      <c r="AA760" s="72"/>
      <c r="AB760" s="72"/>
      <c r="AC760" s="72"/>
      <c r="AD760" s="111"/>
      <c r="AE760" s="111"/>
      <c r="AF760" s="111"/>
      <c r="AG760" s="111"/>
      <c r="AH760" s="111"/>
      <c r="AI760" s="111"/>
      <c r="AJ760" s="111"/>
    </row>
    <row r="761" spans="1:36" ht="15.7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V761" s="78"/>
      <c r="W761" s="111"/>
      <c r="X761" s="72"/>
      <c r="Y761" s="72"/>
      <c r="Z761" s="72"/>
      <c r="AA761" s="72"/>
      <c r="AB761" s="72"/>
      <c r="AC761" s="72"/>
      <c r="AD761" s="111"/>
      <c r="AE761" s="111"/>
      <c r="AF761" s="111"/>
      <c r="AG761" s="111"/>
      <c r="AH761" s="111"/>
      <c r="AI761" s="111"/>
      <c r="AJ761" s="111"/>
    </row>
    <row r="762" spans="1:36" ht="15.7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V762" s="78"/>
      <c r="W762" s="111"/>
      <c r="X762" s="72"/>
      <c r="Y762" s="72"/>
      <c r="Z762" s="72"/>
      <c r="AA762" s="72"/>
      <c r="AB762" s="72"/>
      <c r="AC762" s="72"/>
      <c r="AD762" s="111"/>
      <c r="AE762" s="111"/>
      <c r="AF762" s="111"/>
      <c r="AG762" s="111"/>
      <c r="AH762" s="111"/>
      <c r="AI762" s="111"/>
      <c r="AJ762" s="111"/>
    </row>
    <row r="763" spans="1:36" ht="15.7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V763" s="78"/>
      <c r="W763" s="111"/>
      <c r="X763" s="72"/>
      <c r="Y763" s="72"/>
      <c r="Z763" s="72"/>
      <c r="AA763" s="72"/>
      <c r="AB763" s="72"/>
      <c r="AC763" s="72"/>
      <c r="AD763" s="111"/>
      <c r="AE763" s="111"/>
      <c r="AF763" s="111"/>
      <c r="AG763" s="111"/>
      <c r="AH763" s="111"/>
      <c r="AI763" s="111"/>
      <c r="AJ763" s="111"/>
    </row>
    <row r="764" spans="1:36" ht="15.7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V764" s="78"/>
      <c r="W764" s="111"/>
      <c r="X764" s="72"/>
      <c r="Y764" s="72"/>
      <c r="Z764" s="72"/>
      <c r="AA764" s="72"/>
      <c r="AB764" s="72"/>
      <c r="AC764" s="72"/>
      <c r="AD764" s="111"/>
      <c r="AE764" s="111"/>
      <c r="AF764" s="111"/>
      <c r="AG764" s="111"/>
      <c r="AH764" s="111"/>
      <c r="AI764" s="111"/>
      <c r="AJ764" s="111"/>
    </row>
    <row r="765" spans="1:36" ht="15.7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V765" s="78"/>
      <c r="W765" s="111"/>
      <c r="X765" s="72"/>
      <c r="Y765" s="72"/>
      <c r="Z765" s="72"/>
      <c r="AA765" s="72"/>
      <c r="AB765" s="72"/>
      <c r="AC765" s="72"/>
      <c r="AD765" s="111"/>
      <c r="AE765" s="111"/>
      <c r="AF765" s="111"/>
      <c r="AG765" s="111"/>
      <c r="AH765" s="111"/>
      <c r="AI765" s="111"/>
      <c r="AJ765" s="111"/>
    </row>
    <row r="766" spans="1:36" ht="15.7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V766" s="78"/>
      <c r="W766" s="111"/>
      <c r="X766" s="72"/>
      <c r="Y766" s="72"/>
      <c r="Z766" s="72"/>
      <c r="AA766" s="72"/>
      <c r="AB766" s="72"/>
      <c r="AC766" s="72"/>
      <c r="AD766" s="111"/>
      <c r="AE766" s="111"/>
      <c r="AF766" s="111"/>
      <c r="AG766" s="111"/>
      <c r="AH766" s="111"/>
      <c r="AI766" s="111"/>
      <c r="AJ766" s="111"/>
    </row>
    <row r="767" spans="1:36" ht="15.7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V767" s="78"/>
      <c r="W767" s="111"/>
      <c r="X767" s="72"/>
      <c r="Y767" s="72"/>
      <c r="Z767" s="72"/>
      <c r="AA767" s="72"/>
      <c r="AB767" s="72"/>
      <c r="AC767" s="72"/>
      <c r="AD767" s="111"/>
      <c r="AE767" s="111"/>
      <c r="AF767" s="111"/>
      <c r="AG767" s="111"/>
      <c r="AH767" s="111"/>
      <c r="AI767" s="111"/>
      <c r="AJ767" s="111"/>
    </row>
    <row r="768" spans="1:36" ht="15.7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V768" s="78"/>
      <c r="W768" s="111"/>
      <c r="X768" s="72"/>
      <c r="Y768" s="72"/>
      <c r="Z768" s="72"/>
      <c r="AA768" s="72"/>
      <c r="AB768" s="72"/>
      <c r="AC768" s="72"/>
      <c r="AD768" s="111"/>
      <c r="AE768" s="111"/>
      <c r="AF768" s="111"/>
      <c r="AG768" s="111"/>
      <c r="AH768" s="111"/>
      <c r="AI768" s="111"/>
      <c r="AJ768" s="111"/>
    </row>
    <row r="769" spans="1:36" ht="15.7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V769" s="78"/>
      <c r="W769" s="111"/>
      <c r="X769" s="72"/>
      <c r="Y769" s="72"/>
      <c r="Z769" s="72"/>
      <c r="AA769" s="72"/>
      <c r="AB769" s="72"/>
      <c r="AC769" s="72"/>
      <c r="AD769" s="111"/>
      <c r="AE769" s="111"/>
      <c r="AF769" s="111"/>
      <c r="AG769" s="111"/>
      <c r="AH769" s="111"/>
      <c r="AI769" s="111"/>
      <c r="AJ769" s="111"/>
    </row>
    <row r="770" spans="1:36" ht="15.7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V770" s="78"/>
      <c r="W770" s="111"/>
      <c r="X770" s="72"/>
      <c r="Y770" s="72"/>
      <c r="Z770" s="72"/>
      <c r="AA770" s="72"/>
      <c r="AB770" s="72"/>
      <c r="AC770" s="72"/>
      <c r="AD770" s="111"/>
      <c r="AE770" s="111"/>
      <c r="AF770" s="111"/>
      <c r="AG770" s="111"/>
      <c r="AH770" s="111"/>
      <c r="AI770" s="111"/>
      <c r="AJ770" s="111"/>
    </row>
    <row r="771" spans="1:36" ht="15.7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V771" s="78"/>
      <c r="W771" s="111"/>
      <c r="X771" s="72"/>
      <c r="Y771" s="72"/>
      <c r="Z771" s="72"/>
      <c r="AA771" s="72"/>
      <c r="AB771" s="72"/>
      <c r="AC771" s="72"/>
      <c r="AD771" s="111"/>
      <c r="AE771" s="111"/>
      <c r="AF771" s="111"/>
      <c r="AG771" s="111"/>
      <c r="AH771" s="111"/>
      <c r="AI771" s="111"/>
      <c r="AJ771" s="111"/>
    </row>
    <row r="772" spans="1:36" ht="15.7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V772" s="78"/>
      <c r="W772" s="111"/>
      <c r="X772" s="72"/>
      <c r="Y772" s="72"/>
      <c r="Z772" s="72"/>
      <c r="AA772" s="72"/>
      <c r="AB772" s="72"/>
      <c r="AC772" s="72"/>
      <c r="AD772" s="111"/>
      <c r="AE772" s="111"/>
      <c r="AF772" s="111"/>
      <c r="AG772" s="111"/>
      <c r="AH772" s="111"/>
      <c r="AI772" s="111"/>
      <c r="AJ772" s="111"/>
    </row>
    <row r="773" spans="1:36" ht="15.7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V773" s="78"/>
      <c r="W773" s="111"/>
      <c r="X773" s="72"/>
      <c r="Y773" s="72"/>
      <c r="Z773" s="72"/>
      <c r="AA773" s="72"/>
      <c r="AB773" s="72"/>
      <c r="AC773" s="72"/>
      <c r="AD773" s="111"/>
      <c r="AE773" s="111"/>
      <c r="AF773" s="111"/>
      <c r="AG773" s="111"/>
      <c r="AH773" s="111"/>
      <c r="AI773" s="111"/>
      <c r="AJ773" s="111"/>
    </row>
    <row r="774" spans="1:36" ht="15.7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V774" s="78"/>
      <c r="W774" s="111"/>
      <c r="X774" s="72"/>
      <c r="Y774" s="72"/>
      <c r="Z774" s="72"/>
      <c r="AA774" s="72"/>
      <c r="AB774" s="72"/>
      <c r="AC774" s="72"/>
      <c r="AD774" s="111"/>
      <c r="AE774" s="111"/>
      <c r="AF774" s="111"/>
      <c r="AG774" s="111"/>
      <c r="AH774" s="111"/>
      <c r="AI774" s="111"/>
      <c r="AJ774" s="111"/>
    </row>
    <row r="775" spans="1:36" ht="15.7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V775" s="78"/>
      <c r="W775" s="111"/>
      <c r="X775" s="72"/>
      <c r="Y775" s="72"/>
      <c r="Z775" s="72"/>
      <c r="AA775" s="72"/>
      <c r="AB775" s="72"/>
      <c r="AC775" s="72"/>
      <c r="AD775" s="111"/>
      <c r="AE775" s="111"/>
      <c r="AF775" s="111"/>
      <c r="AG775" s="111"/>
      <c r="AH775" s="111"/>
      <c r="AI775" s="111"/>
      <c r="AJ775" s="111"/>
    </row>
    <row r="776" spans="1:36" ht="15.7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V776" s="78"/>
      <c r="W776" s="111"/>
      <c r="X776" s="72"/>
      <c r="Y776" s="72"/>
      <c r="Z776" s="72"/>
      <c r="AA776" s="72"/>
      <c r="AB776" s="72"/>
      <c r="AC776" s="72"/>
      <c r="AD776" s="111"/>
      <c r="AE776" s="111"/>
      <c r="AF776" s="111"/>
      <c r="AG776" s="111"/>
      <c r="AH776" s="111"/>
      <c r="AI776" s="111"/>
      <c r="AJ776" s="111"/>
    </row>
    <row r="777" spans="1:36" ht="15.7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V777" s="78"/>
      <c r="W777" s="111"/>
      <c r="X777" s="72"/>
      <c r="Y777" s="72"/>
      <c r="Z777" s="72"/>
      <c r="AA777" s="72"/>
      <c r="AB777" s="72"/>
      <c r="AC777" s="72"/>
      <c r="AD777" s="111"/>
      <c r="AE777" s="111"/>
      <c r="AF777" s="111"/>
      <c r="AG777" s="111"/>
      <c r="AH777" s="111"/>
      <c r="AI777" s="111"/>
      <c r="AJ777" s="111"/>
    </row>
    <row r="778" spans="1:36" ht="15.7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V778" s="78"/>
      <c r="W778" s="111"/>
      <c r="X778" s="72"/>
      <c r="Y778" s="72"/>
      <c r="Z778" s="72"/>
      <c r="AA778" s="72"/>
      <c r="AB778" s="72"/>
      <c r="AC778" s="72"/>
      <c r="AD778" s="111"/>
      <c r="AE778" s="111"/>
      <c r="AF778" s="111"/>
      <c r="AG778" s="111"/>
      <c r="AH778" s="111"/>
      <c r="AI778" s="111"/>
      <c r="AJ778" s="111"/>
    </row>
    <row r="779" spans="1:36" ht="15.7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V779" s="78"/>
      <c r="W779" s="111"/>
      <c r="X779" s="72"/>
      <c r="Y779" s="72"/>
      <c r="Z779" s="72"/>
      <c r="AA779" s="72"/>
      <c r="AB779" s="72"/>
      <c r="AC779" s="72"/>
      <c r="AD779" s="111"/>
      <c r="AE779" s="111"/>
      <c r="AF779" s="111"/>
      <c r="AG779" s="111"/>
      <c r="AH779" s="111"/>
      <c r="AI779" s="111"/>
      <c r="AJ779" s="111"/>
    </row>
    <row r="780" spans="1:36" ht="15.7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V780" s="78"/>
      <c r="W780" s="111"/>
      <c r="X780" s="72"/>
      <c r="Y780" s="72"/>
      <c r="Z780" s="72"/>
      <c r="AA780" s="72"/>
      <c r="AB780" s="72"/>
      <c r="AC780" s="72"/>
      <c r="AD780" s="111"/>
      <c r="AE780" s="111"/>
      <c r="AF780" s="111"/>
      <c r="AG780" s="111"/>
      <c r="AH780" s="111"/>
      <c r="AI780" s="111"/>
      <c r="AJ780" s="111"/>
    </row>
    <row r="781" spans="1:36" ht="15.7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V781" s="78"/>
      <c r="W781" s="111"/>
      <c r="X781" s="72"/>
      <c r="Y781" s="72"/>
      <c r="Z781" s="72"/>
      <c r="AA781" s="72"/>
      <c r="AB781" s="72"/>
      <c r="AC781" s="72"/>
      <c r="AD781" s="111"/>
      <c r="AE781" s="111"/>
      <c r="AF781" s="111"/>
      <c r="AG781" s="111"/>
      <c r="AH781" s="111"/>
      <c r="AI781" s="111"/>
      <c r="AJ781" s="111"/>
    </row>
    <row r="782" spans="1:36" ht="15.7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V782" s="78"/>
      <c r="W782" s="111"/>
      <c r="X782" s="72"/>
      <c r="Y782" s="72"/>
      <c r="Z782" s="72"/>
      <c r="AA782" s="72"/>
      <c r="AB782" s="72"/>
      <c r="AC782" s="72"/>
      <c r="AD782" s="111"/>
      <c r="AE782" s="111"/>
      <c r="AF782" s="111"/>
      <c r="AG782" s="111"/>
      <c r="AH782" s="111"/>
      <c r="AI782" s="111"/>
      <c r="AJ782" s="111"/>
    </row>
    <row r="783" spans="1:36" ht="15.7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V783" s="78"/>
      <c r="W783" s="111"/>
      <c r="X783" s="72"/>
      <c r="Y783" s="72"/>
      <c r="Z783" s="72"/>
      <c r="AA783" s="72"/>
      <c r="AB783" s="72"/>
      <c r="AC783" s="72"/>
      <c r="AD783" s="111"/>
      <c r="AE783" s="111"/>
      <c r="AF783" s="111"/>
      <c r="AG783" s="111"/>
      <c r="AH783" s="111"/>
      <c r="AI783" s="111"/>
      <c r="AJ783" s="111"/>
    </row>
    <row r="784" spans="1:36" ht="15.7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V784" s="78"/>
      <c r="W784" s="111"/>
      <c r="X784" s="72"/>
      <c r="Y784" s="72"/>
      <c r="Z784" s="72"/>
      <c r="AA784" s="72"/>
      <c r="AB784" s="72"/>
      <c r="AC784" s="72"/>
      <c r="AD784" s="111"/>
      <c r="AE784" s="111"/>
      <c r="AF784" s="111"/>
      <c r="AG784" s="111"/>
      <c r="AH784" s="111"/>
      <c r="AI784" s="111"/>
      <c r="AJ784" s="111"/>
    </row>
    <row r="785" spans="1:36" ht="15.7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V785" s="78"/>
      <c r="W785" s="111"/>
      <c r="X785" s="72"/>
      <c r="Y785" s="72"/>
      <c r="Z785" s="72"/>
      <c r="AA785" s="72"/>
      <c r="AB785" s="72"/>
      <c r="AC785" s="72"/>
      <c r="AD785" s="111"/>
      <c r="AE785" s="111"/>
      <c r="AF785" s="111"/>
      <c r="AG785" s="111"/>
      <c r="AH785" s="111"/>
      <c r="AI785" s="111"/>
      <c r="AJ785" s="111"/>
    </row>
    <row r="786" spans="1:36" ht="15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V786" s="78"/>
      <c r="W786" s="111"/>
      <c r="X786" s="72"/>
      <c r="Y786" s="72"/>
      <c r="Z786" s="72"/>
      <c r="AA786" s="72"/>
      <c r="AB786" s="72"/>
      <c r="AC786" s="72"/>
      <c r="AD786" s="111"/>
      <c r="AE786" s="111"/>
      <c r="AF786" s="111"/>
      <c r="AG786" s="111"/>
      <c r="AH786" s="111"/>
      <c r="AI786" s="111"/>
      <c r="AJ786" s="111"/>
    </row>
    <row r="787" spans="1:36" ht="15.7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V787" s="78"/>
      <c r="W787" s="111"/>
      <c r="X787" s="72"/>
      <c r="Y787" s="72"/>
      <c r="Z787" s="72"/>
      <c r="AA787" s="72"/>
      <c r="AB787" s="72"/>
      <c r="AC787" s="72"/>
      <c r="AD787" s="111"/>
      <c r="AE787" s="111"/>
      <c r="AF787" s="111"/>
      <c r="AG787" s="111"/>
      <c r="AH787" s="111"/>
      <c r="AI787" s="111"/>
      <c r="AJ787" s="111"/>
    </row>
    <row r="788" spans="1:36" ht="15.7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V788" s="78"/>
      <c r="W788" s="111"/>
      <c r="X788" s="72"/>
      <c r="Y788" s="72"/>
      <c r="Z788" s="72"/>
      <c r="AA788" s="72"/>
      <c r="AB788" s="72"/>
      <c r="AC788" s="72"/>
      <c r="AD788" s="111"/>
      <c r="AE788" s="111"/>
      <c r="AF788" s="111"/>
      <c r="AG788" s="111"/>
      <c r="AH788" s="111"/>
      <c r="AI788" s="111"/>
      <c r="AJ788" s="111"/>
    </row>
    <row r="789" spans="1:36" ht="15.7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V789" s="78"/>
      <c r="W789" s="111"/>
      <c r="X789" s="72"/>
      <c r="Y789" s="72"/>
      <c r="Z789" s="72"/>
      <c r="AA789" s="72"/>
      <c r="AB789" s="72"/>
      <c r="AC789" s="72"/>
      <c r="AD789" s="111"/>
      <c r="AE789" s="111"/>
      <c r="AF789" s="111"/>
      <c r="AG789" s="111"/>
      <c r="AH789" s="111"/>
      <c r="AI789" s="111"/>
      <c r="AJ789" s="111"/>
    </row>
    <row r="790" spans="1:36" ht="15.7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V790" s="78"/>
      <c r="W790" s="111"/>
      <c r="X790" s="72"/>
      <c r="Y790" s="72"/>
      <c r="Z790" s="72"/>
      <c r="AA790" s="72"/>
      <c r="AB790" s="72"/>
      <c r="AC790" s="72"/>
      <c r="AD790" s="111"/>
      <c r="AE790" s="111"/>
      <c r="AF790" s="111"/>
      <c r="AG790" s="111"/>
      <c r="AH790" s="111"/>
      <c r="AI790" s="111"/>
      <c r="AJ790" s="111"/>
    </row>
    <row r="791" spans="1:36" ht="15.7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V791" s="78"/>
      <c r="W791" s="111"/>
      <c r="X791" s="72"/>
      <c r="Y791" s="72"/>
      <c r="Z791" s="72"/>
      <c r="AA791" s="72"/>
      <c r="AB791" s="72"/>
      <c r="AC791" s="72"/>
      <c r="AD791" s="111"/>
      <c r="AE791" s="111"/>
      <c r="AF791" s="111"/>
      <c r="AG791" s="111"/>
      <c r="AH791" s="111"/>
      <c r="AI791" s="111"/>
      <c r="AJ791" s="111"/>
    </row>
    <row r="792" spans="1:36" ht="15.7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V792" s="78"/>
      <c r="W792" s="111"/>
      <c r="X792" s="72"/>
      <c r="Y792" s="72"/>
      <c r="Z792" s="72"/>
      <c r="AA792" s="72"/>
      <c r="AB792" s="72"/>
      <c r="AC792" s="72"/>
      <c r="AD792" s="111"/>
      <c r="AE792" s="111"/>
      <c r="AF792" s="111"/>
      <c r="AG792" s="111"/>
      <c r="AH792" s="111"/>
      <c r="AI792" s="111"/>
      <c r="AJ792" s="111"/>
    </row>
    <row r="793" spans="1:36" ht="15.7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V793" s="78"/>
      <c r="W793" s="111"/>
      <c r="X793" s="72"/>
      <c r="Y793" s="72"/>
      <c r="Z793" s="72"/>
      <c r="AA793" s="72"/>
      <c r="AB793" s="72"/>
      <c r="AC793" s="72"/>
      <c r="AD793" s="111"/>
      <c r="AE793" s="111"/>
      <c r="AF793" s="111"/>
      <c r="AG793" s="111"/>
      <c r="AH793" s="111"/>
      <c r="AI793" s="111"/>
      <c r="AJ793" s="111"/>
    </row>
    <row r="794" spans="1:36" ht="15.7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V794" s="78"/>
      <c r="W794" s="111"/>
      <c r="X794" s="72"/>
      <c r="Y794" s="72"/>
      <c r="Z794" s="72"/>
      <c r="AA794" s="72"/>
      <c r="AB794" s="72"/>
      <c r="AC794" s="72"/>
      <c r="AD794" s="111"/>
      <c r="AE794" s="111"/>
      <c r="AF794" s="111"/>
      <c r="AG794" s="111"/>
      <c r="AH794" s="111"/>
      <c r="AI794" s="111"/>
      <c r="AJ794" s="111"/>
    </row>
    <row r="795" spans="1:36" ht="15.7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V795" s="78"/>
      <c r="W795" s="111"/>
      <c r="X795" s="72"/>
      <c r="Y795" s="72"/>
      <c r="Z795" s="72"/>
      <c r="AA795" s="72"/>
      <c r="AB795" s="72"/>
      <c r="AC795" s="72"/>
      <c r="AD795" s="111"/>
      <c r="AE795" s="111"/>
      <c r="AF795" s="111"/>
      <c r="AG795" s="111"/>
      <c r="AH795" s="111"/>
      <c r="AI795" s="111"/>
      <c r="AJ795" s="111"/>
    </row>
    <row r="796" spans="1:36" ht="15.7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V796" s="78"/>
      <c r="W796" s="111"/>
      <c r="X796" s="72"/>
      <c r="Y796" s="72"/>
      <c r="Z796" s="72"/>
      <c r="AA796" s="72"/>
      <c r="AB796" s="72"/>
      <c r="AC796" s="72"/>
      <c r="AD796" s="111"/>
      <c r="AE796" s="111"/>
      <c r="AF796" s="111"/>
      <c r="AG796" s="111"/>
      <c r="AH796" s="111"/>
      <c r="AI796" s="111"/>
      <c r="AJ796" s="111"/>
    </row>
    <row r="797" spans="1:36" ht="15.7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V797" s="78"/>
      <c r="W797" s="111"/>
      <c r="X797" s="72"/>
      <c r="Y797" s="72"/>
      <c r="Z797" s="72"/>
      <c r="AA797" s="72"/>
      <c r="AB797" s="72"/>
      <c r="AC797" s="72"/>
      <c r="AD797" s="111"/>
      <c r="AE797" s="111"/>
      <c r="AF797" s="111"/>
      <c r="AG797" s="111"/>
      <c r="AH797" s="111"/>
      <c r="AI797" s="111"/>
      <c r="AJ797" s="111"/>
    </row>
    <row r="798" spans="1:36" ht="15.7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V798" s="78"/>
      <c r="W798" s="111"/>
      <c r="X798" s="72"/>
      <c r="Y798" s="72"/>
      <c r="Z798" s="72"/>
      <c r="AA798" s="72"/>
      <c r="AB798" s="72"/>
      <c r="AC798" s="72"/>
      <c r="AD798" s="111"/>
      <c r="AE798" s="111"/>
      <c r="AF798" s="111"/>
      <c r="AG798" s="111"/>
      <c r="AH798" s="111"/>
      <c r="AI798" s="111"/>
      <c r="AJ798" s="111"/>
    </row>
    <row r="799" spans="1:36" ht="15.7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V799" s="78"/>
      <c r="W799" s="111"/>
      <c r="X799" s="72"/>
      <c r="Y799" s="72"/>
      <c r="Z799" s="72"/>
      <c r="AA799" s="72"/>
      <c r="AB799" s="72"/>
      <c r="AC799" s="72"/>
      <c r="AD799" s="111"/>
      <c r="AE799" s="111"/>
      <c r="AF799" s="111"/>
      <c r="AG799" s="111"/>
      <c r="AH799" s="111"/>
      <c r="AI799" s="111"/>
      <c r="AJ799" s="111"/>
    </row>
    <row r="800" spans="1:36" ht="15.7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V800" s="78"/>
      <c r="W800" s="111"/>
      <c r="X800" s="72"/>
      <c r="Y800" s="72"/>
      <c r="Z800" s="72"/>
      <c r="AA800" s="72"/>
      <c r="AB800" s="72"/>
      <c r="AC800" s="72"/>
      <c r="AD800" s="111"/>
      <c r="AE800" s="111"/>
      <c r="AF800" s="111"/>
      <c r="AG800" s="111"/>
      <c r="AH800" s="111"/>
      <c r="AI800" s="111"/>
      <c r="AJ800" s="111"/>
    </row>
    <row r="801" spans="1:36" ht="15.7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V801" s="78"/>
      <c r="W801" s="111"/>
      <c r="X801" s="72"/>
      <c r="Y801" s="72"/>
      <c r="Z801" s="72"/>
      <c r="AA801" s="72"/>
      <c r="AB801" s="72"/>
      <c r="AC801" s="72"/>
      <c r="AD801" s="111"/>
      <c r="AE801" s="111"/>
      <c r="AF801" s="111"/>
      <c r="AG801" s="111"/>
      <c r="AH801" s="111"/>
      <c r="AI801" s="111"/>
      <c r="AJ801" s="111"/>
    </row>
    <row r="802" spans="1:36" ht="15.7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V802" s="78"/>
      <c r="W802" s="111"/>
      <c r="X802" s="72"/>
      <c r="Y802" s="72"/>
      <c r="Z802" s="72"/>
      <c r="AA802" s="72"/>
      <c r="AB802" s="72"/>
      <c r="AC802" s="72"/>
      <c r="AD802" s="111"/>
      <c r="AE802" s="111"/>
      <c r="AF802" s="111"/>
      <c r="AG802" s="111"/>
      <c r="AH802" s="111"/>
      <c r="AI802" s="111"/>
      <c r="AJ802" s="111"/>
    </row>
    <row r="803" spans="1:36" ht="15.7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V803" s="78"/>
      <c r="W803" s="111"/>
      <c r="X803" s="72"/>
      <c r="Y803" s="72"/>
      <c r="Z803" s="72"/>
      <c r="AA803" s="72"/>
      <c r="AB803" s="72"/>
      <c r="AC803" s="72"/>
      <c r="AD803" s="111"/>
      <c r="AE803" s="111"/>
      <c r="AF803" s="111"/>
      <c r="AG803" s="111"/>
      <c r="AH803" s="111"/>
      <c r="AI803" s="111"/>
      <c r="AJ803" s="111"/>
    </row>
    <row r="804" spans="1:36" ht="15.7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V804" s="78"/>
      <c r="W804" s="111"/>
      <c r="X804" s="72"/>
      <c r="Y804" s="72"/>
      <c r="Z804" s="72"/>
      <c r="AA804" s="72"/>
      <c r="AB804" s="72"/>
      <c r="AC804" s="72"/>
      <c r="AD804" s="111"/>
      <c r="AE804" s="111"/>
      <c r="AF804" s="111"/>
      <c r="AG804" s="111"/>
      <c r="AH804" s="111"/>
      <c r="AI804" s="111"/>
      <c r="AJ804" s="111"/>
    </row>
    <row r="805" spans="1:36" ht="15.7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V805" s="78"/>
      <c r="W805" s="111"/>
      <c r="X805" s="72"/>
      <c r="Y805" s="72"/>
      <c r="Z805" s="72"/>
      <c r="AA805" s="72"/>
      <c r="AB805" s="72"/>
      <c r="AC805" s="72"/>
      <c r="AD805" s="111"/>
      <c r="AE805" s="111"/>
      <c r="AF805" s="111"/>
      <c r="AG805" s="111"/>
      <c r="AH805" s="111"/>
      <c r="AI805" s="111"/>
      <c r="AJ805" s="111"/>
    </row>
    <row r="806" spans="1:36" ht="15.7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V806" s="78"/>
      <c r="W806" s="111"/>
      <c r="X806" s="72"/>
      <c r="Y806" s="72"/>
      <c r="Z806" s="72"/>
      <c r="AA806" s="72"/>
      <c r="AB806" s="72"/>
      <c r="AC806" s="72"/>
      <c r="AD806" s="111"/>
      <c r="AE806" s="111"/>
      <c r="AF806" s="111"/>
      <c r="AG806" s="111"/>
      <c r="AH806" s="111"/>
      <c r="AI806" s="111"/>
      <c r="AJ806" s="111"/>
    </row>
    <row r="807" spans="1:36" ht="15.7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V807" s="78"/>
      <c r="W807" s="111"/>
      <c r="X807" s="72"/>
      <c r="Y807" s="72"/>
      <c r="Z807" s="72"/>
      <c r="AA807" s="72"/>
      <c r="AB807" s="72"/>
      <c r="AC807" s="72"/>
      <c r="AD807" s="111"/>
      <c r="AE807" s="111"/>
      <c r="AF807" s="111"/>
      <c r="AG807" s="111"/>
      <c r="AH807" s="111"/>
      <c r="AI807" s="111"/>
      <c r="AJ807" s="111"/>
    </row>
    <row r="808" spans="1:36" ht="15.7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V808" s="78"/>
      <c r="W808" s="111"/>
      <c r="X808" s="72"/>
      <c r="Y808" s="72"/>
      <c r="Z808" s="72"/>
      <c r="AA808" s="72"/>
      <c r="AB808" s="72"/>
      <c r="AC808" s="72"/>
      <c r="AD808" s="111"/>
      <c r="AE808" s="111"/>
      <c r="AF808" s="111"/>
      <c r="AG808" s="111"/>
      <c r="AH808" s="111"/>
      <c r="AI808" s="111"/>
      <c r="AJ808" s="111"/>
    </row>
    <row r="809" spans="1:36" ht="15.7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V809" s="78"/>
      <c r="W809" s="111"/>
      <c r="X809" s="72"/>
      <c r="Y809" s="72"/>
      <c r="Z809" s="72"/>
      <c r="AA809" s="72"/>
      <c r="AB809" s="72"/>
      <c r="AC809" s="72"/>
      <c r="AD809" s="111"/>
      <c r="AE809" s="111"/>
      <c r="AF809" s="111"/>
      <c r="AG809" s="111"/>
      <c r="AH809" s="111"/>
      <c r="AI809" s="111"/>
      <c r="AJ809" s="111"/>
    </row>
    <row r="810" spans="1:36" ht="15.7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V810" s="78"/>
      <c r="W810" s="111"/>
      <c r="X810" s="72"/>
      <c r="Y810" s="72"/>
      <c r="Z810" s="72"/>
      <c r="AA810" s="72"/>
      <c r="AB810" s="72"/>
      <c r="AC810" s="72"/>
      <c r="AD810" s="111"/>
      <c r="AE810" s="111"/>
      <c r="AF810" s="111"/>
      <c r="AG810" s="111"/>
      <c r="AH810" s="111"/>
      <c r="AI810" s="111"/>
      <c r="AJ810" s="111"/>
    </row>
    <row r="811" spans="1:36" ht="15.7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V811" s="78"/>
      <c r="W811" s="111"/>
      <c r="X811" s="72"/>
      <c r="Y811" s="72"/>
      <c r="Z811" s="72"/>
      <c r="AA811" s="72"/>
      <c r="AB811" s="72"/>
      <c r="AC811" s="72"/>
      <c r="AD811" s="111"/>
      <c r="AE811" s="111"/>
      <c r="AF811" s="111"/>
      <c r="AG811" s="111"/>
      <c r="AH811" s="111"/>
      <c r="AI811" s="111"/>
      <c r="AJ811" s="111"/>
    </row>
    <row r="812" spans="1:36" ht="15.7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V812" s="78"/>
      <c r="W812" s="111"/>
      <c r="X812" s="72"/>
      <c r="Y812" s="72"/>
      <c r="Z812" s="72"/>
      <c r="AA812" s="72"/>
      <c r="AB812" s="72"/>
      <c r="AC812" s="72"/>
      <c r="AD812" s="111"/>
      <c r="AE812" s="111"/>
      <c r="AF812" s="111"/>
      <c r="AG812" s="111"/>
      <c r="AH812" s="111"/>
      <c r="AI812" s="111"/>
      <c r="AJ812" s="111"/>
    </row>
    <row r="813" spans="1:36" ht="15.7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V813" s="78"/>
      <c r="W813" s="111"/>
      <c r="X813" s="72"/>
      <c r="Y813" s="72"/>
      <c r="Z813" s="72"/>
      <c r="AA813" s="72"/>
      <c r="AB813" s="72"/>
      <c r="AC813" s="72"/>
      <c r="AD813" s="111"/>
      <c r="AE813" s="111"/>
      <c r="AF813" s="111"/>
      <c r="AG813" s="111"/>
      <c r="AH813" s="111"/>
      <c r="AI813" s="111"/>
      <c r="AJ813" s="111"/>
    </row>
    <row r="814" spans="1:36" ht="15.7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V814" s="78"/>
      <c r="W814" s="111"/>
      <c r="X814" s="72"/>
      <c r="Y814" s="72"/>
      <c r="Z814" s="72"/>
      <c r="AA814" s="72"/>
      <c r="AB814" s="72"/>
      <c r="AC814" s="72"/>
      <c r="AD814" s="111"/>
      <c r="AE814" s="111"/>
      <c r="AF814" s="111"/>
      <c r="AG814" s="111"/>
      <c r="AH814" s="111"/>
      <c r="AI814" s="111"/>
      <c r="AJ814" s="111"/>
    </row>
    <row r="815" spans="1:36" ht="15.7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V815" s="78"/>
      <c r="W815" s="111"/>
      <c r="X815" s="72"/>
      <c r="Y815" s="72"/>
      <c r="Z815" s="72"/>
      <c r="AA815" s="72"/>
      <c r="AB815" s="72"/>
      <c r="AC815" s="72"/>
      <c r="AD815" s="111"/>
      <c r="AE815" s="111"/>
      <c r="AF815" s="111"/>
      <c r="AG815" s="111"/>
      <c r="AH815" s="111"/>
      <c r="AI815" s="111"/>
      <c r="AJ815" s="111"/>
    </row>
    <row r="816" spans="1:36" ht="15.7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V816" s="78"/>
      <c r="W816" s="111"/>
      <c r="X816" s="72"/>
      <c r="Y816" s="72"/>
      <c r="Z816" s="72"/>
      <c r="AA816" s="72"/>
      <c r="AB816" s="72"/>
      <c r="AC816" s="72"/>
      <c r="AD816" s="111"/>
      <c r="AE816" s="111"/>
      <c r="AF816" s="111"/>
      <c r="AG816" s="111"/>
      <c r="AH816" s="111"/>
      <c r="AI816" s="111"/>
      <c r="AJ816" s="111"/>
    </row>
    <row r="817" spans="1:36" ht="15.7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V817" s="78"/>
      <c r="W817" s="111"/>
      <c r="X817" s="72"/>
      <c r="Y817" s="72"/>
      <c r="Z817" s="72"/>
      <c r="AA817" s="72"/>
      <c r="AB817" s="72"/>
      <c r="AC817" s="72"/>
      <c r="AD817" s="111"/>
      <c r="AE817" s="111"/>
      <c r="AF817" s="111"/>
      <c r="AG817" s="111"/>
      <c r="AH817" s="111"/>
      <c r="AI817" s="111"/>
      <c r="AJ817" s="111"/>
    </row>
    <row r="818" spans="1:36" ht="15.7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V818" s="78"/>
      <c r="W818" s="111"/>
      <c r="X818" s="72"/>
      <c r="Y818" s="72"/>
      <c r="Z818" s="72"/>
      <c r="AA818" s="72"/>
      <c r="AB818" s="72"/>
      <c r="AC818" s="72"/>
      <c r="AD818" s="111"/>
      <c r="AE818" s="111"/>
      <c r="AF818" s="111"/>
      <c r="AG818" s="111"/>
      <c r="AH818" s="111"/>
      <c r="AI818" s="111"/>
      <c r="AJ818" s="111"/>
    </row>
    <row r="819" spans="1:36" ht="15.7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V819" s="78"/>
      <c r="W819" s="111"/>
      <c r="X819" s="72"/>
      <c r="Y819" s="72"/>
      <c r="Z819" s="72"/>
      <c r="AA819" s="72"/>
      <c r="AB819" s="72"/>
      <c r="AC819" s="72"/>
      <c r="AD819" s="111"/>
      <c r="AE819" s="111"/>
      <c r="AF819" s="111"/>
      <c r="AG819" s="111"/>
      <c r="AH819" s="111"/>
      <c r="AI819" s="111"/>
      <c r="AJ819" s="111"/>
    </row>
    <row r="820" spans="1:36" ht="15.7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V820" s="78"/>
      <c r="W820" s="111"/>
      <c r="X820" s="72"/>
      <c r="Y820" s="72"/>
      <c r="Z820" s="72"/>
      <c r="AA820" s="72"/>
      <c r="AB820" s="72"/>
      <c r="AC820" s="72"/>
      <c r="AD820" s="111"/>
      <c r="AE820" s="111"/>
      <c r="AF820" s="111"/>
      <c r="AG820" s="111"/>
      <c r="AH820" s="111"/>
      <c r="AI820" s="111"/>
      <c r="AJ820" s="111"/>
    </row>
    <row r="821" spans="1:36" ht="15.7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V821" s="78"/>
      <c r="W821" s="111"/>
      <c r="X821" s="72"/>
      <c r="Y821" s="72"/>
      <c r="Z821" s="72"/>
      <c r="AA821" s="72"/>
      <c r="AB821" s="72"/>
      <c r="AC821" s="72"/>
      <c r="AD821" s="111"/>
      <c r="AE821" s="111"/>
      <c r="AF821" s="111"/>
      <c r="AG821" s="111"/>
      <c r="AH821" s="111"/>
      <c r="AI821" s="111"/>
      <c r="AJ821" s="111"/>
    </row>
    <row r="822" spans="1:36" ht="15.7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V822" s="78"/>
      <c r="W822" s="111"/>
      <c r="X822" s="72"/>
      <c r="Y822" s="72"/>
      <c r="Z822" s="72"/>
      <c r="AA822" s="72"/>
      <c r="AB822" s="72"/>
      <c r="AC822" s="72"/>
      <c r="AD822" s="111"/>
      <c r="AE822" s="111"/>
      <c r="AF822" s="111"/>
      <c r="AG822" s="111"/>
      <c r="AH822" s="111"/>
      <c r="AI822" s="111"/>
      <c r="AJ822" s="111"/>
    </row>
    <row r="823" spans="1:36" ht="15.7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V823" s="78"/>
      <c r="W823" s="111"/>
      <c r="X823" s="72"/>
      <c r="Y823" s="72"/>
      <c r="Z823" s="72"/>
      <c r="AA823" s="72"/>
      <c r="AB823" s="72"/>
      <c r="AC823" s="72"/>
      <c r="AD823" s="111"/>
      <c r="AE823" s="111"/>
      <c r="AF823" s="111"/>
      <c r="AG823" s="111"/>
      <c r="AH823" s="111"/>
      <c r="AI823" s="111"/>
      <c r="AJ823" s="111"/>
    </row>
    <row r="824" spans="1:36" ht="15.7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V824" s="78"/>
      <c r="W824" s="111"/>
      <c r="X824" s="72"/>
      <c r="Y824" s="72"/>
      <c r="Z824" s="72"/>
      <c r="AA824" s="72"/>
      <c r="AB824" s="72"/>
      <c r="AC824" s="72"/>
      <c r="AD824" s="111"/>
      <c r="AE824" s="111"/>
      <c r="AF824" s="111"/>
      <c r="AG824" s="111"/>
      <c r="AH824" s="111"/>
      <c r="AI824" s="111"/>
      <c r="AJ824" s="111"/>
    </row>
    <row r="825" spans="1:36" ht="15.7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V825" s="78"/>
      <c r="W825" s="111"/>
      <c r="X825" s="72"/>
      <c r="Y825" s="72"/>
      <c r="Z825" s="72"/>
      <c r="AA825" s="72"/>
      <c r="AB825" s="72"/>
      <c r="AC825" s="72"/>
      <c r="AD825" s="111"/>
      <c r="AE825" s="111"/>
      <c r="AF825" s="111"/>
      <c r="AG825" s="111"/>
      <c r="AH825" s="111"/>
      <c r="AI825" s="111"/>
      <c r="AJ825" s="111"/>
    </row>
    <row r="826" spans="1:36" ht="15.7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V826" s="78"/>
      <c r="W826" s="111"/>
      <c r="X826" s="72"/>
      <c r="Y826" s="72"/>
      <c r="Z826" s="72"/>
      <c r="AA826" s="72"/>
      <c r="AB826" s="72"/>
      <c r="AC826" s="72"/>
      <c r="AD826" s="111"/>
      <c r="AE826" s="111"/>
      <c r="AF826" s="111"/>
      <c r="AG826" s="111"/>
      <c r="AH826" s="111"/>
      <c r="AI826" s="111"/>
      <c r="AJ826" s="111"/>
    </row>
    <row r="827" spans="1:36" ht="15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V827" s="78"/>
      <c r="W827" s="111"/>
      <c r="X827" s="72"/>
      <c r="Y827" s="72"/>
      <c r="Z827" s="72"/>
      <c r="AA827" s="72"/>
      <c r="AB827" s="72"/>
      <c r="AC827" s="72"/>
      <c r="AD827" s="111"/>
      <c r="AE827" s="111"/>
      <c r="AF827" s="111"/>
      <c r="AG827" s="111"/>
      <c r="AH827" s="111"/>
      <c r="AI827" s="111"/>
      <c r="AJ827" s="111"/>
    </row>
    <row r="828" spans="1:36" ht="15.7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V828" s="78"/>
      <c r="W828" s="111"/>
      <c r="X828" s="72"/>
      <c r="Y828" s="72"/>
      <c r="Z828" s="72"/>
      <c r="AA828" s="72"/>
      <c r="AB828" s="72"/>
      <c r="AC828" s="72"/>
      <c r="AD828" s="111"/>
      <c r="AE828" s="111"/>
      <c r="AF828" s="111"/>
      <c r="AG828" s="111"/>
      <c r="AH828" s="111"/>
      <c r="AI828" s="111"/>
      <c r="AJ828" s="111"/>
    </row>
    <row r="829" spans="1:36" ht="15.7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V829" s="78"/>
      <c r="W829" s="111"/>
      <c r="X829" s="72"/>
      <c r="Y829" s="72"/>
      <c r="Z829" s="72"/>
      <c r="AA829" s="72"/>
      <c r="AB829" s="72"/>
      <c r="AC829" s="72"/>
      <c r="AD829" s="111"/>
      <c r="AE829" s="111"/>
      <c r="AF829" s="111"/>
      <c r="AG829" s="111"/>
      <c r="AH829" s="111"/>
      <c r="AI829" s="111"/>
      <c r="AJ829" s="111"/>
    </row>
    <row r="830" spans="1:36" ht="15.7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V830" s="78"/>
      <c r="W830" s="111"/>
      <c r="X830" s="72"/>
      <c r="Y830" s="72"/>
      <c r="Z830" s="72"/>
      <c r="AA830" s="72"/>
      <c r="AB830" s="72"/>
      <c r="AC830" s="72"/>
      <c r="AD830" s="111"/>
      <c r="AE830" s="111"/>
      <c r="AF830" s="111"/>
      <c r="AG830" s="111"/>
      <c r="AH830" s="111"/>
      <c r="AI830" s="111"/>
      <c r="AJ830" s="111"/>
    </row>
    <row r="831" spans="1:36" ht="15.7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V831" s="78"/>
      <c r="W831" s="111"/>
      <c r="X831" s="72"/>
      <c r="Y831" s="72"/>
      <c r="Z831" s="72"/>
      <c r="AA831" s="72"/>
      <c r="AB831" s="72"/>
      <c r="AC831" s="72"/>
      <c r="AD831" s="111"/>
      <c r="AE831" s="111"/>
      <c r="AF831" s="111"/>
      <c r="AG831" s="111"/>
      <c r="AH831" s="111"/>
      <c r="AI831" s="111"/>
      <c r="AJ831" s="111"/>
    </row>
    <row r="832" spans="1:36" ht="15.7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V832" s="78"/>
      <c r="W832" s="111"/>
      <c r="X832" s="72"/>
      <c r="Y832" s="72"/>
      <c r="Z832" s="72"/>
      <c r="AA832" s="72"/>
      <c r="AB832" s="72"/>
      <c r="AC832" s="72"/>
      <c r="AD832" s="111"/>
      <c r="AE832" s="111"/>
      <c r="AF832" s="111"/>
      <c r="AG832" s="111"/>
      <c r="AH832" s="111"/>
      <c r="AI832" s="111"/>
      <c r="AJ832" s="111"/>
    </row>
    <row r="833" spans="1:36" ht="15.7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V833" s="78"/>
      <c r="W833" s="111"/>
      <c r="X833" s="72"/>
      <c r="Y833" s="72"/>
      <c r="Z833" s="72"/>
      <c r="AA833" s="72"/>
      <c r="AB833" s="72"/>
      <c r="AC833" s="72"/>
      <c r="AD833" s="111"/>
      <c r="AE833" s="111"/>
      <c r="AF833" s="111"/>
      <c r="AG833" s="111"/>
      <c r="AH833" s="111"/>
      <c r="AI833" s="111"/>
      <c r="AJ833" s="111"/>
    </row>
    <row r="834" spans="1:36" ht="15.7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V834" s="78"/>
      <c r="W834" s="111"/>
      <c r="X834" s="72"/>
      <c r="Y834" s="72"/>
      <c r="Z834" s="72"/>
      <c r="AA834" s="72"/>
      <c r="AB834" s="72"/>
      <c r="AC834" s="72"/>
      <c r="AD834" s="111"/>
      <c r="AE834" s="111"/>
      <c r="AF834" s="111"/>
      <c r="AG834" s="111"/>
      <c r="AH834" s="111"/>
      <c r="AI834" s="111"/>
      <c r="AJ834" s="111"/>
    </row>
    <row r="835" spans="1:36" ht="15.7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V835" s="78"/>
      <c r="W835" s="111"/>
      <c r="X835" s="72"/>
      <c r="Y835" s="72"/>
      <c r="Z835" s="72"/>
      <c r="AA835" s="72"/>
      <c r="AB835" s="72"/>
      <c r="AC835" s="72"/>
      <c r="AD835" s="111"/>
      <c r="AE835" s="111"/>
      <c r="AF835" s="111"/>
      <c r="AG835" s="111"/>
      <c r="AH835" s="111"/>
      <c r="AI835" s="111"/>
      <c r="AJ835" s="111"/>
    </row>
    <row r="836" spans="1:36" ht="15.7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V836" s="78"/>
      <c r="W836" s="111"/>
      <c r="X836" s="72"/>
      <c r="Y836" s="72"/>
      <c r="Z836" s="72"/>
      <c r="AA836" s="72"/>
      <c r="AB836" s="72"/>
      <c r="AC836" s="72"/>
      <c r="AD836" s="111"/>
      <c r="AE836" s="111"/>
      <c r="AF836" s="111"/>
      <c r="AG836" s="111"/>
      <c r="AH836" s="111"/>
      <c r="AI836" s="111"/>
      <c r="AJ836" s="111"/>
    </row>
    <row r="837" spans="1:36" ht="15.7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V837" s="78"/>
      <c r="W837" s="111"/>
      <c r="X837" s="72"/>
      <c r="Y837" s="72"/>
      <c r="Z837" s="72"/>
      <c r="AA837" s="72"/>
      <c r="AB837" s="72"/>
      <c r="AC837" s="72"/>
      <c r="AD837" s="111"/>
      <c r="AE837" s="111"/>
      <c r="AF837" s="111"/>
      <c r="AG837" s="111"/>
      <c r="AH837" s="111"/>
      <c r="AI837" s="111"/>
      <c r="AJ837" s="111"/>
    </row>
    <row r="838" spans="1:36" ht="15.7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V838" s="78"/>
      <c r="W838" s="111"/>
      <c r="X838" s="72"/>
      <c r="Y838" s="72"/>
      <c r="Z838" s="72"/>
      <c r="AA838" s="72"/>
      <c r="AB838" s="72"/>
      <c r="AC838" s="72"/>
      <c r="AD838" s="111"/>
      <c r="AE838" s="111"/>
      <c r="AF838" s="111"/>
      <c r="AG838" s="111"/>
      <c r="AH838" s="111"/>
      <c r="AI838" s="111"/>
      <c r="AJ838" s="111"/>
    </row>
    <row r="839" spans="1:36" ht="15.7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V839" s="78"/>
      <c r="W839" s="111"/>
      <c r="X839" s="72"/>
      <c r="Y839" s="72"/>
      <c r="Z839" s="72"/>
      <c r="AA839" s="72"/>
      <c r="AB839" s="72"/>
      <c r="AC839" s="72"/>
      <c r="AD839" s="111"/>
      <c r="AE839" s="111"/>
      <c r="AF839" s="111"/>
      <c r="AG839" s="111"/>
      <c r="AH839" s="111"/>
      <c r="AI839" s="111"/>
      <c r="AJ839" s="111"/>
    </row>
    <row r="840" spans="1:36" ht="15.7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V840" s="78"/>
      <c r="W840" s="111"/>
      <c r="X840" s="72"/>
      <c r="Y840" s="72"/>
      <c r="Z840" s="72"/>
      <c r="AA840" s="72"/>
      <c r="AB840" s="72"/>
      <c r="AC840" s="72"/>
      <c r="AD840" s="111"/>
      <c r="AE840" s="111"/>
      <c r="AF840" s="111"/>
      <c r="AG840" s="111"/>
      <c r="AH840" s="111"/>
      <c r="AI840" s="111"/>
      <c r="AJ840" s="111"/>
    </row>
    <row r="841" spans="1:36" ht="15.7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V841" s="78"/>
      <c r="W841" s="111"/>
      <c r="X841" s="72"/>
      <c r="Y841" s="72"/>
      <c r="Z841" s="72"/>
      <c r="AA841" s="72"/>
      <c r="AB841" s="72"/>
      <c r="AC841" s="72"/>
      <c r="AD841" s="111"/>
      <c r="AE841" s="111"/>
      <c r="AF841" s="111"/>
      <c r="AG841" s="111"/>
      <c r="AH841" s="111"/>
      <c r="AI841" s="111"/>
      <c r="AJ841" s="111"/>
    </row>
    <row r="842" spans="1:36" ht="15.7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V842" s="78"/>
      <c r="W842" s="111"/>
      <c r="X842" s="72"/>
      <c r="Y842" s="72"/>
      <c r="Z842" s="72"/>
      <c r="AA842" s="72"/>
      <c r="AB842" s="72"/>
      <c r="AC842" s="72"/>
      <c r="AD842" s="111"/>
      <c r="AE842" s="111"/>
      <c r="AF842" s="111"/>
      <c r="AG842" s="111"/>
      <c r="AH842" s="111"/>
      <c r="AI842" s="111"/>
      <c r="AJ842" s="111"/>
    </row>
    <row r="843" spans="1:36" ht="15.7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V843" s="78"/>
      <c r="W843" s="111"/>
      <c r="X843" s="72"/>
      <c r="Y843" s="72"/>
      <c r="Z843" s="72"/>
      <c r="AA843" s="72"/>
      <c r="AB843" s="72"/>
      <c r="AC843" s="72"/>
      <c r="AD843" s="111"/>
      <c r="AE843" s="111"/>
      <c r="AF843" s="111"/>
      <c r="AG843" s="111"/>
      <c r="AH843" s="111"/>
      <c r="AI843" s="111"/>
      <c r="AJ843" s="111"/>
    </row>
    <row r="844" spans="1:36" ht="15.7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V844" s="78"/>
      <c r="W844" s="111"/>
      <c r="X844" s="72"/>
      <c r="Y844" s="72"/>
      <c r="Z844" s="72"/>
      <c r="AA844" s="72"/>
      <c r="AB844" s="72"/>
      <c r="AC844" s="72"/>
      <c r="AD844" s="111"/>
      <c r="AE844" s="111"/>
      <c r="AF844" s="111"/>
      <c r="AG844" s="111"/>
      <c r="AH844" s="111"/>
      <c r="AI844" s="111"/>
      <c r="AJ844" s="111"/>
    </row>
    <row r="845" spans="1:36" ht="15.7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V845" s="78"/>
      <c r="W845" s="111"/>
      <c r="X845" s="72"/>
      <c r="Y845" s="72"/>
      <c r="Z845" s="72"/>
      <c r="AA845" s="72"/>
      <c r="AB845" s="72"/>
      <c r="AC845" s="72"/>
      <c r="AD845" s="111"/>
      <c r="AE845" s="111"/>
      <c r="AF845" s="111"/>
      <c r="AG845" s="111"/>
      <c r="AH845" s="111"/>
      <c r="AI845" s="111"/>
      <c r="AJ845" s="111"/>
    </row>
    <row r="846" spans="1:36" ht="15.7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V846" s="78"/>
      <c r="W846" s="111"/>
      <c r="X846" s="72"/>
      <c r="Y846" s="72"/>
      <c r="Z846" s="72"/>
      <c r="AA846" s="72"/>
      <c r="AB846" s="72"/>
      <c r="AC846" s="72"/>
      <c r="AD846" s="111"/>
      <c r="AE846" s="111"/>
      <c r="AF846" s="111"/>
      <c r="AG846" s="111"/>
      <c r="AH846" s="111"/>
      <c r="AI846" s="111"/>
      <c r="AJ846" s="111"/>
    </row>
    <row r="847" spans="1:36" ht="15.7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V847" s="78"/>
      <c r="W847" s="111"/>
      <c r="X847" s="72"/>
      <c r="Y847" s="72"/>
      <c r="Z847" s="72"/>
      <c r="AA847" s="72"/>
      <c r="AB847" s="72"/>
      <c r="AC847" s="72"/>
      <c r="AD847" s="111"/>
      <c r="AE847" s="111"/>
      <c r="AF847" s="111"/>
      <c r="AG847" s="111"/>
      <c r="AH847" s="111"/>
      <c r="AI847" s="111"/>
      <c r="AJ847" s="111"/>
    </row>
    <row r="848" spans="1:36" ht="15.7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V848" s="78"/>
      <c r="W848" s="111"/>
      <c r="X848" s="72"/>
      <c r="Y848" s="72"/>
      <c r="Z848" s="72"/>
      <c r="AA848" s="72"/>
      <c r="AB848" s="72"/>
      <c r="AC848" s="72"/>
      <c r="AD848" s="111"/>
      <c r="AE848" s="111"/>
      <c r="AF848" s="111"/>
      <c r="AG848" s="111"/>
      <c r="AH848" s="111"/>
      <c r="AI848" s="111"/>
      <c r="AJ848" s="111"/>
    </row>
    <row r="849" spans="1:36" ht="15.7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V849" s="78"/>
      <c r="W849" s="111"/>
      <c r="X849" s="72"/>
      <c r="Y849" s="72"/>
      <c r="Z849" s="72"/>
      <c r="AA849" s="72"/>
      <c r="AB849" s="72"/>
      <c r="AC849" s="72"/>
      <c r="AD849" s="111"/>
      <c r="AE849" s="111"/>
      <c r="AF849" s="111"/>
      <c r="AG849" s="111"/>
      <c r="AH849" s="111"/>
      <c r="AI849" s="111"/>
      <c r="AJ849" s="111"/>
    </row>
    <row r="850" spans="1:36" ht="15.7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V850" s="78"/>
      <c r="W850" s="111"/>
      <c r="X850" s="72"/>
      <c r="Y850" s="72"/>
      <c r="Z850" s="72"/>
      <c r="AA850" s="72"/>
      <c r="AB850" s="72"/>
      <c r="AC850" s="72"/>
      <c r="AD850" s="111"/>
      <c r="AE850" s="111"/>
      <c r="AF850" s="111"/>
      <c r="AG850" s="111"/>
      <c r="AH850" s="111"/>
      <c r="AI850" s="111"/>
      <c r="AJ850" s="111"/>
    </row>
    <row r="851" spans="1:36" ht="15.7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V851" s="78"/>
      <c r="W851" s="111"/>
      <c r="X851" s="72"/>
      <c r="Y851" s="72"/>
      <c r="Z851" s="72"/>
      <c r="AA851" s="72"/>
      <c r="AB851" s="72"/>
      <c r="AC851" s="72"/>
      <c r="AD851" s="111"/>
      <c r="AE851" s="111"/>
      <c r="AF851" s="111"/>
      <c r="AG851" s="111"/>
      <c r="AH851" s="111"/>
      <c r="AI851" s="111"/>
      <c r="AJ851" s="111"/>
    </row>
    <row r="852" spans="1:36" ht="15.7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V852" s="78"/>
      <c r="W852" s="111"/>
      <c r="X852" s="72"/>
      <c r="Y852" s="72"/>
      <c r="Z852" s="72"/>
      <c r="AA852" s="72"/>
      <c r="AB852" s="72"/>
      <c r="AC852" s="72"/>
      <c r="AD852" s="111"/>
      <c r="AE852" s="111"/>
      <c r="AF852" s="111"/>
      <c r="AG852" s="111"/>
      <c r="AH852" s="111"/>
      <c r="AI852" s="111"/>
      <c r="AJ852" s="111"/>
    </row>
    <row r="853" spans="1:36" ht="15.7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V853" s="78"/>
      <c r="W853" s="111"/>
      <c r="X853" s="72"/>
      <c r="Y853" s="72"/>
      <c r="Z853" s="72"/>
      <c r="AA853" s="72"/>
      <c r="AB853" s="72"/>
      <c r="AC853" s="72"/>
      <c r="AD853" s="111"/>
      <c r="AE853" s="111"/>
      <c r="AF853" s="111"/>
      <c r="AG853" s="111"/>
      <c r="AH853" s="111"/>
      <c r="AI853" s="111"/>
      <c r="AJ853" s="111"/>
    </row>
    <row r="854" spans="1:36" ht="15.7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V854" s="78"/>
      <c r="W854" s="111"/>
      <c r="X854" s="72"/>
      <c r="Y854" s="72"/>
      <c r="Z854" s="72"/>
      <c r="AA854" s="72"/>
      <c r="AB854" s="72"/>
      <c r="AC854" s="72"/>
      <c r="AD854" s="111"/>
      <c r="AE854" s="111"/>
      <c r="AF854" s="111"/>
      <c r="AG854" s="111"/>
      <c r="AH854" s="111"/>
      <c r="AI854" s="111"/>
      <c r="AJ854" s="111"/>
    </row>
    <row r="855" spans="1:36" ht="15.7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V855" s="78"/>
      <c r="W855" s="111"/>
      <c r="X855" s="72"/>
      <c r="Y855" s="72"/>
      <c r="Z855" s="72"/>
      <c r="AA855" s="72"/>
      <c r="AB855" s="72"/>
      <c r="AC855" s="72"/>
      <c r="AD855" s="111"/>
      <c r="AE855" s="111"/>
      <c r="AF855" s="111"/>
      <c r="AG855" s="111"/>
      <c r="AH855" s="111"/>
      <c r="AI855" s="111"/>
      <c r="AJ855" s="111"/>
    </row>
    <row r="856" spans="1:36" ht="15.7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V856" s="78"/>
      <c r="W856" s="111"/>
      <c r="X856" s="72"/>
      <c r="Y856" s="72"/>
      <c r="Z856" s="72"/>
      <c r="AA856" s="72"/>
      <c r="AB856" s="72"/>
      <c r="AC856" s="72"/>
      <c r="AD856" s="111"/>
      <c r="AE856" s="111"/>
      <c r="AF856" s="111"/>
      <c r="AG856" s="111"/>
      <c r="AH856" s="111"/>
      <c r="AI856" s="111"/>
      <c r="AJ856" s="111"/>
    </row>
    <row r="857" spans="1:36" ht="15.7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V857" s="78"/>
      <c r="W857" s="111"/>
      <c r="X857" s="72"/>
      <c r="Y857" s="72"/>
      <c r="Z857" s="72"/>
      <c r="AA857" s="72"/>
      <c r="AB857" s="72"/>
      <c r="AC857" s="72"/>
      <c r="AD857" s="111"/>
      <c r="AE857" s="111"/>
      <c r="AF857" s="111"/>
      <c r="AG857" s="111"/>
      <c r="AH857" s="111"/>
      <c r="AI857" s="111"/>
      <c r="AJ857" s="111"/>
    </row>
    <row r="858" spans="1:36" ht="15.7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V858" s="78"/>
      <c r="W858" s="111"/>
      <c r="X858" s="72"/>
      <c r="Y858" s="72"/>
      <c r="Z858" s="72"/>
      <c r="AA858" s="72"/>
      <c r="AB858" s="72"/>
      <c r="AC858" s="72"/>
      <c r="AD858" s="111"/>
      <c r="AE858" s="111"/>
      <c r="AF858" s="111"/>
      <c r="AG858" s="111"/>
      <c r="AH858" s="111"/>
      <c r="AI858" s="111"/>
      <c r="AJ858" s="111"/>
    </row>
    <row r="859" spans="1:36" ht="15.7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V859" s="78"/>
      <c r="W859" s="111"/>
      <c r="X859" s="72"/>
      <c r="Y859" s="72"/>
      <c r="Z859" s="72"/>
      <c r="AA859" s="72"/>
      <c r="AB859" s="72"/>
      <c r="AC859" s="72"/>
      <c r="AD859" s="111"/>
      <c r="AE859" s="111"/>
      <c r="AF859" s="111"/>
      <c r="AG859" s="111"/>
      <c r="AH859" s="111"/>
      <c r="AI859" s="111"/>
      <c r="AJ859" s="111"/>
    </row>
    <row r="860" spans="1:36" ht="15.7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V860" s="78"/>
      <c r="W860" s="111"/>
      <c r="X860" s="72"/>
      <c r="Y860" s="72"/>
      <c r="Z860" s="72"/>
      <c r="AA860" s="72"/>
      <c r="AB860" s="72"/>
      <c r="AC860" s="72"/>
      <c r="AD860" s="111"/>
      <c r="AE860" s="111"/>
      <c r="AF860" s="111"/>
      <c r="AG860" s="111"/>
      <c r="AH860" s="111"/>
      <c r="AI860" s="111"/>
      <c r="AJ860" s="111"/>
    </row>
    <row r="861" spans="1:36" ht="15.7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V861" s="78"/>
      <c r="W861" s="111"/>
      <c r="X861" s="72"/>
      <c r="Y861" s="72"/>
      <c r="Z861" s="72"/>
      <c r="AA861" s="72"/>
      <c r="AB861" s="72"/>
      <c r="AC861" s="72"/>
      <c r="AD861" s="111"/>
      <c r="AE861" s="111"/>
      <c r="AF861" s="111"/>
      <c r="AG861" s="111"/>
      <c r="AH861" s="111"/>
      <c r="AI861" s="111"/>
      <c r="AJ861" s="111"/>
    </row>
    <row r="862" spans="1:36" ht="15.7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V862" s="78"/>
      <c r="W862" s="111"/>
      <c r="X862" s="72"/>
      <c r="Y862" s="72"/>
      <c r="Z862" s="72"/>
      <c r="AA862" s="72"/>
      <c r="AB862" s="72"/>
      <c r="AC862" s="72"/>
      <c r="AD862" s="111"/>
      <c r="AE862" s="111"/>
      <c r="AF862" s="111"/>
      <c r="AG862" s="111"/>
      <c r="AH862" s="111"/>
      <c r="AI862" s="111"/>
      <c r="AJ862" s="111"/>
    </row>
    <row r="863" spans="1:36" ht="15.7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V863" s="78"/>
      <c r="W863" s="111"/>
      <c r="X863" s="72"/>
      <c r="Y863" s="72"/>
      <c r="Z863" s="72"/>
      <c r="AA863" s="72"/>
      <c r="AB863" s="72"/>
      <c r="AC863" s="72"/>
      <c r="AD863" s="111"/>
      <c r="AE863" s="111"/>
      <c r="AF863" s="111"/>
      <c r="AG863" s="111"/>
      <c r="AH863" s="111"/>
      <c r="AI863" s="111"/>
      <c r="AJ863" s="111"/>
    </row>
    <row r="864" spans="1:36" ht="15.7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V864" s="78"/>
      <c r="W864" s="111"/>
      <c r="X864" s="72"/>
      <c r="Y864" s="72"/>
      <c r="Z864" s="72"/>
      <c r="AA864" s="72"/>
      <c r="AB864" s="72"/>
      <c r="AC864" s="72"/>
      <c r="AD864" s="111"/>
      <c r="AE864" s="111"/>
      <c r="AF864" s="111"/>
      <c r="AG864" s="111"/>
      <c r="AH864" s="111"/>
      <c r="AI864" s="111"/>
      <c r="AJ864" s="111"/>
    </row>
    <row r="865" spans="1:36" ht="15.7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V865" s="78"/>
      <c r="W865" s="111"/>
      <c r="X865" s="72"/>
      <c r="Y865" s="72"/>
      <c r="Z865" s="72"/>
      <c r="AA865" s="72"/>
      <c r="AB865" s="72"/>
      <c r="AC865" s="72"/>
      <c r="AD865" s="111"/>
      <c r="AE865" s="111"/>
      <c r="AF865" s="111"/>
      <c r="AG865" s="111"/>
      <c r="AH865" s="111"/>
      <c r="AI865" s="111"/>
      <c r="AJ865" s="111"/>
    </row>
    <row r="866" spans="1:36" ht="15.7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V866" s="78"/>
      <c r="W866" s="111"/>
      <c r="X866" s="72"/>
      <c r="Y866" s="72"/>
      <c r="Z866" s="72"/>
      <c r="AA866" s="72"/>
      <c r="AB866" s="72"/>
      <c r="AC866" s="72"/>
      <c r="AD866" s="111"/>
      <c r="AE866" s="111"/>
      <c r="AF866" s="111"/>
      <c r="AG866" s="111"/>
      <c r="AH866" s="111"/>
      <c r="AI866" s="111"/>
      <c r="AJ866" s="111"/>
    </row>
    <row r="867" spans="1:36" ht="15.7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V867" s="78"/>
      <c r="W867" s="111"/>
      <c r="X867" s="72"/>
      <c r="Y867" s="72"/>
      <c r="Z867" s="72"/>
      <c r="AA867" s="72"/>
      <c r="AB867" s="72"/>
      <c r="AC867" s="72"/>
      <c r="AD867" s="111"/>
      <c r="AE867" s="111"/>
      <c r="AF867" s="111"/>
      <c r="AG867" s="111"/>
      <c r="AH867" s="111"/>
      <c r="AI867" s="111"/>
      <c r="AJ867" s="111"/>
    </row>
    <row r="868" spans="1:36" ht="15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V868" s="78"/>
      <c r="W868" s="111"/>
      <c r="X868" s="72"/>
      <c r="Y868" s="72"/>
      <c r="Z868" s="72"/>
      <c r="AA868" s="72"/>
      <c r="AB868" s="72"/>
      <c r="AC868" s="72"/>
      <c r="AD868" s="111"/>
      <c r="AE868" s="111"/>
      <c r="AF868" s="111"/>
      <c r="AG868" s="111"/>
      <c r="AH868" s="111"/>
      <c r="AI868" s="111"/>
      <c r="AJ868" s="111"/>
    </row>
    <row r="869" spans="1:36" ht="15.7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V869" s="78"/>
      <c r="W869" s="111"/>
      <c r="X869" s="72"/>
      <c r="Y869" s="72"/>
      <c r="Z869" s="72"/>
      <c r="AA869" s="72"/>
      <c r="AB869" s="72"/>
      <c r="AC869" s="72"/>
      <c r="AD869" s="111"/>
      <c r="AE869" s="111"/>
      <c r="AF869" s="111"/>
      <c r="AG869" s="111"/>
      <c r="AH869" s="111"/>
      <c r="AI869" s="111"/>
      <c r="AJ869" s="111"/>
    </row>
    <row r="870" spans="1:36" ht="15.7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V870" s="78"/>
      <c r="W870" s="111"/>
      <c r="X870" s="72"/>
      <c r="Y870" s="72"/>
      <c r="Z870" s="72"/>
      <c r="AA870" s="72"/>
      <c r="AB870" s="72"/>
      <c r="AC870" s="72"/>
      <c r="AD870" s="111"/>
      <c r="AE870" s="111"/>
      <c r="AF870" s="111"/>
      <c r="AG870" s="111"/>
      <c r="AH870" s="111"/>
      <c r="AI870" s="111"/>
      <c r="AJ870" s="111"/>
    </row>
    <row r="871" spans="1:36" ht="15.7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V871" s="78"/>
      <c r="W871" s="111"/>
      <c r="X871" s="72"/>
      <c r="Y871" s="72"/>
      <c r="Z871" s="72"/>
      <c r="AA871" s="72"/>
      <c r="AB871" s="72"/>
      <c r="AC871" s="72"/>
      <c r="AD871" s="111"/>
      <c r="AE871" s="111"/>
      <c r="AF871" s="111"/>
      <c r="AG871" s="111"/>
      <c r="AH871" s="111"/>
      <c r="AI871" s="111"/>
      <c r="AJ871" s="111"/>
    </row>
    <row r="872" spans="1:36" ht="15.7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V872" s="78"/>
      <c r="W872" s="111"/>
      <c r="X872" s="72"/>
      <c r="Y872" s="72"/>
      <c r="Z872" s="72"/>
      <c r="AA872" s="72"/>
      <c r="AB872" s="72"/>
      <c r="AC872" s="72"/>
      <c r="AD872" s="111"/>
      <c r="AE872" s="111"/>
      <c r="AF872" s="111"/>
      <c r="AG872" s="111"/>
      <c r="AH872" s="111"/>
      <c r="AI872" s="111"/>
      <c r="AJ872" s="111"/>
    </row>
    <row r="873" spans="1:36" ht="15.7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V873" s="78"/>
      <c r="W873" s="111"/>
      <c r="X873" s="72"/>
      <c r="Y873" s="72"/>
      <c r="Z873" s="72"/>
      <c r="AA873" s="72"/>
      <c r="AB873" s="72"/>
      <c r="AC873" s="72"/>
      <c r="AD873" s="111"/>
      <c r="AE873" s="111"/>
      <c r="AF873" s="111"/>
      <c r="AG873" s="111"/>
      <c r="AH873" s="111"/>
      <c r="AI873" s="111"/>
      <c r="AJ873" s="111"/>
    </row>
    <row r="874" spans="1:36" ht="15.7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V874" s="78"/>
      <c r="W874" s="111"/>
      <c r="X874" s="72"/>
      <c r="Y874" s="72"/>
      <c r="Z874" s="72"/>
      <c r="AA874" s="72"/>
      <c r="AB874" s="72"/>
      <c r="AC874" s="72"/>
      <c r="AD874" s="111"/>
      <c r="AE874" s="111"/>
      <c r="AF874" s="111"/>
      <c r="AG874" s="111"/>
      <c r="AH874" s="111"/>
      <c r="AI874" s="111"/>
      <c r="AJ874" s="111"/>
    </row>
    <row r="875" spans="1:36" ht="15.7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V875" s="78"/>
      <c r="W875" s="111"/>
      <c r="X875" s="72"/>
      <c r="Y875" s="72"/>
      <c r="Z875" s="72"/>
      <c r="AA875" s="72"/>
      <c r="AB875" s="72"/>
      <c r="AC875" s="72"/>
      <c r="AD875" s="111"/>
      <c r="AE875" s="111"/>
      <c r="AF875" s="111"/>
      <c r="AG875" s="111"/>
      <c r="AH875" s="111"/>
      <c r="AI875" s="111"/>
      <c r="AJ875" s="111"/>
    </row>
    <row r="876" spans="1:36" ht="15.7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V876" s="78"/>
      <c r="W876" s="111"/>
      <c r="X876" s="72"/>
      <c r="Y876" s="72"/>
      <c r="Z876" s="72"/>
      <c r="AA876" s="72"/>
      <c r="AB876" s="72"/>
      <c r="AC876" s="72"/>
      <c r="AD876" s="111"/>
      <c r="AE876" s="111"/>
      <c r="AF876" s="111"/>
      <c r="AG876" s="111"/>
      <c r="AH876" s="111"/>
      <c r="AI876" s="111"/>
      <c r="AJ876" s="111"/>
    </row>
    <row r="877" spans="1:36" ht="15.7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V877" s="78"/>
      <c r="W877" s="111"/>
      <c r="X877" s="72"/>
      <c r="Y877" s="72"/>
      <c r="Z877" s="72"/>
      <c r="AA877" s="72"/>
      <c r="AB877" s="72"/>
      <c r="AC877" s="72"/>
      <c r="AD877" s="111"/>
      <c r="AE877" s="111"/>
      <c r="AF877" s="111"/>
      <c r="AG877" s="111"/>
      <c r="AH877" s="111"/>
      <c r="AI877" s="111"/>
      <c r="AJ877" s="111"/>
    </row>
    <row r="878" spans="1:36" ht="15.7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V878" s="78"/>
      <c r="W878" s="111"/>
      <c r="X878" s="72"/>
      <c r="Y878" s="72"/>
      <c r="Z878" s="72"/>
      <c r="AA878" s="72"/>
      <c r="AB878" s="72"/>
      <c r="AC878" s="72"/>
      <c r="AD878" s="111"/>
      <c r="AE878" s="111"/>
      <c r="AF878" s="111"/>
      <c r="AG878" s="111"/>
      <c r="AH878" s="111"/>
      <c r="AI878" s="111"/>
      <c r="AJ878" s="111"/>
    </row>
    <row r="879" spans="1:36" ht="15.7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V879" s="78"/>
      <c r="W879" s="111"/>
      <c r="X879" s="72"/>
      <c r="Y879" s="72"/>
      <c r="Z879" s="72"/>
      <c r="AA879" s="72"/>
      <c r="AB879" s="72"/>
      <c r="AC879" s="72"/>
      <c r="AD879" s="111"/>
      <c r="AE879" s="111"/>
      <c r="AF879" s="111"/>
      <c r="AG879" s="111"/>
      <c r="AH879" s="111"/>
      <c r="AI879" s="111"/>
      <c r="AJ879" s="111"/>
    </row>
    <row r="880" spans="1:36" ht="15.7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V880" s="78"/>
      <c r="W880" s="111"/>
      <c r="X880" s="72"/>
      <c r="Y880" s="72"/>
      <c r="Z880" s="72"/>
      <c r="AA880" s="72"/>
      <c r="AB880" s="72"/>
      <c r="AC880" s="72"/>
      <c r="AD880" s="111"/>
      <c r="AE880" s="111"/>
      <c r="AF880" s="111"/>
      <c r="AG880" s="111"/>
      <c r="AH880" s="111"/>
      <c r="AI880" s="111"/>
      <c r="AJ880" s="111"/>
    </row>
    <row r="881" spans="1:36" ht="15.7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V881" s="78"/>
      <c r="W881" s="111"/>
      <c r="X881" s="72"/>
      <c r="Y881" s="72"/>
      <c r="Z881" s="72"/>
      <c r="AA881" s="72"/>
      <c r="AB881" s="72"/>
      <c r="AC881" s="72"/>
      <c r="AD881" s="111"/>
      <c r="AE881" s="111"/>
      <c r="AF881" s="111"/>
      <c r="AG881" s="111"/>
      <c r="AH881" s="111"/>
      <c r="AI881" s="111"/>
      <c r="AJ881" s="111"/>
    </row>
    <row r="882" spans="1:36" ht="15.7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V882" s="78"/>
      <c r="W882" s="111"/>
      <c r="X882" s="72"/>
      <c r="Y882" s="72"/>
      <c r="Z882" s="72"/>
      <c r="AA882" s="72"/>
      <c r="AB882" s="72"/>
      <c r="AC882" s="72"/>
      <c r="AD882" s="111"/>
      <c r="AE882" s="111"/>
      <c r="AF882" s="111"/>
      <c r="AG882" s="111"/>
      <c r="AH882" s="111"/>
      <c r="AI882" s="111"/>
      <c r="AJ882" s="111"/>
    </row>
    <row r="883" spans="1:36" ht="15.7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V883" s="78"/>
      <c r="W883" s="111"/>
      <c r="X883" s="72"/>
      <c r="Y883" s="72"/>
      <c r="Z883" s="72"/>
      <c r="AA883" s="72"/>
      <c r="AB883" s="72"/>
      <c r="AC883" s="72"/>
      <c r="AD883" s="111"/>
      <c r="AE883" s="111"/>
      <c r="AF883" s="111"/>
      <c r="AG883" s="111"/>
      <c r="AH883" s="111"/>
      <c r="AI883" s="111"/>
      <c r="AJ883" s="111"/>
    </row>
    <row r="884" spans="1:36" ht="15.7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V884" s="78"/>
      <c r="W884" s="111"/>
      <c r="X884" s="72"/>
      <c r="Y884" s="72"/>
      <c r="Z884" s="72"/>
      <c r="AA884" s="72"/>
      <c r="AB884" s="72"/>
      <c r="AC884" s="72"/>
      <c r="AD884" s="111"/>
      <c r="AE884" s="111"/>
      <c r="AF884" s="111"/>
      <c r="AG884" s="111"/>
      <c r="AH884" s="111"/>
      <c r="AI884" s="111"/>
      <c r="AJ884" s="111"/>
    </row>
    <row r="885" spans="1:36" ht="15.7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V885" s="78"/>
      <c r="W885" s="111"/>
      <c r="X885" s="72"/>
      <c r="Y885" s="72"/>
      <c r="Z885" s="72"/>
      <c r="AA885" s="72"/>
      <c r="AB885" s="72"/>
      <c r="AC885" s="72"/>
      <c r="AD885" s="111"/>
      <c r="AE885" s="111"/>
      <c r="AF885" s="111"/>
      <c r="AG885" s="111"/>
      <c r="AH885" s="111"/>
      <c r="AI885" s="111"/>
      <c r="AJ885" s="111"/>
    </row>
    <row r="886" spans="1:36" ht="15.7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V886" s="78"/>
      <c r="W886" s="111"/>
      <c r="X886" s="72"/>
      <c r="Y886" s="72"/>
      <c r="Z886" s="72"/>
      <c r="AA886" s="72"/>
      <c r="AB886" s="72"/>
      <c r="AC886" s="72"/>
      <c r="AD886" s="111"/>
      <c r="AE886" s="111"/>
      <c r="AF886" s="111"/>
      <c r="AG886" s="111"/>
      <c r="AH886" s="111"/>
      <c r="AI886" s="111"/>
      <c r="AJ886" s="111"/>
    </row>
    <row r="887" spans="1:36" ht="15.7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V887" s="78"/>
      <c r="W887" s="111"/>
      <c r="X887" s="72"/>
      <c r="Y887" s="72"/>
      <c r="Z887" s="72"/>
      <c r="AA887" s="72"/>
      <c r="AB887" s="72"/>
      <c r="AC887" s="72"/>
      <c r="AD887" s="111"/>
      <c r="AE887" s="111"/>
      <c r="AF887" s="111"/>
      <c r="AG887" s="111"/>
      <c r="AH887" s="111"/>
      <c r="AI887" s="111"/>
      <c r="AJ887" s="111"/>
    </row>
    <row r="888" spans="1:36" ht="15.7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V888" s="78"/>
      <c r="W888" s="111"/>
      <c r="X888" s="72"/>
      <c r="Y888" s="72"/>
      <c r="Z888" s="72"/>
      <c r="AA888" s="72"/>
      <c r="AB888" s="72"/>
      <c r="AC888" s="72"/>
      <c r="AD888" s="111"/>
      <c r="AE888" s="111"/>
      <c r="AF888" s="111"/>
      <c r="AG888" s="111"/>
      <c r="AH888" s="111"/>
      <c r="AI888" s="111"/>
      <c r="AJ888" s="111"/>
    </row>
    <row r="889" spans="1:36" ht="15.7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V889" s="78"/>
      <c r="W889" s="111"/>
      <c r="X889" s="72"/>
      <c r="Y889" s="72"/>
      <c r="Z889" s="72"/>
      <c r="AA889" s="72"/>
      <c r="AB889" s="72"/>
      <c r="AC889" s="72"/>
      <c r="AD889" s="111"/>
      <c r="AE889" s="111"/>
      <c r="AF889" s="111"/>
      <c r="AG889" s="111"/>
      <c r="AH889" s="111"/>
      <c r="AI889" s="111"/>
      <c r="AJ889" s="111"/>
    </row>
    <row r="890" spans="1:36" ht="15.7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V890" s="78"/>
      <c r="W890" s="111"/>
      <c r="X890" s="72"/>
      <c r="Y890" s="72"/>
      <c r="Z890" s="72"/>
      <c r="AA890" s="72"/>
      <c r="AB890" s="72"/>
      <c r="AC890" s="72"/>
      <c r="AD890" s="111"/>
      <c r="AE890" s="111"/>
      <c r="AF890" s="111"/>
      <c r="AG890" s="111"/>
      <c r="AH890" s="111"/>
      <c r="AI890" s="111"/>
      <c r="AJ890" s="111"/>
    </row>
    <row r="891" spans="1:36" ht="15.7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V891" s="78"/>
      <c r="W891" s="111"/>
      <c r="X891" s="72"/>
      <c r="Y891" s="72"/>
      <c r="Z891" s="72"/>
      <c r="AA891" s="72"/>
      <c r="AB891" s="72"/>
      <c r="AC891" s="72"/>
      <c r="AD891" s="111"/>
      <c r="AE891" s="111"/>
      <c r="AF891" s="111"/>
      <c r="AG891" s="111"/>
      <c r="AH891" s="111"/>
      <c r="AI891" s="111"/>
      <c r="AJ891" s="111"/>
    </row>
    <row r="892" spans="1:36" ht="15.7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V892" s="78"/>
      <c r="W892" s="111"/>
      <c r="X892" s="72"/>
      <c r="Y892" s="72"/>
      <c r="Z892" s="72"/>
      <c r="AA892" s="72"/>
      <c r="AB892" s="72"/>
      <c r="AC892" s="72"/>
      <c r="AD892" s="111"/>
      <c r="AE892" s="111"/>
      <c r="AF892" s="111"/>
      <c r="AG892" s="111"/>
      <c r="AH892" s="111"/>
      <c r="AI892" s="111"/>
      <c r="AJ892" s="111"/>
    </row>
    <row r="893" spans="1:36" ht="15.7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V893" s="78"/>
      <c r="W893" s="111"/>
      <c r="X893" s="72"/>
      <c r="Y893" s="72"/>
      <c r="Z893" s="72"/>
      <c r="AA893" s="72"/>
      <c r="AB893" s="72"/>
      <c r="AC893" s="72"/>
      <c r="AD893" s="111"/>
      <c r="AE893" s="111"/>
      <c r="AF893" s="111"/>
      <c r="AG893" s="111"/>
      <c r="AH893" s="111"/>
      <c r="AI893" s="111"/>
      <c r="AJ893" s="111"/>
    </row>
    <row r="894" spans="1:36" ht="15.7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V894" s="78"/>
      <c r="W894" s="111"/>
      <c r="X894" s="72"/>
      <c r="Y894" s="72"/>
      <c r="Z894" s="72"/>
      <c r="AA894" s="72"/>
      <c r="AB894" s="72"/>
      <c r="AC894" s="72"/>
      <c r="AD894" s="111"/>
      <c r="AE894" s="111"/>
      <c r="AF894" s="111"/>
      <c r="AG894" s="111"/>
      <c r="AH894" s="111"/>
      <c r="AI894" s="111"/>
      <c r="AJ894" s="111"/>
    </row>
    <row r="895" spans="1:36" ht="15.7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V895" s="78"/>
      <c r="W895" s="111"/>
      <c r="X895" s="72"/>
      <c r="Y895" s="72"/>
      <c r="Z895" s="72"/>
      <c r="AA895" s="72"/>
      <c r="AB895" s="72"/>
      <c r="AC895" s="72"/>
      <c r="AD895" s="111"/>
      <c r="AE895" s="111"/>
      <c r="AF895" s="111"/>
      <c r="AG895" s="111"/>
      <c r="AH895" s="111"/>
      <c r="AI895" s="111"/>
      <c r="AJ895" s="111"/>
    </row>
    <row r="896" spans="1:36" ht="15.7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V896" s="78"/>
      <c r="W896" s="111"/>
      <c r="X896" s="72"/>
      <c r="Y896" s="72"/>
      <c r="Z896" s="72"/>
      <c r="AA896" s="72"/>
      <c r="AB896" s="72"/>
      <c r="AC896" s="72"/>
      <c r="AD896" s="111"/>
      <c r="AE896" s="111"/>
      <c r="AF896" s="111"/>
      <c r="AG896" s="111"/>
      <c r="AH896" s="111"/>
      <c r="AI896" s="111"/>
      <c r="AJ896" s="111"/>
    </row>
    <row r="897" spans="1:36" ht="15.7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V897" s="78"/>
      <c r="W897" s="111"/>
      <c r="X897" s="72"/>
      <c r="Y897" s="72"/>
      <c r="Z897" s="72"/>
      <c r="AA897" s="72"/>
      <c r="AB897" s="72"/>
      <c r="AC897" s="72"/>
      <c r="AD897" s="111"/>
      <c r="AE897" s="111"/>
      <c r="AF897" s="111"/>
      <c r="AG897" s="111"/>
      <c r="AH897" s="111"/>
      <c r="AI897" s="111"/>
      <c r="AJ897" s="111"/>
    </row>
    <row r="898" spans="1:36" ht="15.7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V898" s="78"/>
      <c r="W898" s="111"/>
      <c r="X898" s="72"/>
      <c r="Y898" s="72"/>
      <c r="Z898" s="72"/>
      <c r="AA898" s="72"/>
      <c r="AB898" s="72"/>
      <c r="AC898" s="72"/>
      <c r="AD898" s="111"/>
      <c r="AE898" s="111"/>
      <c r="AF898" s="111"/>
      <c r="AG898" s="111"/>
      <c r="AH898" s="111"/>
      <c r="AI898" s="111"/>
      <c r="AJ898" s="111"/>
    </row>
    <row r="899" spans="1:36" ht="15.7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V899" s="78"/>
      <c r="W899" s="111"/>
      <c r="X899" s="72"/>
      <c r="Y899" s="72"/>
      <c r="Z899" s="72"/>
      <c r="AA899" s="72"/>
      <c r="AB899" s="72"/>
      <c r="AC899" s="72"/>
      <c r="AD899" s="111"/>
      <c r="AE899" s="111"/>
      <c r="AF899" s="111"/>
      <c r="AG899" s="111"/>
      <c r="AH899" s="111"/>
      <c r="AI899" s="111"/>
      <c r="AJ899" s="111"/>
    </row>
    <row r="900" spans="1:36" ht="15.7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V900" s="78"/>
      <c r="W900" s="111"/>
      <c r="X900" s="72"/>
      <c r="Y900" s="72"/>
      <c r="Z900" s="72"/>
      <c r="AA900" s="72"/>
      <c r="AB900" s="72"/>
      <c r="AC900" s="72"/>
      <c r="AD900" s="111"/>
      <c r="AE900" s="111"/>
      <c r="AF900" s="111"/>
      <c r="AG900" s="111"/>
      <c r="AH900" s="111"/>
      <c r="AI900" s="111"/>
      <c r="AJ900" s="111"/>
    </row>
    <row r="901" spans="1:36" ht="15.7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V901" s="78"/>
      <c r="W901" s="111"/>
      <c r="X901" s="72"/>
      <c r="Y901" s="72"/>
      <c r="Z901" s="72"/>
      <c r="AA901" s="72"/>
      <c r="AB901" s="72"/>
      <c r="AC901" s="72"/>
      <c r="AD901" s="111"/>
      <c r="AE901" s="111"/>
      <c r="AF901" s="111"/>
      <c r="AG901" s="111"/>
      <c r="AH901" s="111"/>
      <c r="AI901" s="111"/>
      <c r="AJ901" s="111"/>
    </row>
    <row r="902" spans="1:36" ht="15.7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V902" s="78"/>
      <c r="W902" s="111"/>
      <c r="X902" s="72"/>
      <c r="Y902" s="72"/>
      <c r="Z902" s="72"/>
      <c r="AA902" s="72"/>
      <c r="AB902" s="72"/>
      <c r="AC902" s="72"/>
      <c r="AD902" s="111"/>
      <c r="AE902" s="111"/>
      <c r="AF902" s="111"/>
      <c r="AG902" s="111"/>
      <c r="AH902" s="111"/>
      <c r="AI902" s="111"/>
      <c r="AJ902" s="111"/>
    </row>
    <row r="903" spans="1:36" ht="15.7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V903" s="78"/>
      <c r="W903" s="111"/>
      <c r="X903" s="72"/>
      <c r="Y903" s="72"/>
      <c r="Z903" s="72"/>
      <c r="AA903" s="72"/>
      <c r="AB903" s="72"/>
      <c r="AC903" s="72"/>
      <c r="AD903" s="111"/>
      <c r="AE903" s="111"/>
      <c r="AF903" s="111"/>
      <c r="AG903" s="111"/>
      <c r="AH903" s="111"/>
      <c r="AI903" s="111"/>
      <c r="AJ903" s="111"/>
    </row>
    <row r="904" spans="1:36" ht="15.7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V904" s="78"/>
      <c r="W904" s="111"/>
      <c r="X904" s="72"/>
      <c r="Y904" s="72"/>
      <c r="Z904" s="72"/>
      <c r="AA904" s="72"/>
      <c r="AB904" s="72"/>
      <c r="AC904" s="72"/>
      <c r="AD904" s="111"/>
      <c r="AE904" s="111"/>
      <c r="AF904" s="111"/>
      <c r="AG904" s="111"/>
      <c r="AH904" s="111"/>
      <c r="AI904" s="111"/>
      <c r="AJ904" s="111"/>
    </row>
    <row r="905" spans="1:36" ht="15.7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V905" s="78"/>
      <c r="W905" s="111"/>
      <c r="X905" s="72"/>
      <c r="Y905" s="72"/>
      <c r="Z905" s="72"/>
      <c r="AA905" s="72"/>
      <c r="AB905" s="72"/>
      <c r="AC905" s="72"/>
      <c r="AD905" s="111"/>
      <c r="AE905" s="111"/>
      <c r="AF905" s="111"/>
      <c r="AG905" s="111"/>
      <c r="AH905" s="111"/>
      <c r="AI905" s="111"/>
      <c r="AJ905" s="111"/>
    </row>
    <row r="906" spans="1:36" ht="15.7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V906" s="78"/>
      <c r="W906" s="111"/>
      <c r="X906" s="72"/>
      <c r="Y906" s="72"/>
      <c r="Z906" s="72"/>
      <c r="AA906" s="72"/>
      <c r="AB906" s="72"/>
      <c r="AC906" s="72"/>
      <c r="AD906" s="111"/>
      <c r="AE906" s="111"/>
      <c r="AF906" s="111"/>
      <c r="AG906" s="111"/>
      <c r="AH906" s="111"/>
      <c r="AI906" s="111"/>
      <c r="AJ906" s="111"/>
    </row>
    <row r="907" spans="1:36" ht="15.7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V907" s="78"/>
      <c r="W907" s="111"/>
      <c r="X907" s="72"/>
      <c r="Y907" s="72"/>
      <c r="Z907" s="72"/>
      <c r="AA907" s="72"/>
      <c r="AB907" s="72"/>
      <c r="AC907" s="72"/>
      <c r="AD907" s="111"/>
      <c r="AE907" s="111"/>
      <c r="AF907" s="111"/>
      <c r="AG907" s="111"/>
      <c r="AH907" s="111"/>
      <c r="AI907" s="111"/>
      <c r="AJ907" s="111"/>
    </row>
    <row r="908" spans="1:36" ht="15.7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V908" s="78"/>
      <c r="W908" s="111"/>
      <c r="X908" s="72"/>
      <c r="Y908" s="72"/>
      <c r="Z908" s="72"/>
      <c r="AA908" s="72"/>
      <c r="AB908" s="72"/>
      <c r="AC908" s="72"/>
      <c r="AD908" s="111"/>
      <c r="AE908" s="111"/>
      <c r="AF908" s="111"/>
      <c r="AG908" s="111"/>
      <c r="AH908" s="111"/>
      <c r="AI908" s="111"/>
      <c r="AJ908" s="111"/>
    </row>
    <row r="909" spans="1:36" ht="15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V909" s="78"/>
      <c r="W909" s="111"/>
      <c r="X909" s="72"/>
      <c r="Y909" s="72"/>
      <c r="Z909" s="72"/>
      <c r="AA909" s="72"/>
      <c r="AB909" s="72"/>
      <c r="AC909" s="72"/>
      <c r="AD909" s="111"/>
      <c r="AE909" s="111"/>
      <c r="AF909" s="111"/>
      <c r="AG909" s="111"/>
      <c r="AH909" s="111"/>
      <c r="AI909" s="111"/>
      <c r="AJ909" s="111"/>
    </row>
    <row r="910" spans="1:36" ht="15.7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V910" s="78"/>
      <c r="W910" s="111"/>
      <c r="X910" s="72"/>
      <c r="Y910" s="72"/>
      <c r="Z910" s="72"/>
      <c r="AA910" s="72"/>
      <c r="AB910" s="72"/>
      <c r="AC910" s="72"/>
      <c r="AD910" s="111"/>
      <c r="AE910" s="111"/>
      <c r="AF910" s="111"/>
      <c r="AG910" s="111"/>
      <c r="AH910" s="111"/>
      <c r="AI910" s="111"/>
      <c r="AJ910" s="111"/>
    </row>
    <row r="911" spans="1:36" ht="15.7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V911" s="78"/>
      <c r="W911" s="111"/>
      <c r="X911" s="72"/>
      <c r="Y911" s="72"/>
      <c r="Z911" s="72"/>
      <c r="AA911" s="72"/>
      <c r="AB911" s="72"/>
      <c r="AC911" s="72"/>
      <c r="AD911" s="111"/>
      <c r="AE911" s="111"/>
      <c r="AF911" s="111"/>
      <c r="AG911" s="111"/>
      <c r="AH911" s="111"/>
      <c r="AI911" s="111"/>
      <c r="AJ911" s="111"/>
    </row>
    <row r="912" spans="1:36" ht="15.7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V912" s="78"/>
      <c r="W912" s="111"/>
      <c r="X912" s="72"/>
      <c r="Y912" s="72"/>
      <c r="Z912" s="72"/>
      <c r="AA912" s="72"/>
      <c r="AB912" s="72"/>
      <c r="AC912" s="72"/>
      <c r="AD912" s="111"/>
      <c r="AE912" s="111"/>
      <c r="AF912" s="111"/>
      <c r="AG912" s="111"/>
      <c r="AH912" s="111"/>
      <c r="AI912" s="111"/>
      <c r="AJ912" s="111"/>
    </row>
    <row r="913" spans="1:36" ht="15.7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V913" s="78"/>
      <c r="W913" s="111"/>
      <c r="X913" s="72"/>
      <c r="Y913" s="72"/>
      <c r="Z913" s="72"/>
      <c r="AA913" s="72"/>
      <c r="AB913" s="72"/>
      <c r="AC913" s="72"/>
      <c r="AD913" s="111"/>
      <c r="AE913" s="111"/>
      <c r="AF913" s="111"/>
      <c r="AG913" s="111"/>
      <c r="AH913" s="111"/>
      <c r="AI913" s="111"/>
      <c r="AJ913" s="111"/>
    </row>
    <row r="914" spans="1:36" ht="15.7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V914" s="78"/>
      <c r="W914" s="111"/>
      <c r="X914" s="72"/>
      <c r="Y914" s="72"/>
      <c r="Z914" s="72"/>
      <c r="AA914" s="72"/>
      <c r="AB914" s="72"/>
      <c r="AC914" s="72"/>
      <c r="AD914" s="111"/>
      <c r="AE914" s="111"/>
      <c r="AF914" s="111"/>
      <c r="AG914" s="111"/>
      <c r="AH914" s="111"/>
      <c r="AI914" s="111"/>
      <c r="AJ914" s="111"/>
    </row>
    <row r="915" spans="1:36" ht="15.7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V915" s="78"/>
      <c r="W915" s="111"/>
      <c r="X915" s="72"/>
      <c r="Y915" s="72"/>
      <c r="Z915" s="72"/>
      <c r="AA915" s="72"/>
      <c r="AB915" s="72"/>
      <c r="AC915" s="72"/>
      <c r="AD915" s="111"/>
      <c r="AE915" s="111"/>
      <c r="AF915" s="111"/>
      <c r="AG915" s="111"/>
      <c r="AH915" s="111"/>
      <c r="AI915" s="111"/>
      <c r="AJ915" s="111"/>
    </row>
    <row r="916" spans="1:36" ht="15.7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V916" s="78"/>
      <c r="W916" s="111"/>
      <c r="X916" s="72"/>
      <c r="Y916" s="72"/>
      <c r="Z916" s="72"/>
      <c r="AA916" s="72"/>
      <c r="AB916" s="72"/>
      <c r="AC916" s="72"/>
      <c r="AD916" s="111"/>
      <c r="AE916" s="111"/>
      <c r="AF916" s="111"/>
      <c r="AG916" s="111"/>
      <c r="AH916" s="111"/>
      <c r="AI916" s="111"/>
      <c r="AJ916" s="111"/>
    </row>
    <row r="917" spans="1:36" ht="15.7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V917" s="78"/>
      <c r="W917" s="111"/>
      <c r="X917" s="72"/>
      <c r="Y917" s="72"/>
      <c r="Z917" s="72"/>
      <c r="AA917" s="72"/>
      <c r="AB917" s="72"/>
      <c r="AC917" s="72"/>
      <c r="AD917" s="111"/>
      <c r="AE917" s="111"/>
      <c r="AF917" s="111"/>
      <c r="AG917" s="111"/>
      <c r="AH917" s="111"/>
      <c r="AI917" s="111"/>
      <c r="AJ917" s="111"/>
    </row>
    <row r="918" spans="1:36" ht="15.7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V918" s="78"/>
      <c r="W918" s="111"/>
      <c r="X918" s="72"/>
      <c r="Y918" s="72"/>
      <c r="Z918" s="72"/>
      <c r="AA918" s="72"/>
      <c r="AB918" s="72"/>
      <c r="AC918" s="72"/>
      <c r="AD918" s="111"/>
      <c r="AE918" s="111"/>
      <c r="AF918" s="111"/>
      <c r="AG918" s="111"/>
      <c r="AH918" s="111"/>
      <c r="AI918" s="111"/>
      <c r="AJ918" s="111"/>
    </row>
    <row r="919" spans="1:36" ht="15.7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V919" s="78"/>
      <c r="W919" s="111"/>
      <c r="X919" s="72"/>
      <c r="Y919" s="72"/>
      <c r="Z919" s="72"/>
      <c r="AA919" s="72"/>
      <c r="AB919" s="72"/>
      <c r="AC919" s="72"/>
      <c r="AD919" s="111"/>
      <c r="AE919" s="111"/>
      <c r="AF919" s="111"/>
      <c r="AG919" s="111"/>
      <c r="AH919" s="111"/>
      <c r="AI919" s="111"/>
      <c r="AJ919" s="111"/>
    </row>
    <row r="920" spans="1:36" ht="15.7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V920" s="78"/>
      <c r="W920" s="111"/>
      <c r="X920" s="72"/>
      <c r="Y920" s="72"/>
      <c r="Z920" s="72"/>
      <c r="AA920" s="72"/>
      <c r="AB920" s="72"/>
      <c r="AC920" s="72"/>
      <c r="AD920" s="111"/>
      <c r="AE920" s="111"/>
      <c r="AF920" s="111"/>
      <c r="AG920" s="111"/>
      <c r="AH920" s="111"/>
      <c r="AI920" s="111"/>
      <c r="AJ920" s="111"/>
    </row>
    <row r="921" spans="1:36" ht="15.7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V921" s="78"/>
      <c r="W921" s="111"/>
      <c r="X921" s="72"/>
      <c r="Y921" s="72"/>
      <c r="Z921" s="72"/>
      <c r="AA921" s="72"/>
      <c r="AB921" s="72"/>
      <c r="AC921" s="72"/>
      <c r="AD921" s="111"/>
      <c r="AE921" s="111"/>
      <c r="AF921" s="111"/>
      <c r="AG921" s="111"/>
      <c r="AH921" s="111"/>
      <c r="AI921" s="111"/>
      <c r="AJ921" s="111"/>
    </row>
    <row r="922" spans="1:36" ht="15.7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V922" s="78"/>
      <c r="W922" s="111"/>
      <c r="X922" s="72"/>
      <c r="Y922" s="72"/>
      <c r="Z922" s="72"/>
      <c r="AA922" s="72"/>
      <c r="AB922" s="72"/>
      <c r="AC922" s="72"/>
      <c r="AD922" s="111"/>
      <c r="AE922" s="111"/>
      <c r="AF922" s="111"/>
      <c r="AG922" s="111"/>
      <c r="AH922" s="111"/>
      <c r="AI922" s="111"/>
      <c r="AJ922" s="111"/>
    </row>
    <row r="923" spans="1:36" ht="15.7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V923" s="78"/>
      <c r="W923" s="111"/>
      <c r="X923" s="72"/>
      <c r="Y923" s="72"/>
      <c r="Z923" s="72"/>
      <c r="AA923" s="72"/>
      <c r="AB923" s="72"/>
      <c r="AC923" s="72"/>
      <c r="AD923" s="111"/>
      <c r="AE923" s="111"/>
      <c r="AF923" s="111"/>
      <c r="AG923" s="111"/>
      <c r="AH923" s="111"/>
      <c r="AI923" s="111"/>
      <c r="AJ923" s="111"/>
    </row>
    <row r="924" spans="1:36" ht="15.7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V924" s="78"/>
      <c r="W924" s="111"/>
      <c r="X924" s="72"/>
      <c r="Y924" s="72"/>
      <c r="Z924" s="72"/>
      <c r="AA924" s="72"/>
      <c r="AB924" s="72"/>
      <c r="AC924" s="72"/>
      <c r="AD924" s="111"/>
      <c r="AE924" s="111"/>
      <c r="AF924" s="111"/>
      <c r="AG924" s="111"/>
      <c r="AH924" s="111"/>
      <c r="AI924" s="111"/>
      <c r="AJ924" s="111"/>
    </row>
    <row r="925" spans="1:36" ht="15.7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V925" s="78"/>
      <c r="W925" s="111"/>
      <c r="X925" s="72"/>
      <c r="Y925" s="72"/>
      <c r="Z925" s="72"/>
      <c r="AA925" s="72"/>
      <c r="AB925" s="72"/>
      <c r="AC925" s="72"/>
      <c r="AD925" s="111"/>
      <c r="AE925" s="111"/>
      <c r="AF925" s="111"/>
      <c r="AG925" s="111"/>
      <c r="AH925" s="111"/>
      <c r="AI925" s="111"/>
      <c r="AJ925" s="111"/>
    </row>
    <row r="926" spans="1:36" ht="15.7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V926" s="78"/>
      <c r="W926" s="111"/>
      <c r="X926" s="72"/>
      <c r="Y926" s="72"/>
      <c r="Z926" s="72"/>
      <c r="AA926" s="72"/>
      <c r="AB926" s="72"/>
      <c r="AC926" s="72"/>
      <c r="AD926" s="111"/>
      <c r="AE926" s="111"/>
      <c r="AF926" s="111"/>
      <c r="AG926" s="111"/>
      <c r="AH926" s="111"/>
      <c r="AI926" s="111"/>
      <c r="AJ926" s="111"/>
    </row>
    <row r="927" spans="1:36" ht="15.7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V927" s="78"/>
      <c r="W927" s="111"/>
      <c r="X927" s="72"/>
      <c r="Y927" s="72"/>
      <c r="Z927" s="72"/>
      <c r="AA927" s="72"/>
      <c r="AB927" s="72"/>
      <c r="AC927" s="72"/>
      <c r="AD927" s="111"/>
      <c r="AE927" s="111"/>
      <c r="AF927" s="111"/>
      <c r="AG927" s="111"/>
      <c r="AH927" s="111"/>
      <c r="AI927" s="111"/>
      <c r="AJ927" s="111"/>
    </row>
    <row r="928" spans="1:36" ht="15.7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V928" s="78"/>
      <c r="W928" s="111"/>
      <c r="X928" s="72"/>
      <c r="Y928" s="72"/>
      <c r="Z928" s="72"/>
      <c r="AA928" s="72"/>
      <c r="AB928" s="72"/>
      <c r="AC928" s="72"/>
      <c r="AD928" s="111"/>
      <c r="AE928" s="111"/>
      <c r="AF928" s="111"/>
      <c r="AG928" s="111"/>
      <c r="AH928" s="111"/>
      <c r="AI928" s="111"/>
      <c r="AJ928" s="111"/>
    </row>
    <row r="929" spans="1:36" ht="15.7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V929" s="78"/>
      <c r="W929" s="111"/>
      <c r="X929" s="72"/>
      <c r="Y929" s="72"/>
      <c r="Z929" s="72"/>
      <c r="AA929" s="72"/>
      <c r="AB929" s="72"/>
      <c r="AC929" s="72"/>
      <c r="AD929" s="111"/>
      <c r="AE929" s="111"/>
      <c r="AF929" s="111"/>
      <c r="AG929" s="111"/>
      <c r="AH929" s="111"/>
      <c r="AI929" s="111"/>
      <c r="AJ929" s="111"/>
    </row>
    <row r="930" spans="1:36" ht="15.7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V930" s="78"/>
      <c r="W930" s="111"/>
      <c r="X930" s="72"/>
      <c r="Y930" s="72"/>
      <c r="Z930" s="72"/>
      <c r="AA930" s="72"/>
      <c r="AB930" s="72"/>
      <c r="AC930" s="72"/>
      <c r="AD930" s="111"/>
      <c r="AE930" s="111"/>
      <c r="AF930" s="111"/>
      <c r="AG930" s="111"/>
      <c r="AH930" s="111"/>
      <c r="AI930" s="111"/>
      <c r="AJ930" s="111"/>
    </row>
    <row r="931" spans="1:36" ht="15.7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V931" s="78"/>
      <c r="W931" s="111"/>
      <c r="X931" s="72"/>
      <c r="Y931" s="72"/>
      <c r="Z931" s="72"/>
      <c r="AA931" s="72"/>
      <c r="AB931" s="72"/>
      <c r="AC931" s="72"/>
      <c r="AD931" s="111"/>
      <c r="AE931" s="111"/>
      <c r="AF931" s="111"/>
      <c r="AG931" s="111"/>
      <c r="AH931" s="111"/>
      <c r="AI931" s="111"/>
      <c r="AJ931" s="111"/>
    </row>
    <row r="932" spans="1:36" ht="15.7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V932" s="78"/>
      <c r="W932" s="111"/>
      <c r="X932" s="72"/>
      <c r="Y932" s="72"/>
      <c r="Z932" s="72"/>
      <c r="AA932" s="72"/>
      <c r="AB932" s="72"/>
      <c r="AC932" s="72"/>
      <c r="AD932" s="111"/>
      <c r="AE932" s="111"/>
      <c r="AF932" s="111"/>
      <c r="AG932" s="111"/>
      <c r="AH932" s="111"/>
      <c r="AI932" s="111"/>
      <c r="AJ932" s="111"/>
    </row>
    <row r="933" spans="1:36" ht="15.7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V933" s="78"/>
      <c r="W933" s="111"/>
      <c r="X933" s="72"/>
      <c r="Y933" s="72"/>
      <c r="Z933" s="72"/>
      <c r="AA933" s="72"/>
      <c r="AB933" s="72"/>
      <c r="AC933" s="72"/>
      <c r="AD933" s="111"/>
      <c r="AE933" s="111"/>
      <c r="AF933" s="111"/>
      <c r="AG933" s="111"/>
      <c r="AH933" s="111"/>
      <c r="AI933" s="111"/>
      <c r="AJ933" s="111"/>
    </row>
    <row r="934" spans="1:36" ht="15.7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V934" s="78"/>
      <c r="W934" s="111"/>
      <c r="X934" s="72"/>
      <c r="Y934" s="72"/>
      <c r="Z934" s="72"/>
      <c r="AA934" s="72"/>
      <c r="AB934" s="72"/>
      <c r="AC934" s="72"/>
      <c r="AD934" s="111"/>
      <c r="AE934" s="111"/>
      <c r="AF934" s="111"/>
      <c r="AG934" s="111"/>
      <c r="AH934" s="111"/>
      <c r="AI934" s="111"/>
      <c r="AJ934" s="111"/>
    </row>
    <row r="935" spans="1:36" ht="15.7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V935" s="78"/>
      <c r="W935" s="111"/>
      <c r="X935" s="72"/>
      <c r="Y935" s="72"/>
      <c r="Z935" s="72"/>
      <c r="AA935" s="72"/>
      <c r="AB935" s="72"/>
      <c r="AC935" s="72"/>
      <c r="AD935" s="111"/>
      <c r="AE935" s="111"/>
      <c r="AF935" s="111"/>
      <c r="AG935" s="111"/>
      <c r="AH935" s="111"/>
      <c r="AI935" s="111"/>
      <c r="AJ935" s="111"/>
    </row>
    <row r="936" spans="1:36" ht="15.7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V936" s="78"/>
      <c r="W936" s="111"/>
      <c r="X936" s="72"/>
      <c r="Y936" s="72"/>
      <c r="Z936" s="72"/>
      <c r="AA936" s="72"/>
      <c r="AB936" s="72"/>
      <c r="AC936" s="72"/>
      <c r="AD936" s="111"/>
      <c r="AE936" s="111"/>
      <c r="AF936" s="111"/>
      <c r="AG936" s="111"/>
      <c r="AH936" s="111"/>
      <c r="AI936" s="111"/>
      <c r="AJ936" s="111"/>
    </row>
    <row r="937" spans="1:36" ht="15.7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V937" s="78"/>
      <c r="W937" s="111"/>
      <c r="X937" s="72"/>
      <c r="Y937" s="72"/>
      <c r="Z937" s="72"/>
      <c r="AA937" s="72"/>
      <c r="AB937" s="72"/>
      <c r="AC937" s="72"/>
      <c r="AD937" s="111"/>
      <c r="AE937" s="111"/>
      <c r="AF937" s="111"/>
      <c r="AG937" s="111"/>
      <c r="AH937" s="111"/>
      <c r="AI937" s="111"/>
      <c r="AJ937" s="111"/>
    </row>
    <row r="938" spans="1:36" ht="15.7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V938" s="78"/>
      <c r="W938" s="111"/>
      <c r="X938" s="72"/>
      <c r="Y938" s="72"/>
      <c r="Z938" s="72"/>
      <c r="AA938" s="72"/>
      <c r="AB938" s="72"/>
      <c r="AC938" s="72"/>
      <c r="AD938" s="111"/>
      <c r="AE938" s="111"/>
      <c r="AF938" s="111"/>
      <c r="AG938" s="111"/>
      <c r="AH938" s="111"/>
      <c r="AI938" s="111"/>
      <c r="AJ938" s="111"/>
    </row>
    <row r="939" spans="1:36" ht="15.7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V939" s="78"/>
      <c r="W939" s="111"/>
      <c r="X939" s="72"/>
      <c r="Y939" s="72"/>
      <c r="Z939" s="72"/>
      <c r="AA939" s="72"/>
      <c r="AB939" s="72"/>
      <c r="AC939" s="72"/>
      <c r="AD939" s="111"/>
      <c r="AE939" s="111"/>
      <c r="AF939" s="111"/>
      <c r="AG939" s="111"/>
      <c r="AH939" s="111"/>
      <c r="AI939" s="111"/>
      <c r="AJ939" s="111"/>
    </row>
    <row r="940" spans="1:36" ht="15.7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V940" s="78"/>
      <c r="W940" s="111"/>
      <c r="X940" s="72"/>
      <c r="Y940" s="72"/>
      <c r="Z940" s="72"/>
      <c r="AA940" s="72"/>
      <c r="AB940" s="72"/>
      <c r="AC940" s="72"/>
      <c r="AD940" s="111"/>
      <c r="AE940" s="111"/>
      <c r="AF940" s="111"/>
      <c r="AG940" s="111"/>
      <c r="AH940" s="111"/>
      <c r="AI940" s="111"/>
      <c r="AJ940" s="111"/>
    </row>
    <row r="941" spans="1:36" ht="15.7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V941" s="78"/>
      <c r="W941" s="111"/>
      <c r="X941" s="72"/>
      <c r="Y941" s="72"/>
      <c r="Z941" s="72"/>
      <c r="AA941" s="72"/>
      <c r="AB941" s="72"/>
      <c r="AC941" s="72"/>
      <c r="AD941" s="111"/>
      <c r="AE941" s="111"/>
      <c r="AF941" s="111"/>
      <c r="AG941" s="111"/>
      <c r="AH941" s="111"/>
      <c r="AI941" s="111"/>
      <c r="AJ941" s="111"/>
    </row>
    <row r="942" spans="1:36" ht="15.7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V942" s="78"/>
      <c r="W942" s="111"/>
      <c r="X942" s="72"/>
      <c r="Y942" s="72"/>
      <c r="Z942" s="72"/>
      <c r="AA942" s="72"/>
      <c r="AB942" s="72"/>
      <c r="AC942" s="72"/>
      <c r="AD942" s="111"/>
      <c r="AE942" s="111"/>
      <c r="AF942" s="111"/>
      <c r="AG942" s="111"/>
      <c r="AH942" s="111"/>
      <c r="AI942" s="111"/>
      <c r="AJ942" s="111"/>
    </row>
    <row r="943" spans="1:36" ht="15.7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V943" s="78"/>
      <c r="W943" s="111"/>
      <c r="X943" s="72"/>
      <c r="Y943" s="72"/>
      <c r="Z943" s="72"/>
      <c r="AA943" s="72"/>
      <c r="AB943" s="72"/>
      <c r="AC943" s="72"/>
      <c r="AD943" s="111"/>
      <c r="AE943" s="111"/>
      <c r="AF943" s="111"/>
      <c r="AG943" s="111"/>
      <c r="AH943" s="111"/>
      <c r="AI943" s="111"/>
      <c r="AJ943" s="111"/>
    </row>
    <row r="944" spans="1:36" ht="15.7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V944" s="78"/>
      <c r="W944" s="111"/>
      <c r="X944" s="72"/>
      <c r="Y944" s="72"/>
      <c r="Z944" s="72"/>
      <c r="AA944" s="72"/>
      <c r="AB944" s="72"/>
      <c r="AC944" s="72"/>
      <c r="AD944" s="111"/>
      <c r="AE944" s="111"/>
      <c r="AF944" s="111"/>
      <c r="AG944" s="111"/>
      <c r="AH944" s="111"/>
      <c r="AI944" s="111"/>
      <c r="AJ944" s="111"/>
    </row>
    <row r="945" spans="1:36" ht="15.7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V945" s="78"/>
      <c r="W945" s="111"/>
      <c r="X945" s="72"/>
      <c r="Y945" s="72"/>
      <c r="Z945" s="72"/>
      <c r="AA945" s="72"/>
      <c r="AB945" s="72"/>
      <c r="AC945" s="72"/>
      <c r="AD945" s="111"/>
      <c r="AE945" s="111"/>
      <c r="AF945" s="111"/>
      <c r="AG945" s="111"/>
      <c r="AH945" s="111"/>
      <c r="AI945" s="111"/>
      <c r="AJ945" s="111"/>
    </row>
    <row r="946" spans="1:36" ht="15.7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V946" s="78"/>
      <c r="W946" s="111"/>
      <c r="X946" s="72"/>
      <c r="Y946" s="72"/>
      <c r="Z946" s="72"/>
      <c r="AA946" s="72"/>
      <c r="AB946" s="72"/>
      <c r="AC946" s="72"/>
      <c r="AD946" s="111"/>
      <c r="AE946" s="111"/>
      <c r="AF946" s="111"/>
      <c r="AG946" s="111"/>
      <c r="AH946" s="111"/>
      <c r="AI946" s="111"/>
      <c r="AJ946" s="111"/>
    </row>
    <row r="947" spans="1:36" ht="15.7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V947" s="78"/>
      <c r="W947" s="111"/>
      <c r="X947" s="72"/>
      <c r="Y947" s="72"/>
      <c r="Z947" s="72"/>
      <c r="AA947" s="72"/>
      <c r="AB947" s="72"/>
      <c r="AC947" s="72"/>
      <c r="AD947" s="111"/>
      <c r="AE947" s="111"/>
      <c r="AF947" s="111"/>
      <c r="AG947" s="111"/>
      <c r="AH947" s="111"/>
      <c r="AI947" s="111"/>
      <c r="AJ947" s="111"/>
    </row>
    <row r="948" spans="1:36" ht="15.7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V948" s="78"/>
      <c r="W948" s="111"/>
      <c r="X948" s="72"/>
      <c r="Y948" s="72"/>
      <c r="Z948" s="72"/>
      <c r="AA948" s="72"/>
      <c r="AB948" s="72"/>
      <c r="AC948" s="72"/>
      <c r="AD948" s="111"/>
      <c r="AE948" s="111"/>
      <c r="AF948" s="111"/>
      <c r="AG948" s="111"/>
      <c r="AH948" s="111"/>
      <c r="AI948" s="111"/>
      <c r="AJ948" s="111"/>
    </row>
    <row r="949" spans="1:36" ht="15.7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V949" s="78"/>
      <c r="W949" s="111"/>
      <c r="X949" s="72"/>
      <c r="Y949" s="72"/>
      <c r="Z949" s="72"/>
      <c r="AA949" s="72"/>
      <c r="AB949" s="72"/>
      <c r="AC949" s="72"/>
      <c r="AD949" s="111"/>
      <c r="AE949" s="111"/>
      <c r="AF949" s="111"/>
      <c r="AG949" s="111"/>
      <c r="AH949" s="111"/>
      <c r="AI949" s="111"/>
      <c r="AJ949" s="111"/>
    </row>
    <row r="950" spans="1:36" ht="15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V950" s="78"/>
      <c r="W950" s="111"/>
      <c r="X950" s="72"/>
      <c r="Y950" s="72"/>
      <c r="Z950" s="72"/>
      <c r="AA950" s="72"/>
      <c r="AB950" s="72"/>
      <c r="AC950" s="72"/>
      <c r="AD950" s="111"/>
      <c r="AE950" s="111"/>
      <c r="AF950" s="111"/>
      <c r="AG950" s="111"/>
      <c r="AH950" s="111"/>
      <c r="AI950" s="111"/>
      <c r="AJ950" s="111"/>
    </row>
    <row r="951" spans="1:36" ht="15.7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V951" s="78"/>
      <c r="W951" s="111"/>
      <c r="X951" s="72"/>
      <c r="Y951" s="72"/>
      <c r="Z951" s="72"/>
      <c r="AA951" s="72"/>
      <c r="AB951" s="72"/>
      <c r="AC951" s="72"/>
      <c r="AD951" s="111"/>
      <c r="AE951" s="111"/>
      <c r="AF951" s="111"/>
      <c r="AG951" s="111"/>
      <c r="AH951" s="111"/>
      <c r="AI951" s="111"/>
      <c r="AJ951" s="111"/>
    </row>
    <row r="952" spans="1:36" ht="15.7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V952" s="78"/>
      <c r="W952" s="111"/>
      <c r="X952" s="72"/>
      <c r="Y952" s="72"/>
      <c r="Z952" s="72"/>
      <c r="AA952" s="72"/>
      <c r="AB952" s="72"/>
      <c r="AC952" s="72"/>
      <c r="AD952" s="111"/>
      <c r="AE952" s="111"/>
      <c r="AF952" s="111"/>
      <c r="AG952" s="111"/>
      <c r="AH952" s="111"/>
      <c r="AI952" s="111"/>
      <c r="AJ952" s="111"/>
    </row>
    <row r="953" spans="1:36" ht="15.7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V953" s="78"/>
      <c r="W953" s="111"/>
      <c r="X953" s="72"/>
      <c r="Y953" s="72"/>
      <c r="Z953" s="72"/>
      <c r="AA953" s="72"/>
      <c r="AB953" s="72"/>
      <c r="AC953" s="72"/>
      <c r="AD953" s="111"/>
      <c r="AE953" s="111"/>
      <c r="AF953" s="111"/>
      <c r="AG953" s="111"/>
      <c r="AH953" s="111"/>
      <c r="AI953" s="111"/>
      <c r="AJ953" s="111"/>
    </row>
    <row r="954" spans="1:36" ht="15.7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V954" s="78"/>
      <c r="W954" s="111"/>
      <c r="X954" s="72"/>
      <c r="Y954" s="72"/>
      <c r="Z954" s="72"/>
      <c r="AA954" s="72"/>
      <c r="AB954" s="72"/>
      <c r="AC954" s="72"/>
      <c r="AD954" s="111"/>
      <c r="AE954" s="111"/>
      <c r="AF954" s="111"/>
      <c r="AG954" s="111"/>
      <c r="AH954" s="111"/>
      <c r="AI954" s="111"/>
      <c r="AJ954" s="111"/>
    </row>
    <row r="955" spans="1:36" ht="15.7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V955" s="78"/>
      <c r="W955" s="111"/>
      <c r="X955" s="72"/>
      <c r="Y955" s="72"/>
      <c r="Z955" s="72"/>
      <c r="AA955" s="72"/>
      <c r="AB955" s="72"/>
      <c r="AC955" s="72"/>
      <c r="AD955" s="111"/>
      <c r="AE955" s="111"/>
      <c r="AF955" s="111"/>
      <c r="AG955" s="111"/>
      <c r="AH955" s="111"/>
      <c r="AI955" s="111"/>
      <c r="AJ955" s="111"/>
    </row>
    <row r="956" spans="1:36" ht="15.7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V956" s="78"/>
      <c r="W956" s="111"/>
      <c r="X956" s="72"/>
      <c r="Y956" s="72"/>
      <c r="Z956" s="72"/>
      <c r="AA956" s="72"/>
      <c r="AB956" s="72"/>
      <c r="AC956" s="72"/>
      <c r="AD956" s="111"/>
      <c r="AE956" s="111"/>
      <c r="AF956" s="111"/>
      <c r="AG956" s="111"/>
      <c r="AH956" s="111"/>
      <c r="AI956" s="111"/>
      <c r="AJ956" s="111"/>
    </row>
    <row r="957" spans="1:36" ht="15.7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V957" s="78"/>
      <c r="W957" s="111"/>
      <c r="X957" s="72"/>
      <c r="Y957" s="72"/>
      <c r="Z957" s="72"/>
      <c r="AA957" s="72"/>
      <c r="AB957" s="72"/>
      <c r="AC957" s="72"/>
      <c r="AD957" s="111"/>
      <c r="AE957" s="111"/>
      <c r="AF957" s="111"/>
      <c r="AG957" s="111"/>
      <c r="AH957" s="111"/>
      <c r="AI957" s="111"/>
      <c r="AJ957" s="111"/>
    </row>
    <row r="958" spans="1:36" ht="15.7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V958" s="78"/>
      <c r="W958" s="111"/>
      <c r="X958" s="72"/>
      <c r="Y958" s="72"/>
      <c r="Z958" s="72"/>
      <c r="AA958" s="72"/>
      <c r="AB958" s="72"/>
      <c r="AC958" s="72"/>
      <c r="AD958" s="111"/>
      <c r="AE958" s="111"/>
      <c r="AF958" s="111"/>
      <c r="AG958" s="111"/>
      <c r="AH958" s="111"/>
      <c r="AI958" s="111"/>
      <c r="AJ958" s="111"/>
    </row>
    <row r="959" spans="1:36" ht="15.7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V959" s="78"/>
      <c r="W959" s="111"/>
      <c r="X959" s="72"/>
      <c r="Y959" s="72"/>
      <c r="Z959" s="72"/>
      <c r="AA959" s="72"/>
      <c r="AB959" s="72"/>
      <c r="AC959" s="72"/>
      <c r="AD959" s="111"/>
      <c r="AE959" s="111"/>
      <c r="AF959" s="111"/>
      <c r="AG959" s="111"/>
      <c r="AH959" s="111"/>
      <c r="AI959" s="111"/>
      <c r="AJ959" s="111"/>
    </row>
    <row r="960" spans="1:36" ht="15.7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V960" s="78"/>
      <c r="W960" s="111"/>
      <c r="X960" s="72"/>
      <c r="Y960" s="72"/>
      <c r="Z960" s="72"/>
      <c r="AA960" s="72"/>
      <c r="AB960" s="72"/>
      <c r="AC960" s="72"/>
      <c r="AD960" s="111"/>
      <c r="AE960" s="111"/>
      <c r="AF960" s="111"/>
      <c r="AG960" s="111"/>
      <c r="AH960" s="111"/>
      <c r="AI960" s="111"/>
      <c r="AJ960" s="111"/>
    </row>
    <row r="961" spans="1:36" ht="15.7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V961" s="78"/>
      <c r="W961" s="111"/>
      <c r="X961" s="72"/>
      <c r="Y961" s="72"/>
      <c r="Z961" s="72"/>
      <c r="AA961" s="72"/>
      <c r="AB961" s="72"/>
      <c r="AC961" s="72"/>
      <c r="AD961" s="111"/>
      <c r="AE961" s="111"/>
      <c r="AF961" s="111"/>
      <c r="AG961" s="111"/>
      <c r="AH961" s="111"/>
      <c r="AI961" s="111"/>
      <c r="AJ961" s="111"/>
    </row>
    <row r="962" spans="1:36" ht="15.7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V962" s="78"/>
      <c r="W962" s="111"/>
      <c r="X962" s="72"/>
      <c r="Y962" s="72"/>
      <c r="Z962" s="72"/>
      <c r="AA962" s="72"/>
      <c r="AB962" s="72"/>
      <c r="AC962" s="72"/>
      <c r="AD962" s="111"/>
      <c r="AE962" s="111"/>
      <c r="AF962" s="111"/>
      <c r="AG962" s="111"/>
      <c r="AH962" s="111"/>
      <c r="AI962" s="111"/>
      <c r="AJ962" s="111"/>
    </row>
    <row r="963" spans="1:36" ht="15.7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V963" s="78"/>
      <c r="W963" s="111"/>
      <c r="X963" s="72"/>
      <c r="Y963" s="72"/>
      <c r="Z963" s="72"/>
      <c r="AA963" s="72"/>
      <c r="AB963" s="72"/>
      <c r="AC963" s="72"/>
      <c r="AD963" s="111"/>
      <c r="AE963" s="111"/>
      <c r="AF963" s="111"/>
      <c r="AG963" s="111"/>
      <c r="AH963" s="111"/>
      <c r="AI963" s="111"/>
      <c r="AJ963" s="111"/>
    </row>
    <row r="964" spans="1:36" ht="15.7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V964" s="78"/>
      <c r="W964" s="111"/>
      <c r="X964" s="72"/>
      <c r="Y964" s="72"/>
      <c r="Z964" s="72"/>
      <c r="AA964" s="72"/>
      <c r="AB964" s="72"/>
      <c r="AC964" s="72"/>
      <c r="AD964" s="111"/>
      <c r="AE964" s="111"/>
      <c r="AF964" s="111"/>
      <c r="AG964" s="111"/>
      <c r="AH964" s="111"/>
      <c r="AI964" s="111"/>
      <c r="AJ964" s="111"/>
    </row>
    <row r="965" spans="1:36" ht="15.7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V965" s="78"/>
      <c r="W965" s="111"/>
      <c r="X965" s="72"/>
      <c r="Y965" s="72"/>
      <c r="Z965" s="72"/>
      <c r="AA965" s="72"/>
      <c r="AB965" s="72"/>
      <c r="AC965" s="72"/>
      <c r="AD965" s="111"/>
      <c r="AE965" s="111"/>
      <c r="AF965" s="111"/>
      <c r="AG965" s="111"/>
      <c r="AH965" s="111"/>
      <c r="AI965" s="111"/>
      <c r="AJ965" s="111"/>
    </row>
    <row r="966" spans="1:36" ht="15.7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V966" s="78"/>
      <c r="W966" s="111"/>
      <c r="X966" s="72"/>
      <c r="Y966" s="72"/>
      <c r="Z966" s="72"/>
      <c r="AA966" s="72"/>
      <c r="AB966" s="72"/>
      <c r="AC966" s="72"/>
      <c r="AD966" s="111"/>
      <c r="AE966" s="111"/>
      <c r="AF966" s="111"/>
      <c r="AG966" s="111"/>
      <c r="AH966" s="111"/>
      <c r="AI966" s="111"/>
      <c r="AJ966" s="111"/>
    </row>
    <row r="967" spans="1:36" ht="15.7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V967" s="78"/>
      <c r="W967" s="111"/>
      <c r="X967" s="72"/>
      <c r="Y967" s="72"/>
      <c r="Z967" s="72"/>
      <c r="AA967" s="72"/>
      <c r="AB967" s="72"/>
      <c r="AC967" s="72"/>
      <c r="AD967" s="111"/>
      <c r="AE967" s="111"/>
      <c r="AF967" s="111"/>
      <c r="AG967" s="111"/>
      <c r="AH967" s="111"/>
      <c r="AI967" s="111"/>
      <c r="AJ967" s="111"/>
    </row>
    <row r="968" spans="1:36" ht="15.7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V968" s="78"/>
      <c r="W968" s="111"/>
      <c r="X968" s="72"/>
      <c r="Y968" s="72"/>
      <c r="Z968" s="72"/>
      <c r="AA968" s="72"/>
      <c r="AB968" s="72"/>
      <c r="AC968" s="72"/>
      <c r="AD968" s="111"/>
      <c r="AE968" s="111"/>
      <c r="AF968" s="111"/>
      <c r="AG968" s="111"/>
      <c r="AH968" s="111"/>
      <c r="AI968" s="111"/>
      <c r="AJ968" s="111"/>
    </row>
    <row r="969" spans="1:36" ht="15.7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V969" s="78"/>
      <c r="W969" s="111"/>
      <c r="X969" s="72"/>
      <c r="Y969" s="72"/>
      <c r="Z969" s="72"/>
      <c r="AA969" s="72"/>
      <c r="AB969" s="72"/>
      <c r="AC969" s="72"/>
      <c r="AD969" s="111"/>
      <c r="AE969" s="111"/>
      <c r="AF969" s="111"/>
      <c r="AG969" s="111"/>
      <c r="AH969" s="111"/>
      <c r="AI969" s="111"/>
      <c r="AJ969" s="111"/>
    </row>
    <row r="970" spans="1:36" ht="15.7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V970" s="78"/>
      <c r="W970" s="111"/>
      <c r="X970" s="72"/>
      <c r="Y970" s="72"/>
      <c r="Z970" s="72"/>
      <c r="AA970" s="72"/>
      <c r="AB970" s="72"/>
      <c r="AC970" s="72"/>
      <c r="AD970" s="111"/>
      <c r="AE970" s="111"/>
      <c r="AF970" s="111"/>
      <c r="AG970" s="111"/>
      <c r="AH970" s="111"/>
      <c r="AI970" s="111"/>
      <c r="AJ970" s="111"/>
    </row>
    <row r="971" spans="1:36" ht="15.7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V971" s="78"/>
      <c r="W971" s="111"/>
      <c r="X971" s="72"/>
      <c r="Y971" s="72"/>
      <c r="Z971" s="72"/>
      <c r="AA971" s="72"/>
      <c r="AB971" s="72"/>
      <c r="AC971" s="72"/>
      <c r="AD971" s="111"/>
      <c r="AE971" s="111"/>
      <c r="AF971" s="111"/>
      <c r="AG971" s="111"/>
      <c r="AH971" s="111"/>
      <c r="AI971" s="111"/>
      <c r="AJ971" s="111"/>
    </row>
    <row r="972" spans="1:36" ht="15.7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V972" s="78"/>
      <c r="W972" s="111"/>
      <c r="X972" s="72"/>
      <c r="Y972" s="72"/>
      <c r="Z972" s="72"/>
      <c r="AA972" s="72"/>
      <c r="AB972" s="72"/>
      <c r="AC972" s="72"/>
      <c r="AD972" s="111"/>
      <c r="AE972" s="111"/>
      <c r="AF972" s="111"/>
      <c r="AG972" s="111"/>
      <c r="AH972" s="111"/>
      <c r="AI972" s="111"/>
      <c r="AJ972" s="111"/>
    </row>
    <row r="973" spans="1:36" ht="15.7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V973" s="78"/>
      <c r="W973" s="111"/>
      <c r="X973" s="72"/>
      <c r="Y973" s="72"/>
      <c r="Z973" s="72"/>
      <c r="AA973" s="72"/>
      <c r="AB973" s="72"/>
      <c r="AC973" s="72"/>
      <c r="AD973" s="111"/>
      <c r="AE973" s="111"/>
      <c r="AF973" s="111"/>
      <c r="AG973" s="111"/>
      <c r="AH973" s="111"/>
      <c r="AI973" s="111"/>
      <c r="AJ973" s="111"/>
    </row>
    <row r="974" spans="1:36" ht="15.7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V974" s="78"/>
      <c r="W974" s="111"/>
      <c r="X974" s="72"/>
      <c r="Y974" s="72"/>
      <c r="Z974" s="72"/>
      <c r="AA974" s="72"/>
      <c r="AB974" s="72"/>
      <c r="AC974" s="72"/>
      <c r="AD974" s="111"/>
      <c r="AE974" s="111"/>
      <c r="AF974" s="111"/>
      <c r="AG974" s="111"/>
      <c r="AH974" s="111"/>
      <c r="AI974" s="111"/>
      <c r="AJ974" s="111"/>
    </row>
    <row r="975" spans="1:36" ht="15.7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V975" s="78"/>
      <c r="W975" s="111"/>
      <c r="X975" s="72"/>
      <c r="Y975" s="72"/>
      <c r="Z975" s="72"/>
      <c r="AA975" s="72"/>
      <c r="AB975" s="72"/>
      <c r="AC975" s="72"/>
      <c r="AD975" s="111"/>
      <c r="AE975" s="111"/>
      <c r="AF975" s="111"/>
      <c r="AG975" s="111"/>
      <c r="AH975" s="111"/>
      <c r="AI975" s="111"/>
      <c r="AJ975" s="111"/>
    </row>
    <row r="976" spans="1:36" ht="15.7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V976" s="78"/>
      <c r="W976" s="111"/>
      <c r="X976" s="72"/>
      <c r="Y976" s="72"/>
      <c r="Z976" s="72"/>
      <c r="AA976" s="72"/>
      <c r="AB976" s="72"/>
      <c r="AC976" s="72"/>
      <c r="AD976" s="111"/>
      <c r="AE976" s="111"/>
      <c r="AF976" s="111"/>
      <c r="AG976" s="111"/>
      <c r="AH976" s="111"/>
      <c r="AI976" s="111"/>
      <c r="AJ976" s="111"/>
    </row>
    <row r="977" spans="1:36" ht="15.7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V977" s="78"/>
      <c r="W977" s="111"/>
      <c r="X977" s="72"/>
      <c r="Y977" s="72"/>
      <c r="Z977" s="72"/>
      <c r="AA977" s="72"/>
      <c r="AB977" s="72"/>
      <c r="AC977" s="72"/>
      <c r="AD977" s="111"/>
      <c r="AE977" s="111"/>
      <c r="AF977" s="111"/>
      <c r="AG977" s="111"/>
      <c r="AH977" s="111"/>
      <c r="AI977" s="111"/>
      <c r="AJ977" s="111"/>
    </row>
    <row r="978" spans="1:36" ht="15.7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V978" s="78"/>
      <c r="W978" s="111"/>
      <c r="X978" s="72"/>
      <c r="Y978" s="72"/>
      <c r="Z978" s="72"/>
      <c r="AA978" s="72"/>
      <c r="AB978" s="72"/>
      <c r="AC978" s="72"/>
      <c r="AD978" s="111"/>
      <c r="AE978" s="111"/>
      <c r="AF978" s="111"/>
      <c r="AG978" s="111"/>
      <c r="AH978" s="111"/>
      <c r="AI978" s="111"/>
      <c r="AJ978" s="111"/>
    </row>
    <row r="979" spans="1:36" ht="15.7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V979" s="78"/>
      <c r="W979" s="111"/>
      <c r="X979" s="72"/>
      <c r="Y979" s="72"/>
      <c r="Z979" s="72"/>
      <c r="AA979" s="72"/>
      <c r="AB979" s="72"/>
      <c r="AC979" s="72"/>
      <c r="AD979" s="111"/>
      <c r="AE979" s="111"/>
      <c r="AF979" s="111"/>
      <c r="AG979" s="111"/>
      <c r="AH979" s="111"/>
      <c r="AI979" s="111"/>
      <c r="AJ979" s="111"/>
    </row>
    <row r="980" spans="1:36" ht="15.7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V980" s="78"/>
      <c r="W980" s="111"/>
      <c r="X980" s="72"/>
      <c r="Y980" s="72"/>
      <c r="Z980" s="72"/>
      <c r="AA980" s="72"/>
      <c r="AB980" s="72"/>
      <c r="AC980" s="72"/>
      <c r="AD980" s="111"/>
      <c r="AE980" s="111"/>
      <c r="AF980" s="111"/>
      <c r="AG980" s="111"/>
      <c r="AH980" s="111"/>
      <c r="AI980" s="111"/>
      <c r="AJ980" s="111"/>
    </row>
    <row r="981" spans="1:36" ht="15.7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V981" s="78"/>
      <c r="W981" s="111"/>
      <c r="X981" s="72"/>
      <c r="Y981" s="72"/>
      <c r="Z981" s="72"/>
      <c r="AA981" s="72"/>
      <c r="AB981" s="72"/>
      <c r="AC981" s="72"/>
      <c r="AD981" s="111"/>
      <c r="AE981" s="111"/>
      <c r="AF981" s="111"/>
      <c r="AG981" s="111"/>
      <c r="AH981" s="111"/>
      <c r="AI981" s="111"/>
      <c r="AJ981" s="111"/>
    </row>
    <row r="982" spans="1:36" ht="15.7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V982" s="78"/>
      <c r="W982" s="111"/>
      <c r="X982" s="72"/>
      <c r="Y982" s="72"/>
      <c r="Z982" s="72"/>
      <c r="AA982" s="72"/>
      <c r="AB982" s="72"/>
      <c r="AC982" s="72"/>
      <c r="AD982" s="111"/>
      <c r="AE982" s="111"/>
      <c r="AF982" s="111"/>
      <c r="AG982" s="111"/>
      <c r="AH982" s="111"/>
      <c r="AI982" s="111"/>
      <c r="AJ982" s="111"/>
    </row>
    <row r="983" spans="1:36" ht="15.7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V983" s="78"/>
      <c r="W983" s="111"/>
      <c r="X983" s="72"/>
      <c r="Y983" s="72"/>
      <c r="Z983" s="72"/>
      <c r="AA983" s="72"/>
      <c r="AB983" s="72"/>
      <c r="AC983" s="72"/>
      <c r="AD983" s="111"/>
      <c r="AE983" s="111"/>
      <c r="AF983" s="111"/>
      <c r="AG983" s="111"/>
      <c r="AH983" s="111"/>
      <c r="AI983" s="111"/>
      <c r="AJ983" s="111"/>
    </row>
    <row r="984" spans="1:36" ht="15.7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V984" s="78"/>
      <c r="W984" s="111"/>
      <c r="X984" s="72"/>
      <c r="Y984" s="72"/>
      <c r="Z984" s="72"/>
      <c r="AA984" s="72"/>
      <c r="AB984" s="72"/>
      <c r="AC984" s="72"/>
      <c r="AD984" s="111"/>
      <c r="AE984" s="111"/>
      <c r="AF984" s="111"/>
      <c r="AG984" s="111"/>
      <c r="AH984" s="111"/>
      <c r="AI984" s="111"/>
      <c r="AJ984" s="111"/>
    </row>
    <row r="985" spans="1:36" ht="15.7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V985" s="78"/>
      <c r="W985" s="111"/>
      <c r="X985" s="72"/>
      <c r="Y985" s="72"/>
      <c r="Z985" s="72"/>
      <c r="AA985" s="72"/>
      <c r="AB985" s="72"/>
      <c r="AC985" s="72"/>
      <c r="AD985" s="111"/>
      <c r="AE985" s="111"/>
      <c r="AF985" s="111"/>
      <c r="AG985" s="111"/>
      <c r="AH985" s="111"/>
      <c r="AI985" s="111"/>
      <c r="AJ985" s="111"/>
    </row>
    <row r="986" spans="1:36" ht="15.7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V986" s="78"/>
      <c r="W986" s="111"/>
      <c r="X986" s="72"/>
      <c r="Y986" s="72"/>
      <c r="Z986" s="72"/>
      <c r="AA986" s="72"/>
      <c r="AB986" s="72"/>
      <c r="AC986" s="72"/>
      <c r="AD986" s="111"/>
      <c r="AE986" s="111"/>
      <c r="AF986" s="111"/>
      <c r="AG986" s="111"/>
      <c r="AH986" s="111"/>
      <c r="AI986" s="111"/>
      <c r="AJ986" s="111"/>
    </row>
    <row r="987" spans="1:36" ht="15.7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V987" s="78"/>
      <c r="W987" s="111"/>
      <c r="X987" s="72"/>
      <c r="Y987" s="72"/>
      <c r="Z987" s="72"/>
      <c r="AA987" s="72"/>
      <c r="AB987" s="72"/>
      <c r="AC987" s="72"/>
      <c r="AD987" s="111"/>
      <c r="AE987" s="111"/>
      <c r="AF987" s="111"/>
      <c r="AG987" s="111"/>
      <c r="AH987" s="111"/>
      <c r="AI987" s="111"/>
      <c r="AJ987" s="111"/>
    </row>
    <row r="988" spans="1:36" ht="15.7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V988" s="78"/>
      <c r="W988" s="111"/>
      <c r="X988" s="72"/>
      <c r="Y988" s="72"/>
      <c r="Z988" s="72"/>
      <c r="AA988" s="72"/>
      <c r="AB988" s="72"/>
      <c r="AC988" s="72"/>
      <c r="AD988" s="111"/>
      <c r="AE988" s="111"/>
      <c r="AF988" s="111"/>
      <c r="AG988" s="111"/>
      <c r="AH988" s="111"/>
      <c r="AI988" s="111"/>
      <c r="AJ988" s="111"/>
    </row>
    <row r="989" spans="1:36" ht="15.7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V989" s="78"/>
      <c r="W989" s="111"/>
      <c r="X989" s="72"/>
      <c r="Y989" s="72"/>
      <c r="Z989" s="72"/>
      <c r="AA989" s="72"/>
      <c r="AB989" s="72"/>
      <c r="AC989" s="72"/>
      <c r="AD989" s="111"/>
      <c r="AE989" s="111"/>
      <c r="AF989" s="111"/>
      <c r="AG989" s="111"/>
      <c r="AH989" s="111"/>
      <c r="AI989" s="111"/>
      <c r="AJ989" s="111"/>
    </row>
    <row r="990" spans="1:36" ht="15.7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V990" s="78"/>
      <c r="W990" s="111"/>
      <c r="X990" s="72"/>
      <c r="Y990" s="72"/>
      <c r="Z990" s="72"/>
      <c r="AA990" s="72"/>
      <c r="AB990" s="72"/>
      <c r="AC990" s="72"/>
      <c r="AD990" s="111"/>
      <c r="AE990" s="111"/>
      <c r="AF990" s="111"/>
      <c r="AG990" s="111"/>
      <c r="AH990" s="111"/>
      <c r="AI990" s="111"/>
      <c r="AJ990" s="111"/>
    </row>
    <row r="991" spans="1:36" ht="15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V991" s="78"/>
      <c r="W991" s="111"/>
      <c r="X991" s="72"/>
      <c r="Y991" s="72"/>
      <c r="Z991" s="72"/>
      <c r="AA991" s="72"/>
      <c r="AB991" s="72"/>
      <c r="AC991" s="72"/>
      <c r="AD991" s="111"/>
      <c r="AE991" s="111"/>
      <c r="AF991" s="111"/>
      <c r="AG991" s="111"/>
      <c r="AH991" s="111"/>
      <c r="AI991" s="111"/>
      <c r="AJ991" s="111"/>
    </row>
    <row r="992" spans="1:36" ht="15.7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V992" s="78"/>
      <c r="W992" s="111"/>
      <c r="X992" s="72"/>
      <c r="Y992" s="72"/>
      <c r="Z992" s="72"/>
      <c r="AA992" s="72"/>
      <c r="AB992" s="72"/>
      <c r="AC992" s="72"/>
      <c r="AD992" s="111"/>
      <c r="AE992" s="111"/>
      <c r="AF992" s="111"/>
      <c r="AG992" s="111"/>
      <c r="AH992" s="111"/>
      <c r="AI992" s="111"/>
      <c r="AJ992" s="111"/>
    </row>
    <row r="993" spans="1:36" ht="15.75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V993" s="78"/>
      <c r="W993" s="111"/>
      <c r="X993" s="72"/>
      <c r="Y993" s="72"/>
      <c r="Z993" s="72"/>
      <c r="AA993" s="72"/>
      <c r="AB993" s="72"/>
      <c r="AC993" s="72"/>
      <c r="AD993" s="111"/>
      <c r="AE993" s="111"/>
      <c r="AF993" s="111"/>
      <c r="AG993" s="111"/>
      <c r="AH993" s="111"/>
      <c r="AI993" s="111"/>
      <c r="AJ993" s="111"/>
    </row>
    <row r="994" spans="1:36" ht="15.75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V994" s="78"/>
      <c r="W994" s="111"/>
      <c r="X994" s="72"/>
      <c r="Y994" s="72"/>
      <c r="Z994" s="72"/>
      <c r="AA994" s="72"/>
      <c r="AB994" s="72"/>
      <c r="AC994" s="72"/>
      <c r="AD994" s="111"/>
      <c r="AE994" s="111"/>
      <c r="AF994" s="111"/>
      <c r="AG994" s="111"/>
      <c r="AH994" s="111"/>
      <c r="AI994" s="111"/>
      <c r="AJ994" s="111"/>
    </row>
    <row r="995" spans="1:36" ht="15.75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V995" s="78"/>
      <c r="W995" s="111"/>
      <c r="X995" s="72"/>
      <c r="Y995" s="72"/>
      <c r="Z995" s="72"/>
      <c r="AA995" s="72"/>
      <c r="AB995" s="72"/>
      <c r="AC995" s="72"/>
      <c r="AD995" s="111"/>
      <c r="AE995" s="111"/>
      <c r="AF995" s="111"/>
      <c r="AG995" s="111"/>
      <c r="AH995" s="111"/>
      <c r="AI995" s="111"/>
      <c r="AJ995" s="111"/>
    </row>
    <row r="996" spans="1:36" ht="15.75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V996" s="78"/>
      <c r="W996" s="111"/>
      <c r="X996" s="72"/>
      <c r="Y996" s="72"/>
      <c r="Z996" s="72"/>
      <c r="AA996" s="72"/>
      <c r="AB996" s="72"/>
      <c r="AC996" s="72"/>
      <c r="AD996" s="111"/>
      <c r="AE996" s="111"/>
      <c r="AF996" s="111"/>
      <c r="AG996" s="111"/>
      <c r="AH996" s="111"/>
      <c r="AI996" s="111"/>
      <c r="AJ996" s="111"/>
    </row>
    <row r="997" spans="1:36" ht="15.75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V997" s="78"/>
      <c r="W997" s="111"/>
      <c r="X997" s="72"/>
      <c r="Y997" s="72"/>
      <c r="Z997" s="72"/>
      <c r="AA997" s="72"/>
      <c r="AB997" s="72"/>
      <c r="AC997" s="72"/>
      <c r="AD997" s="111"/>
      <c r="AE997" s="111"/>
      <c r="AF997" s="111"/>
      <c r="AG997" s="111"/>
      <c r="AH997" s="111"/>
      <c r="AI997" s="111"/>
      <c r="AJ997" s="111"/>
    </row>
    <row r="998" spans="1:36" ht="15.75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V998" s="78"/>
      <c r="W998" s="111"/>
      <c r="X998" s="72"/>
      <c r="Y998" s="72"/>
      <c r="Z998" s="72"/>
      <c r="AA998" s="72"/>
      <c r="AB998" s="72"/>
      <c r="AC998" s="72"/>
      <c r="AD998" s="111"/>
      <c r="AE998" s="111"/>
      <c r="AF998" s="111"/>
      <c r="AG998" s="111"/>
      <c r="AH998" s="111"/>
      <c r="AI998" s="111"/>
      <c r="AJ998" s="111"/>
    </row>
    <row r="999" spans="1:36" ht="15.75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V999" s="78"/>
      <c r="W999" s="111"/>
      <c r="X999" s="72"/>
      <c r="Y999" s="72"/>
      <c r="Z999" s="72"/>
      <c r="AA999" s="72"/>
      <c r="AB999" s="72"/>
      <c r="AC999" s="72"/>
      <c r="AD999" s="111"/>
      <c r="AE999" s="111"/>
      <c r="AF999" s="111"/>
      <c r="AG999" s="111"/>
      <c r="AH999" s="111"/>
      <c r="AI999" s="111"/>
      <c r="AJ999" s="111"/>
    </row>
    <row r="1000" spans="1:36" ht="15.75" customHeight="1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V1000" s="78"/>
      <c r="W1000" s="111"/>
      <c r="X1000" s="72"/>
      <c r="Y1000" s="72"/>
      <c r="Z1000" s="72"/>
      <c r="AA1000" s="72"/>
      <c r="AB1000" s="72"/>
      <c r="AC1000" s="72"/>
      <c r="AD1000" s="111"/>
      <c r="AE1000" s="111"/>
      <c r="AF1000" s="111"/>
      <c r="AG1000" s="111"/>
      <c r="AH1000" s="111"/>
      <c r="AI1000" s="111"/>
      <c r="AJ1000" s="111"/>
    </row>
    <row r="1001" spans="1:36" ht="15.75" customHeight="1" x14ac:dyDescent="0.25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V1001" s="78"/>
      <c r="W1001" s="111"/>
      <c r="X1001" s="72"/>
      <c r="Y1001" s="72"/>
      <c r="Z1001" s="72"/>
      <c r="AA1001" s="72"/>
      <c r="AB1001" s="72"/>
      <c r="AC1001" s="72"/>
      <c r="AD1001" s="111"/>
      <c r="AE1001" s="111"/>
      <c r="AF1001" s="111"/>
      <c r="AG1001" s="111"/>
      <c r="AH1001" s="111"/>
      <c r="AI1001" s="111"/>
      <c r="AJ1001" s="111"/>
    </row>
    <row r="1002" spans="1:36" ht="15.75" customHeight="1" x14ac:dyDescent="0.25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V1002" s="78"/>
      <c r="W1002" s="111"/>
      <c r="X1002" s="72"/>
      <c r="Y1002" s="72"/>
      <c r="Z1002" s="72"/>
      <c r="AA1002" s="72"/>
      <c r="AB1002" s="72"/>
      <c r="AC1002" s="72"/>
      <c r="AD1002" s="111"/>
      <c r="AE1002" s="111"/>
      <c r="AF1002" s="111"/>
      <c r="AG1002" s="111"/>
      <c r="AH1002" s="111"/>
      <c r="AI1002" s="111"/>
      <c r="AJ1002" s="111"/>
    </row>
  </sheetData>
  <sheetProtection algorithmName="SHA-512" hashValue="9A8N9FPoxN5ohoJB40E4TZ+057uxVanOQJXMO2CZHkl2WqyOGZDJ+Eg0RNOiVd4nf0/qBZJs7S7QaQRKSqZ7bQ==" saltValue="GclP6X4GU++/YUoeDf7ETw==" spinCount="100000" sheet="1" objects="1" scenarios="1" formatCells="0" formatColumns="0" formatRows="0"/>
  <mergeCells count="155">
    <mergeCell ref="F8:G9"/>
    <mergeCell ref="P100:T102"/>
    <mergeCell ref="I160:I161"/>
    <mergeCell ref="B155:C155"/>
    <mergeCell ref="H160:H161"/>
    <mergeCell ref="B165:C165"/>
    <mergeCell ref="B166:C166"/>
    <mergeCell ref="B167:C167"/>
    <mergeCell ref="B168:C168"/>
    <mergeCell ref="O11:O12"/>
    <mergeCell ref="P11:P12"/>
    <mergeCell ref="G104:G105"/>
    <mergeCell ref="H104:H105"/>
    <mergeCell ref="I104:I105"/>
    <mergeCell ref="I132:I133"/>
    <mergeCell ref="P9:R10"/>
    <mergeCell ref="F132:F133"/>
    <mergeCell ref="G132:G133"/>
    <mergeCell ref="H132:H133"/>
    <mergeCell ref="B128:C128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A160:A161"/>
    <mergeCell ref="B160:C161"/>
    <mergeCell ref="D160:D161"/>
    <mergeCell ref="E160:E161"/>
    <mergeCell ref="F160:F161"/>
    <mergeCell ref="G160:G161"/>
    <mergeCell ref="B162:C162"/>
    <mergeCell ref="B156:C156"/>
    <mergeCell ref="B208:C208"/>
    <mergeCell ref="B192:C192"/>
    <mergeCell ref="B193:C193"/>
    <mergeCell ref="B194:C194"/>
    <mergeCell ref="B195:C195"/>
    <mergeCell ref="B196:C196"/>
    <mergeCell ref="A188:A189"/>
    <mergeCell ref="B188:C189"/>
    <mergeCell ref="D188:D189"/>
    <mergeCell ref="E188:E189"/>
    <mergeCell ref="F188:F189"/>
    <mergeCell ref="G188:G189"/>
    <mergeCell ref="B190:C190"/>
    <mergeCell ref="B191:C191"/>
    <mergeCell ref="B163:C163"/>
    <mergeCell ref="B164:C164"/>
    <mergeCell ref="B209:C209"/>
    <mergeCell ref="B210:C210"/>
    <mergeCell ref="B211:C211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184:C184"/>
    <mergeCell ref="I188:I189"/>
    <mergeCell ref="B183:C183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81:C181"/>
    <mergeCell ref="B182:C182"/>
    <mergeCell ref="B172:C172"/>
    <mergeCell ref="B173:C173"/>
    <mergeCell ref="B178:C178"/>
    <mergeCell ref="B179:C179"/>
    <mergeCell ref="B174:C174"/>
    <mergeCell ref="B177:C177"/>
    <mergeCell ref="B180:C180"/>
    <mergeCell ref="B170:C170"/>
    <mergeCell ref="B171:C171"/>
    <mergeCell ref="C11:C12"/>
    <mergeCell ref="D11:D12"/>
    <mergeCell ref="B134:C134"/>
    <mergeCell ref="B135:C135"/>
    <mergeCell ref="B136:C136"/>
    <mergeCell ref="B137:C137"/>
    <mergeCell ref="B138:C138"/>
    <mergeCell ref="B169:C169"/>
    <mergeCell ref="B123:C123"/>
    <mergeCell ref="B124:C124"/>
    <mergeCell ref="B125:C125"/>
    <mergeCell ref="B139:C139"/>
    <mergeCell ref="B140:C140"/>
    <mergeCell ref="A30:A45"/>
    <mergeCell ref="A47:A62"/>
    <mergeCell ref="A64:A79"/>
    <mergeCell ref="A81:A96"/>
    <mergeCell ref="A104:A105"/>
    <mergeCell ref="D104:D105"/>
    <mergeCell ref="B104:C105"/>
    <mergeCell ref="B212:C212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26:C126"/>
    <mergeCell ref="B127:C127"/>
    <mergeCell ref="A130:B130"/>
    <mergeCell ref="A132:A133"/>
    <mergeCell ref="B132:C133"/>
    <mergeCell ref="D132:D133"/>
    <mergeCell ref="B175:C175"/>
    <mergeCell ref="B176:C176"/>
    <mergeCell ref="A11:A12"/>
    <mergeCell ref="B11:B12"/>
    <mergeCell ref="E132:E133"/>
    <mergeCell ref="B114:C114"/>
    <mergeCell ref="H188:H189"/>
    <mergeCell ref="B1:F1"/>
    <mergeCell ref="Q11:Q12"/>
    <mergeCell ref="B3:F3"/>
    <mergeCell ref="E7:H7"/>
    <mergeCell ref="M9:O9"/>
    <mergeCell ref="K11:K12"/>
    <mergeCell ref="L11:L12"/>
    <mergeCell ref="M11:M12"/>
    <mergeCell ref="N11:N12"/>
    <mergeCell ref="G11:G12"/>
    <mergeCell ref="H11:H12"/>
    <mergeCell ref="I11:I12"/>
    <mergeCell ref="J11:J12"/>
    <mergeCell ref="B2:F2"/>
    <mergeCell ref="E11:E12"/>
    <mergeCell ref="F11:F12"/>
    <mergeCell ref="E104:E105"/>
    <mergeCell ref="F104:F105"/>
    <mergeCell ref="A13:A28"/>
  </mergeCells>
  <phoneticPr fontId="44" type="noConversion"/>
  <conditionalFormatting sqref="J106:J128">
    <cfRule type="containsText" dxfId="39" priority="59" operator="containsText" text="Error">
      <formula>NOT(ISERROR(SEARCH("Error",J106)))</formula>
    </cfRule>
  </conditionalFormatting>
  <conditionalFormatting sqref="D129">
    <cfRule type="cellIs" dxfId="38" priority="57" operator="lessThan">
      <formula>0</formula>
    </cfRule>
    <cfRule type="cellIs" dxfId="37" priority="58" operator="greaterThan">
      <formula>0</formula>
    </cfRule>
  </conditionalFormatting>
  <conditionalFormatting sqref="E129:H129">
    <cfRule type="cellIs" dxfId="36" priority="55" operator="lessThan">
      <formula>0</formula>
    </cfRule>
    <cfRule type="cellIs" dxfId="35" priority="56" operator="greaterThan">
      <formula>0</formula>
    </cfRule>
  </conditionalFormatting>
  <conditionalFormatting sqref="D157">
    <cfRule type="cellIs" dxfId="34" priority="52" operator="lessThan">
      <formula>0</formula>
    </cfRule>
    <cfRule type="cellIs" dxfId="33" priority="53" operator="greaterThan">
      <formula>0</formula>
    </cfRule>
  </conditionalFormatting>
  <conditionalFormatting sqref="E157:G157">
    <cfRule type="cellIs" dxfId="32" priority="50" operator="lessThan">
      <formula>0</formula>
    </cfRule>
    <cfRule type="cellIs" dxfId="31" priority="51" operator="greaterThan">
      <formula>0</formula>
    </cfRule>
  </conditionalFormatting>
  <conditionalFormatting sqref="D185">
    <cfRule type="cellIs" dxfId="30" priority="47" operator="lessThan">
      <formula>0</formula>
    </cfRule>
    <cfRule type="cellIs" dxfId="29" priority="48" operator="greaterThan">
      <formula>0</formula>
    </cfRule>
  </conditionalFormatting>
  <conditionalFormatting sqref="E185:G185">
    <cfRule type="cellIs" dxfId="28" priority="45" operator="lessThan">
      <formula>0</formula>
    </cfRule>
    <cfRule type="cellIs" dxfId="27" priority="46" operator="greaterThan">
      <formula>0</formula>
    </cfRule>
  </conditionalFormatting>
  <conditionalFormatting sqref="D213">
    <cfRule type="cellIs" dxfId="26" priority="42" operator="lessThan">
      <formula>0</formula>
    </cfRule>
    <cfRule type="cellIs" dxfId="25" priority="43" operator="greaterThan">
      <formula>0</formula>
    </cfRule>
  </conditionalFormatting>
  <conditionalFormatting sqref="E213:G213">
    <cfRule type="cellIs" dxfId="24" priority="40" operator="lessThan">
      <formula>0</formula>
    </cfRule>
    <cfRule type="cellIs" dxfId="23" priority="41" operator="greaterThan">
      <formula>0</formula>
    </cfRule>
  </conditionalFormatting>
  <conditionalFormatting sqref="I127">
    <cfRule type="containsText" dxfId="22" priority="39" operator="containsText" text="ERROR, excede los límites de gastos no vinculados (3% del monto total del proyecto o $500 mil)">
      <formula>NOT(ISERROR(SEARCH("ERROR, excede los límites de gastos no vinculados (3% del monto total del proyecto o $500 mil)",I127)))</formula>
    </cfRule>
  </conditionalFormatting>
  <conditionalFormatting sqref="I122">
    <cfRule type="containsText" dxfId="21" priority="38" operator="containsText" text="ERROR, Gastos Corrientes superiores al 40% del ANR">
      <formula>NOT(ISERROR(SEARCH("ERROR, Gastos Corrientes superiores al 40% del ANR",I122)))</formula>
    </cfRule>
  </conditionalFormatting>
  <conditionalFormatting sqref="K109">
    <cfRule type="containsText" dxfId="20" priority="24" operator="containsText" text="Error en sumatoria de gastos de capital">
      <formula>NOT(ISERROR(SEARCH("Error en sumatoria de gastos de capital",K109)))</formula>
    </cfRule>
  </conditionalFormatting>
  <conditionalFormatting sqref="K122">
    <cfRule type="containsText" dxfId="19" priority="23" operator="containsText" text="Error en sumatoria de gastos de capital">
      <formula>NOT(ISERROR(SEARCH("Error en sumatoria de gastos de capital",K122)))</formula>
    </cfRule>
  </conditionalFormatting>
  <conditionalFormatting sqref="K127">
    <cfRule type="containsText" dxfId="18" priority="22" operator="containsText" text="Error en sumatoria de gastos de género">
      <formula>NOT(ISERROR(SEARCH("Error en sumatoria de gastos de género",K127)))</formula>
    </cfRule>
  </conditionalFormatting>
  <conditionalFormatting sqref="J134:J156">
    <cfRule type="containsText" dxfId="17" priority="21" operator="containsText" text="Error">
      <formula>NOT(ISERROR(SEARCH("Error",J134)))</formula>
    </cfRule>
  </conditionalFormatting>
  <conditionalFormatting sqref="J162:J184">
    <cfRule type="containsText" dxfId="16" priority="20" operator="containsText" text="Error">
      <formula>NOT(ISERROR(SEARCH("Error",J162)))</formula>
    </cfRule>
  </conditionalFormatting>
  <conditionalFormatting sqref="J190:J212">
    <cfRule type="containsText" dxfId="15" priority="19" operator="containsText" text="Error">
      <formula>NOT(ISERROR(SEARCH("Error",J190)))</formula>
    </cfRule>
  </conditionalFormatting>
  <conditionalFormatting sqref="H213">
    <cfRule type="cellIs" dxfId="14" priority="9" operator="lessThan">
      <formula>0</formula>
    </cfRule>
    <cfRule type="cellIs" dxfId="13" priority="10" operator="greaterThan">
      <formula>0</formula>
    </cfRule>
  </conditionalFormatting>
  <conditionalFormatting sqref="H157">
    <cfRule type="cellIs" dxfId="12" priority="17" operator="lessThan">
      <formula>0</formula>
    </cfRule>
    <cfRule type="cellIs" dxfId="11" priority="18" operator="greaterThan">
      <formula>0</formula>
    </cfRule>
  </conditionalFormatting>
  <conditionalFormatting sqref="H185">
    <cfRule type="cellIs" dxfId="10" priority="11" operator="lessThan">
      <formula>0</formula>
    </cfRule>
    <cfRule type="cellIs" dxfId="9" priority="12" operator="greaterThan">
      <formula>0</formula>
    </cfRule>
  </conditionalFormatting>
  <conditionalFormatting sqref="I155">
    <cfRule type="containsText" dxfId="8" priority="5" operator="containsText" text="ERROR, excede los límites de gastos no vinculados (3% del monto total del proyecto o $500 mil)">
      <formula>NOT(ISERROR(SEARCH("ERROR, excede los límites de gastos no vinculados (3% del monto total del proyecto o $500 mil)",I155)))</formula>
    </cfRule>
  </conditionalFormatting>
  <conditionalFormatting sqref="I183">
    <cfRule type="containsText" dxfId="7" priority="4" operator="containsText" text="ERROR, excede los límites de gastos no vinculados (3% del monto total del proyecto o $500 mil)">
      <formula>NOT(ISERROR(SEARCH("ERROR, excede los límites de gastos no vinculados (3% del monto total del proyecto o $500 mil)",I183)))</formula>
    </cfRule>
  </conditionalFormatting>
  <conditionalFormatting sqref="I211">
    <cfRule type="containsText" dxfId="6" priority="3" operator="containsText" text="ERROR, excede los límites de gastos no vinculados (3% del monto total del proyecto o $500 mil)">
      <formula>NOT(ISERROR(SEARCH("ERROR, excede los límites de gastos no vinculados (3% del monto total del proyecto o $500 mil)",I211)))</formula>
    </cfRule>
  </conditionalFormatting>
  <conditionalFormatting sqref="M99:O99">
    <cfRule type="cellIs" dxfId="5" priority="1" operator="lessThan">
      <formula>0</formula>
    </cfRule>
    <cfRule type="cellIs" dxfId="4" priority="2" operator="greaterThan">
      <formula>0</formula>
    </cfRule>
  </conditionalFormatting>
  <dataValidations count="3">
    <dataValidation type="list" allowBlank="1" showInputMessage="1" showErrorMessage="1" prompt="OPTAR - Optar por la unidad de medida correspondiente. Si se opta por la categoría &quot;Otra&quot;, por favor detallar en la última columna &quot;Comentarios&quot;." sqref="K13:K28 K30:K45 K47:K62 K64:K79 K81:K96">
      <formula1>"Metros,Kilos,Gramos,Litros,Hs.hombre,Unidad,Otra"</formula1>
    </dataValidation>
    <dataValidation type="decimal" allowBlank="1" showInputMessage="1" showErrorMessage="1" prompt="Atención - Escriba únicamente números positivos." sqref="N47:N62 N64:N79 N13:N28 N30:N45 N81:N96">
      <formula1>0</formula1>
      <formula2>999999999</formula2>
    </dataValidation>
    <dataValidation type="decimal" allowBlank="1" showInputMessage="1" showErrorMessage="1" errorTitle="Error" error="No se permite otros simbolos que no sean números." promptTitle="Atención" prompt="Escribir unicamente números." sqref="J13">
      <formula1>0</formula1>
      <formula2>99999999999</formula2>
    </dataValidation>
  </dataValidations>
  <printOptions horizontalCentered="1" verticalCentered="1" gridLines="1"/>
  <pageMargins left="0" right="0" top="0.63464566929133859" bottom="0" header="0" footer="0"/>
  <pageSetup paperSize="8" fitToHeight="0" orientation="landscape" cellComments="atEnd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'Plan de Trabajo'!$C$12:$C$17</xm:f>
          </x14:formula1>
          <xm:sqref>B13:B28</xm:sqref>
        </x14:dataValidation>
        <x14:dataValidation type="list" allowBlank="1" showInputMessage="1" showErrorMessage="1">
          <x14:formula1>
            <xm:f>'Plan de Trabajo'!$C$18:$C$23</xm:f>
          </x14:formula1>
          <xm:sqref>B30:B45</xm:sqref>
        </x14:dataValidation>
        <x14:dataValidation type="list" allowBlank="1" showInputMessage="1" showErrorMessage="1">
          <x14:formula1>
            <xm:f>'Plan de Trabajo'!$C$24:$C$29</xm:f>
          </x14:formula1>
          <xm:sqref>B47:B62</xm:sqref>
        </x14:dataValidation>
        <x14:dataValidation type="list" allowBlank="1" showInputMessage="1" showErrorMessage="1">
          <x14:formula1>
            <xm:f>'Plan de Trabajo'!$C$30:$C$35</xm:f>
          </x14:formula1>
          <xm:sqref>B64:B79</xm:sqref>
        </x14:dataValidation>
        <x14:dataValidation type="list" allowBlank="1" showInputMessage="1" showErrorMessage="1">
          <x14:formula1>
            <xm:f>'Plan de Trabajo'!$C$36:$C$41</xm:f>
          </x14:formula1>
          <xm:sqref>B81:B96</xm:sqref>
        </x14:dataValidation>
        <x14:dataValidation type="list" allowBlank="1" showInputMessage="1" showErrorMessage="1">
          <x14:formula1>
            <xm:f>'Plan de Trabajo'!$B$5:$B$8</xm:f>
          </x14:formula1>
          <xm:sqref>C13:C28 C30:C45 C47:C62 C64:C79 C81:C96</xm:sqref>
        </x14:dataValidation>
        <x14:dataValidation type="list" allowBlank="1" showErrorMessage="1">
          <x14:formula1>
            <xm:f>'Hoja a OCULTAR'!$A$2:$A$20</xm:f>
          </x14:formula1>
          <xm:sqref>F13</xm:sqref>
        </x14:dataValidation>
        <x14:dataValidation type="list" allowBlank="1" showErrorMessage="1">
          <x14:formula1>
            <xm:f>'Hoja a OCULTAR'!$A$2:$A$21</xm:f>
          </x14:formula1>
          <xm:sqref>F81:F96 F30:F45 F47:F62 F64:F79 F14:F28</xm:sqref>
        </x14:dataValidation>
        <x14:dataValidation type="list" allowBlank="1" showInputMessage="1" showErrorMessage="1">
          <x14:formula1>
            <xm:f>'Hoja a OCULTAR'!$C$2:$C$215</xm:f>
          </x14:formula1>
          <xm:sqref>P81:P96 P30:P45 P47:P62 P64:P79 P13:P28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3"/>
  <sheetViews>
    <sheetView workbookViewId="0">
      <selection activeCell="A49" sqref="A49"/>
    </sheetView>
  </sheetViews>
  <sheetFormatPr baseColWidth="10" defaultColWidth="14.42578125" defaultRowHeight="15" customHeight="1" x14ac:dyDescent="0.25"/>
  <cols>
    <col min="1" max="1" width="93.85546875" style="55" customWidth="1"/>
    <col min="2" max="2" width="40.85546875" customWidth="1"/>
    <col min="3" max="3" width="44.7109375" style="57" bestFit="1" customWidth="1"/>
    <col min="4" max="25" width="9.140625" customWidth="1"/>
  </cols>
  <sheetData>
    <row r="1" spans="1:25" ht="20.25" x14ac:dyDescent="0.3">
      <c r="A1" s="64" t="s">
        <v>64</v>
      </c>
      <c r="B1" s="49"/>
      <c r="C1" s="64" t="s">
        <v>294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25" x14ac:dyDescent="0.25">
      <c r="A2" s="51" t="s">
        <v>73</v>
      </c>
      <c r="B2" s="14"/>
      <c r="C2" s="58" t="s">
        <v>245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12" customHeight="1" x14ac:dyDescent="0.25">
      <c r="A3" s="51" t="s">
        <v>46</v>
      </c>
      <c r="B3" s="14"/>
      <c r="C3" s="58" t="s">
        <v>43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ht="12" customHeight="1" x14ac:dyDescent="0.25">
      <c r="A4" s="51" t="s">
        <v>47</v>
      </c>
      <c r="B4" s="14"/>
      <c r="C4" s="58" t="s">
        <v>301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5" ht="12" customHeight="1" x14ac:dyDescent="0.25">
      <c r="A5" s="51" t="s">
        <v>49</v>
      </c>
      <c r="B5" s="14"/>
      <c r="C5" s="58" t="s">
        <v>192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 spans="1:25" ht="12" customHeight="1" x14ac:dyDescent="0.25">
      <c r="A6" s="51" t="s">
        <v>50</v>
      </c>
      <c r="B6" s="14"/>
      <c r="C6" s="58" t="s">
        <v>219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ht="12" customHeight="1" x14ac:dyDescent="0.25">
      <c r="A7" s="51" t="s">
        <v>51</v>
      </c>
      <c r="B7" s="14"/>
      <c r="C7" s="58" t="s">
        <v>257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5" ht="12" customHeight="1" x14ac:dyDescent="0.25">
      <c r="A8" s="51" t="s">
        <v>145</v>
      </c>
      <c r="B8" s="14"/>
      <c r="C8" s="58" t="s">
        <v>304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25" ht="12" customHeight="1" x14ac:dyDescent="0.25">
      <c r="A9" s="84" t="s">
        <v>52</v>
      </c>
      <c r="B9" s="15"/>
      <c r="C9" s="58" t="s">
        <v>260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25" ht="12" customHeight="1" x14ac:dyDescent="0.25">
      <c r="A10" s="51" t="s">
        <v>53</v>
      </c>
      <c r="B10" s="15"/>
      <c r="C10" s="58" t="s">
        <v>310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25" x14ac:dyDescent="0.25">
      <c r="A11" s="51" t="s">
        <v>54</v>
      </c>
      <c r="B11" s="15"/>
      <c r="C11" s="58" t="s">
        <v>265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 ht="12" customHeight="1" x14ac:dyDescent="0.25">
      <c r="A12" s="51" t="s">
        <v>55</v>
      </c>
      <c r="B12" s="14"/>
      <c r="C12" s="58" t="s">
        <v>313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25" ht="12" customHeight="1" x14ac:dyDescent="0.25">
      <c r="A13" s="51" t="s">
        <v>56</v>
      </c>
      <c r="B13" s="14"/>
      <c r="C13" s="62" t="s">
        <v>320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spans="1:25" ht="23.25" customHeight="1" x14ac:dyDescent="0.25">
      <c r="A14" s="51" t="s">
        <v>367</v>
      </c>
      <c r="B14" s="14"/>
      <c r="C14" s="58" t="s">
        <v>305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25" ht="23.25" customHeight="1" x14ac:dyDescent="0.25">
      <c r="A15" s="51" t="s">
        <v>57</v>
      </c>
      <c r="B15" s="14"/>
      <c r="C15" s="58" t="s">
        <v>321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25" ht="12" customHeight="1" x14ac:dyDescent="0.25">
      <c r="A16" s="51" t="s">
        <v>65</v>
      </c>
      <c r="B16" s="14"/>
      <c r="C16" s="58" t="s">
        <v>280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5" ht="12" customHeight="1" x14ac:dyDescent="0.25">
      <c r="A17" s="51" t="s">
        <v>144</v>
      </c>
      <c r="B17" s="14"/>
      <c r="C17" s="58" t="s">
        <v>148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2" customHeight="1" x14ac:dyDescent="0.25">
      <c r="A18" s="51" t="s">
        <v>59</v>
      </c>
      <c r="B18" s="14"/>
      <c r="C18" s="58" t="s">
        <v>243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1:25" ht="28.5" customHeight="1" x14ac:dyDescent="0.25">
      <c r="A19" s="52" t="s">
        <v>146</v>
      </c>
      <c r="B19" s="14"/>
      <c r="C19" s="63" t="s">
        <v>344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 ht="24.75" customHeight="1" x14ac:dyDescent="0.25">
      <c r="A20" s="52" t="s">
        <v>147</v>
      </c>
      <c r="B20" s="14"/>
      <c r="C20" s="58" t="s">
        <v>149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2" customHeight="1" x14ac:dyDescent="0.25">
      <c r="A21" s="51"/>
      <c r="B21" s="14"/>
      <c r="C21" s="58" t="s">
        <v>244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ht="20.25" x14ac:dyDescent="0.3">
      <c r="A22" s="65" t="s">
        <v>66</v>
      </c>
      <c r="C22" s="58" t="s">
        <v>245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12" customHeight="1" x14ac:dyDescent="0.25">
      <c r="A23" s="51" t="s">
        <v>68</v>
      </c>
      <c r="C23" s="58" t="s">
        <v>246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ht="12" customHeight="1" x14ac:dyDescent="0.25">
      <c r="A24" s="51" t="s">
        <v>70</v>
      </c>
      <c r="C24" s="58" t="s">
        <v>150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1:25" ht="12" customHeight="1" x14ac:dyDescent="0.25">
      <c r="A25" s="53"/>
      <c r="C25" s="58" t="s">
        <v>189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spans="1:25" ht="20.25" x14ac:dyDescent="0.3">
      <c r="A26" s="65" t="s">
        <v>67</v>
      </c>
      <c r="B26" s="14"/>
      <c r="C26" s="58" t="s">
        <v>309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pans="1:25" ht="12" customHeight="1" x14ac:dyDescent="0.25">
      <c r="A27" s="54" t="s">
        <v>69</v>
      </c>
      <c r="B27" s="14"/>
      <c r="C27" s="58" t="s">
        <v>151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1:25" ht="12" customHeight="1" x14ac:dyDescent="0.25">
      <c r="A28" s="54" t="s">
        <v>71</v>
      </c>
      <c r="B28" s="14"/>
      <c r="C28" s="58" t="s">
        <v>43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1:25" ht="12" customHeight="1" x14ac:dyDescent="0.25">
      <c r="A29" s="54" t="s">
        <v>72</v>
      </c>
      <c r="B29" s="14"/>
      <c r="C29" s="58" t="s">
        <v>212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1:25" ht="12" customHeight="1" x14ac:dyDescent="0.25">
      <c r="A30" s="53"/>
      <c r="B30" s="14"/>
      <c r="C30" s="58" t="s">
        <v>283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</row>
    <row r="31" spans="1:25" ht="21.75" customHeight="1" x14ac:dyDescent="0.3">
      <c r="A31" s="65" t="s">
        <v>345</v>
      </c>
      <c r="B31" s="14"/>
      <c r="C31" s="58" t="s">
        <v>247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spans="1:25" ht="12" customHeight="1" x14ac:dyDescent="0.25">
      <c r="A32" s="67" t="s">
        <v>346</v>
      </c>
      <c r="B32" s="14"/>
      <c r="C32" s="58" t="s">
        <v>213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1:25" ht="29.25" customHeight="1" x14ac:dyDescent="0.25">
      <c r="A33" s="52" t="s">
        <v>347</v>
      </c>
      <c r="B33" s="14"/>
      <c r="C33" s="58" t="s">
        <v>299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1:25" ht="12" customHeight="1" x14ac:dyDescent="0.25">
      <c r="A34" s="67" t="s">
        <v>348</v>
      </c>
      <c r="B34" s="14"/>
      <c r="C34" s="58" t="s">
        <v>214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 x14ac:dyDescent="0.25">
      <c r="A35" s="52" t="s">
        <v>349</v>
      </c>
      <c r="B35" s="14"/>
      <c r="C35" s="58" t="s">
        <v>215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25" ht="27.75" customHeight="1" x14ac:dyDescent="0.25">
      <c r="A36" s="52" t="s">
        <v>350</v>
      </c>
      <c r="B36" s="14"/>
      <c r="C36" s="58" t="s">
        <v>190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1:25" ht="12" customHeight="1" x14ac:dyDescent="0.25">
      <c r="A37" s="68" t="s">
        <v>351</v>
      </c>
      <c r="B37" s="14"/>
      <c r="C37" s="58" t="s">
        <v>248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25" ht="12" customHeight="1" x14ac:dyDescent="0.25">
      <c r="A38" s="68" t="s">
        <v>358</v>
      </c>
      <c r="B38" s="14"/>
      <c r="C38" s="58" t="s">
        <v>249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1:25" ht="12" customHeight="1" x14ac:dyDescent="0.25">
      <c r="A39" s="85" t="s">
        <v>361</v>
      </c>
      <c r="B39" s="14"/>
      <c r="C39" s="58" t="s">
        <v>191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ht="30" customHeight="1" x14ac:dyDescent="0.25">
      <c r="A40" s="68" t="s">
        <v>357</v>
      </c>
      <c r="B40" s="14"/>
      <c r="C40" s="58" t="s">
        <v>152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 ht="23.25" customHeight="1" x14ac:dyDescent="0.25">
      <c r="A41" s="69" t="s">
        <v>352</v>
      </c>
      <c r="B41" s="14"/>
      <c r="C41" s="58" t="s">
        <v>216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1:25" ht="24.75" customHeight="1" x14ac:dyDescent="0.25">
      <c r="A42" s="69" t="s">
        <v>353</v>
      </c>
      <c r="B42" s="14"/>
      <c r="C42" s="58" t="s">
        <v>300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3" spans="1:25" ht="24" x14ac:dyDescent="0.25">
      <c r="A43" s="69" t="s">
        <v>354</v>
      </c>
      <c r="B43" s="14"/>
      <c r="C43" s="58" t="s">
        <v>250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 ht="27.75" customHeight="1" x14ac:dyDescent="0.25">
      <c r="A44" s="69" t="s">
        <v>355</v>
      </c>
      <c r="B44" s="14"/>
      <c r="C44" s="58" t="s">
        <v>153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1:25" ht="25.5" customHeight="1" x14ac:dyDescent="0.25">
      <c r="A45" s="69" t="s">
        <v>356</v>
      </c>
      <c r="B45" s="14"/>
      <c r="C45" s="58" t="s">
        <v>301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5" ht="24" customHeight="1" x14ac:dyDescent="0.25">
      <c r="A46" s="71">
        <v>0</v>
      </c>
      <c r="B46" s="14"/>
      <c r="C46" s="58" t="s">
        <v>217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</row>
    <row r="47" spans="1:25" ht="12" customHeight="1" x14ac:dyDescent="0.25">
      <c r="A47" s="69" t="s">
        <v>359</v>
      </c>
      <c r="B47" s="14"/>
      <c r="C47" s="58" t="s">
        <v>251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spans="1:25" ht="12" customHeight="1" x14ac:dyDescent="0.25">
      <c r="B48" s="14"/>
      <c r="C48" s="58" t="s">
        <v>154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spans="1:25" ht="12" customHeight="1" x14ac:dyDescent="0.25">
      <c r="A49" s="70"/>
      <c r="B49" s="14"/>
      <c r="C49" s="58" t="s">
        <v>155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</row>
    <row r="50" spans="1:25" ht="12" customHeight="1" x14ac:dyDescent="0.25">
      <c r="A50" s="53"/>
      <c r="B50" s="14"/>
      <c r="C50" s="58" t="s">
        <v>156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spans="1:25" ht="12" customHeight="1" x14ac:dyDescent="0.25">
      <c r="A51" s="53"/>
      <c r="B51" s="14"/>
      <c r="C51" s="58" t="s">
        <v>218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spans="1:25" ht="12" customHeight="1" x14ac:dyDescent="0.25">
      <c r="A52" s="53"/>
      <c r="B52" s="14"/>
      <c r="C52" s="58" t="s">
        <v>331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25" ht="12" customHeight="1" x14ac:dyDescent="0.25">
      <c r="A53" s="53"/>
      <c r="B53" s="14"/>
      <c r="C53" s="58" t="s">
        <v>302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</row>
    <row r="54" spans="1:25" ht="12" customHeight="1" x14ac:dyDescent="0.25">
      <c r="A54" s="53"/>
      <c r="B54" s="14"/>
      <c r="C54" s="58" t="s">
        <v>332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25" ht="12" customHeight="1" x14ac:dyDescent="0.25">
      <c r="A55" s="53"/>
      <c r="B55" s="14"/>
      <c r="C55" s="58" t="s">
        <v>192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25" x14ac:dyDescent="0.25">
      <c r="A56" s="53"/>
      <c r="B56" s="14"/>
      <c r="C56" s="58" t="s">
        <v>219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spans="1:25" x14ac:dyDescent="0.25">
      <c r="A57" s="53"/>
      <c r="B57" s="14"/>
      <c r="C57" s="58" t="s">
        <v>252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</row>
    <row r="58" spans="1:25" ht="12" customHeight="1" x14ac:dyDescent="0.25">
      <c r="A58" s="53"/>
      <c r="B58" s="14"/>
      <c r="C58" s="58" t="s">
        <v>193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</row>
    <row r="59" spans="1:25" ht="12" customHeight="1" x14ac:dyDescent="0.25">
      <c r="A59" s="53"/>
      <c r="B59" s="14"/>
      <c r="C59" s="58" t="s">
        <v>333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</row>
    <row r="60" spans="1:25" ht="12" customHeight="1" x14ac:dyDescent="0.25">
      <c r="A60" s="53"/>
      <c r="B60" s="14"/>
      <c r="C60" s="58" t="s">
        <v>334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</row>
    <row r="61" spans="1:25" ht="12" customHeight="1" x14ac:dyDescent="0.25">
      <c r="A61" s="53"/>
      <c r="B61" s="14"/>
      <c r="C61" s="58" t="s">
        <v>194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</row>
    <row r="62" spans="1:25" ht="12" customHeight="1" x14ac:dyDescent="0.25">
      <c r="A62" s="53"/>
      <c r="B62" s="14"/>
      <c r="C62" s="58" t="s">
        <v>157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</row>
    <row r="63" spans="1:25" ht="12" customHeight="1" x14ac:dyDescent="0.25">
      <c r="A63" s="53"/>
      <c r="B63" s="14"/>
      <c r="C63" s="58" t="s">
        <v>253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</row>
    <row r="64" spans="1:25" ht="12" customHeight="1" x14ac:dyDescent="0.25">
      <c r="A64" s="53"/>
      <c r="B64" s="14"/>
      <c r="C64" s="58" t="s">
        <v>195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</row>
    <row r="65" spans="1:25" ht="12" customHeight="1" x14ac:dyDescent="0.25">
      <c r="A65" s="53"/>
      <c r="B65" s="14"/>
      <c r="C65" s="58" t="s">
        <v>254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</row>
    <row r="66" spans="1:25" ht="12" customHeight="1" x14ac:dyDescent="0.25">
      <c r="A66" s="53"/>
      <c r="B66" s="14"/>
      <c r="C66" s="58" t="s">
        <v>158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</row>
    <row r="67" spans="1:25" ht="12" customHeight="1" x14ac:dyDescent="0.25">
      <c r="A67" s="53"/>
      <c r="B67" s="14"/>
      <c r="C67" s="58" t="s">
        <v>196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</row>
    <row r="68" spans="1:25" ht="12" customHeight="1" x14ac:dyDescent="0.25">
      <c r="A68" s="53"/>
      <c r="B68" s="14"/>
      <c r="C68" s="58" t="s">
        <v>307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</row>
    <row r="69" spans="1:25" ht="12" customHeight="1" x14ac:dyDescent="0.25">
      <c r="A69" s="53"/>
      <c r="B69" s="14"/>
      <c r="C69" s="58" t="s">
        <v>303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</row>
    <row r="70" spans="1:25" ht="12" customHeight="1" x14ac:dyDescent="0.25">
      <c r="A70" s="53"/>
      <c r="B70" s="14"/>
      <c r="C70" s="58" t="s">
        <v>159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</row>
    <row r="71" spans="1:25" ht="12" customHeight="1" x14ac:dyDescent="0.25">
      <c r="A71" s="53"/>
      <c r="B71" s="14"/>
      <c r="C71" s="58" t="s">
        <v>197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</row>
    <row r="72" spans="1:25" ht="12" customHeight="1" x14ac:dyDescent="0.25">
      <c r="A72" s="53"/>
      <c r="B72" s="14"/>
      <c r="C72" s="58" t="s">
        <v>330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</row>
    <row r="73" spans="1:25" ht="12" customHeight="1" x14ac:dyDescent="0.25">
      <c r="A73" s="53"/>
      <c r="B73" s="14"/>
      <c r="C73" s="58" t="s">
        <v>160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</row>
    <row r="74" spans="1:25" ht="12" customHeight="1" x14ac:dyDescent="0.25">
      <c r="A74" s="53"/>
      <c r="B74" s="14"/>
      <c r="C74" s="58" t="s">
        <v>255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</row>
    <row r="75" spans="1:25" ht="12" customHeight="1" x14ac:dyDescent="0.25">
      <c r="A75" s="53"/>
      <c r="B75" s="14"/>
      <c r="C75" s="58" t="s">
        <v>256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</row>
    <row r="76" spans="1:25" ht="12" customHeight="1" x14ac:dyDescent="0.25">
      <c r="A76" s="53"/>
      <c r="B76" s="14"/>
      <c r="C76" s="58" t="s">
        <v>257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</row>
    <row r="77" spans="1:25" ht="12" customHeight="1" x14ac:dyDescent="0.25">
      <c r="A77" s="53"/>
      <c r="B77" s="14"/>
      <c r="C77" s="58" t="s">
        <v>304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</row>
    <row r="78" spans="1:25" ht="12" customHeight="1" x14ac:dyDescent="0.25">
      <c r="A78" s="53"/>
      <c r="B78" s="14"/>
      <c r="C78" s="58" t="s">
        <v>258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</row>
    <row r="79" spans="1:25" ht="12" customHeight="1" x14ac:dyDescent="0.25">
      <c r="A79" s="53"/>
      <c r="B79" s="14"/>
      <c r="C79" s="58" t="s">
        <v>161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</row>
    <row r="80" spans="1:25" ht="12" customHeight="1" x14ac:dyDescent="0.25">
      <c r="A80" s="53"/>
      <c r="B80" s="14"/>
      <c r="C80" s="58" t="s">
        <v>323</v>
      </c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</row>
    <row r="81" spans="1:25" ht="12" customHeight="1" x14ac:dyDescent="0.25">
      <c r="A81" s="53"/>
      <c r="B81" s="14"/>
      <c r="C81" s="58" t="s">
        <v>284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</row>
    <row r="82" spans="1:25" ht="12" customHeight="1" x14ac:dyDescent="0.25">
      <c r="A82" s="53"/>
      <c r="B82" s="14"/>
      <c r="C82" s="58" t="s">
        <v>220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</row>
    <row r="83" spans="1:25" ht="12" customHeight="1" x14ac:dyDescent="0.25">
      <c r="A83" s="53"/>
      <c r="B83" s="14"/>
      <c r="C83" s="58" t="s">
        <v>259</v>
      </c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</row>
    <row r="84" spans="1:25" ht="12" customHeight="1" x14ac:dyDescent="0.25">
      <c r="A84" s="53"/>
      <c r="B84" s="14"/>
      <c r="C84" s="58" t="s">
        <v>260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</row>
    <row r="85" spans="1:25" ht="12" customHeight="1" x14ac:dyDescent="0.25">
      <c r="A85" s="53"/>
      <c r="B85" s="14"/>
      <c r="C85" s="58" t="s">
        <v>295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</row>
    <row r="86" spans="1:25" ht="12" customHeight="1" x14ac:dyDescent="0.25">
      <c r="A86" s="53"/>
      <c r="B86" s="14"/>
      <c r="C86" s="58" t="s">
        <v>162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</row>
    <row r="87" spans="1:25" ht="12" customHeight="1" x14ac:dyDescent="0.25">
      <c r="A87" s="53"/>
      <c r="B87" s="14"/>
      <c r="C87" s="58" t="s">
        <v>221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</row>
    <row r="88" spans="1:25" ht="12" customHeight="1" x14ac:dyDescent="0.25">
      <c r="A88" s="53"/>
      <c r="B88" s="14"/>
      <c r="C88" s="58" t="s">
        <v>163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</row>
    <row r="89" spans="1:25" ht="12" customHeight="1" x14ac:dyDescent="0.25">
      <c r="A89" s="53"/>
      <c r="B89" s="14"/>
      <c r="C89" s="58" t="s">
        <v>198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</row>
    <row r="90" spans="1:25" ht="12" customHeight="1" x14ac:dyDescent="0.25">
      <c r="A90" s="53"/>
      <c r="B90" s="14"/>
      <c r="C90" s="58" t="s">
        <v>261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</row>
    <row r="91" spans="1:25" ht="12" customHeight="1" x14ac:dyDescent="0.25">
      <c r="A91" s="53"/>
      <c r="B91" s="14"/>
      <c r="C91" s="58" t="s">
        <v>199</v>
      </c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</row>
    <row r="92" spans="1:25" x14ac:dyDescent="0.25">
      <c r="A92" s="53"/>
      <c r="B92" s="14"/>
      <c r="C92" s="58" t="s">
        <v>164</v>
      </c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</row>
    <row r="93" spans="1:25" x14ac:dyDescent="0.25">
      <c r="A93" s="53"/>
      <c r="B93" s="14"/>
      <c r="C93" s="58" t="s">
        <v>296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</row>
    <row r="94" spans="1:25" ht="12" customHeight="1" x14ac:dyDescent="0.25">
      <c r="A94" s="53"/>
      <c r="B94" s="14"/>
      <c r="C94" s="58" t="s">
        <v>165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</row>
    <row r="95" spans="1:25" ht="12" customHeight="1" x14ac:dyDescent="0.25">
      <c r="A95" s="53"/>
      <c r="B95" s="14"/>
      <c r="C95" s="58" t="s">
        <v>200</v>
      </c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</row>
    <row r="96" spans="1:25" ht="12" customHeight="1" x14ac:dyDescent="0.25">
      <c r="A96" s="53"/>
      <c r="B96" s="14"/>
      <c r="C96" s="58" t="s">
        <v>201</v>
      </c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</row>
    <row r="97" spans="1:25" ht="12" customHeight="1" x14ac:dyDescent="0.25">
      <c r="A97" s="53"/>
      <c r="B97" s="14"/>
      <c r="C97" s="58" t="s">
        <v>202</v>
      </c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</row>
    <row r="98" spans="1:25" ht="12" customHeight="1" x14ac:dyDescent="0.25">
      <c r="A98" s="53"/>
      <c r="B98" s="14"/>
      <c r="C98" s="58" t="s">
        <v>262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</row>
    <row r="99" spans="1:25" ht="12" customHeight="1" x14ac:dyDescent="0.25">
      <c r="A99" s="53"/>
      <c r="B99" s="14"/>
      <c r="C99" s="58" t="s">
        <v>310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</row>
    <row r="100" spans="1:25" ht="12" customHeight="1" x14ac:dyDescent="0.25">
      <c r="A100" s="53"/>
      <c r="B100" s="14"/>
      <c r="C100" s="58" t="s">
        <v>222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</row>
    <row r="101" spans="1:25" ht="12" customHeight="1" x14ac:dyDescent="0.25">
      <c r="A101" s="53"/>
      <c r="B101" s="14"/>
      <c r="C101" s="58" t="s">
        <v>311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</row>
    <row r="102" spans="1:25" ht="12" customHeight="1" x14ac:dyDescent="0.25">
      <c r="A102" s="53"/>
      <c r="B102" s="14"/>
      <c r="C102" s="58" t="s">
        <v>312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</row>
    <row r="103" spans="1:25" ht="12" customHeight="1" x14ac:dyDescent="0.25">
      <c r="A103" s="53"/>
      <c r="B103" s="14"/>
      <c r="C103" s="58" t="s">
        <v>263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</row>
    <row r="104" spans="1:25" ht="12" customHeight="1" x14ac:dyDescent="0.25">
      <c r="A104" s="53"/>
      <c r="B104" s="14"/>
      <c r="C104" s="58" t="s">
        <v>264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</row>
    <row r="105" spans="1:25" ht="12" customHeight="1" x14ac:dyDescent="0.25">
      <c r="A105" s="53"/>
      <c r="B105" s="14"/>
      <c r="C105" s="58" t="s">
        <v>325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</row>
    <row r="106" spans="1:25" ht="12" customHeight="1" x14ac:dyDescent="0.25">
      <c r="A106" s="53"/>
      <c r="B106" s="14"/>
      <c r="C106" s="58" t="s">
        <v>326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</row>
    <row r="107" spans="1:25" ht="12" customHeight="1" x14ac:dyDescent="0.25">
      <c r="A107" s="53"/>
      <c r="B107" s="14"/>
      <c r="C107" s="58" t="s">
        <v>223</v>
      </c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</row>
    <row r="108" spans="1:25" ht="12" customHeight="1" x14ac:dyDescent="0.25">
      <c r="A108" s="53"/>
      <c r="B108" s="14"/>
      <c r="C108" s="58" t="s">
        <v>265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</row>
    <row r="109" spans="1:25" ht="12" customHeight="1" x14ac:dyDescent="0.25">
      <c r="A109" s="53"/>
      <c r="B109" s="14"/>
      <c r="C109" s="58" t="s">
        <v>335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1:25" ht="12" customHeight="1" x14ac:dyDescent="0.25">
      <c r="A110" s="53"/>
      <c r="B110" s="14"/>
      <c r="C110" s="58" t="s">
        <v>203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</row>
    <row r="111" spans="1:25" ht="12" customHeight="1" x14ac:dyDescent="0.25">
      <c r="A111" s="53"/>
      <c r="B111" s="14"/>
      <c r="C111" s="58" t="s">
        <v>313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</row>
    <row r="112" spans="1:25" ht="12" customHeight="1" x14ac:dyDescent="0.25">
      <c r="A112" s="53"/>
      <c r="B112" s="14"/>
      <c r="C112" s="58" t="s">
        <v>224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</row>
    <row r="113" spans="1:25" ht="12" customHeight="1" x14ac:dyDescent="0.25">
      <c r="A113" s="53"/>
      <c r="B113" s="14"/>
      <c r="C113" s="58" t="s">
        <v>225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</row>
    <row r="114" spans="1:25" ht="12" customHeight="1" x14ac:dyDescent="0.25">
      <c r="A114" s="53"/>
      <c r="B114" s="14"/>
      <c r="C114" s="58" t="s">
        <v>166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</row>
    <row r="115" spans="1:25" ht="12" customHeight="1" x14ac:dyDescent="0.25">
      <c r="A115" s="53"/>
      <c r="B115" s="14"/>
      <c r="C115" s="58" t="s">
        <v>226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</row>
    <row r="116" spans="1:25" ht="12" customHeight="1" x14ac:dyDescent="0.25">
      <c r="A116" s="53"/>
      <c r="B116" s="14"/>
      <c r="C116" s="58" t="s">
        <v>285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</row>
    <row r="117" spans="1:25" ht="12" customHeight="1" x14ac:dyDescent="0.25">
      <c r="A117" s="53"/>
      <c r="B117" s="14"/>
      <c r="C117" s="58" t="s">
        <v>227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</row>
    <row r="118" spans="1:25" ht="12" customHeight="1" x14ac:dyDescent="0.25">
      <c r="A118" s="53"/>
      <c r="B118" s="14"/>
      <c r="C118" s="58" t="s">
        <v>167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</row>
    <row r="119" spans="1:25" ht="12" customHeight="1" x14ac:dyDescent="0.25">
      <c r="A119" s="53"/>
      <c r="B119" s="14"/>
      <c r="C119" s="62" t="s">
        <v>266</v>
      </c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</row>
    <row r="120" spans="1:25" ht="12" customHeight="1" x14ac:dyDescent="0.25">
      <c r="A120" s="53"/>
      <c r="B120" s="14"/>
      <c r="C120" s="58" t="s">
        <v>315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</row>
    <row r="121" spans="1:25" ht="12" customHeight="1" x14ac:dyDescent="0.25">
      <c r="A121" s="53"/>
      <c r="B121" s="14"/>
      <c r="C121" s="58" t="s">
        <v>168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</row>
    <row r="122" spans="1:25" ht="12" customHeight="1" x14ac:dyDescent="0.25">
      <c r="A122" s="53"/>
      <c r="B122" s="14"/>
      <c r="C122" s="62" t="s">
        <v>267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</row>
    <row r="123" spans="1:25" ht="12" customHeight="1" x14ac:dyDescent="0.25">
      <c r="A123" s="53"/>
      <c r="B123" s="14"/>
      <c r="C123" s="62" t="s">
        <v>268</v>
      </c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</row>
    <row r="124" spans="1:25" ht="12" customHeight="1" x14ac:dyDescent="0.25">
      <c r="A124" s="53"/>
      <c r="B124" s="14"/>
      <c r="C124" s="62" t="s">
        <v>269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</row>
    <row r="125" spans="1:25" ht="12" customHeight="1" x14ac:dyDescent="0.25">
      <c r="A125" s="53"/>
      <c r="B125" s="14"/>
      <c r="C125" s="63" t="s">
        <v>342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</row>
    <row r="126" spans="1:25" ht="12" customHeight="1" x14ac:dyDescent="0.25">
      <c r="A126" s="53"/>
      <c r="B126" s="14"/>
      <c r="C126" s="58" t="s">
        <v>169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</row>
    <row r="127" spans="1:25" ht="12" customHeight="1" x14ac:dyDescent="0.25">
      <c r="A127" s="53"/>
      <c r="B127" s="14"/>
      <c r="C127" s="58" t="s">
        <v>228</v>
      </c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</row>
    <row r="128" spans="1:25" ht="12" customHeight="1" x14ac:dyDescent="0.25">
      <c r="A128" s="53"/>
      <c r="B128" s="14"/>
      <c r="C128" s="58" t="s">
        <v>170</v>
      </c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</row>
    <row r="129" spans="1:25" ht="12" customHeight="1" x14ac:dyDescent="0.25">
      <c r="A129" s="53"/>
      <c r="B129" s="14"/>
      <c r="C129" s="58" t="s">
        <v>229</v>
      </c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</row>
    <row r="130" spans="1:25" ht="12" customHeight="1" x14ac:dyDescent="0.25">
      <c r="A130" s="53"/>
      <c r="B130" s="14"/>
      <c r="C130" s="58" t="s">
        <v>171</v>
      </c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</row>
    <row r="131" spans="1:25" ht="12" customHeight="1" x14ac:dyDescent="0.25">
      <c r="A131" s="53"/>
      <c r="B131" s="14"/>
      <c r="C131" s="62" t="s">
        <v>270</v>
      </c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</row>
    <row r="132" spans="1:25" ht="12" customHeight="1" x14ac:dyDescent="0.25">
      <c r="A132" s="53"/>
      <c r="B132" s="14"/>
      <c r="C132" s="58" t="s">
        <v>172</v>
      </c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</row>
    <row r="133" spans="1:25" ht="12" customHeight="1" x14ac:dyDescent="0.25">
      <c r="A133" s="53"/>
      <c r="B133" s="14"/>
      <c r="C133" s="58" t="s">
        <v>173</v>
      </c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</row>
    <row r="134" spans="1:25" ht="12" customHeight="1" x14ac:dyDescent="0.25">
      <c r="A134" s="53"/>
      <c r="B134" s="14"/>
      <c r="C134" s="58" t="s">
        <v>174</v>
      </c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</row>
    <row r="135" spans="1:25" ht="12" customHeight="1" x14ac:dyDescent="0.25">
      <c r="A135" s="53"/>
      <c r="B135" s="14"/>
      <c r="C135" s="58" t="s">
        <v>204</v>
      </c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</row>
    <row r="136" spans="1:25" ht="12" customHeight="1" x14ac:dyDescent="0.25">
      <c r="A136" s="53"/>
      <c r="B136" s="14"/>
      <c r="C136" s="58" t="s">
        <v>327</v>
      </c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</row>
    <row r="137" spans="1:25" ht="12" customHeight="1" x14ac:dyDescent="0.25">
      <c r="A137" s="53"/>
      <c r="B137" s="14"/>
      <c r="C137" s="62" t="s">
        <v>271</v>
      </c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</row>
    <row r="138" spans="1:25" ht="12" customHeight="1" x14ac:dyDescent="0.25">
      <c r="A138" s="53"/>
      <c r="B138" s="14"/>
      <c r="C138" s="58" t="s">
        <v>230</v>
      </c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</row>
    <row r="139" spans="1:25" ht="12" customHeight="1" x14ac:dyDescent="0.25">
      <c r="A139" s="53"/>
      <c r="B139" s="14"/>
      <c r="C139" s="62" t="s">
        <v>272</v>
      </c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</row>
    <row r="140" spans="1:25" x14ac:dyDescent="0.25">
      <c r="A140" s="53"/>
      <c r="B140" s="14"/>
      <c r="C140" s="58" t="s">
        <v>175</v>
      </c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</row>
    <row r="141" spans="1:25" ht="12" customHeight="1" x14ac:dyDescent="0.25">
      <c r="A141" s="53"/>
      <c r="B141" s="14"/>
      <c r="C141" s="58" t="s">
        <v>231</v>
      </c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</row>
    <row r="142" spans="1:25" ht="12" customHeight="1" x14ac:dyDescent="0.25">
      <c r="A142" s="53"/>
      <c r="B142" s="14"/>
      <c r="C142" s="58" t="s">
        <v>176</v>
      </c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</row>
    <row r="143" spans="1:25" ht="12" customHeight="1" x14ac:dyDescent="0.25">
      <c r="A143" s="53"/>
      <c r="B143" s="14"/>
      <c r="C143" s="58" t="s">
        <v>286</v>
      </c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</row>
    <row r="144" spans="1:25" ht="12" customHeight="1" x14ac:dyDescent="0.25">
      <c r="A144" s="53"/>
      <c r="B144" s="14"/>
      <c r="C144" s="58" t="s">
        <v>232</v>
      </c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</row>
    <row r="145" spans="1:25" ht="12" customHeight="1" x14ac:dyDescent="0.25">
      <c r="A145" s="53"/>
      <c r="B145" s="14"/>
      <c r="C145" s="58" t="s">
        <v>205</v>
      </c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</row>
    <row r="146" spans="1:25" ht="12" customHeight="1" x14ac:dyDescent="0.25">
      <c r="A146" s="53"/>
      <c r="B146" s="14"/>
      <c r="C146" s="63" t="s">
        <v>343</v>
      </c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</row>
    <row r="147" spans="1:25" ht="12" customHeight="1" x14ac:dyDescent="0.25">
      <c r="A147" s="53"/>
      <c r="B147" s="14"/>
      <c r="C147" s="58" t="s">
        <v>177</v>
      </c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</row>
    <row r="148" spans="1:25" ht="12" customHeight="1" x14ac:dyDescent="0.25">
      <c r="A148" s="53"/>
      <c r="B148" s="14"/>
      <c r="C148" s="62" t="s">
        <v>273</v>
      </c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</row>
    <row r="149" spans="1:25" ht="12" customHeight="1" x14ac:dyDescent="0.25">
      <c r="A149" s="53"/>
      <c r="B149" s="14"/>
      <c r="C149" s="58" t="s">
        <v>287</v>
      </c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</row>
    <row r="150" spans="1:25" ht="12" customHeight="1" x14ac:dyDescent="0.25">
      <c r="A150" s="53"/>
      <c r="B150" s="14"/>
      <c r="C150" s="58" t="s">
        <v>233</v>
      </c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</row>
    <row r="151" spans="1:25" ht="12" customHeight="1" x14ac:dyDescent="0.25">
      <c r="A151" s="53"/>
      <c r="B151" s="14"/>
      <c r="C151" s="63" t="s">
        <v>341</v>
      </c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</row>
    <row r="152" spans="1:25" ht="12" customHeight="1" x14ac:dyDescent="0.25">
      <c r="A152" s="53"/>
      <c r="B152" s="14"/>
      <c r="C152" s="62" t="s">
        <v>320</v>
      </c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</row>
    <row r="153" spans="1:25" ht="12" customHeight="1" x14ac:dyDescent="0.25">
      <c r="A153" s="53"/>
      <c r="B153" s="14"/>
      <c r="C153" s="58" t="s">
        <v>316</v>
      </c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</row>
    <row r="154" spans="1:25" ht="12" customHeight="1" x14ac:dyDescent="0.25">
      <c r="A154" s="53"/>
      <c r="B154" s="14"/>
      <c r="C154" s="58" t="s">
        <v>288</v>
      </c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</row>
    <row r="155" spans="1:25" ht="12" customHeight="1" x14ac:dyDescent="0.25">
      <c r="A155" s="53"/>
      <c r="B155" s="14"/>
      <c r="C155" s="58" t="s">
        <v>234</v>
      </c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</row>
    <row r="156" spans="1:25" ht="12" customHeight="1" x14ac:dyDescent="0.25">
      <c r="A156" s="53"/>
      <c r="B156" s="14"/>
      <c r="C156" s="58" t="s">
        <v>206</v>
      </c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</row>
    <row r="157" spans="1:25" ht="12" customHeight="1" x14ac:dyDescent="0.25">
      <c r="A157" s="53"/>
      <c r="B157" s="14"/>
      <c r="C157" s="58" t="s">
        <v>289</v>
      </c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</row>
    <row r="158" spans="1:25" ht="12" customHeight="1" x14ac:dyDescent="0.25">
      <c r="A158" s="53"/>
      <c r="B158" s="14"/>
      <c r="C158" s="58" t="s">
        <v>305</v>
      </c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</row>
    <row r="159" spans="1:25" ht="12" customHeight="1" x14ac:dyDescent="0.25">
      <c r="A159" s="53"/>
      <c r="B159" s="14"/>
      <c r="C159" s="58" t="s">
        <v>306</v>
      </c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</row>
    <row r="160" spans="1:25" ht="12" customHeight="1" x14ac:dyDescent="0.25">
      <c r="A160" s="53"/>
      <c r="B160" s="14"/>
      <c r="C160" s="62" t="s">
        <v>274</v>
      </c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</row>
    <row r="161" spans="1:25" ht="12" customHeight="1" x14ac:dyDescent="0.25">
      <c r="A161" s="53"/>
      <c r="B161" s="14"/>
      <c r="C161" s="62" t="s">
        <v>275</v>
      </c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</row>
    <row r="162" spans="1:25" ht="12" customHeight="1" x14ac:dyDescent="0.25">
      <c r="A162" s="53"/>
      <c r="B162" s="14"/>
      <c r="C162" s="58" t="s">
        <v>235</v>
      </c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</row>
    <row r="163" spans="1:25" ht="12" customHeight="1" x14ac:dyDescent="0.25">
      <c r="A163" s="53"/>
      <c r="B163" s="14"/>
      <c r="C163" s="58" t="s">
        <v>321</v>
      </c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</row>
    <row r="164" spans="1:25" ht="12" customHeight="1" x14ac:dyDescent="0.25">
      <c r="A164" s="53"/>
      <c r="B164" s="14"/>
      <c r="C164" s="58" t="s">
        <v>317</v>
      </c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</row>
    <row r="165" spans="1:25" ht="12" customHeight="1" x14ac:dyDescent="0.25">
      <c r="A165" s="53"/>
      <c r="B165" s="14"/>
      <c r="C165" s="58" t="s">
        <v>297</v>
      </c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</row>
    <row r="166" spans="1:25" ht="12" customHeight="1" x14ac:dyDescent="0.25">
      <c r="A166" s="53"/>
      <c r="B166" s="14"/>
      <c r="C166" s="58" t="s">
        <v>322</v>
      </c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</row>
    <row r="167" spans="1:25" ht="12" customHeight="1" x14ac:dyDescent="0.25">
      <c r="A167" s="53"/>
      <c r="B167" s="14"/>
      <c r="C167" s="58" t="s">
        <v>328</v>
      </c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</row>
    <row r="168" spans="1:25" ht="12" customHeight="1" x14ac:dyDescent="0.25">
      <c r="A168" s="53"/>
      <c r="B168" s="14"/>
      <c r="C168" s="62" t="s">
        <v>319</v>
      </c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</row>
    <row r="169" spans="1:25" ht="12" customHeight="1" x14ac:dyDescent="0.25">
      <c r="A169" s="53"/>
      <c r="B169" s="14"/>
      <c r="C169" s="58" t="s">
        <v>298</v>
      </c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</row>
    <row r="170" spans="1:25" ht="12" customHeight="1" x14ac:dyDescent="0.25">
      <c r="A170" s="53"/>
      <c r="B170" s="14"/>
      <c r="C170" s="58" t="s">
        <v>314</v>
      </c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</row>
    <row r="171" spans="1:25" ht="12" customHeight="1" x14ac:dyDescent="0.25">
      <c r="A171" s="53"/>
      <c r="B171" s="14"/>
      <c r="C171" s="58" t="s">
        <v>329</v>
      </c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</row>
    <row r="172" spans="1:25" ht="12" customHeight="1" x14ac:dyDescent="0.25">
      <c r="A172" s="53"/>
      <c r="B172" s="14"/>
      <c r="C172" s="61" t="s">
        <v>339</v>
      </c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</row>
    <row r="173" spans="1:25" ht="12" customHeight="1" x14ac:dyDescent="0.25">
      <c r="A173" s="53"/>
      <c r="B173" s="14"/>
      <c r="C173" s="58" t="s">
        <v>276</v>
      </c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</row>
    <row r="174" spans="1:25" ht="12" customHeight="1" x14ac:dyDescent="0.25">
      <c r="A174" s="53"/>
      <c r="B174" s="14"/>
      <c r="C174" s="59" t="s">
        <v>178</v>
      </c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</row>
    <row r="175" spans="1:25" ht="12" customHeight="1" x14ac:dyDescent="0.25">
      <c r="A175" s="53"/>
      <c r="B175" s="14"/>
      <c r="C175" s="58" t="s">
        <v>207</v>
      </c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</row>
    <row r="176" spans="1:25" ht="12" customHeight="1" x14ac:dyDescent="0.25">
      <c r="A176" s="53"/>
      <c r="B176" s="14"/>
      <c r="C176" s="58" t="s">
        <v>290</v>
      </c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</row>
    <row r="177" spans="1:26" ht="12" customHeight="1" x14ac:dyDescent="0.25">
      <c r="A177" s="53"/>
      <c r="B177" s="14"/>
      <c r="C177" s="58" t="s">
        <v>277</v>
      </c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</row>
    <row r="178" spans="1:26" ht="12" customHeight="1" x14ac:dyDescent="0.25">
      <c r="A178" s="53"/>
      <c r="B178" s="14"/>
      <c r="C178" s="58" t="s">
        <v>208</v>
      </c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</row>
    <row r="179" spans="1:26" ht="12" customHeight="1" x14ac:dyDescent="0.25">
      <c r="A179" s="53"/>
      <c r="B179" s="14"/>
      <c r="C179" s="58" t="s">
        <v>209</v>
      </c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</row>
    <row r="180" spans="1:26" ht="12" customHeight="1" x14ac:dyDescent="0.25">
      <c r="A180" s="53"/>
      <c r="B180" s="14"/>
      <c r="C180" s="58" t="s">
        <v>179</v>
      </c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</row>
    <row r="181" spans="1:26" ht="12" customHeight="1" x14ac:dyDescent="0.25">
      <c r="A181" s="53"/>
      <c r="B181" s="14"/>
      <c r="C181" s="60" t="s">
        <v>336</v>
      </c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</row>
    <row r="182" spans="1:26" ht="12" customHeight="1" x14ac:dyDescent="0.25">
      <c r="A182" s="53"/>
      <c r="B182" s="14"/>
      <c r="C182" s="58" t="s">
        <v>278</v>
      </c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</row>
    <row r="183" spans="1:26" ht="12" customHeight="1" x14ac:dyDescent="0.25">
      <c r="A183" s="53"/>
      <c r="B183" s="14"/>
      <c r="C183" s="58" t="s">
        <v>180</v>
      </c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</row>
    <row r="184" spans="1:26" ht="12" customHeight="1" x14ac:dyDescent="0.25">
      <c r="A184" s="53"/>
      <c r="B184" s="14"/>
      <c r="C184" s="60" t="s">
        <v>181</v>
      </c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</row>
    <row r="185" spans="1:26" ht="12" customHeight="1" x14ac:dyDescent="0.25">
      <c r="A185" s="53"/>
      <c r="B185" s="14"/>
      <c r="C185" s="58" t="s">
        <v>236</v>
      </c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</row>
    <row r="186" spans="1:26" ht="12" customHeight="1" x14ac:dyDescent="0.25">
      <c r="A186" s="53"/>
      <c r="B186" s="14"/>
      <c r="C186" s="61" t="s">
        <v>182</v>
      </c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</row>
    <row r="187" spans="1:26" x14ac:dyDescent="0.25">
      <c r="A187" s="53"/>
      <c r="B187" s="14"/>
      <c r="C187" s="58" t="s">
        <v>237</v>
      </c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2" customHeight="1" x14ac:dyDescent="0.25">
      <c r="A188" s="53"/>
      <c r="B188" s="14"/>
      <c r="C188" s="58" t="s">
        <v>183</v>
      </c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</row>
    <row r="189" spans="1:26" ht="12" customHeight="1" x14ac:dyDescent="0.25">
      <c r="A189" s="53"/>
      <c r="B189" s="14"/>
      <c r="C189" s="61" t="s">
        <v>337</v>
      </c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</row>
    <row r="190" spans="1:26" ht="12" customHeight="1" x14ac:dyDescent="0.25">
      <c r="A190" s="53"/>
      <c r="B190" s="14"/>
      <c r="C190" s="61" t="s">
        <v>338</v>
      </c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</row>
    <row r="191" spans="1:26" ht="12" customHeight="1" x14ac:dyDescent="0.25">
      <c r="A191" s="53"/>
      <c r="B191" s="14"/>
      <c r="C191" s="58" t="s">
        <v>279</v>
      </c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</row>
    <row r="192" spans="1:26" ht="12" customHeight="1" x14ac:dyDescent="0.25">
      <c r="A192" s="53"/>
      <c r="B192" s="14"/>
      <c r="C192" s="58" t="s">
        <v>280</v>
      </c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</row>
    <row r="193" spans="1:25" ht="12" customHeight="1" x14ac:dyDescent="0.25">
      <c r="A193" s="53"/>
      <c r="B193" s="14"/>
      <c r="C193" s="58" t="s">
        <v>210</v>
      </c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</row>
    <row r="194" spans="1:25" ht="12" customHeight="1" x14ac:dyDescent="0.25">
      <c r="A194" s="53"/>
      <c r="B194" s="14"/>
      <c r="C194" s="61" t="s">
        <v>184</v>
      </c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</row>
    <row r="195" spans="1:25" ht="12" customHeight="1" x14ac:dyDescent="0.25">
      <c r="A195" s="53"/>
      <c r="B195" s="14"/>
      <c r="C195" s="58" t="s">
        <v>238</v>
      </c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</row>
    <row r="196" spans="1:25" ht="12" customHeight="1" x14ac:dyDescent="0.25">
      <c r="A196" s="53"/>
      <c r="B196" s="14"/>
      <c r="C196" s="58" t="s">
        <v>239</v>
      </c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</row>
    <row r="197" spans="1:25" ht="12" customHeight="1" x14ac:dyDescent="0.25">
      <c r="A197" s="53"/>
      <c r="B197" s="14"/>
      <c r="C197" s="58" t="s">
        <v>240</v>
      </c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</row>
    <row r="198" spans="1:25" ht="12" customHeight="1" x14ac:dyDescent="0.25">
      <c r="A198" s="53"/>
      <c r="B198" s="14"/>
      <c r="C198" s="58" t="s">
        <v>340</v>
      </c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</row>
    <row r="199" spans="1:25" ht="12" customHeight="1" x14ac:dyDescent="0.25">
      <c r="A199" s="53"/>
      <c r="B199" s="14"/>
      <c r="C199" s="58" t="s">
        <v>291</v>
      </c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</row>
    <row r="200" spans="1:25" ht="12" customHeight="1" x14ac:dyDescent="0.25">
      <c r="A200" s="53"/>
      <c r="B200" s="14"/>
      <c r="C200" s="58" t="s">
        <v>211</v>
      </c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</row>
    <row r="201" spans="1:25" ht="12" customHeight="1" x14ac:dyDescent="0.25">
      <c r="A201" s="53"/>
      <c r="B201" s="14"/>
      <c r="C201" s="58" t="s">
        <v>185</v>
      </c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</row>
    <row r="202" spans="1:25" ht="12" customHeight="1" x14ac:dyDescent="0.25">
      <c r="A202" s="53"/>
      <c r="B202" s="14"/>
      <c r="C202" s="58" t="s">
        <v>241</v>
      </c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</row>
    <row r="203" spans="1:25" ht="12" customHeight="1" x14ac:dyDescent="0.25">
      <c r="A203" s="53"/>
      <c r="B203" s="14"/>
      <c r="C203" s="58" t="s">
        <v>281</v>
      </c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</row>
    <row r="204" spans="1:25" ht="12" customHeight="1" x14ac:dyDescent="0.25">
      <c r="A204" s="53"/>
      <c r="B204" s="14"/>
      <c r="C204" s="58" t="s">
        <v>292</v>
      </c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</row>
    <row r="205" spans="1:25" ht="12" customHeight="1" x14ac:dyDescent="0.25">
      <c r="A205" s="53"/>
      <c r="B205" s="14"/>
      <c r="C205" s="58" t="s">
        <v>282</v>
      </c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</row>
    <row r="206" spans="1:25" ht="12" customHeight="1" x14ac:dyDescent="0.25">
      <c r="A206" s="53"/>
      <c r="B206" s="14"/>
      <c r="C206" s="58" t="s">
        <v>186</v>
      </c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</row>
    <row r="207" spans="1:25" ht="12" customHeight="1" x14ac:dyDescent="0.25">
      <c r="A207" s="53"/>
      <c r="B207" s="14"/>
      <c r="C207" s="58" t="s">
        <v>148</v>
      </c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</row>
    <row r="208" spans="1:25" ht="12" customHeight="1" x14ac:dyDescent="0.25">
      <c r="A208" s="53"/>
      <c r="B208" s="14"/>
      <c r="C208" s="58" t="s">
        <v>242</v>
      </c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</row>
    <row r="209" spans="1:25" ht="12" customHeight="1" x14ac:dyDescent="0.25">
      <c r="A209" s="53"/>
      <c r="B209" s="14"/>
      <c r="C209" s="58" t="s">
        <v>293</v>
      </c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</row>
    <row r="210" spans="1:25" ht="12" customHeight="1" x14ac:dyDescent="0.25">
      <c r="A210" s="53"/>
      <c r="B210" s="14"/>
      <c r="C210" s="58" t="s">
        <v>324</v>
      </c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</row>
    <row r="211" spans="1:25" ht="12" customHeight="1" x14ac:dyDescent="0.25">
      <c r="A211" s="53"/>
      <c r="B211" s="14"/>
      <c r="C211" s="58" t="s">
        <v>308</v>
      </c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</row>
    <row r="212" spans="1:25" ht="12" customHeight="1" x14ac:dyDescent="0.25">
      <c r="A212" s="53"/>
      <c r="B212" s="14"/>
      <c r="C212" s="58" t="s">
        <v>243</v>
      </c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</row>
    <row r="213" spans="1:25" ht="12" customHeight="1" x14ac:dyDescent="0.25">
      <c r="A213" s="53"/>
      <c r="B213" s="14"/>
      <c r="C213" s="58" t="s">
        <v>318</v>
      </c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</row>
    <row r="214" spans="1:25" ht="12" customHeight="1" x14ac:dyDescent="0.25">
      <c r="A214" s="53"/>
      <c r="B214" s="14"/>
      <c r="C214" s="58" t="s">
        <v>187</v>
      </c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</row>
    <row r="215" spans="1:25" ht="12" customHeight="1" x14ac:dyDescent="0.25">
      <c r="A215" s="53"/>
      <c r="B215" s="14"/>
      <c r="C215" s="66" t="s">
        <v>188</v>
      </c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</row>
    <row r="216" spans="1:25" ht="12" customHeight="1" x14ac:dyDescent="0.25">
      <c r="A216" s="53"/>
      <c r="B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</row>
    <row r="217" spans="1:25" ht="12" customHeight="1" x14ac:dyDescent="0.25">
      <c r="A217" s="53"/>
      <c r="B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</row>
    <row r="218" spans="1:25" ht="12" customHeight="1" x14ac:dyDescent="0.25">
      <c r="A218" s="53"/>
      <c r="B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</row>
    <row r="219" spans="1:25" ht="12" customHeight="1" x14ac:dyDescent="0.25">
      <c r="A219" s="53"/>
      <c r="B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</row>
    <row r="220" spans="1:25" ht="12" customHeight="1" x14ac:dyDescent="0.25">
      <c r="A220" s="53"/>
      <c r="B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</row>
    <row r="221" spans="1:25" ht="12" customHeight="1" x14ac:dyDescent="0.25">
      <c r="A221" s="53"/>
      <c r="B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</row>
    <row r="222" spans="1:25" ht="12" customHeight="1" x14ac:dyDescent="0.25">
      <c r="A222" s="53"/>
      <c r="B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</row>
    <row r="223" spans="1:25" ht="12" customHeight="1" x14ac:dyDescent="0.25">
      <c r="A223" s="53"/>
      <c r="B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</row>
    <row r="224" spans="1:25" ht="12" customHeight="1" x14ac:dyDescent="0.25">
      <c r="A224" s="53"/>
      <c r="B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</row>
    <row r="225" spans="1:25" ht="12" customHeight="1" x14ac:dyDescent="0.25">
      <c r="A225" s="53"/>
      <c r="B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</row>
    <row r="226" spans="1:25" ht="12" customHeight="1" x14ac:dyDescent="0.25">
      <c r="A226" s="53"/>
      <c r="B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</row>
    <row r="227" spans="1:25" ht="12" customHeight="1" x14ac:dyDescent="0.25">
      <c r="A227" s="53"/>
      <c r="B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</row>
    <row r="228" spans="1:25" ht="12" customHeight="1" x14ac:dyDescent="0.25">
      <c r="A228" s="53"/>
      <c r="B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</row>
    <row r="229" spans="1:25" ht="12" customHeight="1" x14ac:dyDescent="0.25">
      <c r="A229" s="53"/>
      <c r="B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</row>
    <row r="230" spans="1:25" ht="12" customHeight="1" x14ac:dyDescent="0.25">
      <c r="A230" s="53"/>
      <c r="B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</row>
    <row r="231" spans="1:25" ht="12" customHeight="1" x14ac:dyDescent="0.25">
      <c r="A231" s="53"/>
      <c r="B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</row>
    <row r="232" spans="1:25" ht="12" customHeight="1" x14ac:dyDescent="0.25">
      <c r="A232" s="53"/>
      <c r="B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</row>
    <row r="233" spans="1:25" ht="12" customHeight="1" x14ac:dyDescent="0.25">
      <c r="A233" s="53"/>
      <c r="B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</row>
    <row r="234" spans="1:25" ht="12" customHeight="1" x14ac:dyDescent="0.25">
      <c r="A234" s="53"/>
      <c r="B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</row>
    <row r="235" spans="1:25" ht="12" customHeight="1" x14ac:dyDescent="0.25">
      <c r="A235" s="53"/>
      <c r="B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</row>
    <row r="236" spans="1:25" ht="12" customHeight="1" x14ac:dyDescent="0.25">
      <c r="A236" s="53"/>
      <c r="B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</row>
    <row r="237" spans="1:25" ht="12" customHeight="1" x14ac:dyDescent="0.25">
      <c r="A237" s="53"/>
      <c r="B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</row>
    <row r="238" spans="1:25" ht="12" customHeight="1" x14ac:dyDescent="0.25">
      <c r="A238" s="53"/>
      <c r="B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</row>
    <row r="239" spans="1:25" ht="12" customHeight="1" x14ac:dyDescent="0.25">
      <c r="A239" s="53"/>
      <c r="B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</row>
    <row r="240" spans="1:25" ht="12" customHeight="1" x14ac:dyDescent="0.25">
      <c r="A240" s="53"/>
      <c r="B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</row>
    <row r="241" spans="1:25" ht="12" customHeight="1" x14ac:dyDescent="0.25">
      <c r="A241" s="53"/>
      <c r="B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</row>
    <row r="242" spans="1:25" ht="12" customHeight="1" x14ac:dyDescent="0.25">
      <c r="A242" s="53"/>
      <c r="B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</row>
    <row r="243" spans="1:25" ht="12" customHeight="1" x14ac:dyDescent="0.25">
      <c r="A243" s="53"/>
      <c r="B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</row>
    <row r="244" spans="1:25" ht="12" customHeight="1" x14ac:dyDescent="0.25">
      <c r="A244" s="53"/>
      <c r="B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</row>
    <row r="245" spans="1:25" ht="12" customHeight="1" x14ac:dyDescent="0.25">
      <c r="A245" s="53"/>
      <c r="B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</row>
    <row r="246" spans="1:25" ht="12" customHeight="1" x14ac:dyDescent="0.25">
      <c r="A246" s="53"/>
      <c r="B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</row>
    <row r="247" spans="1:25" ht="12" customHeight="1" x14ac:dyDescent="0.25">
      <c r="A247" s="53"/>
      <c r="B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</row>
    <row r="248" spans="1:25" ht="12" customHeight="1" x14ac:dyDescent="0.25">
      <c r="A248" s="53"/>
      <c r="B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</row>
    <row r="249" spans="1:25" ht="12" customHeight="1" x14ac:dyDescent="0.25">
      <c r="A249" s="53"/>
      <c r="B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</row>
    <row r="250" spans="1:25" ht="12" customHeight="1" x14ac:dyDescent="0.25">
      <c r="A250" s="53"/>
      <c r="B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</row>
    <row r="251" spans="1:25" ht="12" customHeight="1" x14ac:dyDescent="0.25">
      <c r="A251" s="53"/>
      <c r="B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</row>
    <row r="252" spans="1:25" ht="12" customHeight="1" x14ac:dyDescent="0.25">
      <c r="A252" s="53"/>
      <c r="B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</row>
    <row r="253" spans="1:25" ht="12" customHeight="1" x14ac:dyDescent="0.25">
      <c r="A253" s="53"/>
      <c r="B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</row>
    <row r="254" spans="1:25" ht="12" customHeight="1" x14ac:dyDescent="0.25">
      <c r="A254" s="53"/>
      <c r="B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</row>
    <row r="255" spans="1:25" ht="12" customHeight="1" x14ac:dyDescent="0.25">
      <c r="A255" s="53"/>
      <c r="B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</row>
    <row r="256" spans="1:25" ht="12" customHeight="1" x14ac:dyDescent="0.25">
      <c r="A256" s="53"/>
      <c r="B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</row>
    <row r="257" spans="1:25" ht="12" customHeight="1" x14ac:dyDescent="0.25">
      <c r="A257" s="53"/>
      <c r="B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</row>
    <row r="258" spans="1:25" ht="12" customHeight="1" x14ac:dyDescent="0.25">
      <c r="A258" s="53"/>
      <c r="B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</row>
    <row r="259" spans="1:25" ht="12" customHeight="1" x14ac:dyDescent="0.25">
      <c r="A259" s="53"/>
      <c r="B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</row>
    <row r="260" spans="1:25" ht="12" customHeight="1" x14ac:dyDescent="0.25">
      <c r="A260" s="53"/>
      <c r="B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</row>
    <row r="261" spans="1:25" ht="12" customHeight="1" x14ac:dyDescent="0.25">
      <c r="A261" s="53"/>
      <c r="B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</row>
    <row r="262" spans="1:25" ht="12" customHeight="1" x14ac:dyDescent="0.25">
      <c r="A262" s="53"/>
      <c r="B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</row>
    <row r="263" spans="1:25" ht="12" customHeight="1" x14ac:dyDescent="0.25">
      <c r="A263" s="53"/>
      <c r="B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</row>
    <row r="264" spans="1:25" ht="12" customHeight="1" x14ac:dyDescent="0.25">
      <c r="A264" s="53"/>
      <c r="B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</row>
    <row r="265" spans="1:25" ht="12" customHeight="1" x14ac:dyDescent="0.25">
      <c r="A265" s="53"/>
      <c r="B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</row>
    <row r="266" spans="1:25" ht="12" customHeight="1" x14ac:dyDescent="0.25">
      <c r="A266" s="53"/>
      <c r="B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</row>
    <row r="267" spans="1:25" ht="12" customHeight="1" x14ac:dyDescent="0.25">
      <c r="A267" s="53"/>
      <c r="B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</row>
    <row r="268" spans="1:25" ht="12" customHeight="1" x14ac:dyDescent="0.25">
      <c r="A268" s="53"/>
      <c r="B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</row>
    <row r="269" spans="1:25" ht="12" customHeight="1" x14ac:dyDescent="0.25">
      <c r="A269" s="53"/>
      <c r="B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</row>
    <row r="270" spans="1:25" ht="12" customHeight="1" x14ac:dyDescent="0.25">
      <c r="A270" s="53"/>
      <c r="B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</row>
    <row r="271" spans="1:25" ht="12" customHeight="1" x14ac:dyDescent="0.25">
      <c r="A271" s="53"/>
      <c r="B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</row>
    <row r="272" spans="1:25" ht="12" customHeight="1" x14ac:dyDescent="0.25">
      <c r="A272" s="53"/>
      <c r="B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</row>
    <row r="273" spans="1:25" ht="12" customHeight="1" x14ac:dyDescent="0.25">
      <c r="A273" s="53"/>
      <c r="B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</row>
    <row r="274" spans="1:25" ht="12" customHeight="1" x14ac:dyDescent="0.25">
      <c r="A274" s="53"/>
      <c r="B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</row>
    <row r="275" spans="1:25" ht="12" customHeight="1" x14ac:dyDescent="0.25">
      <c r="A275" s="53"/>
      <c r="B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</row>
    <row r="276" spans="1:25" ht="12" customHeight="1" x14ac:dyDescent="0.25">
      <c r="A276" s="53"/>
      <c r="B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</row>
    <row r="277" spans="1:25" ht="12" customHeight="1" x14ac:dyDescent="0.25">
      <c r="A277" s="53"/>
      <c r="B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</row>
    <row r="278" spans="1:25" ht="12" customHeight="1" x14ac:dyDescent="0.25">
      <c r="A278" s="53"/>
      <c r="B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</row>
    <row r="279" spans="1:25" ht="12" customHeight="1" x14ac:dyDescent="0.25">
      <c r="A279" s="53"/>
      <c r="B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</row>
    <row r="280" spans="1:25" ht="12" customHeight="1" x14ac:dyDescent="0.25">
      <c r="A280" s="53"/>
      <c r="B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</row>
    <row r="281" spans="1:25" ht="12" customHeight="1" x14ac:dyDescent="0.25">
      <c r="A281" s="53"/>
      <c r="B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</row>
    <row r="282" spans="1:25" ht="12" customHeight="1" x14ac:dyDescent="0.25">
      <c r="A282" s="53"/>
      <c r="B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</row>
    <row r="283" spans="1:25" ht="12" customHeight="1" x14ac:dyDescent="0.25">
      <c r="A283" s="53"/>
      <c r="B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</row>
    <row r="284" spans="1:25" ht="12" customHeight="1" x14ac:dyDescent="0.25">
      <c r="A284" s="53"/>
      <c r="B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</row>
    <row r="285" spans="1:25" ht="12" customHeight="1" x14ac:dyDescent="0.25">
      <c r="A285" s="53"/>
      <c r="B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</row>
    <row r="286" spans="1:25" ht="12" customHeight="1" x14ac:dyDescent="0.25">
      <c r="A286" s="53"/>
      <c r="B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</row>
    <row r="287" spans="1:25" ht="12" customHeight="1" x14ac:dyDescent="0.25">
      <c r="A287" s="53"/>
      <c r="B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</row>
    <row r="288" spans="1:25" ht="12" customHeight="1" x14ac:dyDescent="0.25">
      <c r="A288" s="53"/>
      <c r="B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</row>
    <row r="289" spans="1:25" ht="12" customHeight="1" x14ac:dyDescent="0.25">
      <c r="A289" s="53"/>
      <c r="B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</row>
    <row r="290" spans="1:25" ht="12" customHeight="1" x14ac:dyDescent="0.25">
      <c r="A290" s="53"/>
      <c r="B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</row>
    <row r="291" spans="1:25" ht="12" customHeight="1" x14ac:dyDescent="0.25">
      <c r="A291" s="53"/>
      <c r="B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</row>
    <row r="292" spans="1:25" ht="12" customHeight="1" x14ac:dyDescent="0.25">
      <c r="A292" s="53"/>
      <c r="B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</row>
    <row r="293" spans="1:25" ht="12" customHeight="1" x14ac:dyDescent="0.25">
      <c r="A293" s="53"/>
      <c r="B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</row>
    <row r="294" spans="1:25" ht="12" customHeight="1" x14ac:dyDescent="0.25">
      <c r="A294" s="53"/>
      <c r="B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</row>
    <row r="295" spans="1:25" ht="12" customHeight="1" x14ac:dyDescent="0.25">
      <c r="A295" s="53"/>
      <c r="B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</row>
    <row r="296" spans="1:25" ht="12" customHeight="1" x14ac:dyDescent="0.25">
      <c r="A296" s="53"/>
      <c r="B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</row>
    <row r="297" spans="1:25" ht="12" customHeight="1" x14ac:dyDescent="0.25">
      <c r="A297" s="53"/>
      <c r="B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</row>
    <row r="298" spans="1:25" ht="12" customHeight="1" x14ac:dyDescent="0.25">
      <c r="A298" s="53"/>
      <c r="B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</row>
    <row r="299" spans="1:25" ht="12" customHeight="1" x14ac:dyDescent="0.25">
      <c r="A299" s="53"/>
      <c r="B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</row>
    <row r="300" spans="1:25" ht="12" customHeight="1" x14ac:dyDescent="0.25">
      <c r="A300" s="53"/>
      <c r="B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</row>
    <row r="301" spans="1:25" ht="12" customHeight="1" x14ac:dyDescent="0.25">
      <c r="A301" s="53"/>
      <c r="B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</row>
    <row r="302" spans="1:25" ht="12" customHeight="1" x14ac:dyDescent="0.25">
      <c r="A302" s="53"/>
      <c r="B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</row>
    <row r="303" spans="1:25" ht="12" customHeight="1" x14ac:dyDescent="0.25">
      <c r="A303" s="53"/>
      <c r="B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</row>
    <row r="304" spans="1:25" ht="12" customHeight="1" x14ac:dyDescent="0.25">
      <c r="A304" s="53"/>
      <c r="B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</row>
    <row r="305" spans="1:25" ht="12" customHeight="1" x14ac:dyDescent="0.25">
      <c r="A305" s="53"/>
      <c r="B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</row>
    <row r="306" spans="1:25" ht="12" customHeight="1" x14ac:dyDescent="0.25">
      <c r="A306" s="53"/>
      <c r="B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</row>
    <row r="307" spans="1:25" ht="12" customHeight="1" x14ac:dyDescent="0.25">
      <c r="A307" s="53"/>
      <c r="B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</row>
    <row r="308" spans="1:25" ht="12" customHeight="1" x14ac:dyDescent="0.25">
      <c r="A308" s="53"/>
      <c r="B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</row>
    <row r="309" spans="1:25" ht="12" customHeight="1" x14ac:dyDescent="0.25">
      <c r="A309" s="53"/>
      <c r="B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</row>
    <row r="310" spans="1:25" ht="12" customHeight="1" x14ac:dyDescent="0.25">
      <c r="A310" s="53"/>
      <c r="B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</row>
    <row r="311" spans="1:25" ht="12" customHeight="1" x14ac:dyDescent="0.25">
      <c r="A311" s="53"/>
      <c r="B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</row>
    <row r="312" spans="1:25" ht="12" customHeight="1" x14ac:dyDescent="0.25">
      <c r="A312" s="53"/>
      <c r="B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</row>
    <row r="313" spans="1:25" ht="12" customHeight="1" x14ac:dyDescent="0.25">
      <c r="A313" s="53"/>
      <c r="B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</row>
    <row r="314" spans="1:25" ht="12" customHeight="1" x14ac:dyDescent="0.25">
      <c r="A314" s="53"/>
      <c r="B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</row>
    <row r="315" spans="1:25" ht="12" customHeight="1" x14ac:dyDescent="0.25">
      <c r="A315" s="53"/>
      <c r="B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</row>
    <row r="316" spans="1:25" ht="12" customHeight="1" x14ac:dyDescent="0.25">
      <c r="A316" s="53"/>
      <c r="B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</row>
    <row r="317" spans="1:25" ht="12" customHeight="1" x14ac:dyDescent="0.25">
      <c r="A317" s="53"/>
      <c r="B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</row>
    <row r="318" spans="1:25" ht="12" customHeight="1" x14ac:dyDescent="0.25">
      <c r="A318" s="53"/>
      <c r="B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</row>
    <row r="319" spans="1:25" ht="12" customHeight="1" x14ac:dyDescent="0.25">
      <c r="A319" s="53"/>
      <c r="B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</row>
    <row r="320" spans="1:25" ht="12" customHeight="1" x14ac:dyDescent="0.25">
      <c r="A320" s="53"/>
      <c r="B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</row>
    <row r="321" spans="1:25" ht="12" customHeight="1" x14ac:dyDescent="0.25">
      <c r="A321" s="53"/>
      <c r="B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</row>
    <row r="322" spans="1:25" ht="12" customHeight="1" x14ac:dyDescent="0.25">
      <c r="A322" s="53"/>
      <c r="B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</row>
    <row r="323" spans="1:25" ht="12" customHeight="1" x14ac:dyDescent="0.25">
      <c r="A323" s="53"/>
      <c r="B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</row>
    <row r="324" spans="1:25" ht="12" customHeight="1" x14ac:dyDescent="0.25">
      <c r="A324" s="53"/>
      <c r="B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</row>
    <row r="325" spans="1:25" ht="12" customHeight="1" x14ac:dyDescent="0.25">
      <c r="A325" s="53"/>
      <c r="B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</row>
    <row r="326" spans="1:25" ht="12" customHeight="1" x14ac:dyDescent="0.25">
      <c r="A326" s="53"/>
      <c r="B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</row>
    <row r="327" spans="1:25" ht="12" customHeight="1" x14ac:dyDescent="0.25">
      <c r="A327" s="53"/>
      <c r="B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</row>
    <row r="328" spans="1:25" ht="12" customHeight="1" x14ac:dyDescent="0.25">
      <c r="A328" s="53"/>
      <c r="B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</row>
    <row r="329" spans="1:25" ht="12" customHeight="1" x14ac:dyDescent="0.25">
      <c r="A329" s="53"/>
      <c r="B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</row>
    <row r="330" spans="1:25" ht="12" customHeight="1" x14ac:dyDescent="0.25">
      <c r="A330" s="53"/>
      <c r="B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</row>
    <row r="331" spans="1:25" ht="12" customHeight="1" x14ac:dyDescent="0.25">
      <c r="A331" s="53"/>
      <c r="B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</row>
    <row r="332" spans="1:25" ht="12" customHeight="1" x14ac:dyDescent="0.25">
      <c r="A332" s="53"/>
      <c r="B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</row>
    <row r="333" spans="1:25" ht="12" customHeight="1" x14ac:dyDescent="0.25">
      <c r="A333" s="53"/>
      <c r="B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</row>
    <row r="334" spans="1:25" ht="12" customHeight="1" x14ac:dyDescent="0.25">
      <c r="A334" s="53"/>
      <c r="B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</row>
    <row r="335" spans="1:25" ht="12" customHeight="1" x14ac:dyDescent="0.25">
      <c r="A335" s="53"/>
      <c r="B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</row>
    <row r="336" spans="1:25" ht="12" customHeight="1" x14ac:dyDescent="0.25">
      <c r="A336" s="53"/>
      <c r="B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</row>
    <row r="337" spans="1:25" ht="12" customHeight="1" x14ac:dyDescent="0.25">
      <c r="A337" s="53"/>
      <c r="B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</row>
    <row r="338" spans="1:25" ht="12" customHeight="1" x14ac:dyDescent="0.25">
      <c r="A338" s="53"/>
      <c r="B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</row>
    <row r="339" spans="1:25" ht="12" customHeight="1" x14ac:dyDescent="0.25">
      <c r="A339" s="53"/>
      <c r="B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</row>
    <row r="340" spans="1:25" ht="12" customHeight="1" x14ac:dyDescent="0.25">
      <c r="A340" s="53"/>
      <c r="B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</row>
    <row r="341" spans="1:25" ht="12" customHeight="1" x14ac:dyDescent="0.25">
      <c r="A341" s="53"/>
      <c r="B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</row>
    <row r="342" spans="1:25" ht="12" customHeight="1" x14ac:dyDescent="0.25">
      <c r="A342" s="53"/>
      <c r="B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</row>
    <row r="343" spans="1:25" ht="12" customHeight="1" x14ac:dyDescent="0.25">
      <c r="A343" s="53"/>
      <c r="B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</row>
    <row r="344" spans="1:25" ht="12" customHeight="1" x14ac:dyDescent="0.25">
      <c r="A344" s="53"/>
      <c r="B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</row>
    <row r="345" spans="1:25" ht="12" customHeight="1" x14ac:dyDescent="0.25">
      <c r="A345" s="53"/>
      <c r="B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</row>
    <row r="346" spans="1:25" ht="12" customHeight="1" x14ac:dyDescent="0.25">
      <c r="A346" s="53"/>
      <c r="B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</row>
    <row r="347" spans="1:25" ht="12" customHeight="1" x14ac:dyDescent="0.25">
      <c r="A347" s="53"/>
      <c r="B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</row>
    <row r="348" spans="1:25" ht="12" customHeight="1" x14ac:dyDescent="0.25">
      <c r="A348" s="53"/>
      <c r="B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</row>
    <row r="349" spans="1:25" ht="12" customHeight="1" x14ac:dyDescent="0.25">
      <c r="A349" s="53"/>
      <c r="B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</row>
    <row r="350" spans="1:25" ht="12" customHeight="1" x14ac:dyDescent="0.25">
      <c r="A350" s="53"/>
      <c r="B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</row>
    <row r="351" spans="1:25" ht="12" customHeight="1" x14ac:dyDescent="0.25">
      <c r="A351" s="53"/>
      <c r="B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</row>
    <row r="352" spans="1:25" ht="12" customHeight="1" x14ac:dyDescent="0.25">
      <c r="A352" s="53"/>
      <c r="B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</row>
    <row r="353" spans="1:25" ht="12" customHeight="1" x14ac:dyDescent="0.25">
      <c r="A353" s="53"/>
      <c r="B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</row>
    <row r="354" spans="1:25" ht="12" customHeight="1" x14ac:dyDescent="0.25">
      <c r="A354" s="53"/>
      <c r="B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</row>
    <row r="355" spans="1:25" ht="12" customHeight="1" x14ac:dyDescent="0.25">
      <c r="A355" s="53"/>
      <c r="B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</row>
    <row r="356" spans="1:25" ht="12" customHeight="1" x14ac:dyDescent="0.25">
      <c r="A356" s="53"/>
      <c r="B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</row>
    <row r="357" spans="1:25" ht="12" customHeight="1" x14ac:dyDescent="0.25">
      <c r="A357" s="53"/>
      <c r="B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</row>
    <row r="358" spans="1:25" ht="12" customHeight="1" x14ac:dyDescent="0.25">
      <c r="A358" s="53"/>
      <c r="B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</row>
    <row r="359" spans="1:25" ht="12" customHeight="1" x14ac:dyDescent="0.25">
      <c r="A359" s="53"/>
      <c r="B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</row>
    <row r="360" spans="1:25" ht="12" customHeight="1" x14ac:dyDescent="0.25">
      <c r="A360" s="53"/>
      <c r="B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</row>
    <row r="361" spans="1:25" ht="12" customHeight="1" x14ac:dyDescent="0.25">
      <c r="A361" s="53"/>
      <c r="B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</row>
    <row r="362" spans="1:25" ht="12" customHeight="1" x14ac:dyDescent="0.25">
      <c r="A362" s="53"/>
      <c r="B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</row>
    <row r="363" spans="1:25" ht="12" customHeight="1" x14ac:dyDescent="0.25">
      <c r="A363" s="53"/>
      <c r="B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</row>
    <row r="364" spans="1:25" ht="12" customHeight="1" x14ac:dyDescent="0.25">
      <c r="A364" s="53"/>
      <c r="B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</row>
    <row r="365" spans="1:25" ht="12" customHeight="1" x14ac:dyDescent="0.25">
      <c r="A365" s="53"/>
      <c r="B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</row>
    <row r="366" spans="1:25" ht="12" customHeight="1" x14ac:dyDescent="0.25">
      <c r="A366" s="53"/>
      <c r="B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</row>
    <row r="367" spans="1:25" ht="12" customHeight="1" x14ac:dyDescent="0.25">
      <c r="A367" s="53"/>
      <c r="B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</row>
    <row r="368" spans="1:25" ht="12" customHeight="1" x14ac:dyDescent="0.25">
      <c r="A368" s="53"/>
      <c r="B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</row>
    <row r="369" spans="1:25" ht="12" customHeight="1" x14ac:dyDescent="0.25">
      <c r="A369" s="53"/>
      <c r="B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</row>
    <row r="370" spans="1:25" ht="12" customHeight="1" x14ac:dyDescent="0.25">
      <c r="A370" s="53"/>
      <c r="B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</row>
    <row r="371" spans="1:25" ht="12" customHeight="1" x14ac:dyDescent="0.25">
      <c r="A371" s="53"/>
      <c r="B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</row>
    <row r="372" spans="1:25" ht="12" customHeight="1" x14ac:dyDescent="0.25">
      <c r="A372" s="53"/>
      <c r="B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</row>
    <row r="373" spans="1:25" ht="12" customHeight="1" x14ac:dyDescent="0.25">
      <c r="A373" s="53"/>
      <c r="B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</row>
    <row r="374" spans="1:25" ht="12" customHeight="1" x14ac:dyDescent="0.25">
      <c r="A374" s="53"/>
      <c r="B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</row>
    <row r="375" spans="1:25" ht="12" customHeight="1" x14ac:dyDescent="0.25">
      <c r="A375" s="53"/>
      <c r="B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</row>
    <row r="376" spans="1:25" ht="12" customHeight="1" x14ac:dyDescent="0.25">
      <c r="A376" s="53"/>
      <c r="B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</row>
    <row r="377" spans="1:25" ht="12" customHeight="1" x14ac:dyDescent="0.25">
      <c r="A377" s="53"/>
      <c r="B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</row>
    <row r="378" spans="1:25" ht="12" customHeight="1" x14ac:dyDescent="0.25">
      <c r="A378" s="53"/>
      <c r="B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</row>
    <row r="379" spans="1:25" ht="12" customHeight="1" x14ac:dyDescent="0.25">
      <c r="A379" s="53"/>
      <c r="B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</row>
    <row r="380" spans="1:25" ht="12" customHeight="1" x14ac:dyDescent="0.25">
      <c r="A380" s="53"/>
      <c r="B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</row>
    <row r="381" spans="1:25" ht="12" customHeight="1" x14ac:dyDescent="0.25">
      <c r="A381" s="53"/>
      <c r="B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</row>
    <row r="382" spans="1:25" ht="12" customHeight="1" x14ac:dyDescent="0.25">
      <c r="A382" s="53"/>
      <c r="B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</row>
    <row r="383" spans="1:25" ht="12" customHeight="1" x14ac:dyDescent="0.25">
      <c r="A383" s="53"/>
      <c r="B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</row>
    <row r="384" spans="1:25" ht="12" customHeight="1" x14ac:dyDescent="0.25">
      <c r="A384" s="53"/>
      <c r="B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</row>
    <row r="385" spans="1:25" ht="12" customHeight="1" x14ac:dyDescent="0.25">
      <c r="A385" s="53"/>
      <c r="B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</row>
    <row r="386" spans="1:25" ht="12" customHeight="1" x14ac:dyDescent="0.25">
      <c r="A386" s="53"/>
      <c r="B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</row>
    <row r="387" spans="1:25" ht="12" customHeight="1" x14ac:dyDescent="0.25">
      <c r="A387" s="53"/>
      <c r="B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</row>
    <row r="388" spans="1:25" ht="12" customHeight="1" x14ac:dyDescent="0.25">
      <c r="A388" s="53"/>
      <c r="B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</row>
    <row r="389" spans="1:25" ht="12" customHeight="1" x14ac:dyDescent="0.25">
      <c r="A389" s="53"/>
      <c r="B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</row>
    <row r="390" spans="1:25" ht="12" customHeight="1" x14ac:dyDescent="0.25">
      <c r="A390" s="53"/>
      <c r="B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</row>
    <row r="391" spans="1:25" ht="12" customHeight="1" x14ac:dyDescent="0.25">
      <c r="A391" s="53"/>
      <c r="B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</row>
    <row r="392" spans="1:25" ht="12" customHeight="1" x14ac:dyDescent="0.25">
      <c r="A392" s="53"/>
      <c r="B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</row>
    <row r="393" spans="1:25" ht="12" customHeight="1" x14ac:dyDescent="0.25">
      <c r="A393" s="53"/>
      <c r="B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</row>
    <row r="394" spans="1:25" ht="12" customHeight="1" x14ac:dyDescent="0.25">
      <c r="A394" s="53"/>
      <c r="B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</row>
    <row r="395" spans="1:25" ht="12" customHeight="1" x14ac:dyDescent="0.25">
      <c r="A395" s="53"/>
      <c r="B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</row>
    <row r="396" spans="1:25" ht="12" customHeight="1" x14ac:dyDescent="0.25">
      <c r="A396" s="53"/>
      <c r="B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</row>
    <row r="397" spans="1:25" ht="12" customHeight="1" x14ac:dyDescent="0.25">
      <c r="A397" s="53"/>
      <c r="B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</row>
    <row r="398" spans="1:25" ht="12" customHeight="1" x14ac:dyDescent="0.25">
      <c r="A398" s="53"/>
      <c r="B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</row>
    <row r="399" spans="1:25" ht="12" customHeight="1" x14ac:dyDescent="0.25">
      <c r="A399" s="53"/>
      <c r="B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</row>
    <row r="400" spans="1:25" ht="12" customHeight="1" x14ac:dyDescent="0.25">
      <c r="A400" s="53"/>
      <c r="B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</row>
    <row r="401" spans="1:25" ht="12" customHeight="1" x14ac:dyDescent="0.25">
      <c r="A401" s="53"/>
      <c r="B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</row>
    <row r="402" spans="1:25" ht="12" customHeight="1" x14ac:dyDescent="0.25">
      <c r="A402" s="53"/>
      <c r="B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</row>
    <row r="403" spans="1:25" ht="12" customHeight="1" x14ac:dyDescent="0.25">
      <c r="A403" s="53"/>
      <c r="B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</row>
    <row r="404" spans="1:25" ht="12" customHeight="1" x14ac:dyDescent="0.25">
      <c r="A404" s="53"/>
      <c r="B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</row>
    <row r="405" spans="1:25" ht="12" customHeight="1" x14ac:dyDescent="0.25">
      <c r="A405" s="53"/>
      <c r="B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</row>
    <row r="406" spans="1:25" ht="12" customHeight="1" x14ac:dyDescent="0.25">
      <c r="A406" s="53"/>
      <c r="B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</row>
    <row r="407" spans="1:25" ht="12" customHeight="1" x14ac:dyDescent="0.25">
      <c r="A407" s="53"/>
      <c r="B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</row>
    <row r="408" spans="1:25" ht="12" customHeight="1" x14ac:dyDescent="0.25">
      <c r="A408" s="53"/>
      <c r="B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</row>
    <row r="409" spans="1:25" ht="12" customHeight="1" x14ac:dyDescent="0.25">
      <c r="A409" s="53"/>
      <c r="B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</row>
    <row r="410" spans="1:25" ht="12" customHeight="1" x14ac:dyDescent="0.25">
      <c r="A410" s="53"/>
      <c r="B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</row>
    <row r="411" spans="1:25" ht="12" customHeight="1" x14ac:dyDescent="0.25">
      <c r="A411" s="53"/>
      <c r="B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</row>
    <row r="412" spans="1:25" ht="12" customHeight="1" x14ac:dyDescent="0.25">
      <c r="A412" s="53"/>
      <c r="B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</row>
    <row r="413" spans="1:25" ht="12" customHeight="1" x14ac:dyDescent="0.25">
      <c r="A413" s="53"/>
      <c r="B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</row>
    <row r="414" spans="1:25" ht="12" customHeight="1" x14ac:dyDescent="0.25">
      <c r="A414" s="53"/>
      <c r="B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</row>
    <row r="415" spans="1:25" ht="12" customHeight="1" x14ac:dyDescent="0.25">
      <c r="A415" s="53"/>
      <c r="B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</row>
    <row r="416" spans="1:25" ht="12" customHeight="1" x14ac:dyDescent="0.25">
      <c r="A416" s="53"/>
      <c r="B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</row>
    <row r="417" spans="1:25" ht="12" customHeight="1" x14ac:dyDescent="0.25">
      <c r="A417" s="53"/>
      <c r="B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</row>
    <row r="418" spans="1:25" ht="12" customHeight="1" x14ac:dyDescent="0.25">
      <c r="A418" s="53"/>
      <c r="B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</row>
    <row r="419" spans="1:25" ht="12" customHeight="1" x14ac:dyDescent="0.25">
      <c r="A419" s="53"/>
      <c r="B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</row>
    <row r="420" spans="1:25" ht="12" customHeight="1" x14ac:dyDescent="0.25">
      <c r="A420" s="53"/>
      <c r="B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</row>
    <row r="421" spans="1:25" ht="12" customHeight="1" x14ac:dyDescent="0.25">
      <c r="A421" s="53"/>
      <c r="B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</row>
    <row r="422" spans="1:25" ht="12" customHeight="1" x14ac:dyDescent="0.25">
      <c r="A422" s="53"/>
      <c r="B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</row>
    <row r="423" spans="1:25" ht="12" customHeight="1" x14ac:dyDescent="0.25">
      <c r="A423" s="53"/>
      <c r="B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</row>
    <row r="424" spans="1:25" ht="12" customHeight="1" x14ac:dyDescent="0.25">
      <c r="A424" s="53"/>
      <c r="B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</row>
    <row r="425" spans="1:25" ht="12" customHeight="1" x14ac:dyDescent="0.25">
      <c r="A425" s="53"/>
      <c r="B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</row>
    <row r="426" spans="1:25" ht="12" customHeight="1" x14ac:dyDescent="0.25">
      <c r="A426" s="53"/>
      <c r="B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</row>
    <row r="427" spans="1:25" ht="12" customHeight="1" x14ac:dyDescent="0.25">
      <c r="A427" s="53"/>
      <c r="B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</row>
    <row r="428" spans="1:25" ht="12" customHeight="1" x14ac:dyDescent="0.25">
      <c r="A428" s="53"/>
      <c r="B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</row>
    <row r="429" spans="1:25" ht="12" customHeight="1" x14ac:dyDescent="0.25">
      <c r="A429" s="53"/>
      <c r="B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</row>
    <row r="430" spans="1:25" ht="12" customHeight="1" x14ac:dyDescent="0.25">
      <c r="A430" s="53"/>
      <c r="B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</row>
    <row r="431" spans="1:25" ht="12" customHeight="1" x14ac:dyDescent="0.25">
      <c r="A431" s="53"/>
      <c r="B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</row>
    <row r="432" spans="1:25" ht="12" customHeight="1" x14ac:dyDescent="0.25">
      <c r="A432" s="53"/>
      <c r="B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</row>
    <row r="433" spans="1:25" ht="12" customHeight="1" x14ac:dyDescent="0.25">
      <c r="A433" s="53"/>
      <c r="B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</row>
    <row r="434" spans="1:25" ht="12" customHeight="1" x14ac:dyDescent="0.25">
      <c r="A434" s="53"/>
      <c r="B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</row>
    <row r="435" spans="1:25" ht="12" customHeight="1" x14ac:dyDescent="0.25">
      <c r="A435" s="53"/>
      <c r="B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</row>
    <row r="436" spans="1:25" ht="12" customHeight="1" x14ac:dyDescent="0.25">
      <c r="A436" s="53"/>
      <c r="B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</row>
    <row r="437" spans="1:25" ht="12" customHeight="1" x14ac:dyDescent="0.25">
      <c r="A437" s="53"/>
      <c r="B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</row>
    <row r="438" spans="1:25" ht="12" customHeight="1" x14ac:dyDescent="0.25">
      <c r="A438" s="53"/>
      <c r="B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</row>
    <row r="439" spans="1:25" ht="12" customHeight="1" x14ac:dyDescent="0.25">
      <c r="A439" s="53"/>
      <c r="B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</row>
    <row r="440" spans="1:25" ht="12" customHeight="1" x14ac:dyDescent="0.25">
      <c r="A440" s="53"/>
      <c r="B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</row>
    <row r="441" spans="1:25" ht="12" customHeight="1" x14ac:dyDescent="0.25">
      <c r="A441" s="53"/>
      <c r="B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</row>
    <row r="442" spans="1:25" ht="12" customHeight="1" x14ac:dyDescent="0.25">
      <c r="A442" s="53"/>
      <c r="B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</row>
    <row r="443" spans="1:25" ht="12" customHeight="1" x14ac:dyDescent="0.25">
      <c r="A443" s="53"/>
      <c r="B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</row>
    <row r="444" spans="1:25" ht="12" customHeight="1" x14ac:dyDescent="0.25">
      <c r="A444" s="53"/>
      <c r="B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</row>
    <row r="445" spans="1:25" ht="12" customHeight="1" x14ac:dyDescent="0.25">
      <c r="A445" s="53"/>
      <c r="B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</row>
    <row r="446" spans="1:25" ht="12" customHeight="1" x14ac:dyDescent="0.25">
      <c r="A446" s="53"/>
      <c r="B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</row>
    <row r="447" spans="1:25" ht="12" customHeight="1" x14ac:dyDescent="0.25">
      <c r="A447" s="53"/>
      <c r="B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</row>
    <row r="448" spans="1:25" ht="12" customHeight="1" x14ac:dyDescent="0.25">
      <c r="A448" s="53"/>
      <c r="B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</row>
    <row r="449" spans="1:25" ht="12" customHeight="1" x14ac:dyDescent="0.25">
      <c r="A449" s="53"/>
      <c r="B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</row>
    <row r="450" spans="1:25" ht="12" customHeight="1" x14ac:dyDescent="0.25">
      <c r="A450" s="53"/>
      <c r="B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</row>
    <row r="451" spans="1:25" ht="12" customHeight="1" x14ac:dyDescent="0.25">
      <c r="A451" s="53"/>
      <c r="B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</row>
    <row r="452" spans="1:25" ht="12" customHeight="1" x14ac:dyDescent="0.25">
      <c r="A452" s="53"/>
      <c r="B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</row>
    <row r="453" spans="1:25" ht="12" customHeight="1" x14ac:dyDescent="0.25">
      <c r="A453" s="53"/>
      <c r="B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</row>
    <row r="454" spans="1:25" ht="12" customHeight="1" x14ac:dyDescent="0.25">
      <c r="A454" s="53"/>
      <c r="B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</row>
    <row r="455" spans="1:25" ht="12" customHeight="1" x14ac:dyDescent="0.25">
      <c r="A455" s="53"/>
      <c r="B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</row>
    <row r="456" spans="1:25" ht="12" customHeight="1" x14ac:dyDescent="0.25">
      <c r="A456" s="53"/>
      <c r="B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</row>
    <row r="457" spans="1:25" ht="12" customHeight="1" x14ac:dyDescent="0.25">
      <c r="A457" s="53"/>
      <c r="B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</row>
    <row r="458" spans="1:25" ht="12" customHeight="1" x14ac:dyDescent="0.25">
      <c r="A458" s="53"/>
      <c r="B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</row>
    <row r="459" spans="1:25" ht="12" customHeight="1" x14ac:dyDescent="0.25">
      <c r="A459" s="53"/>
      <c r="B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</row>
    <row r="460" spans="1:25" ht="12" customHeight="1" x14ac:dyDescent="0.25">
      <c r="A460" s="53"/>
      <c r="B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</row>
    <row r="461" spans="1:25" ht="12" customHeight="1" x14ac:dyDescent="0.25">
      <c r="A461" s="53"/>
      <c r="B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</row>
    <row r="462" spans="1:25" ht="12" customHeight="1" x14ac:dyDescent="0.25">
      <c r="A462" s="53"/>
      <c r="B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</row>
    <row r="463" spans="1:25" ht="12" customHeight="1" x14ac:dyDescent="0.25">
      <c r="A463" s="53"/>
      <c r="B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</row>
    <row r="464" spans="1:25" ht="12" customHeight="1" x14ac:dyDescent="0.25">
      <c r="A464" s="53"/>
      <c r="B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</row>
    <row r="465" spans="1:25" ht="12" customHeight="1" x14ac:dyDescent="0.25">
      <c r="A465" s="53"/>
      <c r="B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</row>
    <row r="466" spans="1:25" ht="12" customHeight="1" x14ac:dyDescent="0.25">
      <c r="A466" s="53"/>
      <c r="B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</row>
    <row r="467" spans="1:25" ht="12" customHeight="1" x14ac:dyDescent="0.25">
      <c r="A467" s="53"/>
      <c r="B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</row>
    <row r="468" spans="1:25" ht="12" customHeight="1" x14ac:dyDescent="0.25">
      <c r="A468" s="53"/>
      <c r="B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</row>
    <row r="469" spans="1:25" ht="12" customHeight="1" x14ac:dyDescent="0.25">
      <c r="A469" s="53"/>
      <c r="B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</row>
    <row r="470" spans="1:25" ht="12" customHeight="1" x14ac:dyDescent="0.25">
      <c r="A470" s="53"/>
      <c r="B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</row>
    <row r="471" spans="1:25" ht="12" customHeight="1" x14ac:dyDescent="0.25">
      <c r="A471" s="53"/>
      <c r="B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</row>
    <row r="472" spans="1:25" ht="12" customHeight="1" x14ac:dyDescent="0.25">
      <c r="A472" s="53"/>
      <c r="B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</row>
    <row r="473" spans="1:25" ht="12" customHeight="1" x14ac:dyDescent="0.25">
      <c r="A473" s="53"/>
      <c r="B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</row>
    <row r="474" spans="1:25" ht="12" customHeight="1" x14ac:dyDescent="0.25">
      <c r="A474" s="53"/>
      <c r="B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</row>
    <row r="475" spans="1:25" ht="12" customHeight="1" x14ac:dyDescent="0.25">
      <c r="A475" s="53"/>
      <c r="B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</row>
    <row r="476" spans="1:25" ht="12" customHeight="1" x14ac:dyDescent="0.25">
      <c r="A476" s="53"/>
      <c r="B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</row>
    <row r="477" spans="1:25" ht="12" customHeight="1" x14ac:dyDescent="0.25">
      <c r="A477" s="53"/>
      <c r="B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</row>
    <row r="478" spans="1:25" ht="12" customHeight="1" x14ac:dyDescent="0.25">
      <c r="A478" s="53"/>
      <c r="B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</row>
    <row r="479" spans="1:25" ht="12" customHeight="1" x14ac:dyDescent="0.25">
      <c r="A479" s="53"/>
      <c r="B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</row>
    <row r="480" spans="1:25" ht="12" customHeight="1" x14ac:dyDescent="0.25">
      <c r="A480" s="53"/>
      <c r="B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</row>
    <row r="481" spans="1:25" ht="12" customHeight="1" x14ac:dyDescent="0.25">
      <c r="A481" s="53"/>
      <c r="B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</row>
    <row r="482" spans="1:25" ht="12" customHeight="1" x14ac:dyDescent="0.25">
      <c r="A482" s="53"/>
      <c r="B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</row>
    <row r="483" spans="1:25" ht="12" customHeight="1" x14ac:dyDescent="0.25">
      <c r="A483" s="53"/>
      <c r="B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</row>
    <row r="484" spans="1:25" ht="12" customHeight="1" x14ac:dyDescent="0.25">
      <c r="A484" s="53"/>
      <c r="B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</row>
    <row r="485" spans="1:25" ht="12" customHeight="1" x14ac:dyDescent="0.25">
      <c r="A485" s="53"/>
      <c r="B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</row>
    <row r="486" spans="1:25" ht="12" customHeight="1" x14ac:dyDescent="0.25">
      <c r="A486" s="53"/>
      <c r="B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</row>
    <row r="487" spans="1:25" ht="12" customHeight="1" x14ac:dyDescent="0.25">
      <c r="A487" s="53"/>
      <c r="B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</row>
    <row r="488" spans="1:25" ht="12" customHeight="1" x14ac:dyDescent="0.25">
      <c r="A488" s="53"/>
      <c r="B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</row>
    <row r="489" spans="1:25" ht="12" customHeight="1" x14ac:dyDescent="0.25">
      <c r="A489" s="53"/>
      <c r="B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</row>
    <row r="490" spans="1:25" ht="12" customHeight="1" x14ac:dyDescent="0.25">
      <c r="A490" s="53"/>
      <c r="B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</row>
    <row r="491" spans="1:25" ht="12" customHeight="1" x14ac:dyDescent="0.25">
      <c r="A491" s="53"/>
      <c r="B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</row>
    <row r="492" spans="1:25" ht="12" customHeight="1" x14ac:dyDescent="0.25">
      <c r="A492" s="53"/>
      <c r="B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</row>
    <row r="493" spans="1:25" ht="12" customHeight="1" x14ac:dyDescent="0.25">
      <c r="A493" s="53"/>
      <c r="B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</row>
    <row r="494" spans="1:25" ht="12" customHeight="1" x14ac:dyDescent="0.25">
      <c r="A494" s="53"/>
      <c r="B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</row>
    <row r="495" spans="1:25" ht="12" customHeight="1" x14ac:dyDescent="0.25">
      <c r="A495" s="53"/>
      <c r="B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</row>
    <row r="496" spans="1:25" ht="12" customHeight="1" x14ac:dyDescent="0.25">
      <c r="A496" s="53"/>
      <c r="B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</row>
    <row r="497" spans="1:25" ht="12" customHeight="1" x14ac:dyDescent="0.25">
      <c r="A497" s="53"/>
      <c r="B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</row>
    <row r="498" spans="1:25" ht="12" customHeight="1" x14ac:dyDescent="0.25">
      <c r="A498" s="53"/>
      <c r="B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</row>
    <row r="499" spans="1:25" ht="12" customHeight="1" x14ac:dyDescent="0.25">
      <c r="A499" s="53"/>
      <c r="B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</row>
    <row r="500" spans="1:25" ht="12" customHeight="1" x14ac:dyDescent="0.25">
      <c r="A500" s="53"/>
      <c r="B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</row>
    <row r="501" spans="1:25" ht="12" customHeight="1" x14ac:dyDescent="0.25">
      <c r="A501" s="53"/>
      <c r="B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</row>
    <row r="502" spans="1:25" ht="12" customHeight="1" x14ac:dyDescent="0.25">
      <c r="A502" s="53"/>
      <c r="B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</row>
    <row r="503" spans="1:25" ht="12" customHeight="1" x14ac:dyDescent="0.25">
      <c r="A503" s="53"/>
      <c r="B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</row>
    <row r="504" spans="1:25" ht="12" customHeight="1" x14ac:dyDescent="0.25">
      <c r="A504" s="53"/>
      <c r="B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</row>
    <row r="505" spans="1:25" ht="12" customHeight="1" x14ac:dyDescent="0.25">
      <c r="A505" s="53"/>
      <c r="B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</row>
    <row r="506" spans="1:25" ht="12" customHeight="1" x14ac:dyDescent="0.25">
      <c r="A506" s="53"/>
      <c r="B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</row>
    <row r="507" spans="1:25" ht="12" customHeight="1" x14ac:dyDescent="0.25">
      <c r="A507" s="53"/>
      <c r="B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</row>
    <row r="508" spans="1:25" ht="12" customHeight="1" x14ac:dyDescent="0.25">
      <c r="A508" s="53"/>
      <c r="B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</row>
    <row r="509" spans="1:25" ht="12" customHeight="1" x14ac:dyDescent="0.25">
      <c r="A509" s="53"/>
      <c r="B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</row>
    <row r="510" spans="1:25" ht="12" customHeight="1" x14ac:dyDescent="0.25">
      <c r="A510" s="53"/>
      <c r="B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</row>
    <row r="511" spans="1:25" ht="12" customHeight="1" x14ac:dyDescent="0.25">
      <c r="A511" s="53"/>
      <c r="B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</row>
    <row r="512" spans="1:25" ht="12" customHeight="1" x14ac:dyDescent="0.25">
      <c r="A512" s="53"/>
      <c r="B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</row>
    <row r="513" spans="1:25" ht="12" customHeight="1" x14ac:dyDescent="0.25">
      <c r="A513" s="53"/>
      <c r="B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</row>
    <row r="514" spans="1:25" ht="12" customHeight="1" x14ac:dyDescent="0.25">
      <c r="A514" s="53"/>
      <c r="B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</row>
    <row r="515" spans="1:25" ht="12" customHeight="1" x14ac:dyDescent="0.25">
      <c r="A515" s="53"/>
      <c r="B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</row>
    <row r="516" spans="1:25" ht="12" customHeight="1" x14ac:dyDescent="0.25">
      <c r="A516" s="53"/>
      <c r="B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</row>
    <row r="517" spans="1:25" ht="12" customHeight="1" x14ac:dyDescent="0.25">
      <c r="A517" s="53"/>
      <c r="B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</row>
    <row r="518" spans="1:25" ht="12" customHeight="1" x14ac:dyDescent="0.25">
      <c r="A518" s="53"/>
      <c r="B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</row>
    <row r="519" spans="1:25" ht="12" customHeight="1" x14ac:dyDescent="0.25">
      <c r="A519" s="53"/>
      <c r="B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</row>
    <row r="520" spans="1:25" ht="12" customHeight="1" x14ac:dyDescent="0.25">
      <c r="A520" s="53"/>
      <c r="B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</row>
    <row r="521" spans="1:25" ht="12" customHeight="1" x14ac:dyDescent="0.25">
      <c r="A521" s="53"/>
      <c r="B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</row>
    <row r="522" spans="1:25" ht="12" customHeight="1" x14ac:dyDescent="0.25">
      <c r="A522" s="53"/>
      <c r="B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</row>
    <row r="523" spans="1:25" ht="12" customHeight="1" x14ac:dyDescent="0.25">
      <c r="A523" s="53"/>
      <c r="B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</row>
    <row r="524" spans="1:25" ht="12" customHeight="1" x14ac:dyDescent="0.25">
      <c r="A524" s="53"/>
      <c r="B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</row>
    <row r="525" spans="1:25" ht="12" customHeight="1" x14ac:dyDescent="0.25">
      <c r="A525" s="53"/>
      <c r="B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</row>
    <row r="526" spans="1:25" ht="12" customHeight="1" x14ac:dyDescent="0.25">
      <c r="A526" s="53"/>
      <c r="B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</row>
    <row r="527" spans="1:25" ht="12" customHeight="1" x14ac:dyDescent="0.25">
      <c r="A527" s="53"/>
      <c r="B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</row>
    <row r="528" spans="1:25" ht="12" customHeight="1" x14ac:dyDescent="0.25">
      <c r="A528" s="53"/>
      <c r="B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</row>
    <row r="529" spans="1:25" ht="12" customHeight="1" x14ac:dyDescent="0.25">
      <c r="A529" s="53"/>
      <c r="B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</row>
    <row r="530" spans="1:25" ht="12" customHeight="1" x14ac:dyDescent="0.25">
      <c r="A530" s="53"/>
      <c r="B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</row>
    <row r="531" spans="1:25" ht="12" customHeight="1" x14ac:dyDescent="0.25">
      <c r="A531" s="53"/>
      <c r="B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</row>
    <row r="532" spans="1:25" ht="12" customHeight="1" x14ac:dyDescent="0.25">
      <c r="A532" s="53"/>
      <c r="B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</row>
    <row r="533" spans="1:25" ht="12" customHeight="1" x14ac:dyDescent="0.25">
      <c r="A533" s="53"/>
      <c r="B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</row>
    <row r="534" spans="1:25" ht="12" customHeight="1" x14ac:dyDescent="0.25">
      <c r="A534" s="53"/>
      <c r="B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</row>
    <row r="535" spans="1:25" ht="12" customHeight="1" x14ac:dyDescent="0.25">
      <c r="A535" s="53"/>
      <c r="B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</row>
    <row r="536" spans="1:25" ht="12" customHeight="1" x14ac:dyDescent="0.25">
      <c r="A536" s="53"/>
      <c r="B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</row>
    <row r="537" spans="1:25" ht="12" customHeight="1" x14ac:dyDescent="0.25">
      <c r="A537" s="53"/>
      <c r="B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</row>
    <row r="538" spans="1:25" ht="12" customHeight="1" x14ac:dyDescent="0.25">
      <c r="A538" s="53"/>
      <c r="B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</row>
    <row r="539" spans="1:25" ht="12" customHeight="1" x14ac:dyDescent="0.25">
      <c r="A539" s="53"/>
      <c r="B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</row>
    <row r="540" spans="1:25" ht="12" customHeight="1" x14ac:dyDescent="0.25">
      <c r="A540" s="53"/>
      <c r="B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</row>
    <row r="541" spans="1:25" ht="12" customHeight="1" x14ac:dyDescent="0.25">
      <c r="A541" s="53"/>
      <c r="B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</row>
    <row r="542" spans="1:25" ht="12" customHeight="1" x14ac:dyDescent="0.25">
      <c r="A542" s="53"/>
      <c r="B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</row>
    <row r="543" spans="1:25" ht="12" customHeight="1" x14ac:dyDescent="0.25">
      <c r="A543" s="53"/>
      <c r="B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</row>
    <row r="544" spans="1:25" ht="12" customHeight="1" x14ac:dyDescent="0.25">
      <c r="A544" s="53"/>
      <c r="B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</row>
    <row r="545" spans="1:25" ht="12" customHeight="1" x14ac:dyDescent="0.25">
      <c r="A545" s="53"/>
      <c r="B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</row>
    <row r="546" spans="1:25" ht="12" customHeight="1" x14ac:dyDescent="0.25">
      <c r="A546" s="53"/>
      <c r="B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</row>
    <row r="547" spans="1:25" ht="12" customHeight="1" x14ac:dyDescent="0.25">
      <c r="A547" s="53"/>
      <c r="B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</row>
    <row r="548" spans="1:25" ht="12" customHeight="1" x14ac:dyDescent="0.25">
      <c r="A548" s="53"/>
      <c r="B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</row>
    <row r="549" spans="1:25" ht="12" customHeight="1" x14ac:dyDescent="0.25">
      <c r="A549" s="53"/>
      <c r="B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</row>
    <row r="550" spans="1:25" ht="12" customHeight="1" x14ac:dyDescent="0.25">
      <c r="A550" s="53"/>
      <c r="B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</row>
    <row r="551" spans="1:25" ht="12" customHeight="1" x14ac:dyDescent="0.25">
      <c r="A551" s="53"/>
      <c r="B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</row>
    <row r="552" spans="1:25" ht="12" customHeight="1" x14ac:dyDescent="0.25">
      <c r="A552" s="53"/>
      <c r="B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</row>
    <row r="553" spans="1:25" ht="12" customHeight="1" x14ac:dyDescent="0.25">
      <c r="A553" s="53"/>
      <c r="B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</row>
    <row r="554" spans="1:25" ht="12" customHeight="1" x14ac:dyDescent="0.25">
      <c r="A554" s="53"/>
      <c r="B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</row>
    <row r="555" spans="1:25" ht="12" customHeight="1" x14ac:dyDescent="0.25">
      <c r="A555" s="53"/>
      <c r="B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</row>
    <row r="556" spans="1:25" ht="12" customHeight="1" x14ac:dyDescent="0.25">
      <c r="A556" s="53"/>
      <c r="B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</row>
    <row r="557" spans="1:25" ht="12" customHeight="1" x14ac:dyDescent="0.25">
      <c r="A557" s="53"/>
      <c r="B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</row>
    <row r="558" spans="1:25" ht="12" customHeight="1" x14ac:dyDescent="0.25">
      <c r="A558" s="53"/>
      <c r="B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</row>
    <row r="559" spans="1:25" ht="12" customHeight="1" x14ac:dyDescent="0.25">
      <c r="A559" s="53"/>
      <c r="B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</row>
    <row r="560" spans="1:25" ht="12" customHeight="1" x14ac:dyDescent="0.25">
      <c r="A560" s="53"/>
      <c r="B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</row>
    <row r="561" spans="1:25" ht="12" customHeight="1" x14ac:dyDescent="0.25">
      <c r="A561" s="53"/>
      <c r="B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</row>
    <row r="562" spans="1:25" ht="12" customHeight="1" x14ac:dyDescent="0.25">
      <c r="A562" s="53"/>
      <c r="B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</row>
    <row r="563" spans="1:25" ht="12" customHeight="1" x14ac:dyDescent="0.25">
      <c r="A563" s="53"/>
      <c r="B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</row>
    <row r="564" spans="1:25" ht="12" customHeight="1" x14ac:dyDescent="0.25">
      <c r="A564" s="53"/>
      <c r="B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</row>
    <row r="565" spans="1:25" ht="12" customHeight="1" x14ac:dyDescent="0.25">
      <c r="A565" s="53"/>
      <c r="B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</row>
    <row r="566" spans="1:25" ht="12" customHeight="1" x14ac:dyDescent="0.25">
      <c r="A566" s="53"/>
      <c r="B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</row>
    <row r="567" spans="1:25" ht="12" customHeight="1" x14ac:dyDescent="0.25">
      <c r="A567" s="53"/>
      <c r="B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</row>
    <row r="568" spans="1:25" ht="12" customHeight="1" x14ac:dyDescent="0.25">
      <c r="A568" s="53"/>
      <c r="B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</row>
    <row r="569" spans="1:25" ht="12" customHeight="1" x14ac:dyDescent="0.25">
      <c r="A569" s="53"/>
      <c r="B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</row>
    <row r="570" spans="1:25" ht="12" customHeight="1" x14ac:dyDescent="0.25">
      <c r="A570" s="53"/>
      <c r="B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</row>
    <row r="571" spans="1:25" ht="12" customHeight="1" x14ac:dyDescent="0.25">
      <c r="A571" s="53"/>
      <c r="B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</row>
    <row r="572" spans="1:25" ht="12" customHeight="1" x14ac:dyDescent="0.25">
      <c r="A572" s="53"/>
      <c r="B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</row>
    <row r="573" spans="1:25" ht="12" customHeight="1" x14ac:dyDescent="0.25">
      <c r="A573" s="53"/>
      <c r="B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</row>
    <row r="574" spans="1:25" ht="12" customHeight="1" x14ac:dyDescent="0.25">
      <c r="A574" s="53"/>
      <c r="B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</row>
    <row r="575" spans="1:25" ht="12" customHeight="1" x14ac:dyDescent="0.25">
      <c r="A575" s="53"/>
      <c r="B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</row>
    <row r="576" spans="1:25" ht="12" customHeight="1" x14ac:dyDescent="0.25">
      <c r="A576" s="53"/>
      <c r="B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</row>
    <row r="577" spans="1:25" ht="12" customHeight="1" x14ac:dyDescent="0.25">
      <c r="A577" s="53"/>
      <c r="B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</row>
    <row r="578" spans="1:25" ht="12" customHeight="1" x14ac:dyDescent="0.25">
      <c r="A578" s="53"/>
      <c r="B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</row>
    <row r="579" spans="1:25" ht="12" customHeight="1" x14ac:dyDescent="0.25">
      <c r="A579" s="53"/>
      <c r="B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</row>
    <row r="580" spans="1:25" ht="12" customHeight="1" x14ac:dyDescent="0.25">
      <c r="A580" s="53"/>
      <c r="B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</row>
    <row r="581" spans="1:25" ht="12" customHeight="1" x14ac:dyDescent="0.25">
      <c r="A581" s="53"/>
      <c r="B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</row>
    <row r="582" spans="1:25" ht="12" customHeight="1" x14ac:dyDescent="0.25">
      <c r="A582" s="53"/>
      <c r="B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</row>
    <row r="583" spans="1:25" ht="12" customHeight="1" x14ac:dyDescent="0.25">
      <c r="A583" s="53"/>
      <c r="B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</row>
    <row r="584" spans="1:25" ht="12" customHeight="1" x14ac:dyDescent="0.25">
      <c r="A584" s="53"/>
      <c r="B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</row>
    <row r="585" spans="1:25" ht="12" customHeight="1" x14ac:dyDescent="0.25">
      <c r="A585" s="53"/>
      <c r="B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</row>
    <row r="586" spans="1:25" ht="12" customHeight="1" x14ac:dyDescent="0.25">
      <c r="A586" s="53"/>
      <c r="B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</row>
    <row r="587" spans="1:25" ht="12" customHeight="1" x14ac:dyDescent="0.25">
      <c r="A587" s="53"/>
      <c r="B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</row>
    <row r="588" spans="1:25" ht="12" customHeight="1" x14ac:dyDescent="0.25">
      <c r="A588" s="53"/>
      <c r="B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</row>
    <row r="589" spans="1:25" ht="12" customHeight="1" x14ac:dyDescent="0.25">
      <c r="A589" s="53"/>
      <c r="B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</row>
    <row r="590" spans="1:25" ht="12" customHeight="1" x14ac:dyDescent="0.25">
      <c r="A590" s="53"/>
      <c r="B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</row>
    <row r="591" spans="1:25" ht="12" customHeight="1" x14ac:dyDescent="0.25">
      <c r="A591" s="53"/>
      <c r="B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</row>
    <row r="592" spans="1:25" ht="12" customHeight="1" x14ac:dyDescent="0.25">
      <c r="A592" s="53"/>
      <c r="B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</row>
    <row r="593" spans="1:25" ht="12" customHeight="1" x14ac:dyDescent="0.25">
      <c r="A593" s="53"/>
      <c r="B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</row>
    <row r="594" spans="1:25" ht="12" customHeight="1" x14ac:dyDescent="0.25">
      <c r="A594" s="53"/>
      <c r="B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</row>
    <row r="595" spans="1:25" ht="12" customHeight="1" x14ac:dyDescent="0.25">
      <c r="A595" s="53"/>
      <c r="B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</row>
    <row r="596" spans="1:25" ht="12" customHeight="1" x14ac:dyDescent="0.25">
      <c r="A596" s="53"/>
      <c r="B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</row>
    <row r="597" spans="1:25" ht="12" customHeight="1" x14ac:dyDescent="0.25">
      <c r="A597" s="53"/>
      <c r="B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</row>
    <row r="598" spans="1:25" ht="12" customHeight="1" x14ac:dyDescent="0.25">
      <c r="A598" s="53"/>
      <c r="B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</row>
    <row r="599" spans="1:25" ht="12" customHeight="1" x14ac:dyDescent="0.25">
      <c r="A599" s="53"/>
      <c r="B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</row>
    <row r="600" spans="1:25" ht="12" customHeight="1" x14ac:dyDescent="0.25">
      <c r="A600" s="53"/>
      <c r="B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</row>
    <row r="601" spans="1:25" ht="12" customHeight="1" x14ac:dyDescent="0.25">
      <c r="A601" s="53"/>
      <c r="B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</row>
    <row r="602" spans="1:25" ht="12" customHeight="1" x14ac:dyDescent="0.25">
      <c r="A602" s="53"/>
      <c r="B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</row>
    <row r="603" spans="1:25" ht="12" customHeight="1" x14ac:dyDescent="0.25">
      <c r="A603" s="53"/>
      <c r="B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</row>
    <row r="604" spans="1:25" ht="12" customHeight="1" x14ac:dyDescent="0.25">
      <c r="A604" s="53"/>
      <c r="B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</row>
    <row r="605" spans="1:25" ht="12" customHeight="1" x14ac:dyDescent="0.25">
      <c r="A605" s="53"/>
      <c r="B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</row>
    <row r="606" spans="1:25" ht="12" customHeight="1" x14ac:dyDescent="0.25">
      <c r="A606" s="53"/>
      <c r="B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</row>
    <row r="607" spans="1:25" ht="12" customHeight="1" x14ac:dyDescent="0.25">
      <c r="A607" s="53"/>
      <c r="B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</row>
    <row r="608" spans="1:25" ht="12" customHeight="1" x14ac:dyDescent="0.25">
      <c r="A608" s="53"/>
      <c r="B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</row>
    <row r="609" spans="1:25" ht="12" customHeight="1" x14ac:dyDescent="0.25">
      <c r="A609" s="53"/>
      <c r="B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</row>
    <row r="610" spans="1:25" ht="12" customHeight="1" x14ac:dyDescent="0.25">
      <c r="A610" s="53"/>
      <c r="B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</row>
    <row r="611" spans="1:25" ht="12" customHeight="1" x14ac:dyDescent="0.25">
      <c r="A611" s="53"/>
      <c r="B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</row>
    <row r="612" spans="1:25" ht="12" customHeight="1" x14ac:dyDescent="0.25">
      <c r="A612" s="53"/>
      <c r="B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</row>
    <row r="613" spans="1:25" ht="12" customHeight="1" x14ac:dyDescent="0.25">
      <c r="A613" s="53"/>
      <c r="B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</row>
    <row r="614" spans="1:25" ht="12" customHeight="1" x14ac:dyDescent="0.25">
      <c r="A614" s="53"/>
      <c r="B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</row>
    <row r="615" spans="1:25" ht="12" customHeight="1" x14ac:dyDescent="0.25">
      <c r="A615" s="53"/>
      <c r="B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</row>
    <row r="616" spans="1:25" ht="12" customHeight="1" x14ac:dyDescent="0.25">
      <c r="A616" s="53"/>
      <c r="B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</row>
    <row r="617" spans="1:25" ht="12" customHeight="1" x14ac:dyDescent="0.25">
      <c r="A617" s="53"/>
      <c r="B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</row>
    <row r="618" spans="1:25" ht="12" customHeight="1" x14ac:dyDescent="0.25">
      <c r="A618" s="53"/>
      <c r="B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</row>
    <row r="619" spans="1:25" ht="12" customHeight="1" x14ac:dyDescent="0.25">
      <c r="A619" s="53"/>
      <c r="B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</row>
    <row r="620" spans="1:25" ht="12" customHeight="1" x14ac:dyDescent="0.25">
      <c r="A620" s="53"/>
      <c r="B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</row>
    <row r="621" spans="1:25" ht="12" customHeight="1" x14ac:dyDescent="0.25">
      <c r="A621" s="53"/>
      <c r="B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</row>
    <row r="622" spans="1:25" ht="12" customHeight="1" x14ac:dyDescent="0.25">
      <c r="A622" s="53"/>
      <c r="B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</row>
    <row r="623" spans="1:25" ht="12" customHeight="1" x14ac:dyDescent="0.25">
      <c r="A623" s="53"/>
      <c r="B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</row>
    <row r="624" spans="1:25" ht="12" customHeight="1" x14ac:dyDescent="0.25">
      <c r="A624" s="53"/>
      <c r="B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</row>
    <row r="625" spans="1:25" ht="12" customHeight="1" x14ac:dyDescent="0.25">
      <c r="A625" s="53"/>
      <c r="B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</row>
    <row r="626" spans="1:25" ht="12" customHeight="1" x14ac:dyDescent="0.25">
      <c r="A626" s="53"/>
      <c r="B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</row>
    <row r="627" spans="1:25" ht="12" customHeight="1" x14ac:dyDescent="0.25">
      <c r="A627" s="53"/>
      <c r="B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</row>
    <row r="628" spans="1:25" ht="12" customHeight="1" x14ac:dyDescent="0.25">
      <c r="A628" s="53"/>
      <c r="B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</row>
    <row r="629" spans="1:25" ht="12" customHeight="1" x14ac:dyDescent="0.25">
      <c r="A629" s="53"/>
      <c r="B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</row>
    <row r="630" spans="1:25" ht="12" customHeight="1" x14ac:dyDescent="0.25">
      <c r="A630" s="53"/>
      <c r="B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</row>
    <row r="631" spans="1:25" ht="12" customHeight="1" x14ac:dyDescent="0.25">
      <c r="A631" s="53"/>
      <c r="B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</row>
    <row r="632" spans="1:25" ht="12" customHeight="1" x14ac:dyDescent="0.25">
      <c r="A632" s="53"/>
      <c r="B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</row>
    <row r="633" spans="1:25" ht="12" customHeight="1" x14ac:dyDescent="0.25">
      <c r="A633" s="53"/>
      <c r="B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</row>
    <row r="634" spans="1:25" ht="12" customHeight="1" x14ac:dyDescent="0.25">
      <c r="A634" s="53"/>
      <c r="B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</row>
    <row r="635" spans="1:25" ht="12" customHeight="1" x14ac:dyDescent="0.25">
      <c r="A635" s="53"/>
      <c r="B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</row>
    <row r="636" spans="1:25" ht="12" customHeight="1" x14ac:dyDescent="0.25">
      <c r="A636" s="53"/>
      <c r="B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</row>
    <row r="637" spans="1:25" ht="12" customHeight="1" x14ac:dyDescent="0.25">
      <c r="A637" s="53"/>
      <c r="B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</row>
    <row r="638" spans="1:25" ht="12" customHeight="1" x14ac:dyDescent="0.25">
      <c r="A638" s="53"/>
      <c r="B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</row>
    <row r="639" spans="1:25" ht="12" customHeight="1" x14ac:dyDescent="0.25">
      <c r="A639" s="53"/>
      <c r="B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</row>
    <row r="640" spans="1:25" ht="12" customHeight="1" x14ac:dyDescent="0.25">
      <c r="A640" s="53"/>
      <c r="B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</row>
    <row r="641" spans="1:25" ht="12" customHeight="1" x14ac:dyDescent="0.25">
      <c r="A641" s="53"/>
      <c r="B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</row>
    <row r="642" spans="1:25" ht="12" customHeight="1" x14ac:dyDescent="0.25">
      <c r="A642" s="53"/>
      <c r="B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</row>
    <row r="643" spans="1:25" ht="12" customHeight="1" x14ac:dyDescent="0.25">
      <c r="A643" s="53"/>
      <c r="B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</row>
    <row r="644" spans="1:25" ht="12" customHeight="1" x14ac:dyDescent="0.25">
      <c r="A644" s="53"/>
      <c r="B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</row>
    <row r="645" spans="1:25" ht="12" customHeight="1" x14ac:dyDescent="0.25">
      <c r="A645" s="53"/>
      <c r="B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</row>
    <row r="646" spans="1:25" ht="12" customHeight="1" x14ac:dyDescent="0.25">
      <c r="A646" s="53"/>
      <c r="B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</row>
    <row r="647" spans="1:25" ht="12" customHeight="1" x14ac:dyDescent="0.25">
      <c r="A647" s="53"/>
      <c r="B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</row>
    <row r="648" spans="1:25" ht="12" customHeight="1" x14ac:dyDescent="0.25">
      <c r="A648" s="53"/>
      <c r="B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</row>
    <row r="649" spans="1:25" ht="12" customHeight="1" x14ac:dyDescent="0.25">
      <c r="A649" s="53"/>
      <c r="B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</row>
    <row r="650" spans="1:25" ht="12" customHeight="1" x14ac:dyDescent="0.25">
      <c r="A650" s="53"/>
      <c r="B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</row>
    <row r="651" spans="1:25" ht="12" customHeight="1" x14ac:dyDescent="0.25">
      <c r="A651" s="53"/>
      <c r="B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</row>
    <row r="652" spans="1:25" ht="12" customHeight="1" x14ac:dyDescent="0.25">
      <c r="A652" s="53"/>
      <c r="B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</row>
    <row r="653" spans="1:25" ht="12" customHeight="1" x14ac:dyDescent="0.25">
      <c r="A653" s="53"/>
      <c r="B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</row>
    <row r="654" spans="1:25" ht="12" customHeight="1" x14ac:dyDescent="0.25">
      <c r="A654" s="53"/>
      <c r="B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</row>
    <row r="655" spans="1:25" ht="12" customHeight="1" x14ac:dyDescent="0.25">
      <c r="A655" s="53"/>
      <c r="B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</row>
    <row r="656" spans="1:25" ht="12" customHeight="1" x14ac:dyDescent="0.25">
      <c r="A656" s="53"/>
      <c r="B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</row>
    <row r="657" spans="1:25" ht="12" customHeight="1" x14ac:dyDescent="0.25">
      <c r="A657" s="53"/>
      <c r="B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</row>
    <row r="658" spans="1:25" ht="12" customHeight="1" x14ac:dyDescent="0.25">
      <c r="A658" s="53"/>
      <c r="B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</row>
    <row r="659" spans="1:25" ht="12" customHeight="1" x14ac:dyDescent="0.25">
      <c r="A659" s="53"/>
      <c r="B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</row>
    <row r="660" spans="1:25" ht="12" customHeight="1" x14ac:dyDescent="0.25">
      <c r="A660" s="53"/>
      <c r="B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</row>
    <row r="661" spans="1:25" ht="12" customHeight="1" x14ac:dyDescent="0.25">
      <c r="A661" s="53"/>
      <c r="B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</row>
    <row r="662" spans="1:25" ht="12" customHeight="1" x14ac:dyDescent="0.25">
      <c r="A662" s="53"/>
      <c r="B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</row>
    <row r="663" spans="1:25" ht="12" customHeight="1" x14ac:dyDescent="0.25">
      <c r="A663" s="53"/>
      <c r="B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</row>
    <row r="664" spans="1:25" ht="12" customHeight="1" x14ac:dyDescent="0.25">
      <c r="A664" s="53"/>
      <c r="B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</row>
    <row r="665" spans="1:25" ht="12" customHeight="1" x14ac:dyDescent="0.25">
      <c r="A665" s="53"/>
      <c r="B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</row>
    <row r="666" spans="1:25" ht="12" customHeight="1" x14ac:dyDescent="0.25">
      <c r="A666" s="53"/>
      <c r="B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</row>
    <row r="667" spans="1:25" ht="12" customHeight="1" x14ac:dyDescent="0.25">
      <c r="A667" s="53"/>
      <c r="B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</row>
    <row r="668" spans="1:25" ht="12" customHeight="1" x14ac:dyDescent="0.25">
      <c r="A668" s="53"/>
      <c r="B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</row>
    <row r="669" spans="1:25" ht="12" customHeight="1" x14ac:dyDescent="0.25">
      <c r="A669" s="53"/>
      <c r="B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</row>
    <row r="670" spans="1:25" ht="12" customHeight="1" x14ac:dyDescent="0.25">
      <c r="A670" s="53"/>
      <c r="B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</row>
    <row r="671" spans="1:25" ht="12" customHeight="1" x14ac:dyDescent="0.25">
      <c r="A671" s="53"/>
      <c r="B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</row>
    <row r="672" spans="1:25" ht="12" customHeight="1" x14ac:dyDescent="0.25">
      <c r="A672" s="53"/>
      <c r="B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</row>
    <row r="673" spans="1:25" ht="12" customHeight="1" x14ac:dyDescent="0.25">
      <c r="A673" s="53"/>
      <c r="B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</row>
    <row r="674" spans="1:25" ht="12" customHeight="1" x14ac:dyDescent="0.25">
      <c r="A674" s="53"/>
      <c r="B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</row>
    <row r="675" spans="1:25" ht="12" customHeight="1" x14ac:dyDescent="0.25">
      <c r="A675" s="53"/>
      <c r="B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</row>
    <row r="676" spans="1:25" ht="12" customHeight="1" x14ac:dyDescent="0.25">
      <c r="A676" s="53"/>
      <c r="B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</row>
    <row r="677" spans="1:25" ht="12" customHeight="1" x14ac:dyDescent="0.25">
      <c r="A677" s="53"/>
      <c r="B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</row>
    <row r="678" spans="1:25" ht="12" customHeight="1" x14ac:dyDescent="0.25">
      <c r="A678" s="53"/>
      <c r="B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</row>
    <row r="679" spans="1:25" ht="12" customHeight="1" x14ac:dyDescent="0.25">
      <c r="A679" s="53"/>
      <c r="B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</row>
    <row r="680" spans="1:25" ht="12" customHeight="1" x14ac:dyDescent="0.25">
      <c r="A680" s="53"/>
      <c r="B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</row>
    <row r="681" spans="1:25" ht="12" customHeight="1" x14ac:dyDescent="0.25">
      <c r="A681" s="53"/>
      <c r="B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</row>
    <row r="682" spans="1:25" ht="12" customHeight="1" x14ac:dyDescent="0.25">
      <c r="A682" s="53"/>
      <c r="B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</row>
    <row r="683" spans="1:25" ht="12" customHeight="1" x14ac:dyDescent="0.25">
      <c r="A683" s="53"/>
      <c r="B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</row>
    <row r="684" spans="1:25" ht="12" customHeight="1" x14ac:dyDescent="0.25">
      <c r="A684" s="53"/>
      <c r="B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</row>
    <row r="685" spans="1:25" ht="12" customHeight="1" x14ac:dyDescent="0.25">
      <c r="A685" s="53"/>
      <c r="B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</row>
    <row r="686" spans="1:25" ht="12" customHeight="1" x14ac:dyDescent="0.25">
      <c r="A686" s="53"/>
      <c r="B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</row>
    <row r="687" spans="1:25" ht="12" customHeight="1" x14ac:dyDescent="0.25">
      <c r="A687" s="53"/>
      <c r="B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</row>
    <row r="688" spans="1:25" ht="12" customHeight="1" x14ac:dyDescent="0.25">
      <c r="A688" s="53"/>
      <c r="B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</row>
    <row r="689" spans="1:25" ht="12" customHeight="1" x14ac:dyDescent="0.25">
      <c r="A689" s="53"/>
      <c r="B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</row>
    <row r="690" spans="1:25" ht="12" customHeight="1" x14ac:dyDescent="0.25">
      <c r="A690" s="53"/>
      <c r="B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</row>
    <row r="691" spans="1:25" ht="12" customHeight="1" x14ac:dyDescent="0.25">
      <c r="A691" s="53"/>
      <c r="B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</row>
    <row r="692" spans="1:25" ht="12" customHeight="1" x14ac:dyDescent="0.25">
      <c r="A692" s="53"/>
      <c r="B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</row>
    <row r="693" spans="1:25" ht="12" customHeight="1" x14ac:dyDescent="0.25">
      <c r="A693" s="53"/>
      <c r="B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</row>
    <row r="694" spans="1:25" ht="12" customHeight="1" x14ac:dyDescent="0.25">
      <c r="A694" s="53"/>
      <c r="B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</row>
    <row r="695" spans="1:25" ht="12" customHeight="1" x14ac:dyDescent="0.25">
      <c r="A695" s="53"/>
      <c r="B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</row>
    <row r="696" spans="1:25" ht="12" customHeight="1" x14ac:dyDescent="0.25">
      <c r="A696" s="53"/>
      <c r="B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</row>
    <row r="697" spans="1:25" ht="12" customHeight="1" x14ac:dyDescent="0.25">
      <c r="A697" s="53"/>
      <c r="B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</row>
    <row r="698" spans="1:25" ht="12" customHeight="1" x14ac:dyDescent="0.25">
      <c r="A698" s="53"/>
      <c r="B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</row>
    <row r="699" spans="1:25" ht="12" customHeight="1" x14ac:dyDescent="0.25">
      <c r="A699" s="53"/>
      <c r="B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</row>
    <row r="700" spans="1:25" ht="12" customHeight="1" x14ac:dyDescent="0.25">
      <c r="A700" s="53"/>
      <c r="B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</row>
    <row r="701" spans="1:25" ht="12" customHeight="1" x14ac:dyDescent="0.25">
      <c r="A701" s="53"/>
      <c r="B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</row>
    <row r="702" spans="1:25" ht="12" customHeight="1" x14ac:dyDescent="0.25">
      <c r="A702" s="53"/>
      <c r="B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</row>
    <row r="703" spans="1:25" ht="12" customHeight="1" x14ac:dyDescent="0.25">
      <c r="A703" s="53"/>
      <c r="B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</row>
    <row r="704" spans="1:25" ht="12" customHeight="1" x14ac:dyDescent="0.25">
      <c r="A704" s="53"/>
      <c r="B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</row>
    <row r="705" spans="1:25" ht="12" customHeight="1" x14ac:dyDescent="0.25">
      <c r="A705" s="53"/>
      <c r="B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</row>
    <row r="706" spans="1:25" ht="12" customHeight="1" x14ac:dyDescent="0.25">
      <c r="A706" s="53"/>
      <c r="B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</row>
    <row r="707" spans="1:25" ht="12" customHeight="1" x14ac:dyDescent="0.25">
      <c r="A707" s="53"/>
      <c r="B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</row>
    <row r="708" spans="1:25" ht="12" customHeight="1" x14ac:dyDescent="0.25">
      <c r="A708" s="53"/>
      <c r="B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</row>
    <row r="709" spans="1:25" ht="12" customHeight="1" x14ac:dyDescent="0.25">
      <c r="A709" s="53"/>
      <c r="B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</row>
    <row r="710" spans="1:25" ht="12" customHeight="1" x14ac:dyDescent="0.25">
      <c r="A710" s="53"/>
      <c r="B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</row>
    <row r="711" spans="1:25" ht="12" customHeight="1" x14ac:dyDescent="0.25">
      <c r="A711" s="53"/>
      <c r="B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</row>
    <row r="712" spans="1:25" ht="12" customHeight="1" x14ac:dyDescent="0.25">
      <c r="A712" s="53"/>
      <c r="B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</row>
    <row r="713" spans="1:25" ht="12" customHeight="1" x14ac:dyDescent="0.25">
      <c r="A713" s="53"/>
      <c r="B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</row>
    <row r="714" spans="1:25" ht="12" customHeight="1" x14ac:dyDescent="0.25">
      <c r="A714" s="53"/>
      <c r="B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</row>
    <row r="715" spans="1:25" ht="12" customHeight="1" x14ac:dyDescent="0.25">
      <c r="A715" s="53"/>
      <c r="B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</row>
    <row r="716" spans="1:25" ht="12" customHeight="1" x14ac:dyDescent="0.25">
      <c r="A716" s="53"/>
      <c r="B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</row>
    <row r="717" spans="1:25" ht="12" customHeight="1" x14ac:dyDescent="0.25">
      <c r="A717" s="53"/>
      <c r="B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</row>
    <row r="718" spans="1:25" ht="12" customHeight="1" x14ac:dyDescent="0.25">
      <c r="A718" s="53"/>
      <c r="B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</row>
    <row r="719" spans="1:25" ht="12" customHeight="1" x14ac:dyDescent="0.25">
      <c r="A719" s="53"/>
      <c r="B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</row>
    <row r="720" spans="1:25" ht="12" customHeight="1" x14ac:dyDescent="0.25">
      <c r="A720" s="53"/>
      <c r="B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</row>
    <row r="721" spans="1:25" ht="12" customHeight="1" x14ac:dyDescent="0.25">
      <c r="A721" s="53"/>
      <c r="B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</row>
    <row r="722" spans="1:25" ht="12" customHeight="1" x14ac:dyDescent="0.25">
      <c r="A722" s="53"/>
      <c r="B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</row>
    <row r="723" spans="1:25" ht="12" customHeight="1" x14ac:dyDescent="0.25">
      <c r="A723" s="53"/>
      <c r="B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</row>
    <row r="724" spans="1:25" ht="12" customHeight="1" x14ac:dyDescent="0.25">
      <c r="A724" s="53"/>
      <c r="B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</row>
    <row r="725" spans="1:25" ht="12" customHeight="1" x14ac:dyDescent="0.25">
      <c r="A725" s="53"/>
      <c r="B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</row>
    <row r="726" spans="1:25" ht="12" customHeight="1" x14ac:dyDescent="0.25">
      <c r="A726" s="53"/>
      <c r="B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</row>
    <row r="727" spans="1:25" ht="12" customHeight="1" x14ac:dyDescent="0.25">
      <c r="A727" s="53"/>
      <c r="B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</row>
    <row r="728" spans="1:25" ht="12" customHeight="1" x14ac:dyDescent="0.25">
      <c r="A728" s="53"/>
      <c r="B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</row>
    <row r="729" spans="1:25" ht="12" customHeight="1" x14ac:dyDescent="0.25">
      <c r="A729" s="53"/>
      <c r="B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</row>
    <row r="730" spans="1:25" ht="12" customHeight="1" x14ac:dyDescent="0.25">
      <c r="A730" s="53"/>
      <c r="B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</row>
    <row r="731" spans="1:25" ht="12" customHeight="1" x14ac:dyDescent="0.25">
      <c r="A731" s="53"/>
      <c r="B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</row>
    <row r="732" spans="1:25" ht="12" customHeight="1" x14ac:dyDescent="0.25">
      <c r="A732" s="53"/>
      <c r="B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</row>
    <row r="733" spans="1:25" ht="12" customHeight="1" x14ac:dyDescent="0.25">
      <c r="A733" s="53"/>
      <c r="B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</row>
    <row r="734" spans="1:25" ht="12" customHeight="1" x14ac:dyDescent="0.25">
      <c r="A734" s="53"/>
      <c r="B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</row>
    <row r="735" spans="1:25" ht="12" customHeight="1" x14ac:dyDescent="0.25">
      <c r="A735" s="53"/>
      <c r="B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</row>
    <row r="736" spans="1:25" ht="12" customHeight="1" x14ac:dyDescent="0.25">
      <c r="A736" s="53"/>
      <c r="B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</row>
    <row r="737" spans="1:25" ht="12" customHeight="1" x14ac:dyDescent="0.25">
      <c r="A737" s="53"/>
      <c r="B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</row>
    <row r="738" spans="1:25" ht="12" customHeight="1" x14ac:dyDescent="0.25">
      <c r="A738" s="53"/>
      <c r="B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</row>
    <row r="739" spans="1:25" ht="12" customHeight="1" x14ac:dyDescent="0.25">
      <c r="A739" s="53"/>
      <c r="B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</row>
    <row r="740" spans="1:25" ht="12" customHeight="1" x14ac:dyDescent="0.25">
      <c r="A740" s="53"/>
      <c r="B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</row>
    <row r="741" spans="1:25" ht="12" customHeight="1" x14ac:dyDescent="0.25">
      <c r="A741" s="53"/>
      <c r="B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</row>
    <row r="742" spans="1:25" ht="12" customHeight="1" x14ac:dyDescent="0.25">
      <c r="A742" s="53"/>
      <c r="B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</row>
    <row r="743" spans="1:25" ht="12" customHeight="1" x14ac:dyDescent="0.25">
      <c r="A743" s="53"/>
      <c r="B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</row>
    <row r="744" spans="1:25" ht="12" customHeight="1" x14ac:dyDescent="0.25">
      <c r="A744" s="53"/>
      <c r="B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</row>
    <row r="745" spans="1:25" ht="12" customHeight="1" x14ac:dyDescent="0.25">
      <c r="A745" s="53"/>
      <c r="B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</row>
    <row r="746" spans="1:25" ht="12" customHeight="1" x14ac:dyDescent="0.25">
      <c r="A746" s="53"/>
      <c r="B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</row>
    <row r="747" spans="1:25" ht="12" customHeight="1" x14ac:dyDescent="0.25">
      <c r="A747" s="53"/>
      <c r="B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</row>
    <row r="748" spans="1:25" ht="12" customHeight="1" x14ac:dyDescent="0.25">
      <c r="A748" s="53"/>
      <c r="B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</row>
    <row r="749" spans="1:25" ht="12" customHeight="1" x14ac:dyDescent="0.25">
      <c r="A749" s="53"/>
      <c r="B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</row>
    <row r="750" spans="1:25" ht="12" customHeight="1" x14ac:dyDescent="0.25">
      <c r="A750" s="53"/>
      <c r="B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</row>
    <row r="751" spans="1:25" ht="12" customHeight="1" x14ac:dyDescent="0.25">
      <c r="A751" s="53"/>
      <c r="B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</row>
    <row r="752" spans="1:25" ht="12" customHeight="1" x14ac:dyDescent="0.25">
      <c r="A752" s="53"/>
      <c r="B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</row>
    <row r="753" spans="1:25" ht="12" customHeight="1" x14ac:dyDescent="0.25">
      <c r="A753" s="53"/>
      <c r="B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</row>
    <row r="754" spans="1:25" ht="12" customHeight="1" x14ac:dyDescent="0.25">
      <c r="A754" s="53"/>
      <c r="B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</row>
    <row r="755" spans="1:25" ht="12" customHeight="1" x14ac:dyDescent="0.25">
      <c r="A755" s="53"/>
      <c r="B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</row>
    <row r="756" spans="1:25" ht="12" customHeight="1" x14ac:dyDescent="0.25">
      <c r="A756" s="53"/>
      <c r="B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</row>
    <row r="757" spans="1:25" ht="12" customHeight="1" x14ac:dyDescent="0.25">
      <c r="A757" s="53"/>
      <c r="B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</row>
    <row r="758" spans="1:25" ht="12" customHeight="1" x14ac:dyDescent="0.25">
      <c r="A758" s="53"/>
      <c r="B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</row>
    <row r="759" spans="1:25" ht="12" customHeight="1" x14ac:dyDescent="0.25">
      <c r="A759" s="53"/>
      <c r="B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</row>
    <row r="760" spans="1:25" ht="12" customHeight="1" x14ac:dyDescent="0.25">
      <c r="A760" s="53"/>
      <c r="B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</row>
    <row r="761" spans="1:25" ht="12" customHeight="1" x14ac:dyDescent="0.25">
      <c r="A761" s="53"/>
      <c r="B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</row>
    <row r="762" spans="1:25" ht="12" customHeight="1" x14ac:dyDescent="0.25">
      <c r="A762" s="53"/>
      <c r="B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</row>
    <row r="763" spans="1:25" ht="12" customHeight="1" x14ac:dyDescent="0.25">
      <c r="A763" s="53"/>
      <c r="B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</row>
    <row r="764" spans="1:25" ht="12" customHeight="1" x14ac:dyDescent="0.25">
      <c r="A764" s="53"/>
      <c r="B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</row>
    <row r="765" spans="1:25" ht="12" customHeight="1" x14ac:dyDescent="0.25">
      <c r="A765" s="53"/>
      <c r="B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</row>
    <row r="766" spans="1:25" ht="12" customHeight="1" x14ac:dyDescent="0.25">
      <c r="A766" s="53"/>
      <c r="B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</row>
    <row r="767" spans="1:25" ht="12" customHeight="1" x14ac:dyDescent="0.25">
      <c r="A767" s="53"/>
      <c r="B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</row>
    <row r="768" spans="1:25" ht="12" customHeight="1" x14ac:dyDescent="0.25">
      <c r="A768" s="53"/>
      <c r="B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</row>
    <row r="769" spans="1:25" ht="12" customHeight="1" x14ac:dyDescent="0.25">
      <c r="A769" s="53"/>
      <c r="B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</row>
    <row r="770" spans="1:25" ht="12" customHeight="1" x14ac:dyDescent="0.25">
      <c r="A770" s="53"/>
      <c r="B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</row>
    <row r="771" spans="1:25" ht="12" customHeight="1" x14ac:dyDescent="0.25">
      <c r="A771" s="53"/>
      <c r="B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</row>
    <row r="772" spans="1:25" ht="12" customHeight="1" x14ac:dyDescent="0.25">
      <c r="A772" s="53"/>
      <c r="B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</row>
    <row r="773" spans="1:25" ht="12" customHeight="1" x14ac:dyDescent="0.25">
      <c r="A773" s="53"/>
      <c r="B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</row>
    <row r="774" spans="1:25" ht="12" customHeight="1" x14ac:dyDescent="0.25">
      <c r="A774" s="53"/>
      <c r="B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</row>
    <row r="775" spans="1:25" ht="12" customHeight="1" x14ac:dyDescent="0.25">
      <c r="A775" s="53"/>
      <c r="B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</row>
    <row r="776" spans="1:25" ht="12" customHeight="1" x14ac:dyDescent="0.25">
      <c r="A776" s="53"/>
      <c r="B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</row>
    <row r="777" spans="1:25" ht="12" customHeight="1" x14ac:dyDescent="0.25">
      <c r="A777" s="53"/>
      <c r="B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</row>
    <row r="778" spans="1:25" ht="12" customHeight="1" x14ac:dyDescent="0.25">
      <c r="A778" s="53"/>
      <c r="B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</row>
    <row r="779" spans="1:25" ht="12" customHeight="1" x14ac:dyDescent="0.25">
      <c r="A779" s="53"/>
      <c r="B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</row>
    <row r="780" spans="1:25" ht="12" customHeight="1" x14ac:dyDescent="0.25">
      <c r="A780" s="53"/>
      <c r="B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</row>
    <row r="781" spans="1:25" ht="12" customHeight="1" x14ac:dyDescent="0.25">
      <c r="A781" s="53"/>
      <c r="B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</row>
    <row r="782" spans="1:25" ht="12" customHeight="1" x14ac:dyDescent="0.25">
      <c r="A782" s="53"/>
      <c r="B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</row>
    <row r="783" spans="1:25" ht="12" customHeight="1" x14ac:dyDescent="0.25">
      <c r="A783" s="53"/>
      <c r="B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</row>
    <row r="784" spans="1:25" ht="12" customHeight="1" x14ac:dyDescent="0.25">
      <c r="A784" s="53"/>
      <c r="B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</row>
    <row r="785" spans="1:25" ht="12" customHeight="1" x14ac:dyDescent="0.25">
      <c r="A785" s="53"/>
      <c r="B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</row>
    <row r="786" spans="1:25" ht="12" customHeight="1" x14ac:dyDescent="0.25">
      <c r="A786" s="53"/>
      <c r="B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</row>
    <row r="787" spans="1:25" ht="12" customHeight="1" x14ac:dyDescent="0.25">
      <c r="A787" s="53"/>
      <c r="B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</row>
    <row r="788" spans="1:25" ht="12" customHeight="1" x14ac:dyDescent="0.25">
      <c r="A788" s="53"/>
      <c r="B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</row>
    <row r="789" spans="1:25" ht="12" customHeight="1" x14ac:dyDescent="0.25">
      <c r="A789" s="53"/>
      <c r="B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</row>
    <row r="790" spans="1:25" ht="12" customHeight="1" x14ac:dyDescent="0.25">
      <c r="A790" s="53"/>
      <c r="B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</row>
    <row r="791" spans="1:25" ht="12" customHeight="1" x14ac:dyDescent="0.25">
      <c r="A791" s="53"/>
      <c r="B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</row>
    <row r="792" spans="1:25" ht="12" customHeight="1" x14ac:dyDescent="0.25">
      <c r="A792" s="53"/>
      <c r="B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</row>
    <row r="793" spans="1:25" ht="12" customHeight="1" x14ac:dyDescent="0.25">
      <c r="A793" s="53"/>
      <c r="B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</row>
    <row r="794" spans="1:25" ht="12" customHeight="1" x14ac:dyDescent="0.25">
      <c r="A794" s="53"/>
      <c r="B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</row>
    <row r="795" spans="1:25" ht="12" customHeight="1" x14ac:dyDescent="0.25">
      <c r="A795" s="53"/>
      <c r="B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</row>
    <row r="796" spans="1:25" ht="12" customHeight="1" x14ac:dyDescent="0.25">
      <c r="A796" s="53"/>
      <c r="B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</row>
    <row r="797" spans="1:25" ht="12" customHeight="1" x14ac:dyDescent="0.25">
      <c r="A797" s="53"/>
      <c r="B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</row>
    <row r="798" spans="1:25" ht="12" customHeight="1" x14ac:dyDescent="0.25">
      <c r="A798" s="53"/>
      <c r="B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</row>
    <row r="799" spans="1:25" ht="12" customHeight="1" x14ac:dyDescent="0.25">
      <c r="A799" s="53"/>
      <c r="B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</row>
    <row r="800" spans="1:25" ht="12" customHeight="1" x14ac:dyDescent="0.25">
      <c r="A800" s="53"/>
      <c r="B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</row>
    <row r="801" spans="1:25" ht="12" customHeight="1" x14ac:dyDescent="0.25">
      <c r="A801" s="53"/>
      <c r="B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</row>
    <row r="802" spans="1:25" ht="12" customHeight="1" x14ac:dyDescent="0.25">
      <c r="A802" s="53"/>
      <c r="B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</row>
    <row r="803" spans="1:25" ht="12" customHeight="1" x14ac:dyDescent="0.25">
      <c r="A803" s="53"/>
      <c r="B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</row>
    <row r="804" spans="1:25" ht="12" customHeight="1" x14ac:dyDescent="0.25">
      <c r="A804" s="53"/>
      <c r="B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</row>
    <row r="805" spans="1:25" ht="12" customHeight="1" x14ac:dyDescent="0.25">
      <c r="A805" s="53"/>
      <c r="B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</row>
    <row r="806" spans="1:25" ht="12" customHeight="1" x14ac:dyDescent="0.25">
      <c r="A806" s="53"/>
      <c r="B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</row>
    <row r="807" spans="1:25" ht="12" customHeight="1" x14ac:dyDescent="0.25">
      <c r="A807" s="53"/>
      <c r="B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</row>
    <row r="808" spans="1:25" ht="12" customHeight="1" x14ac:dyDescent="0.25">
      <c r="A808" s="53"/>
      <c r="B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</row>
    <row r="809" spans="1:25" ht="12" customHeight="1" x14ac:dyDescent="0.25">
      <c r="A809" s="53"/>
      <c r="B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</row>
    <row r="810" spans="1:25" ht="12" customHeight="1" x14ac:dyDescent="0.25">
      <c r="A810" s="53"/>
      <c r="B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</row>
    <row r="811" spans="1:25" ht="12" customHeight="1" x14ac:dyDescent="0.25">
      <c r="A811" s="53"/>
      <c r="B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</row>
    <row r="812" spans="1:25" ht="12" customHeight="1" x14ac:dyDescent="0.25">
      <c r="A812" s="53"/>
      <c r="B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</row>
    <row r="813" spans="1:25" ht="12" customHeight="1" x14ac:dyDescent="0.25">
      <c r="A813" s="53"/>
      <c r="B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</row>
    <row r="814" spans="1:25" ht="12" customHeight="1" x14ac:dyDescent="0.25">
      <c r="A814" s="53"/>
      <c r="B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</row>
    <row r="815" spans="1:25" ht="12" customHeight="1" x14ac:dyDescent="0.25">
      <c r="A815" s="53"/>
      <c r="B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</row>
    <row r="816" spans="1:25" ht="12" customHeight="1" x14ac:dyDescent="0.25">
      <c r="A816" s="53"/>
      <c r="B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</row>
    <row r="817" spans="1:25" ht="12" customHeight="1" x14ac:dyDescent="0.25">
      <c r="A817" s="53"/>
      <c r="B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</row>
    <row r="818" spans="1:25" ht="12" customHeight="1" x14ac:dyDescent="0.25">
      <c r="A818" s="53"/>
      <c r="B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</row>
    <row r="819" spans="1:25" ht="12" customHeight="1" x14ac:dyDescent="0.25">
      <c r="A819" s="53"/>
      <c r="B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</row>
    <row r="820" spans="1:25" ht="12" customHeight="1" x14ac:dyDescent="0.25">
      <c r="A820" s="53"/>
      <c r="B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</row>
    <row r="821" spans="1:25" ht="12" customHeight="1" x14ac:dyDescent="0.25">
      <c r="A821" s="53"/>
      <c r="B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</row>
    <row r="822" spans="1:25" ht="12" customHeight="1" x14ac:dyDescent="0.25">
      <c r="A822" s="53"/>
      <c r="B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</row>
    <row r="823" spans="1:25" ht="12" customHeight="1" x14ac:dyDescent="0.25">
      <c r="A823" s="53"/>
      <c r="B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</row>
    <row r="824" spans="1:25" ht="12" customHeight="1" x14ac:dyDescent="0.25">
      <c r="A824" s="53"/>
      <c r="B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</row>
    <row r="825" spans="1:25" ht="12" customHeight="1" x14ac:dyDescent="0.25">
      <c r="A825" s="53"/>
      <c r="B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</row>
    <row r="826" spans="1:25" ht="12" customHeight="1" x14ac:dyDescent="0.25">
      <c r="A826" s="53"/>
      <c r="B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</row>
    <row r="827" spans="1:25" ht="12" customHeight="1" x14ac:dyDescent="0.25">
      <c r="A827" s="53"/>
      <c r="B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</row>
    <row r="828" spans="1:25" ht="12" customHeight="1" x14ac:dyDescent="0.25">
      <c r="A828" s="53"/>
      <c r="B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</row>
    <row r="829" spans="1:25" ht="12" customHeight="1" x14ac:dyDescent="0.25">
      <c r="A829" s="53"/>
      <c r="B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</row>
    <row r="830" spans="1:25" ht="12" customHeight="1" x14ac:dyDescent="0.25">
      <c r="A830" s="53"/>
      <c r="B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</row>
    <row r="831" spans="1:25" ht="12" customHeight="1" x14ac:dyDescent="0.25">
      <c r="A831" s="53"/>
      <c r="B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</row>
    <row r="832" spans="1:25" ht="12" customHeight="1" x14ac:dyDescent="0.25">
      <c r="A832" s="53"/>
      <c r="B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</row>
    <row r="833" spans="1:25" ht="12" customHeight="1" x14ac:dyDescent="0.25">
      <c r="A833" s="53"/>
      <c r="B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</row>
    <row r="834" spans="1:25" ht="12" customHeight="1" x14ac:dyDescent="0.25">
      <c r="A834" s="53"/>
      <c r="B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</row>
    <row r="835" spans="1:25" ht="12" customHeight="1" x14ac:dyDescent="0.25">
      <c r="A835" s="53"/>
      <c r="B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</row>
    <row r="836" spans="1:25" ht="12" customHeight="1" x14ac:dyDescent="0.25">
      <c r="A836" s="53"/>
      <c r="B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</row>
    <row r="837" spans="1:25" ht="12" customHeight="1" x14ac:dyDescent="0.25">
      <c r="A837" s="53"/>
      <c r="B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</row>
    <row r="838" spans="1:25" ht="12" customHeight="1" x14ac:dyDescent="0.25">
      <c r="A838" s="53"/>
      <c r="B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</row>
    <row r="839" spans="1:25" ht="12" customHeight="1" x14ac:dyDescent="0.25">
      <c r="A839" s="53"/>
      <c r="B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</row>
    <row r="840" spans="1:25" ht="12" customHeight="1" x14ac:dyDescent="0.25">
      <c r="A840" s="53"/>
      <c r="B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</row>
    <row r="841" spans="1:25" ht="12" customHeight="1" x14ac:dyDescent="0.25">
      <c r="A841" s="53"/>
      <c r="B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</row>
    <row r="842" spans="1:25" ht="12" customHeight="1" x14ac:dyDescent="0.25">
      <c r="A842" s="53"/>
      <c r="B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</row>
    <row r="843" spans="1:25" ht="12" customHeight="1" x14ac:dyDescent="0.25">
      <c r="A843" s="53"/>
      <c r="B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</row>
    <row r="844" spans="1:25" ht="12" customHeight="1" x14ac:dyDescent="0.25">
      <c r="A844" s="53"/>
      <c r="B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</row>
    <row r="845" spans="1:25" ht="12" customHeight="1" x14ac:dyDescent="0.25">
      <c r="A845" s="53"/>
      <c r="B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</row>
    <row r="846" spans="1:25" ht="12" customHeight="1" x14ac:dyDescent="0.25">
      <c r="A846" s="53"/>
      <c r="B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</row>
    <row r="847" spans="1:25" ht="12" customHeight="1" x14ac:dyDescent="0.25">
      <c r="A847" s="53"/>
      <c r="B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</row>
    <row r="848" spans="1:25" ht="12" customHeight="1" x14ac:dyDescent="0.25">
      <c r="A848" s="53"/>
      <c r="B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</row>
    <row r="849" spans="1:25" ht="12" customHeight="1" x14ac:dyDescent="0.25">
      <c r="A849" s="53"/>
      <c r="B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</row>
    <row r="850" spans="1:25" ht="12" customHeight="1" x14ac:dyDescent="0.25">
      <c r="A850" s="53"/>
      <c r="B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</row>
    <row r="851" spans="1:25" ht="12" customHeight="1" x14ac:dyDescent="0.25">
      <c r="A851" s="53"/>
      <c r="B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</row>
    <row r="852" spans="1:25" ht="12" customHeight="1" x14ac:dyDescent="0.25">
      <c r="A852" s="53"/>
      <c r="B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</row>
    <row r="853" spans="1:25" ht="12" customHeight="1" x14ac:dyDescent="0.25">
      <c r="A853" s="53"/>
      <c r="B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</row>
    <row r="854" spans="1:25" ht="12" customHeight="1" x14ac:dyDescent="0.25">
      <c r="A854" s="53"/>
      <c r="B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</row>
    <row r="855" spans="1:25" ht="12" customHeight="1" x14ac:dyDescent="0.25">
      <c r="A855" s="53"/>
      <c r="B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</row>
    <row r="856" spans="1:25" ht="12" customHeight="1" x14ac:dyDescent="0.25">
      <c r="A856" s="53"/>
      <c r="B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</row>
    <row r="857" spans="1:25" ht="12" customHeight="1" x14ac:dyDescent="0.25">
      <c r="A857" s="53"/>
      <c r="B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</row>
    <row r="858" spans="1:25" ht="12" customHeight="1" x14ac:dyDescent="0.25">
      <c r="A858" s="53"/>
      <c r="B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</row>
    <row r="859" spans="1:25" ht="12" customHeight="1" x14ac:dyDescent="0.25">
      <c r="A859" s="53"/>
      <c r="B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</row>
    <row r="860" spans="1:25" ht="12" customHeight="1" x14ac:dyDescent="0.25">
      <c r="A860" s="53"/>
      <c r="B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</row>
    <row r="861" spans="1:25" ht="12" customHeight="1" x14ac:dyDescent="0.25">
      <c r="A861" s="53"/>
      <c r="B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</row>
    <row r="862" spans="1:25" ht="12" customHeight="1" x14ac:dyDescent="0.25">
      <c r="A862" s="53"/>
      <c r="B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</row>
    <row r="863" spans="1:25" ht="12" customHeight="1" x14ac:dyDescent="0.25">
      <c r="A863" s="53"/>
      <c r="B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</row>
    <row r="864" spans="1:25" ht="12" customHeight="1" x14ac:dyDescent="0.25">
      <c r="A864" s="53"/>
      <c r="B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</row>
    <row r="865" spans="1:25" ht="12" customHeight="1" x14ac:dyDescent="0.25">
      <c r="A865" s="53"/>
      <c r="B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</row>
    <row r="866" spans="1:25" ht="12" customHeight="1" x14ac:dyDescent="0.25">
      <c r="A866" s="53"/>
      <c r="B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</row>
    <row r="867" spans="1:25" ht="12" customHeight="1" x14ac:dyDescent="0.25">
      <c r="A867" s="53"/>
      <c r="B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</row>
    <row r="868" spans="1:25" ht="12" customHeight="1" x14ac:dyDescent="0.25">
      <c r="A868" s="53"/>
      <c r="B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</row>
    <row r="869" spans="1:25" ht="12" customHeight="1" x14ac:dyDescent="0.25">
      <c r="A869" s="53"/>
      <c r="B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</row>
    <row r="870" spans="1:25" ht="12" customHeight="1" x14ac:dyDescent="0.25">
      <c r="A870" s="53"/>
      <c r="B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</row>
    <row r="871" spans="1:25" ht="12" customHeight="1" x14ac:dyDescent="0.25">
      <c r="A871" s="53"/>
      <c r="B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</row>
    <row r="872" spans="1:25" ht="12" customHeight="1" x14ac:dyDescent="0.25">
      <c r="A872" s="53"/>
      <c r="B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</row>
    <row r="873" spans="1:25" ht="12" customHeight="1" x14ac:dyDescent="0.25">
      <c r="A873" s="53"/>
      <c r="B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</row>
    <row r="874" spans="1:25" ht="12" customHeight="1" x14ac:dyDescent="0.25">
      <c r="A874" s="53"/>
      <c r="B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</row>
    <row r="875" spans="1:25" ht="12" customHeight="1" x14ac:dyDescent="0.25">
      <c r="A875" s="53"/>
      <c r="B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</row>
    <row r="876" spans="1:25" ht="12" customHeight="1" x14ac:dyDescent="0.25">
      <c r="A876" s="53"/>
      <c r="B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</row>
    <row r="877" spans="1:25" ht="12" customHeight="1" x14ac:dyDescent="0.25">
      <c r="A877" s="53"/>
      <c r="B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</row>
    <row r="878" spans="1:25" ht="12" customHeight="1" x14ac:dyDescent="0.25">
      <c r="A878" s="53"/>
      <c r="B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</row>
    <row r="879" spans="1:25" ht="12" customHeight="1" x14ac:dyDescent="0.25">
      <c r="A879" s="53"/>
      <c r="B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</row>
    <row r="880" spans="1:25" ht="12" customHeight="1" x14ac:dyDescent="0.25">
      <c r="A880" s="53"/>
      <c r="B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</row>
    <row r="881" spans="1:25" ht="12" customHeight="1" x14ac:dyDescent="0.25">
      <c r="A881" s="53"/>
      <c r="B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</row>
    <row r="882" spans="1:25" ht="12" customHeight="1" x14ac:dyDescent="0.25">
      <c r="A882" s="53"/>
      <c r="B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</row>
    <row r="883" spans="1:25" ht="12" customHeight="1" x14ac:dyDescent="0.25">
      <c r="A883" s="53"/>
      <c r="B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</row>
    <row r="884" spans="1:25" ht="12" customHeight="1" x14ac:dyDescent="0.25">
      <c r="A884" s="53"/>
      <c r="B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</row>
    <row r="885" spans="1:25" ht="12" customHeight="1" x14ac:dyDescent="0.25">
      <c r="A885" s="53"/>
      <c r="B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</row>
    <row r="886" spans="1:25" ht="12" customHeight="1" x14ac:dyDescent="0.25">
      <c r="A886" s="53"/>
      <c r="B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</row>
    <row r="887" spans="1:25" ht="12" customHeight="1" x14ac:dyDescent="0.25">
      <c r="A887" s="53"/>
      <c r="B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</row>
    <row r="888" spans="1:25" ht="12" customHeight="1" x14ac:dyDescent="0.25">
      <c r="A888" s="53"/>
      <c r="B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</row>
    <row r="889" spans="1:25" ht="12" customHeight="1" x14ac:dyDescent="0.25">
      <c r="A889" s="53"/>
      <c r="B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</row>
    <row r="890" spans="1:25" ht="12" customHeight="1" x14ac:dyDescent="0.25">
      <c r="A890" s="53"/>
      <c r="B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</row>
    <row r="891" spans="1:25" ht="12" customHeight="1" x14ac:dyDescent="0.25">
      <c r="A891" s="53"/>
      <c r="B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</row>
    <row r="892" spans="1:25" ht="12" customHeight="1" x14ac:dyDescent="0.25">
      <c r="A892" s="53"/>
      <c r="B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</row>
    <row r="893" spans="1:25" ht="12" customHeight="1" x14ac:dyDescent="0.25">
      <c r="A893" s="53"/>
      <c r="B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</row>
    <row r="894" spans="1:25" ht="12" customHeight="1" x14ac:dyDescent="0.25">
      <c r="A894" s="53"/>
      <c r="B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</row>
    <row r="895" spans="1:25" ht="12" customHeight="1" x14ac:dyDescent="0.25">
      <c r="A895" s="53"/>
      <c r="B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</row>
    <row r="896" spans="1:25" ht="12" customHeight="1" x14ac:dyDescent="0.25">
      <c r="A896" s="53"/>
      <c r="B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</row>
    <row r="897" spans="1:25" ht="12" customHeight="1" x14ac:dyDescent="0.25">
      <c r="A897" s="53"/>
      <c r="B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</row>
    <row r="898" spans="1:25" ht="12" customHeight="1" x14ac:dyDescent="0.25">
      <c r="A898" s="53"/>
      <c r="B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</row>
    <row r="899" spans="1:25" ht="12" customHeight="1" x14ac:dyDescent="0.25">
      <c r="A899" s="53"/>
      <c r="B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</row>
    <row r="900" spans="1:25" ht="12" customHeight="1" x14ac:dyDescent="0.25">
      <c r="A900" s="53"/>
      <c r="B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</row>
    <row r="901" spans="1:25" ht="12" customHeight="1" x14ac:dyDescent="0.25">
      <c r="A901" s="53"/>
      <c r="B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</row>
    <row r="902" spans="1:25" ht="12" customHeight="1" x14ac:dyDescent="0.25">
      <c r="A902" s="53"/>
      <c r="B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</row>
    <row r="903" spans="1:25" ht="12" customHeight="1" x14ac:dyDescent="0.25">
      <c r="A903" s="53"/>
      <c r="B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</row>
    <row r="904" spans="1:25" ht="12" customHeight="1" x14ac:dyDescent="0.25">
      <c r="A904" s="53"/>
      <c r="B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</row>
    <row r="905" spans="1:25" ht="12" customHeight="1" x14ac:dyDescent="0.25">
      <c r="A905" s="53"/>
      <c r="B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</row>
    <row r="906" spans="1:25" ht="12" customHeight="1" x14ac:dyDescent="0.25">
      <c r="A906" s="53"/>
      <c r="B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</row>
    <row r="907" spans="1:25" ht="12" customHeight="1" x14ac:dyDescent="0.25">
      <c r="A907" s="53"/>
      <c r="B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</row>
    <row r="908" spans="1:25" ht="12" customHeight="1" x14ac:dyDescent="0.25">
      <c r="A908" s="53"/>
      <c r="B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</row>
    <row r="909" spans="1:25" ht="12" customHeight="1" x14ac:dyDescent="0.25">
      <c r="A909" s="53"/>
      <c r="B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</row>
    <row r="910" spans="1:25" ht="12" customHeight="1" x14ac:dyDescent="0.25">
      <c r="A910" s="53"/>
      <c r="B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</row>
    <row r="911" spans="1:25" ht="12" customHeight="1" x14ac:dyDescent="0.25">
      <c r="A911" s="53"/>
      <c r="B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</row>
    <row r="912" spans="1:25" ht="12" customHeight="1" x14ac:dyDescent="0.25">
      <c r="A912" s="53"/>
      <c r="B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</row>
    <row r="913" spans="1:25" ht="12" customHeight="1" x14ac:dyDescent="0.25">
      <c r="A913" s="53"/>
      <c r="B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</row>
    <row r="914" spans="1:25" ht="12" customHeight="1" x14ac:dyDescent="0.25">
      <c r="A914" s="53"/>
      <c r="B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</row>
    <row r="915" spans="1:25" ht="12" customHeight="1" x14ac:dyDescent="0.25">
      <c r="A915" s="53"/>
      <c r="B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</row>
    <row r="916" spans="1:25" ht="12" customHeight="1" x14ac:dyDescent="0.25">
      <c r="A916" s="53"/>
      <c r="B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</row>
    <row r="917" spans="1:25" ht="12" customHeight="1" x14ac:dyDescent="0.25">
      <c r="A917" s="53"/>
      <c r="B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</row>
    <row r="918" spans="1:25" ht="12" customHeight="1" x14ac:dyDescent="0.25">
      <c r="A918" s="53"/>
      <c r="B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</row>
    <row r="919" spans="1:25" ht="12" customHeight="1" x14ac:dyDescent="0.25">
      <c r="A919" s="53"/>
      <c r="B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</row>
    <row r="920" spans="1:25" ht="12" customHeight="1" x14ac:dyDescent="0.25">
      <c r="A920" s="53"/>
      <c r="B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</row>
    <row r="921" spans="1:25" ht="12" customHeight="1" x14ac:dyDescent="0.25">
      <c r="A921" s="53"/>
      <c r="B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</row>
    <row r="922" spans="1:25" ht="12" customHeight="1" x14ac:dyDescent="0.25">
      <c r="A922" s="53"/>
      <c r="B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</row>
    <row r="923" spans="1:25" ht="12" customHeight="1" x14ac:dyDescent="0.25">
      <c r="A923" s="53"/>
      <c r="B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</row>
    <row r="924" spans="1:25" ht="12" customHeight="1" x14ac:dyDescent="0.25">
      <c r="A924" s="53"/>
      <c r="B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</row>
    <row r="925" spans="1:25" ht="12" customHeight="1" x14ac:dyDescent="0.25">
      <c r="A925" s="53"/>
      <c r="B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</row>
    <row r="926" spans="1:25" ht="12" customHeight="1" x14ac:dyDescent="0.25">
      <c r="A926" s="53"/>
      <c r="B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</row>
    <row r="927" spans="1:25" ht="12" customHeight="1" x14ac:dyDescent="0.25">
      <c r="A927" s="53"/>
      <c r="B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</row>
    <row r="928" spans="1:25" ht="12" customHeight="1" x14ac:dyDescent="0.25">
      <c r="A928" s="53"/>
      <c r="B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</row>
    <row r="929" spans="1:25" ht="12" customHeight="1" x14ac:dyDescent="0.25">
      <c r="A929" s="53"/>
      <c r="B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</row>
    <row r="930" spans="1:25" ht="12" customHeight="1" x14ac:dyDescent="0.25">
      <c r="A930" s="53"/>
      <c r="B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</row>
    <row r="931" spans="1:25" ht="12" customHeight="1" x14ac:dyDescent="0.25">
      <c r="A931" s="53"/>
      <c r="B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</row>
    <row r="932" spans="1:25" ht="12" customHeight="1" x14ac:dyDescent="0.25">
      <c r="A932" s="53"/>
      <c r="B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</row>
    <row r="933" spans="1:25" ht="12" customHeight="1" x14ac:dyDescent="0.25">
      <c r="A933" s="53"/>
      <c r="B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</row>
    <row r="934" spans="1:25" ht="12" customHeight="1" x14ac:dyDescent="0.25">
      <c r="A934" s="53"/>
      <c r="B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</row>
    <row r="935" spans="1:25" ht="12" customHeight="1" x14ac:dyDescent="0.25">
      <c r="A935" s="53"/>
      <c r="B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</row>
    <row r="936" spans="1:25" ht="12" customHeight="1" x14ac:dyDescent="0.25">
      <c r="A936" s="53"/>
      <c r="B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</row>
    <row r="937" spans="1:25" ht="12" customHeight="1" x14ac:dyDescent="0.25">
      <c r="A937" s="53"/>
      <c r="B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</row>
    <row r="938" spans="1:25" ht="12" customHeight="1" x14ac:dyDescent="0.25">
      <c r="A938" s="53"/>
      <c r="B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</row>
    <row r="939" spans="1:25" ht="12" customHeight="1" x14ac:dyDescent="0.25">
      <c r="A939" s="53"/>
      <c r="B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</row>
    <row r="940" spans="1:25" ht="12" customHeight="1" x14ac:dyDescent="0.25">
      <c r="A940" s="53"/>
      <c r="B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</row>
    <row r="941" spans="1:25" ht="12" customHeight="1" x14ac:dyDescent="0.25">
      <c r="A941" s="53"/>
      <c r="B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</row>
    <row r="942" spans="1:25" ht="12" customHeight="1" x14ac:dyDescent="0.25">
      <c r="A942" s="53"/>
      <c r="B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</row>
    <row r="943" spans="1:25" ht="12" customHeight="1" x14ac:dyDescent="0.25">
      <c r="A943" s="53"/>
      <c r="B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</row>
    <row r="944" spans="1:25" ht="12" customHeight="1" x14ac:dyDescent="0.25">
      <c r="A944" s="53"/>
      <c r="B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</row>
    <row r="945" spans="1:25" ht="12" customHeight="1" x14ac:dyDescent="0.25">
      <c r="A945" s="53"/>
      <c r="B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</row>
    <row r="946" spans="1:25" ht="12" customHeight="1" x14ac:dyDescent="0.25">
      <c r="A946" s="53"/>
      <c r="B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</row>
    <row r="947" spans="1:25" ht="12" customHeight="1" x14ac:dyDescent="0.25">
      <c r="A947" s="53"/>
      <c r="B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</row>
    <row r="948" spans="1:25" ht="12" customHeight="1" x14ac:dyDescent="0.25">
      <c r="A948" s="53"/>
      <c r="B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</row>
    <row r="949" spans="1:25" ht="12" customHeight="1" x14ac:dyDescent="0.25">
      <c r="A949" s="53"/>
      <c r="B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</row>
    <row r="950" spans="1:25" ht="12" customHeight="1" x14ac:dyDescent="0.25">
      <c r="A950" s="53"/>
      <c r="B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</row>
    <row r="951" spans="1:25" ht="12" customHeight="1" x14ac:dyDescent="0.25">
      <c r="A951" s="53"/>
      <c r="B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</row>
    <row r="952" spans="1:25" ht="12" customHeight="1" x14ac:dyDescent="0.25">
      <c r="A952" s="53"/>
      <c r="B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</row>
    <row r="953" spans="1:25" ht="12" customHeight="1" x14ac:dyDescent="0.25">
      <c r="A953" s="53"/>
      <c r="B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</row>
    <row r="954" spans="1:25" ht="12" customHeight="1" x14ac:dyDescent="0.25">
      <c r="A954" s="53"/>
      <c r="B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</row>
    <row r="955" spans="1:25" ht="12" customHeight="1" x14ac:dyDescent="0.25">
      <c r="A955" s="53"/>
      <c r="B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</row>
    <row r="956" spans="1:25" ht="12" customHeight="1" x14ac:dyDescent="0.25">
      <c r="A956" s="53"/>
      <c r="B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</row>
    <row r="957" spans="1:25" ht="12" customHeight="1" x14ac:dyDescent="0.25">
      <c r="A957" s="53"/>
      <c r="B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</row>
    <row r="958" spans="1:25" ht="12" customHeight="1" x14ac:dyDescent="0.25">
      <c r="A958" s="53"/>
      <c r="B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</row>
    <row r="959" spans="1:25" ht="12" customHeight="1" x14ac:dyDescent="0.25">
      <c r="A959" s="53"/>
      <c r="B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</row>
    <row r="960" spans="1:25" ht="12" customHeight="1" x14ac:dyDescent="0.25">
      <c r="A960" s="53"/>
      <c r="B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</row>
    <row r="961" spans="1:25" ht="12" customHeight="1" x14ac:dyDescent="0.25">
      <c r="A961" s="53"/>
      <c r="B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</row>
    <row r="962" spans="1:25" ht="12" customHeight="1" x14ac:dyDescent="0.25">
      <c r="A962" s="53"/>
      <c r="B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</row>
    <row r="963" spans="1:25" ht="12" customHeight="1" x14ac:dyDescent="0.25">
      <c r="A963" s="53"/>
      <c r="B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</row>
    <row r="964" spans="1:25" ht="12" customHeight="1" x14ac:dyDescent="0.25">
      <c r="A964" s="53"/>
      <c r="B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</row>
    <row r="965" spans="1:25" ht="12" customHeight="1" x14ac:dyDescent="0.25">
      <c r="A965" s="53"/>
      <c r="B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</row>
    <row r="966" spans="1:25" ht="12" customHeight="1" x14ac:dyDescent="0.25">
      <c r="A966" s="53"/>
      <c r="B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</row>
    <row r="967" spans="1:25" ht="12" customHeight="1" x14ac:dyDescent="0.25">
      <c r="A967" s="53"/>
      <c r="B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</row>
    <row r="968" spans="1:25" ht="12" customHeight="1" x14ac:dyDescent="0.25">
      <c r="A968" s="53"/>
      <c r="B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</row>
    <row r="969" spans="1:25" ht="12" customHeight="1" x14ac:dyDescent="0.25">
      <c r="A969" s="53"/>
      <c r="B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</row>
    <row r="970" spans="1:25" ht="12" customHeight="1" x14ac:dyDescent="0.25">
      <c r="A970" s="53"/>
      <c r="B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</row>
    <row r="971" spans="1:25" ht="12" customHeight="1" x14ac:dyDescent="0.25">
      <c r="A971" s="53"/>
      <c r="B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</row>
    <row r="972" spans="1:25" ht="12" customHeight="1" x14ac:dyDescent="0.25">
      <c r="A972" s="53"/>
      <c r="B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</row>
    <row r="973" spans="1:25" ht="12" customHeight="1" x14ac:dyDescent="0.25">
      <c r="A973" s="53"/>
      <c r="B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</row>
    <row r="974" spans="1:25" ht="12" customHeight="1" x14ac:dyDescent="0.25">
      <c r="A974" s="53"/>
      <c r="B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</row>
    <row r="975" spans="1:25" ht="12" customHeight="1" x14ac:dyDescent="0.25">
      <c r="A975" s="53"/>
      <c r="B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</row>
    <row r="976" spans="1:25" ht="12" customHeight="1" x14ac:dyDescent="0.25">
      <c r="A976" s="53"/>
      <c r="B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</row>
    <row r="977" spans="1:25" ht="12" customHeight="1" x14ac:dyDescent="0.25">
      <c r="A977" s="53"/>
      <c r="B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</row>
    <row r="978" spans="1:25" ht="12" customHeight="1" x14ac:dyDescent="0.25">
      <c r="A978" s="53"/>
      <c r="B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</row>
    <row r="979" spans="1:25" ht="12" customHeight="1" x14ac:dyDescent="0.25">
      <c r="A979" s="53"/>
      <c r="B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</row>
    <row r="980" spans="1:25" ht="15" customHeight="1" x14ac:dyDescent="0.25">
      <c r="A980" s="53"/>
    </row>
    <row r="981" spans="1:25" ht="15" customHeight="1" x14ac:dyDescent="0.25">
      <c r="A981" s="53"/>
    </row>
    <row r="982" spans="1:25" ht="15" customHeight="1" x14ac:dyDescent="0.25">
      <c r="A982" s="53"/>
    </row>
    <row r="983" spans="1:25" ht="15" customHeight="1" x14ac:dyDescent="0.25">
      <c r="A983" s="53"/>
    </row>
  </sheetData>
  <sortState ref="C2:C18">
    <sortCondition ref="C2:C18"/>
  </sortState>
  <pageMargins left="0.7" right="0.7" top="0.75" bottom="0.75" header="0" footer="0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 de Trabajo</vt:lpstr>
      <vt:lpstr>Financiamiento actividades</vt:lpstr>
      <vt:lpstr>Hoja a OCULTAR</vt:lpstr>
      <vt:lpstr>'Financiamiento actividades'!meses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Formulario de Detalles</dc:title>
  <dc:creator>Subse EDC</dc:creator>
  <cp:lastModifiedBy>Tamara S. Candia</cp:lastModifiedBy>
  <dcterms:created xsi:type="dcterms:W3CDTF">2021-05-31T11:55:49Z</dcterms:created>
  <dcterms:modified xsi:type="dcterms:W3CDTF">2023-01-26T19:43:52Z</dcterms:modified>
</cp:coreProperties>
</file>