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EB64" lockStructure="1"/>
  <bookViews>
    <workbookView xWindow="0" yWindow="60" windowWidth="28800" windowHeight="11775"/>
  </bookViews>
  <sheets>
    <sheet name="Hoja1" sheetId="1" r:id="rId1"/>
    <sheet name="Hoja2" sheetId="2" state="hidden" r:id="rId2"/>
    <sheet name="Hoja3" sheetId="3" state="hidden" r:id="rId3"/>
  </sheets>
  <externalReferences>
    <externalReference r:id="rId4"/>
  </externalReferences>
  <calcPr calcId="145621"/>
</workbook>
</file>

<file path=xl/calcChain.xml><?xml version="1.0" encoding="utf-8"?>
<calcChain xmlns="http://schemas.openxmlformats.org/spreadsheetml/2006/main">
  <c r="C43" i="1" l="1"/>
  <c r="A227" i="1"/>
  <c r="A228" i="1" s="1"/>
  <c r="A63" i="1" s="1"/>
  <c r="A80" i="1" l="1"/>
  <c r="A70" i="1"/>
  <c r="E43" i="1"/>
  <c r="E52" i="1"/>
  <c r="E54" i="1" s="1"/>
  <c r="E45" i="1" l="1"/>
  <c r="E56" i="1" s="1"/>
  <c r="E57" i="1" s="1"/>
  <c r="IY86" i="1"/>
  <c r="A127" i="1"/>
  <c r="F155" i="1" l="1"/>
  <c r="H155" i="1"/>
  <c r="G155" i="1"/>
  <c r="E155" i="1"/>
  <c r="D155" i="1"/>
  <c r="C155" i="1"/>
  <c r="A148" i="1"/>
  <c r="A150" i="1"/>
  <c r="A149" i="1"/>
  <c r="A147" i="1"/>
  <c r="A146" i="1"/>
  <c r="A145" i="1"/>
  <c r="A144" i="1"/>
  <c r="A143" i="1"/>
  <c r="A142" i="1"/>
  <c r="A141" i="1"/>
  <c r="A140" i="1"/>
  <c r="A139" i="1"/>
  <c r="A138" i="1"/>
  <c r="A137" i="1"/>
  <c r="A136" i="1"/>
  <c r="A135" i="1"/>
  <c r="A134" i="1"/>
  <c r="A133" i="1"/>
  <c r="A132" i="1"/>
  <c r="A131" i="1"/>
  <c r="A130" i="1"/>
  <c r="A129" i="1"/>
  <c r="A128" i="1"/>
  <c r="C1" i="2"/>
  <c r="C2" i="2"/>
  <c r="C3" i="2"/>
  <c r="C4" i="2"/>
  <c r="C5" i="2"/>
  <c r="C6" i="2"/>
  <c r="C7" i="2"/>
  <c r="C8" i="2"/>
  <c r="C9" i="2"/>
  <c r="C10" i="2"/>
  <c r="C11" i="2"/>
  <c r="C12" i="2"/>
  <c r="C13" i="2"/>
  <c r="C14" i="2"/>
  <c r="C15" i="2"/>
  <c r="C16" i="2"/>
  <c r="C17" i="2"/>
  <c r="C18" i="2"/>
  <c r="C19" i="2"/>
  <c r="C20" i="2"/>
  <c r="C21" i="2"/>
  <c r="C22" i="2"/>
  <c r="C23" i="2"/>
  <c r="C24" i="2"/>
  <c r="D52" i="1" l="1"/>
  <c r="D54" i="1" s="1"/>
  <c r="C52" i="1"/>
  <c r="C54" i="1" s="1"/>
  <c r="D43" i="1"/>
  <c r="D45" i="1" s="1"/>
  <c r="C45" i="1"/>
  <c r="C32" i="1" l="1"/>
  <c r="D56" i="1"/>
  <c r="D57" i="1" s="1"/>
  <c r="C56" i="1"/>
  <c r="C57" i="1" s="1"/>
  <c r="A81" i="1"/>
  <c r="A64" i="1"/>
  <c r="A71" i="1"/>
</calcChain>
</file>

<file path=xl/sharedStrings.xml><?xml version="1.0" encoding="utf-8"?>
<sst xmlns="http://schemas.openxmlformats.org/spreadsheetml/2006/main" count="202" uniqueCount="163">
  <si>
    <t>1. Complete los siguientes datos generales:</t>
  </si>
  <si>
    <t xml:space="preserve">Lugar: </t>
  </si>
  <si>
    <t xml:space="preserve">Apellido y Nombre / Razón Social: </t>
  </si>
  <si>
    <t xml:space="preserve">Actividad Principal: </t>
  </si>
  <si>
    <t xml:space="preserve">CUIT Nº: </t>
  </si>
  <si>
    <t>Contador:</t>
  </si>
  <si>
    <t>Domicilio fiscal de la Empresa:</t>
  </si>
  <si>
    <t xml:space="preserve">Calle y Nº: </t>
  </si>
  <si>
    <t>Localidad:</t>
  </si>
  <si>
    <t xml:space="preserve">Ciudad: </t>
  </si>
  <si>
    <t xml:space="preserve">Departamento: </t>
  </si>
  <si>
    <t xml:space="preserve">Provincia: </t>
  </si>
  <si>
    <t>RUBRO</t>
  </si>
  <si>
    <t>Nota aclaratoria:</t>
  </si>
  <si>
    <t>Ejercicio Año</t>
  </si>
  <si>
    <t>(último ejercicio)</t>
  </si>
  <si>
    <t>RUBROS RELEVANTES DEL ACTIVO</t>
  </si>
  <si>
    <t>Disponibilidades</t>
  </si>
  <si>
    <t>Créditos por Ventas</t>
  </si>
  <si>
    <t>Otros créditos</t>
  </si>
  <si>
    <t>Inversiones</t>
  </si>
  <si>
    <t>Bienes de Cambio</t>
  </si>
  <si>
    <t>Otros Activos Corrientes</t>
  </si>
  <si>
    <t>TOTAL ACTIVO CORRIENTE</t>
  </si>
  <si>
    <t>TOTAL ACTIVO NO CORRIENTE</t>
  </si>
  <si>
    <t>TOTAL DEL ACTIVO</t>
  </si>
  <si>
    <t>RUBROS RELEVANTES DEL PASIVO</t>
  </si>
  <si>
    <t>Deudas Bancarias</t>
  </si>
  <si>
    <t>Remuneraciones y Cargas Sociales</t>
  </si>
  <si>
    <t>Cargas Fiscales</t>
  </si>
  <si>
    <t>Otros Pasivos</t>
  </si>
  <si>
    <t>TOTAL PASIVO CORRIENTE</t>
  </si>
  <si>
    <t>TOTAL PASIVO NO CORRIENTE</t>
  </si>
  <si>
    <t>TOTAL DEL PASIVO</t>
  </si>
  <si>
    <t>PATRIMONIO NETO</t>
  </si>
  <si>
    <t>PASIVO + PATRIMONIO NETO</t>
  </si>
  <si>
    <t>MES</t>
  </si>
  <si>
    <t>Consumo en Kw de energía eléctrica</t>
  </si>
  <si>
    <t xml:space="preserve">Consumo de gas en m3 </t>
  </si>
  <si>
    <t>En caso de no haber iniciado la actividad económica en el mes o en los meses consignados, completar el casillero con "0".</t>
  </si>
  <si>
    <t>MES/AÑO</t>
  </si>
  <si>
    <t xml:space="preserve">VENTAS EN PESOS
</t>
  </si>
  <si>
    <t>SUELDOS Y CARGAS SOCIALES</t>
  </si>
  <si>
    <t>IVA COMPRAS (1)</t>
  </si>
  <si>
    <t>En caso de no haber iniciado la actividad económica en el mes o en los meses consignados, completar el casillero con "0".
(1) En caso de no ser sujeto obligado de IVA completar el casillero con "-".</t>
  </si>
  <si>
    <t>5. Indique en pesos el total de Insumos importados en valor CIF en dólares de Estados Unidos (US$)</t>
  </si>
  <si>
    <t>AÑO</t>
  </si>
  <si>
    <t>INSUMOS IMPORTADOS CIF (US$) (1)</t>
  </si>
  <si>
    <t>Buenos Aires</t>
  </si>
  <si>
    <t>Catamarca</t>
  </si>
  <si>
    <t>Chaco</t>
  </si>
  <si>
    <t>Chubut</t>
  </si>
  <si>
    <t>Corrientes</t>
  </si>
  <si>
    <t>Formosa</t>
  </si>
  <si>
    <t>Jujuy</t>
  </si>
  <si>
    <t>La Pampa</t>
  </si>
  <si>
    <t>La Rioja</t>
  </si>
  <si>
    <t>Mendoza</t>
  </si>
  <si>
    <t>Misiones</t>
  </si>
  <si>
    <t>Salta</t>
  </si>
  <si>
    <t>San Juan</t>
  </si>
  <si>
    <t>San Luis</t>
  </si>
  <si>
    <t>Santa Cruz</t>
  </si>
  <si>
    <t>Santa Fe</t>
  </si>
  <si>
    <t>Santiago del Estero</t>
  </si>
  <si>
    <t>Córdoba</t>
  </si>
  <si>
    <t>Ciudad Autónoma de Buenos Aires</t>
  </si>
  <si>
    <t>Entre Ríos</t>
  </si>
  <si>
    <t>Neuquén</t>
  </si>
  <si>
    <t>Río Negro</t>
  </si>
  <si>
    <t>Tierra del Fuego, Antártida e Islas del Atlántico Sur</t>
  </si>
  <si>
    <t>Tucumán</t>
  </si>
  <si>
    <t>Período devengado (mes/año):</t>
  </si>
  <si>
    <t>Deudas Comerciales</t>
  </si>
  <si>
    <t>3. Detalle de consumos en los 3 últimos períodos desde el más antiguo al último previo a la presentación de la presente solicitud comparados con igual período del año anterior.</t>
  </si>
  <si>
    <t>DNI Contador:</t>
  </si>
  <si>
    <t>Fecha de inicio de actividad:</t>
  </si>
  <si>
    <t>En caso de no haber iniciado la actividad económica en el mes o en los meses consignados, completar el casillero con "0".
(1) Si no realizó importaciones durante los meses consignados, completar el casillero con "0".</t>
  </si>
  <si>
    <t>Matrícula Contador:</t>
  </si>
  <si>
    <t>2. Indique los siguientes datos patrimoniales:</t>
  </si>
  <si>
    <r>
      <t>BALANCE al cierre</t>
    </r>
    <r>
      <rPr>
        <b/>
        <sz val="12"/>
        <color indexed="10"/>
        <rFont val="Arial"/>
        <family val="2"/>
      </rPr>
      <t xml:space="preserve"> </t>
    </r>
    <r>
      <rPr>
        <b/>
        <sz val="12"/>
        <rFont val="Arial"/>
        <family val="2"/>
      </rPr>
      <t>(2)</t>
    </r>
  </si>
  <si>
    <t>4. Indique en pesos el total de Ventas, Sueldos y Cargas Sociales e IVA Compras.</t>
  </si>
  <si>
    <t>SI/NO</t>
  </si>
  <si>
    <t>CUIT</t>
  </si>
  <si>
    <t>RAZÓN SOCIAL</t>
  </si>
  <si>
    <t>% DE PARTICIPACIÓN</t>
  </si>
  <si>
    <t>% DE NÓMINA AFECTADA</t>
  </si>
  <si>
    <t>MEDIDAS ADOPTADAS:</t>
  </si>
  <si>
    <t>% DE PERSONAL AFECTADO</t>
  </si>
  <si>
    <t>% DE SALARIO  AFECTADO</t>
  </si>
  <si>
    <t>PERIODO DE VIGENCIA</t>
  </si>
  <si>
    <t>DESVINCULACIONES PROGRAMADAS /REDUCCIÓN DE PERSONAL</t>
  </si>
  <si>
    <t>SUSPENSIONES</t>
  </si>
  <si>
    <t>REDUCCIÓN DE JORNADA</t>
  </si>
  <si>
    <t>SUMA/ASIGNACIÓN NO REMUNERATIVA</t>
  </si>
  <si>
    <t>TIPO DE BENEFICIO</t>
  </si>
  <si>
    <t xml:space="preserve">ORGANISMO OTORGANTE </t>
  </si>
  <si>
    <t>PLAZO DE OTORGAMIENTO</t>
  </si>
  <si>
    <t>RAZON SOCIAL</t>
  </si>
  <si>
    <t>%</t>
  </si>
  <si>
    <t>PERIODO</t>
  </si>
  <si>
    <t>VENTAS EN PESOS</t>
  </si>
  <si>
    <t>VENTAS EN CANTIDAD</t>
  </si>
  <si>
    <t xml:space="preserve">Unidad Representativa: </t>
  </si>
  <si>
    <t>Unidad Representativa:</t>
  </si>
  <si>
    <t>(*)</t>
  </si>
  <si>
    <t>DETALLE PRODUCTO/SERVICIO RELEVANTES</t>
  </si>
  <si>
    <t>PRECIO UNITARIO</t>
  </si>
  <si>
    <t xml:space="preserve">PROYECCIÓN DE PRECIO </t>
  </si>
  <si>
    <t>COSTO</t>
  </si>
  <si>
    <t>GASTOS 
ADMINISTRATIVOS</t>
  </si>
  <si>
    <t>GASTOS COMERCIALIZACIÓN</t>
  </si>
  <si>
    <t>GASTOS FINANCIACIÓN</t>
  </si>
  <si>
    <t>OTROS GASTOS/ INGRESOS</t>
  </si>
  <si>
    <t>SUELDOS Y CARGAS SOCIALES APLICABLES AL COSTO</t>
  </si>
  <si>
    <t>INGRESOS POR BENEFICIOS PROMOC. Y OTROS</t>
  </si>
  <si>
    <t>(penúltimo ejercicio)</t>
  </si>
  <si>
    <t>En caso de ser afirmativo el punto anterior, indique en el siguiente espacio la empresa controlante o vinculante y porcentaje de participación.</t>
  </si>
  <si>
    <t>En caso de ser afirmativo complete el siguiente cuadro.</t>
  </si>
  <si>
    <t>MES / AÑO</t>
  </si>
  <si>
    <t>6. Indique "SI" si es empresa controlada o vinculada y "NO" en caso contrario</t>
  </si>
  <si>
    <t>7. Indique " SI ", si se realizaron reducciones de jornada de trabajo y/o suspensiones los últimos 3 meses o " NO" en caso contrario:</t>
  </si>
  <si>
    <t>8. Indique "SÍ" si  la empresa se encuentra en Procedimiento Preventivo de Crisis o "NO" en caso contrario</t>
  </si>
  <si>
    <t>9. Indique "SI" si la empresa recibió o recibe en los últimos seis meses, algún tipo de subsidio  de cualquier índole o apoyo estatal (subsidios o desgravaciones por zona desfavorable, créditos, etc.) o "NO" en caso contrario</t>
  </si>
  <si>
    <t>10. Mencione sus principales clientes. (QUE REPRESENTEN MÁS DEL 30% DE LAS VENTAS)</t>
  </si>
  <si>
    <t>11. Indique Total mensual de Ventas en pesos y en unidades</t>
  </si>
  <si>
    <t>12. Describa la lista de precios de hasta 3 productos/servicios en términos  de relevancia en relación a las Ventas en pesos.</t>
  </si>
  <si>
    <t>13. informe los siguientes datos históricos que deberán surgir de los dos últimos balances.</t>
  </si>
  <si>
    <t>MONTO MENSUAL DEL BENEFICIO</t>
  </si>
  <si>
    <t>(anteúltimo ejercicio)</t>
  </si>
  <si>
    <r>
      <t>BALANCE al cierre</t>
    </r>
    <r>
      <rPr>
        <b/>
        <sz val="12"/>
        <color indexed="10"/>
        <rFont val="Arial"/>
        <family val="2"/>
      </rPr>
      <t xml:space="preserve"> </t>
    </r>
    <r>
      <rPr>
        <b/>
        <sz val="12"/>
        <rFont val="Arial"/>
        <family val="2"/>
      </rPr>
      <t>(3)</t>
    </r>
  </si>
  <si>
    <t>14. Otros datos de interés que el empleador desee exponer:</t>
  </si>
  <si>
    <r>
      <t xml:space="preserve">(1) Datos obligatorios al último día del mes inmediato anterior a la inscripción.
(2 y 3) Presentar los datos patrimoniales al cierre de cada ejercicio económico o año calendario, según corresponda a su situación fiscal.  
En caso de no ser sujeto obligado a presentar balance, completar el casillero con los datos patrimoniales al cierre de cada año fiscal.
</t>
    </r>
    <r>
      <rPr>
        <b/>
        <u/>
        <sz val="11"/>
        <rFont val="Arial"/>
        <family val="2"/>
      </rPr>
      <t>Persona Humana</t>
    </r>
    <r>
      <rPr>
        <b/>
        <sz val="11"/>
        <rFont val="Arial"/>
        <family val="2"/>
      </rPr>
      <t>: de no tener discriminado su información patrimonial complete monto total según corresponda en "Otros Activo corrientes / Total Activo no corriente" y "Otros Pasivos corrientes / Total Pasivo no corriente" y el resto de las celdas en "0".</t>
    </r>
  </si>
  <si>
    <t xml:space="preserve">RESULTADOS NETO DESPUÉS DE IMPUESTOS ($) </t>
  </si>
  <si>
    <t>Notas aclaratorias:</t>
  </si>
  <si>
    <t>$</t>
  </si>
  <si>
    <t>(**)</t>
  </si>
  <si>
    <r>
      <t>(*) Informar aquí unidad en que están expresadas las ventas Por ej: kilogramos, toneladas, unidad de producto que vende, horas hombres , etc. (</t>
    </r>
    <r>
      <rPr>
        <b/>
        <u/>
        <sz val="10"/>
        <color theme="1"/>
        <rFont val="Arial"/>
        <family val="2"/>
      </rPr>
      <t>NO PESOS</t>
    </r>
    <r>
      <rPr>
        <b/>
        <sz val="10"/>
        <color theme="1"/>
        <rFont val="Arial"/>
        <family val="2"/>
      </rPr>
      <t>). Y en las siguientes filas deberá colocar la cantidad según la unidad elegida.
(**) En esta columna deberá Informar monto mensual total de las ventas netas historicas.</t>
    </r>
  </si>
  <si>
    <r>
      <rPr>
        <b/>
        <sz val="14"/>
        <rFont val="Arial"/>
        <family val="2"/>
      </rPr>
      <t>Completar las celdas</t>
    </r>
    <r>
      <rPr>
        <b/>
        <sz val="14"/>
        <color indexed="62"/>
        <rFont val="Arial"/>
        <family val="2"/>
      </rPr>
      <t xml:space="preserve"> coloreadas en azul</t>
    </r>
    <r>
      <rPr>
        <b/>
        <sz val="14"/>
        <rFont val="Arial"/>
        <family val="2"/>
      </rPr>
      <t xml:space="preserve"> de la siguiente planilla:</t>
    </r>
    <r>
      <rPr>
        <b/>
        <sz val="13"/>
        <rFont val="Arial"/>
        <family val="2"/>
      </rPr>
      <t xml:space="preserve">
Para asegurar la celeridad del proceso de evaluación es fundamental que las empresas solicitantes incorporen los datos requeridos en los casilleros dispuestos para tal fin, sin alterar la estructura ni el formato de la planilla.</t>
    </r>
  </si>
  <si>
    <t>SI</t>
  </si>
  <si>
    <t>NO</t>
  </si>
  <si>
    <t>ENERO</t>
  </si>
  <si>
    <t>FEBRERO</t>
  </si>
  <si>
    <t>MARZO</t>
  </si>
  <si>
    <t>ABRIL</t>
  </si>
  <si>
    <t>MAYO</t>
  </si>
  <si>
    <t>JUNIO</t>
  </si>
  <si>
    <t>JULIO</t>
  </si>
  <si>
    <t>AGOSTO</t>
  </si>
  <si>
    <t>SEPTIEMBRE</t>
  </si>
  <si>
    <t>OCTUBRE</t>
  </si>
  <si>
    <t>NOVIEMBRE</t>
  </si>
  <si>
    <t>DICIEMBRE</t>
  </si>
  <si>
    <t>DESDE</t>
  </si>
  <si>
    <t>HASTA</t>
  </si>
  <si>
    <t xml:space="preserve">                                                                               </t>
  </si>
  <si>
    <t>FIRMA Y ACLARACIÓN</t>
  </si>
  <si>
    <t>El que suscribe,  con DNI N°                            , en su carácter de  APODERADO / REPRESENTANTE afirma que los datos consignados en este formulario son correctos y completos.</t>
  </si>
  <si>
    <t>BALANCES CON MES DE CIERRE:</t>
  </si>
  <si>
    <r>
      <t xml:space="preserve">En los casos de Resultados Negativos (Costos-Gastos-Pérdidas) colocar valor negativo.
(1) Montos correspondientes a ventas de productos o servicios o Ingresos de la actividad principal del ente.
</t>
    </r>
    <r>
      <rPr>
        <b/>
        <u/>
        <sz val="11"/>
        <color theme="1"/>
        <rFont val="Arial"/>
        <family val="2"/>
      </rPr>
      <t>Persona Humana</t>
    </r>
    <r>
      <rPr>
        <b/>
        <sz val="11"/>
        <color theme="1"/>
        <rFont val="Arial"/>
        <family val="2"/>
      </rPr>
      <t>: Complete los totales al cierre de cada año calendario. De no tener identificados los COSTOS y discriminados los GASTOS podrá completar el total de los mismos en una única celda.</t>
    </r>
  </si>
  <si>
    <t>EJERCICIO AÑO:</t>
  </si>
  <si>
    <t>VENTAS (1)</t>
  </si>
  <si>
    <t>Datos Adiconales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</si>
</sst>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 &quot;$&quot;\ * #,##0_ ;_ &quot;$&quot;\ * \-#,##0_ ;_ &quot;$&quot;\ * &quot;-&quot;_ ;_ @_ "/>
    <numFmt numFmtId="44" formatCode="_ &quot;$&quot;\ * #,##0.00_ ;_ &quot;$&quot;\ * \-#,##0.00_ ;_ &quot;$&quot;\ * &quot;-&quot;??_ ;_ @_ "/>
    <numFmt numFmtId="164" formatCode="&quot;$&quot;\ #,##0.00;\-&quot;$&quot;\ #,##0.00"/>
    <numFmt numFmtId="165" formatCode="mm/yyyy"/>
    <numFmt numFmtId="166" formatCode="_ &quot;$&quot;\ * #,##0_ ;_ &quot;$&quot;\ * \-#,##0_ ;_ &quot;$&quot;\ * &quot;-&quot;??_ ;_ @_ "/>
    <numFmt numFmtId="167" formatCode="dd/mm/yyyy;@"/>
  </numFmts>
  <fonts count="52" x14ac:knownFonts="1">
    <font>
      <sz val="11"/>
      <color theme="1"/>
      <name val="Calibri"/>
      <family val="2"/>
      <scheme val="minor"/>
    </font>
    <font>
      <b/>
      <sz val="11"/>
      <color theme="1"/>
      <name val="Calibri"/>
      <family val="2"/>
      <scheme val="minor"/>
    </font>
    <font>
      <sz val="10"/>
      <name val="Arial"/>
      <family val="2"/>
    </font>
    <font>
      <sz val="10"/>
      <name val="Century Gothic"/>
      <family val="2"/>
    </font>
    <font>
      <b/>
      <sz val="16"/>
      <name val="Century Gothic"/>
      <family val="2"/>
    </font>
    <font>
      <b/>
      <sz val="12"/>
      <name val="Century Gothic"/>
      <family val="2"/>
    </font>
    <font>
      <b/>
      <sz val="11"/>
      <name val="Century Gothic"/>
      <family val="2"/>
    </font>
    <font>
      <sz val="12"/>
      <name val="Century Gothic"/>
      <family val="2"/>
    </font>
    <font>
      <sz val="12"/>
      <color theme="0"/>
      <name val="Century Gothic"/>
      <family val="2"/>
    </font>
    <font>
      <b/>
      <sz val="11"/>
      <color theme="0"/>
      <name val="Century Gothic"/>
      <family val="2"/>
    </font>
    <font>
      <sz val="11"/>
      <color theme="1"/>
      <name val="Century Gothic"/>
      <family val="2"/>
    </font>
    <font>
      <sz val="11"/>
      <name val="Century Gothic"/>
      <family val="2"/>
    </font>
    <font>
      <i/>
      <sz val="11"/>
      <name val="Century Gothic"/>
      <family val="2"/>
    </font>
    <font>
      <sz val="11"/>
      <color theme="0"/>
      <name val="Century Gothic"/>
      <family val="2"/>
    </font>
    <font>
      <sz val="10"/>
      <color theme="0"/>
      <name val="Century Gothic"/>
      <family val="2"/>
    </font>
    <font>
      <b/>
      <sz val="13"/>
      <name val="Arial"/>
      <family val="2"/>
    </font>
    <font>
      <b/>
      <sz val="12"/>
      <name val="Arial"/>
      <family val="2"/>
    </font>
    <font>
      <b/>
      <sz val="11"/>
      <name val="Arial"/>
      <family val="2"/>
    </font>
    <font>
      <sz val="12"/>
      <name val="Arial"/>
      <family val="2"/>
    </font>
    <font>
      <b/>
      <sz val="12"/>
      <color theme="1"/>
      <name val="Arial"/>
      <family val="2"/>
    </font>
    <font>
      <b/>
      <sz val="12"/>
      <color indexed="10"/>
      <name val="Arial"/>
      <family val="2"/>
    </font>
    <font>
      <b/>
      <sz val="12"/>
      <color theme="0"/>
      <name val="Arial"/>
      <family val="2"/>
    </font>
    <font>
      <b/>
      <sz val="11"/>
      <color theme="1"/>
      <name val="Arial"/>
      <family val="2"/>
    </font>
    <font>
      <b/>
      <sz val="11"/>
      <color theme="0"/>
      <name val="Arial"/>
      <family val="2"/>
    </font>
    <font>
      <sz val="11"/>
      <color theme="1"/>
      <name val="Arial"/>
      <family val="2"/>
    </font>
    <font>
      <sz val="13"/>
      <name val="Arial"/>
      <family val="2"/>
    </font>
    <font>
      <sz val="11"/>
      <color theme="1"/>
      <name val="Calibri"/>
      <family val="2"/>
      <scheme val="minor"/>
    </font>
    <font>
      <b/>
      <sz val="18"/>
      <name val="Century Gothic"/>
      <family val="2"/>
    </font>
    <font>
      <sz val="18"/>
      <name val="Century Gothic"/>
      <family val="2"/>
    </font>
    <font>
      <b/>
      <sz val="18"/>
      <color rgb="FFFF0000"/>
      <name val="Century Gothic"/>
      <family val="2"/>
    </font>
    <font>
      <sz val="18"/>
      <color theme="0"/>
      <name val="Century Gothic"/>
      <family val="2"/>
    </font>
    <font>
      <sz val="18"/>
      <color theme="1"/>
      <name val="Century Gothic"/>
      <family val="2"/>
    </font>
    <font>
      <sz val="18"/>
      <color theme="1"/>
      <name val="Arial"/>
      <family val="2"/>
    </font>
    <font>
      <sz val="18"/>
      <color rgb="FFFF0000"/>
      <name val="Century Gothic"/>
      <family val="2"/>
    </font>
    <font>
      <i/>
      <sz val="18"/>
      <name val="Century Gothic"/>
      <family val="2"/>
    </font>
    <font>
      <i/>
      <sz val="18"/>
      <name val="Arial"/>
      <family val="2"/>
    </font>
    <font>
      <sz val="18"/>
      <color theme="1"/>
      <name val="Calibri"/>
      <family val="2"/>
      <scheme val="minor"/>
    </font>
    <font>
      <b/>
      <i/>
      <sz val="18"/>
      <color rgb="FFFF0000"/>
      <name val="Arial"/>
      <family val="2"/>
    </font>
    <font>
      <sz val="18"/>
      <name val="Arial"/>
      <family val="2"/>
    </font>
    <font>
      <b/>
      <sz val="11"/>
      <color theme="1"/>
      <name val="Century Gothic"/>
      <family val="2"/>
    </font>
    <font>
      <sz val="11"/>
      <name val="Arial"/>
      <family val="2"/>
    </font>
    <font>
      <b/>
      <sz val="11"/>
      <name val="Arial Black"/>
      <family val="2"/>
    </font>
    <font>
      <b/>
      <sz val="10"/>
      <color theme="1"/>
      <name val="Arial"/>
      <family val="2"/>
    </font>
    <font>
      <b/>
      <u/>
      <sz val="11"/>
      <name val="Arial"/>
      <family val="2"/>
    </font>
    <font>
      <b/>
      <u/>
      <sz val="11"/>
      <color theme="1"/>
      <name val="Arial"/>
      <family val="2"/>
    </font>
    <font>
      <b/>
      <u/>
      <sz val="10"/>
      <color theme="1"/>
      <name val="Arial"/>
      <family val="2"/>
    </font>
    <font>
      <b/>
      <sz val="14"/>
      <name val="Arial"/>
      <family val="2"/>
    </font>
    <font>
      <b/>
      <sz val="14"/>
      <color indexed="62"/>
      <name val="Arial"/>
      <family val="2"/>
    </font>
    <font>
      <u/>
      <sz val="11"/>
      <color theme="1"/>
      <name val="Calibri"/>
      <family val="2"/>
      <scheme val="minor"/>
    </font>
    <font>
      <b/>
      <sz val="11"/>
      <color theme="0"/>
      <name val="Calibri"/>
      <family val="2"/>
      <scheme val="minor"/>
    </font>
    <font>
      <sz val="12"/>
      <color theme="0"/>
      <name val="Arial"/>
      <family val="2"/>
    </font>
    <font>
      <sz val="12"/>
      <color theme="0"/>
      <name val="Calibri"/>
      <family val="2"/>
      <scheme val="minor"/>
    </font>
  </fonts>
  <fills count="9">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0"/>
        <bgColor indexed="64"/>
      </patternFill>
    </fill>
    <fill>
      <patternFill patternType="solid">
        <fgColor rgb="FF9BBB59"/>
        <bgColor indexed="64"/>
      </patternFill>
    </fill>
    <fill>
      <patternFill patternType="solid">
        <fgColor theme="4"/>
        <bgColor indexed="64"/>
      </patternFill>
    </fill>
    <fill>
      <patternFill patternType="solid">
        <fgColor theme="1" tint="0.499984740745262"/>
        <bgColor indexed="64"/>
      </patternFill>
    </fill>
  </fills>
  <borders count="19">
    <border>
      <left/>
      <right/>
      <top/>
      <bottom/>
      <diagonal/>
    </border>
    <border>
      <left/>
      <right/>
      <top/>
      <bottom style="double">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55"/>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2" fillId="0" borderId="0"/>
    <xf numFmtId="0" fontId="2" fillId="0" borderId="0"/>
    <xf numFmtId="44" fontId="26" fillId="0" borderId="0" applyFont="0" applyFill="0" applyBorder="0" applyAlignment="0" applyProtection="0"/>
    <xf numFmtId="9" fontId="26" fillId="0" borderId="0" applyFont="0" applyFill="0" applyBorder="0" applyAlignment="0" applyProtection="0"/>
  </cellStyleXfs>
  <cellXfs count="238">
    <xf numFmtId="0" fontId="0" fillId="0" borderId="0" xfId="0"/>
    <xf numFmtId="4" fontId="3" fillId="2" borderId="0" xfId="1" applyNumberFormat="1" applyFont="1" applyFill="1" applyAlignment="1">
      <alignment vertical="center"/>
    </xf>
    <xf numFmtId="4" fontId="3" fillId="2" borderId="1" xfId="1" applyNumberFormat="1" applyFont="1" applyFill="1" applyBorder="1" applyAlignment="1">
      <alignment vertical="center"/>
    </xf>
    <xf numFmtId="4" fontId="5" fillId="2" borderId="0" xfId="1" applyNumberFormat="1" applyFont="1" applyFill="1" applyAlignment="1">
      <alignment horizontal="left" vertical="center"/>
    </xf>
    <xf numFmtId="4" fontId="3" fillId="3" borderId="0" xfId="1" applyNumberFormat="1" applyFont="1" applyFill="1" applyAlignment="1">
      <alignment vertical="center"/>
    </xf>
    <xf numFmtId="4" fontId="5" fillId="3" borderId="0" xfId="1" applyNumberFormat="1" applyFont="1" applyFill="1" applyAlignment="1">
      <alignment horizontal="left" vertical="center"/>
    </xf>
    <xf numFmtId="4" fontId="6" fillId="2" borderId="0" xfId="1" applyNumberFormat="1" applyFont="1" applyFill="1" applyAlignment="1">
      <alignment vertical="center"/>
    </xf>
    <xf numFmtId="4" fontId="7" fillId="0" borderId="0" xfId="1" applyNumberFormat="1" applyFont="1" applyAlignment="1">
      <alignment vertical="center"/>
    </xf>
    <xf numFmtId="4" fontId="8" fillId="5" borderId="0" xfId="1" applyNumberFormat="1" applyFont="1" applyFill="1" applyBorder="1" applyAlignment="1">
      <alignment vertical="center"/>
    </xf>
    <xf numFmtId="4" fontId="8" fillId="5" borderId="0" xfId="1" applyNumberFormat="1" applyFont="1" applyFill="1" applyBorder="1" applyAlignment="1" applyProtection="1">
      <alignment vertical="center"/>
    </xf>
    <xf numFmtId="4" fontId="7" fillId="2" borderId="0" xfId="1" applyNumberFormat="1" applyFont="1" applyFill="1" applyBorder="1" applyAlignment="1">
      <alignment horizontal="left" vertical="center" wrapText="1"/>
    </xf>
    <xf numFmtId="4" fontId="7" fillId="2" borderId="0" xfId="1" applyNumberFormat="1" applyFont="1" applyFill="1" applyBorder="1" applyAlignment="1">
      <alignment vertical="center"/>
    </xf>
    <xf numFmtId="4" fontId="7" fillId="0" borderId="0" xfId="1" applyNumberFormat="1" applyFont="1" applyFill="1" applyBorder="1" applyAlignment="1">
      <alignment vertical="center"/>
    </xf>
    <xf numFmtId="4" fontId="7" fillId="2" borderId="0" xfId="1" applyNumberFormat="1" applyFont="1" applyFill="1" applyAlignment="1">
      <alignment vertical="center"/>
    </xf>
    <xf numFmtId="0" fontId="0" fillId="3" borderId="2" xfId="0" applyFill="1" applyBorder="1"/>
    <xf numFmtId="0" fontId="0" fillId="3" borderId="8" xfId="0" applyFill="1" applyBorder="1"/>
    <xf numFmtId="0" fontId="0" fillId="3" borderId="11" xfId="0" applyFill="1" applyBorder="1"/>
    <xf numFmtId="0" fontId="10" fillId="3" borderId="3" xfId="0" applyFont="1" applyFill="1" applyBorder="1" applyAlignment="1">
      <alignment vertical="center" wrapText="1"/>
    </xf>
    <xf numFmtId="0" fontId="0" fillId="3" borderId="8" xfId="0" applyFill="1" applyBorder="1" applyAlignment="1">
      <alignment vertical="center"/>
    </xf>
    <xf numFmtId="164" fontId="1" fillId="3" borderId="3" xfId="0" applyNumberFormat="1" applyFont="1" applyFill="1" applyBorder="1" applyAlignment="1">
      <alignment vertical="center"/>
    </xf>
    <xf numFmtId="164" fontId="1" fillId="3" borderId="5" xfId="0" applyNumberFormat="1" applyFont="1" applyFill="1" applyBorder="1" applyAlignment="1">
      <alignment vertical="center"/>
    </xf>
    <xf numFmtId="17" fontId="0" fillId="0" borderId="0" xfId="0" applyNumberFormat="1" applyFill="1" applyBorder="1"/>
    <xf numFmtId="3" fontId="0" fillId="0" borderId="0" xfId="0" applyNumberFormat="1" applyFill="1" applyBorder="1"/>
    <xf numFmtId="0" fontId="0" fillId="0" borderId="0" xfId="0" applyFill="1" applyBorder="1"/>
    <xf numFmtId="3" fontId="9" fillId="7" borderId="12" xfId="2" applyNumberFormat="1" applyFont="1" applyFill="1" applyBorder="1" applyAlignment="1" applyProtection="1">
      <alignment vertical="center"/>
      <protection locked="0"/>
    </xf>
    <xf numFmtId="3" fontId="9" fillId="7" borderId="3" xfId="2" applyNumberFormat="1" applyFont="1" applyFill="1" applyBorder="1" applyAlignment="1" applyProtection="1">
      <alignment vertical="center"/>
      <protection locked="0"/>
    </xf>
    <xf numFmtId="4" fontId="11" fillId="2" borderId="0" xfId="1" applyNumberFormat="1" applyFont="1" applyFill="1" applyBorder="1" applyAlignment="1">
      <alignment horizontal="left" vertical="center" wrapText="1"/>
    </xf>
    <xf numFmtId="4" fontId="11" fillId="2" borderId="15" xfId="1" applyNumberFormat="1" applyFont="1" applyFill="1" applyBorder="1" applyAlignment="1">
      <alignment horizontal="left" vertical="center" wrapText="1"/>
    </xf>
    <xf numFmtId="4" fontId="11" fillId="5" borderId="0" xfId="1" applyNumberFormat="1" applyFont="1" applyFill="1" applyBorder="1" applyAlignment="1">
      <alignment horizontal="left" vertical="center" wrapText="1"/>
    </xf>
    <xf numFmtId="4" fontId="11" fillId="2" borderId="0" xfId="1" applyNumberFormat="1" applyFont="1" applyFill="1" applyBorder="1" applyAlignment="1">
      <alignment horizontal="justify" wrapText="1"/>
    </xf>
    <xf numFmtId="4" fontId="11" fillId="2" borderId="0" xfId="1" applyNumberFormat="1" applyFont="1" applyFill="1" applyBorder="1" applyAlignment="1">
      <alignment horizontal="justify" vertical="center" wrapText="1"/>
    </xf>
    <xf numFmtId="4" fontId="7" fillId="2" borderId="0" xfId="1" applyNumberFormat="1" applyFont="1" applyFill="1" applyBorder="1" applyAlignment="1">
      <alignment horizontal="justify" vertical="center" wrapText="1"/>
    </xf>
    <xf numFmtId="14" fontId="13" fillId="2" borderId="0" xfId="1" applyNumberFormat="1" applyFont="1" applyFill="1" applyBorder="1" applyAlignment="1">
      <alignment horizontal="left" vertical="center" wrapText="1"/>
    </xf>
    <xf numFmtId="4" fontId="14" fillId="2" borderId="0" xfId="1" applyNumberFormat="1" applyFont="1" applyFill="1" applyAlignment="1">
      <alignment vertical="center"/>
    </xf>
    <xf numFmtId="4" fontId="15" fillId="3" borderId="0" xfId="1" applyNumberFormat="1" applyFont="1" applyFill="1" applyAlignment="1">
      <alignment vertical="center"/>
    </xf>
    <xf numFmtId="4" fontId="17" fillId="2" borderId="0" xfId="1" applyNumberFormat="1" applyFont="1" applyFill="1" applyAlignment="1">
      <alignment vertical="center"/>
    </xf>
    <xf numFmtId="4" fontId="2" fillId="2" borderId="0" xfId="1" applyNumberFormat="1" applyFont="1" applyFill="1" applyAlignment="1">
      <alignment vertical="center"/>
    </xf>
    <xf numFmtId="4" fontId="18" fillId="0" borderId="0" xfId="1" applyNumberFormat="1" applyFont="1" applyBorder="1" applyAlignment="1">
      <alignment vertical="center"/>
    </xf>
    <xf numFmtId="0" fontId="19" fillId="3" borderId="5" xfId="0" applyFont="1" applyFill="1" applyBorder="1" applyAlignment="1">
      <alignment horizontal="center" vertical="center"/>
    </xf>
    <xf numFmtId="0" fontId="21" fillId="4" borderId="5" xfId="0" applyFont="1" applyFill="1" applyBorder="1" applyAlignment="1" applyProtection="1">
      <alignment horizontal="center" vertical="center"/>
      <protection locked="0"/>
    </xf>
    <xf numFmtId="0" fontId="22" fillId="3" borderId="5" xfId="0" applyFont="1" applyFill="1" applyBorder="1" applyAlignment="1">
      <alignment horizontal="center" vertical="center"/>
    </xf>
    <xf numFmtId="0" fontId="23" fillId="4" borderId="5" xfId="0" applyFont="1" applyFill="1" applyBorder="1" applyAlignment="1" applyProtection="1">
      <alignment horizontal="center" vertical="center"/>
      <protection locked="0"/>
    </xf>
    <xf numFmtId="0" fontId="22" fillId="3" borderId="5" xfId="0" applyFont="1" applyFill="1" applyBorder="1" applyAlignment="1">
      <alignment horizontal="center" vertical="center" wrapText="1"/>
    </xf>
    <xf numFmtId="0" fontId="24" fillId="3" borderId="12" xfId="0" applyFont="1" applyFill="1" applyBorder="1" applyAlignment="1">
      <alignment vertical="center" wrapText="1"/>
    </xf>
    <xf numFmtId="164" fontId="23" fillId="4" borderId="12" xfId="2" applyNumberFormat="1" applyFont="1" applyFill="1" applyBorder="1" applyAlignment="1" applyProtection="1">
      <alignment vertical="center"/>
      <protection locked="0"/>
    </xf>
    <xf numFmtId="164" fontId="23" fillId="4" borderId="14" xfId="2" applyNumberFormat="1" applyFont="1" applyFill="1" applyBorder="1" applyAlignment="1" applyProtection="1">
      <alignment vertical="center"/>
      <protection locked="0"/>
    </xf>
    <xf numFmtId="0" fontId="24" fillId="3" borderId="3" xfId="0" applyFont="1" applyFill="1" applyBorder="1" applyAlignment="1">
      <alignment vertical="center" wrapText="1"/>
    </xf>
    <xf numFmtId="0" fontId="24" fillId="3" borderId="8" xfId="0" applyFont="1" applyFill="1" applyBorder="1" applyAlignment="1">
      <alignment vertical="center"/>
    </xf>
    <xf numFmtId="164" fontId="23" fillId="6" borderId="12" xfId="2" applyNumberFormat="1" applyFont="1" applyFill="1" applyBorder="1" applyAlignment="1" applyProtection="1">
      <alignment vertical="center"/>
    </xf>
    <xf numFmtId="164" fontId="22" fillId="3" borderId="3" xfId="0" applyNumberFormat="1" applyFont="1" applyFill="1" applyBorder="1" applyAlignment="1">
      <alignment vertical="center"/>
    </xf>
    <xf numFmtId="164" fontId="22" fillId="3" borderId="5" xfId="0" applyNumberFormat="1" applyFont="1" applyFill="1" applyBorder="1" applyAlignment="1">
      <alignment vertical="center"/>
    </xf>
    <xf numFmtId="0" fontId="24" fillId="3" borderId="11" xfId="0" applyFont="1" applyFill="1" applyBorder="1" applyAlignment="1">
      <alignment vertical="center"/>
    </xf>
    <xf numFmtId="0" fontId="16" fillId="3" borderId="2" xfId="0" applyFont="1" applyFill="1" applyBorder="1" applyAlignment="1">
      <alignment horizontal="center" vertical="center" wrapText="1"/>
    </xf>
    <xf numFmtId="1" fontId="16" fillId="3" borderId="3" xfId="0" applyNumberFormat="1" applyFont="1" applyFill="1" applyBorder="1" applyAlignment="1">
      <alignment horizontal="center" vertical="center" wrapText="1"/>
    </xf>
    <xf numFmtId="0" fontId="24" fillId="0" borderId="0" xfId="0" applyFont="1"/>
    <xf numFmtId="0" fontId="17" fillId="3" borderId="3" xfId="0" applyFont="1" applyFill="1" applyBorder="1" applyAlignment="1">
      <alignment horizontal="left" vertical="center" wrapText="1"/>
    </xf>
    <xf numFmtId="4" fontId="25" fillId="3" borderId="0" xfId="1" applyNumberFormat="1" applyFont="1" applyFill="1" applyAlignment="1">
      <alignment vertical="center"/>
    </xf>
    <xf numFmtId="4" fontId="15" fillId="3" borderId="0" xfId="1" applyNumberFormat="1" applyFont="1" applyFill="1" applyAlignment="1">
      <alignment horizontal="left" vertical="center"/>
    </xf>
    <xf numFmtId="0" fontId="17" fillId="3" borderId="3" xfId="2" applyFont="1" applyFill="1" applyBorder="1" applyAlignment="1">
      <alignment horizontal="center" vertical="center" wrapText="1"/>
    </xf>
    <xf numFmtId="0" fontId="22" fillId="3" borderId="3" xfId="2" applyFont="1" applyFill="1" applyBorder="1" applyAlignment="1">
      <alignment horizontal="center" vertical="center" wrapText="1"/>
    </xf>
    <xf numFmtId="3" fontId="9" fillId="7" borderId="3" xfId="0" applyNumberFormat="1" applyFont="1" applyFill="1" applyBorder="1" applyAlignment="1" applyProtection="1">
      <alignment vertical="center"/>
      <protection locked="0"/>
    </xf>
    <xf numFmtId="3" fontId="23" fillId="7" borderId="3" xfId="0" applyNumberFormat="1" applyFont="1" applyFill="1" applyBorder="1" applyAlignment="1" applyProtection="1">
      <alignment vertical="center"/>
      <protection locked="0"/>
    </xf>
    <xf numFmtId="4" fontId="4" fillId="2" borderId="0" xfId="1" applyNumberFormat="1" applyFont="1" applyFill="1" applyAlignment="1">
      <alignment horizontal="center" vertical="center"/>
    </xf>
    <xf numFmtId="4" fontId="3" fillId="2" borderId="0" xfId="1" applyNumberFormat="1" applyFont="1" applyFill="1" applyAlignment="1">
      <alignment horizontal="center" vertical="center"/>
    </xf>
    <xf numFmtId="4" fontId="28" fillId="5" borderId="0" xfId="1" applyNumberFormat="1" applyFont="1" applyFill="1" applyBorder="1" applyAlignment="1">
      <alignment horizontal="left" wrapText="1"/>
    </xf>
    <xf numFmtId="4" fontId="29" fillId="5" borderId="0" xfId="1" applyNumberFormat="1" applyFont="1" applyFill="1" applyBorder="1" applyAlignment="1">
      <alignment horizontal="center" vertical="center"/>
    </xf>
    <xf numFmtId="4" fontId="28" fillId="5" borderId="0" xfId="1" applyNumberFormat="1" applyFont="1" applyFill="1" applyBorder="1" applyAlignment="1">
      <alignment horizontal="left"/>
    </xf>
    <xf numFmtId="4" fontId="28" fillId="5" borderId="0" xfId="1" applyNumberFormat="1" applyFont="1" applyFill="1" applyAlignment="1"/>
    <xf numFmtId="4" fontId="28" fillId="0" borderId="0" xfId="1" applyNumberFormat="1" applyFont="1" applyAlignment="1">
      <alignment vertical="center"/>
    </xf>
    <xf numFmtId="4" fontId="28" fillId="5" borderId="0" xfId="1" applyNumberFormat="1" applyFont="1" applyFill="1" applyBorder="1" applyAlignment="1">
      <alignment vertical="top" wrapText="1"/>
    </xf>
    <xf numFmtId="4" fontId="28" fillId="5" borderId="0" xfId="1" applyNumberFormat="1" applyFont="1" applyFill="1" applyAlignment="1">
      <alignment vertical="center"/>
    </xf>
    <xf numFmtId="4" fontId="30" fillId="5" borderId="0" xfId="1" applyNumberFormat="1" applyFont="1" applyFill="1" applyBorder="1" applyAlignment="1">
      <alignment horizontal="left" vertical="top" wrapText="1"/>
    </xf>
    <xf numFmtId="4" fontId="28" fillId="5" borderId="0" xfId="1" applyNumberFormat="1" applyFont="1" applyFill="1" applyBorder="1" applyAlignment="1">
      <alignment horizontal="left" vertical="top" wrapText="1"/>
    </xf>
    <xf numFmtId="4" fontId="27" fillId="2" borderId="0" xfId="1" applyNumberFormat="1" applyFont="1" applyFill="1" applyAlignment="1">
      <alignment wrapText="1"/>
    </xf>
    <xf numFmtId="4" fontId="28" fillId="2" borderId="0" xfId="1" applyNumberFormat="1" applyFont="1" applyFill="1" applyAlignment="1">
      <alignment horizontal="left" vertical="center" wrapText="1"/>
    </xf>
    <xf numFmtId="4" fontId="28" fillId="2" borderId="0" xfId="1" applyNumberFormat="1" applyFont="1" applyFill="1" applyAlignment="1">
      <alignment horizontal="center" vertical="center"/>
    </xf>
    <xf numFmtId="4" fontId="28" fillId="2" borderId="0" xfId="1" applyNumberFormat="1" applyFont="1" applyFill="1" applyBorder="1" applyAlignment="1">
      <alignment vertical="center"/>
    </xf>
    <xf numFmtId="4" fontId="28" fillId="2" borderId="0" xfId="1" applyNumberFormat="1" applyFont="1" applyFill="1" applyAlignment="1">
      <alignment horizontal="left" wrapText="1"/>
    </xf>
    <xf numFmtId="4" fontId="28" fillId="5" borderId="0" xfId="1" applyNumberFormat="1" applyFont="1" applyFill="1" applyBorder="1" applyAlignment="1">
      <alignment horizontal="center" vertical="center"/>
    </xf>
    <xf numFmtId="4" fontId="31" fillId="5" borderId="0" xfId="1" applyNumberFormat="1" applyFont="1" applyFill="1" applyBorder="1" applyAlignment="1">
      <alignment horizontal="left" vertical="center" wrapText="1"/>
    </xf>
    <xf numFmtId="4" fontId="32" fillId="5" borderId="0" xfId="1" applyNumberFormat="1" applyFont="1" applyFill="1" applyBorder="1" applyAlignment="1">
      <alignment horizontal="left" vertical="center" wrapText="1"/>
    </xf>
    <xf numFmtId="4" fontId="28" fillId="5" borderId="0" xfId="1" applyNumberFormat="1" applyFont="1" applyFill="1" applyBorder="1" applyAlignment="1">
      <alignment vertical="center" wrapText="1"/>
    </xf>
    <xf numFmtId="4" fontId="29" fillId="5" borderId="0" xfId="1" applyNumberFormat="1" applyFont="1" applyFill="1" applyBorder="1" applyAlignment="1">
      <alignment horizontal="left" vertical="top" wrapText="1"/>
    </xf>
    <xf numFmtId="4" fontId="31" fillId="5" borderId="0" xfId="1" applyNumberFormat="1" applyFont="1" applyFill="1" applyBorder="1" applyAlignment="1">
      <alignment vertical="center" wrapText="1"/>
    </xf>
    <xf numFmtId="4" fontId="32" fillId="5" borderId="0" xfId="1" applyNumberFormat="1" applyFont="1" applyFill="1" applyBorder="1" applyAlignment="1">
      <alignment vertical="center" wrapText="1"/>
    </xf>
    <xf numFmtId="4" fontId="28" fillId="2" borderId="0" xfId="1" applyNumberFormat="1" applyFont="1" applyFill="1" applyAlignment="1">
      <alignment vertical="center"/>
    </xf>
    <xf numFmtId="4" fontId="28" fillId="5" borderId="0" xfId="1" applyNumberFormat="1" applyFont="1" applyFill="1" applyBorder="1" applyAlignment="1">
      <alignment vertical="center"/>
    </xf>
    <xf numFmtId="4" fontId="27" fillId="5" borderId="0" xfId="1" applyNumberFormat="1" applyFont="1" applyFill="1" applyBorder="1" applyAlignment="1">
      <alignment horizontal="left" wrapText="1"/>
    </xf>
    <xf numFmtId="0" fontId="27" fillId="5" borderId="0" xfId="1" applyNumberFormat="1" applyFont="1" applyFill="1" applyBorder="1" applyAlignment="1">
      <alignment horizontal="center" vertical="center" wrapText="1"/>
    </xf>
    <xf numFmtId="4" fontId="34" fillId="2" borderId="0" xfId="1" applyNumberFormat="1" applyFont="1" applyFill="1" applyAlignment="1">
      <alignment wrapText="1"/>
    </xf>
    <xf numFmtId="4" fontId="35" fillId="0" borderId="0" xfId="1" applyNumberFormat="1" applyFont="1" applyAlignment="1">
      <alignment wrapText="1"/>
    </xf>
    <xf numFmtId="49" fontId="27" fillId="5" borderId="0" xfId="2" applyNumberFormat="1" applyFont="1" applyFill="1" applyBorder="1" applyAlignment="1">
      <alignment vertical="center" wrapText="1"/>
    </xf>
    <xf numFmtId="4" fontId="29" fillId="2" borderId="0" xfId="1" applyNumberFormat="1" applyFont="1" applyFill="1" applyBorder="1" applyAlignment="1">
      <alignment horizontal="left" vertical="center" wrapText="1"/>
    </xf>
    <xf numFmtId="4" fontId="27" fillId="0" borderId="0" xfId="1" applyNumberFormat="1" applyFont="1" applyAlignment="1">
      <alignment vertical="center"/>
    </xf>
    <xf numFmtId="4" fontId="34" fillId="2" borderId="0" xfId="1" applyNumberFormat="1" applyFont="1" applyFill="1" applyAlignment="1">
      <alignment horizontal="left" vertical="center"/>
    </xf>
    <xf numFmtId="4" fontId="27" fillId="5" borderId="0" xfId="1" applyNumberFormat="1" applyFont="1" applyFill="1" applyBorder="1" applyAlignment="1">
      <alignment horizontal="center" vertical="center"/>
    </xf>
    <xf numFmtId="0" fontId="28" fillId="0" borderId="0" xfId="1" applyFont="1" applyAlignment="1">
      <alignment vertical="center"/>
    </xf>
    <xf numFmtId="9" fontId="28" fillId="0" borderId="0" xfId="4" applyFont="1" applyAlignment="1">
      <alignment vertical="center"/>
    </xf>
    <xf numFmtId="4" fontId="28" fillId="5" borderId="0" xfId="1" applyNumberFormat="1" applyFont="1" applyFill="1" applyBorder="1" applyAlignment="1">
      <alignment horizontal="center"/>
    </xf>
    <xf numFmtId="4" fontId="15" fillId="0" borderId="0" xfId="1" applyNumberFormat="1" applyFont="1" applyFill="1" applyAlignment="1">
      <alignment vertical="center"/>
    </xf>
    <xf numFmtId="4" fontId="28" fillId="5" borderId="0" xfId="1" applyNumberFormat="1" applyFont="1" applyFill="1" applyBorder="1" applyAlignment="1">
      <alignment horizontal="left" vertical="center"/>
    </xf>
    <xf numFmtId="4" fontId="15" fillId="5" borderId="0" xfId="1" applyNumberFormat="1" applyFont="1" applyFill="1" applyAlignment="1">
      <alignment vertical="center"/>
    </xf>
    <xf numFmtId="0" fontId="22" fillId="5" borderId="0" xfId="0" applyFont="1" applyFill="1" applyBorder="1" applyAlignment="1">
      <alignment vertical="center" wrapText="1"/>
    </xf>
    <xf numFmtId="0" fontId="19" fillId="5" borderId="0" xfId="0" applyFont="1" applyFill="1" applyBorder="1" applyAlignment="1">
      <alignment vertical="center"/>
    </xf>
    <xf numFmtId="4" fontId="3" fillId="5" borderId="0" xfId="1" applyNumberFormat="1" applyFont="1" applyFill="1" applyAlignment="1">
      <alignment vertical="center"/>
    </xf>
    <xf numFmtId="0" fontId="19" fillId="5" borderId="0" xfId="0" applyFont="1" applyFill="1" applyBorder="1" applyAlignment="1">
      <alignment horizontal="center" vertical="center"/>
    </xf>
    <xf numFmtId="0" fontId="22" fillId="5" borderId="0" xfId="0" applyFont="1" applyFill="1" applyBorder="1" applyAlignment="1">
      <alignment horizontal="left" vertical="center" wrapText="1"/>
    </xf>
    <xf numFmtId="4" fontId="7" fillId="5" borderId="0" xfId="1" applyNumberFormat="1" applyFont="1" applyFill="1" applyBorder="1" applyAlignment="1">
      <alignment horizontal="left" vertical="center" wrapText="1"/>
    </xf>
    <xf numFmtId="4" fontId="29" fillId="5" borderId="0" xfId="1" applyNumberFormat="1" applyFont="1" applyFill="1" applyBorder="1" applyAlignment="1">
      <alignment vertical="top" wrapText="1"/>
    </xf>
    <xf numFmtId="49" fontId="6" fillId="5" borderId="0" xfId="2" applyNumberFormat="1" applyFont="1" applyFill="1" applyBorder="1" applyAlignment="1">
      <alignment vertical="center"/>
    </xf>
    <xf numFmtId="4" fontId="35" fillId="5" borderId="0" xfId="1" applyNumberFormat="1" applyFont="1" applyFill="1" applyBorder="1" applyAlignment="1">
      <alignment vertical="center"/>
    </xf>
    <xf numFmtId="4" fontId="28" fillId="3" borderId="0" xfId="1" applyNumberFormat="1" applyFont="1" applyFill="1" applyBorder="1" applyAlignment="1">
      <alignment horizontal="left" wrapText="1"/>
    </xf>
    <xf numFmtId="4" fontId="28" fillId="3" borderId="0" xfId="1" applyNumberFormat="1" applyFont="1" applyFill="1" applyAlignment="1"/>
    <xf numFmtId="4" fontId="29" fillId="3" borderId="0" xfId="1" applyNumberFormat="1" applyFont="1" applyFill="1" applyBorder="1" applyAlignment="1">
      <alignment horizontal="center" vertical="center"/>
    </xf>
    <xf numFmtId="0" fontId="28" fillId="5" borderId="0" xfId="1" applyFont="1" applyFill="1" applyAlignment="1">
      <alignment vertical="center"/>
    </xf>
    <xf numFmtId="4" fontId="28" fillId="5" borderId="0" xfId="1" applyNumberFormat="1" applyFont="1" applyFill="1" applyAlignment="1">
      <alignment horizontal="left" vertical="center" wrapText="1"/>
    </xf>
    <xf numFmtId="166" fontId="36" fillId="5" borderId="0" xfId="3" applyNumberFormat="1" applyFont="1" applyFill="1" applyBorder="1"/>
    <xf numFmtId="4" fontId="28" fillId="5" borderId="0" xfId="1" applyNumberFormat="1" applyFont="1" applyFill="1" applyBorder="1" applyAlignment="1">
      <alignment horizontal="right" vertical="center"/>
    </xf>
    <xf numFmtId="4" fontId="35" fillId="5" borderId="0" xfId="1" applyNumberFormat="1" applyFont="1" applyFill="1" applyAlignment="1">
      <alignment wrapText="1"/>
    </xf>
    <xf numFmtId="0" fontId="0" fillId="5" borderId="0" xfId="0" applyFill="1"/>
    <xf numFmtId="49" fontId="17" fillId="3" borderId="3" xfId="2" applyNumberFormat="1" applyFont="1" applyFill="1" applyBorder="1" applyAlignment="1">
      <alignment horizontal="center" vertical="center" wrapText="1"/>
    </xf>
    <xf numFmtId="0" fontId="22" fillId="3" borderId="3" xfId="0" applyFont="1" applyFill="1" applyBorder="1" applyAlignment="1">
      <alignment horizontal="center" vertical="center" wrapText="1"/>
    </xf>
    <xf numFmtId="4" fontId="17" fillId="3" borderId="3" xfId="1" applyNumberFormat="1" applyFont="1" applyFill="1" applyBorder="1" applyAlignment="1">
      <alignment horizontal="center" vertical="center" wrapText="1"/>
    </xf>
    <xf numFmtId="17" fontId="17" fillId="3" borderId="3" xfId="1" applyNumberFormat="1" applyFont="1" applyFill="1" applyBorder="1" applyAlignment="1">
      <alignment horizontal="center" vertical="center" wrapText="1"/>
    </xf>
    <xf numFmtId="0" fontId="17" fillId="3" borderId="3" xfId="2" applyFont="1" applyFill="1" applyBorder="1" applyAlignment="1">
      <alignment horizontal="center" vertical="center" wrapText="1"/>
    </xf>
    <xf numFmtId="0" fontId="39" fillId="3" borderId="3" xfId="0" applyFont="1" applyFill="1" applyBorder="1" applyAlignment="1">
      <alignment horizontal="center" vertical="center" wrapText="1"/>
    </xf>
    <xf numFmtId="4" fontId="28" fillId="3" borderId="3" xfId="1" applyNumberFormat="1" applyFont="1" applyFill="1" applyBorder="1" applyAlignment="1">
      <alignment vertical="top" wrapText="1"/>
    </xf>
    <xf numFmtId="0" fontId="41" fillId="3" borderId="3" xfId="1" applyNumberFormat="1" applyFont="1" applyFill="1" applyBorder="1" applyAlignment="1">
      <alignment horizontal="center" vertical="center" wrapText="1"/>
    </xf>
    <xf numFmtId="0" fontId="17" fillId="3" borderId="12" xfId="2" applyFont="1" applyFill="1" applyBorder="1" applyAlignment="1">
      <alignment horizontal="center" vertical="center" wrapText="1"/>
    </xf>
    <xf numFmtId="0" fontId="17" fillId="3" borderId="17" xfId="2" applyFont="1" applyFill="1" applyBorder="1" applyAlignment="1">
      <alignment vertical="center" wrapText="1"/>
    </xf>
    <xf numFmtId="0" fontId="17" fillId="3" borderId="18" xfId="2" applyFont="1" applyFill="1" applyBorder="1" applyAlignment="1">
      <alignment vertical="center" wrapText="1"/>
    </xf>
    <xf numFmtId="0" fontId="17" fillId="3" borderId="5" xfId="2" applyFont="1" applyFill="1" applyBorder="1" applyAlignment="1">
      <alignment vertical="center" wrapText="1"/>
    </xf>
    <xf numFmtId="49" fontId="8" fillId="5" borderId="0" xfId="1" applyNumberFormat="1" applyFont="1" applyFill="1" applyBorder="1" applyAlignment="1" applyProtection="1">
      <alignment horizontal="left" vertical="center"/>
      <protection locked="0"/>
    </xf>
    <xf numFmtId="165" fontId="8" fillId="5" borderId="0" xfId="1" applyNumberFormat="1" applyFont="1" applyFill="1" applyBorder="1" applyAlignment="1" applyProtection="1">
      <alignment horizontal="left" vertical="center"/>
      <protection locked="0"/>
    </xf>
    <xf numFmtId="14" fontId="8" fillId="5" borderId="0" xfId="1" applyNumberFormat="1" applyFont="1" applyFill="1" applyBorder="1" applyAlignment="1" applyProtection="1">
      <alignment horizontal="left" vertical="center"/>
      <protection locked="0"/>
    </xf>
    <xf numFmtId="4" fontId="7" fillId="5" borderId="0" xfId="1" applyNumberFormat="1" applyFont="1" applyFill="1" applyBorder="1" applyAlignment="1">
      <alignment vertical="center"/>
    </xf>
    <xf numFmtId="4" fontId="7" fillId="5" borderId="0" xfId="1" applyNumberFormat="1" applyFont="1" applyFill="1" applyAlignment="1">
      <alignment vertical="center"/>
    </xf>
    <xf numFmtId="0" fontId="22" fillId="5" borderId="0" xfId="0" applyFont="1" applyFill="1" applyBorder="1" applyAlignment="1">
      <alignment horizontal="left" vertical="top" wrapText="1"/>
    </xf>
    <xf numFmtId="4" fontId="12" fillId="5" borderId="0" xfId="1" applyNumberFormat="1" applyFont="1" applyFill="1" applyAlignment="1">
      <alignment horizontal="left" wrapText="1"/>
    </xf>
    <xf numFmtId="4" fontId="17" fillId="3" borderId="17" xfId="1" applyNumberFormat="1" applyFont="1" applyFill="1" applyBorder="1" applyAlignment="1">
      <alignment horizontal="center" vertical="center" wrapText="1"/>
    </xf>
    <xf numFmtId="4" fontId="17" fillId="5" borderId="8" xfId="1" applyNumberFormat="1" applyFont="1" applyFill="1" applyBorder="1" applyAlignment="1">
      <alignment horizontal="center" vertical="center" wrapText="1"/>
    </xf>
    <xf numFmtId="4" fontId="27" fillId="5" borderId="8" xfId="1" applyNumberFormat="1" applyFont="1" applyFill="1" applyBorder="1" applyAlignment="1">
      <alignment horizontal="center" vertical="center" wrapText="1"/>
    </xf>
    <xf numFmtId="44" fontId="28" fillId="5" borderId="8" xfId="3" applyFont="1" applyFill="1" applyBorder="1" applyAlignment="1">
      <alignment horizontal="right" vertical="center"/>
    </xf>
    <xf numFmtId="4" fontId="33" fillId="5" borderId="0" xfId="1" applyNumberFormat="1" applyFont="1" applyFill="1" applyAlignment="1">
      <alignment horizontal="left" vertical="center" wrapText="1"/>
    </xf>
    <xf numFmtId="0" fontId="36" fillId="5" borderId="0" xfId="0" applyFont="1" applyFill="1"/>
    <xf numFmtId="4" fontId="37" fillId="5" borderId="0" xfId="1" applyNumberFormat="1" applyFont="1" applyFill="1" applyBorder="1" applyAlignment="1">
      <alignment horizontal="left" wrapText="1"/>
    </xf>
    <xf numFmtId="0" fontId="27" fillId="5" borderId="0" xfId="1" applyNumberFormat="1" applyFont="1" applyFill="1" applyBorder="1" applyAlignment="1">
      <alignment horizontal="right" vertical="top" wrapText="1"/>
    </xf>
    <xf numFmtId="4" fontId="11" fillId="5" borderId="15" xfId="1" applyNumberFormat="1" applyFont="1" applyFill="1" applyBorder="1" applyAlignment="1">
      <alignment horizontal="left" vertical="center" wrapText="1"/>
    </xf>
    <xf numFmtId="4" fontId="14" fillId="5" borderId="0" xfId="1" applyNumberFormat="1" applyFont="1" applyFill="1" applyAlignment="1">
      <alignment vertical="center"/>
    </xf>
    <xf numFmtId="0" fontId="17" fillId="3" borderId="3" xfId="2" applyFont="1" applyFill="1" applyBorder="1" applyAlignment="1">
      <alignment horizontal="center" vertical="center" wrapText="1"/>
    </xf>
    <xf numFmtId="0" fontId="17" fillId="3" borderId="3" xfId="2" applyFont="1" applyFill="1" applyBorder="1" applyAlignment="1">
      <alignment horizontal="center" vertical="center" wrapText="1"/>
    </xf>
    <xf numFmtId="4" fontId="40" fillId="7" borderId="16" xfId="1" applyNumberFormat="1" applyFont="1" applyFill="1" applyBorder="1" applyAlignment="1" applyProtection="1">
      <alignment horizontal="center"/>
      <protection locked="0"/>
    </xf>
    <xf numFmtId="4" fontId="40" fillId="7" borderId="16" xfId="1" applyNumberFormat="1" applyFont="1" applyFill="1" applyBorder="1" applyAlignment="1" applyProtection="1">
      <alignment horizontal="center" vertical="center"/>
      <protection locked="0"/>
    </xf>
    <xf numFmtId="4" fontId="28" fillId="7" borderId="3" xfId="1" applyNumberFormat="1" applyFont="1" applyFill="1" applyBorder="1" applyAlignment="1" applyProtection="1">
      <alignment horizontal="left" vertical="top" wrapText="1"/>
      <protection locked="0"/>
    </xf>
    <xf numFmtId="0" fontId="17" fillId="7" borderId="3" xfId="2" applyFont="1" applyFill="1" applyBorder="1" applyAlignment="1" applyProtection="1">
      <alignment horizontal="center" vertical="center" wrapText="1"/>
      <protection locked="0"/>
    </xf>
    <xf numFmtId="4" fontId="31" fillId="7" borderId="3" xfId="1" applyNumberFormat="1" applyFont="1" applyFill="1" applyBorder="1" applyAlignment="1" applyProtection="1">
      <alignment horizontal="left" vertical="center" wrapText="1"/>
      <protection locked="0"/>
    </xf>
    <xf numFmtId="4" fontId="28" fillId="7" borderId="3" xfId="1" applyNumberFormat="1" applyFont="1" applyFill="1" applyBorder="1" applyAlignment="1" applyProtection="1">
      <alignment vertical="center"/>
      <protection locked="0"/>
    </xf>
    <xf numFmtId="4" fontId="30" fillId="7" borderId="3" xfId="1" applyNumberFormat="1" applyFont="1" applyFill="1" applyBorder="1" applyAlignment="1" applyProtection="1">
      <alignment horizontal="left" vertical="top" wrapText="1"/>
      <protection locked="0"/>
    </xf>
    <xf numFmtId="4" fontId="33" fillId="7" borderId="3" xfId="1" applyNumberFormat="1" applyFont="1" applyFill="1" applyBorder="1" applyAlignment="1" applyProtection="1">
      <alignment horizontal="left" vertical="top" wrapText="1"/>
      <protection locked="0"/>
    </xf>
    <xf numFmtId="44" fontId="28" fillId="7" borderId="3" xfId="3" applyFont="1" applyFill="1" applyBorder="1" applyAlignment="1" applyProtection="1">
      <alignment vertical="center"/>
      <protection locked="0"/>
    </xf>
    <xf numFmtId="42" fontId="28" fillId="7" borderId="3" xfId="2" applyNumberFormat="1" applyFont="1" applyFill="1" applyBorder="1" applyAlignment="1" applyProtection="1">
      <alignment vertical="center" wrapText="1"/>
      <protection locked="0"/>
    </xf>
    <xf numFmtId="42" fontId="28" fillId="7" borderId="3" xfId="2" applyNumberFormat="1" applyFont="1" applyFill="1" applyBorder="1" applyAlignment="1" applyProtection="1">
      <alignment vertical="center"/>
      <protection locked="0"/>
    </xf>
    <xf numFmtId="49" fontId="17" fillId="7" borderId="3" xfId="2" applyNumberFormat="1" applyFont="1" applyFill="1" applyBorder="1" applyAlignment="1" applyProtection="1">
      <alignment horizontal="center" vertical="center" wrapText="1"/>
      <protection locked="0"/>
    </xf>
    <xf numFmtId="44" fontId="28" fillId="7" borderId="3" xfId="3" applyFont="1" applyFill="1" applyBorder="1" applyAlignment="1" applyProtection="1">
      <alignment horizontal="right" vertical="center"/>
      <protection locked="0"/>
    </xf>
    <xf numFmtId="44" fontId="28" fillId="7" borderId="17" xfId="3" applyFont="1" applyFill="1" applyBorder="1" applyAlignment="1" applyProtection="1">
      <alignment horizontal="right" vertical="center"/>
      <protection locked="0"/>
    </xf>
    <xf numFmtId="167" fontId="8" fillId="7" borderId="3" xfId="1" applyNumberFormat="1" applyFont="1" applyFill="1" applyBorder="1" applyAlignment="1" applyProtection="1">
      <alignment horizontal="center" vertical="center" wrapText="1"/>
      <protection locked="0" hidden="1"/>
    </xf>
    <xf numFmtId="4" fontId="28" fillId="2" borderId="0" xfId="1" applyNumberFormat="1" applyFont="1" applyFill="1" applyAlignment="1">
      <alignment vertical="center" wrapText="1"/>
    </xf>
    <xf numFmtId="166" fontId="30" fillId="7" borderId="3" xfId="1" applyNumberFormat="1" applyFont="1" applyFill="1" applyBorder="1" applyAlignment="1" applyProtection="1">
      <alignment horizontal="left" vertical="top" wrapText="1"/>
      <protection locked="0"/>
    </xf>
    <xf numFmtId="44" fontId="36" fillId="7" borderId="3" xfId="3" applyNumberFormat="1" applyFont="1" applyFill="1" applyBorder="1" applyProtection="1">
      <protection locked="0"/>
    </xf>
    <xf numFmtId="0" fontId="17" fillId="3" borderId="17" xfId="2" applyFont="1" applyFill="1" applyBorder="1" applyAlignment="1">
      <alignment horizontal="center" vertical="center" wrapText="1"/>
    </xf>
    <xf numFmtId="4" fontId="31" fillId="8" borderId="17" xfId="1" applyNumberFormat="1" applyFont="1" applyFill="1" applyBorder="1" applyAlignment="1">
      <alignment horizontal="left" vertical="center" wrapText="1"/>
    </xf>
    <xf numFmtId="4" fontId="31" fillId="7" borderId="17" xfId="1" applyNumberFormat="1" applyFont="1" applyFill="1" applyBorder="1" applyAlignment="1" applyProtection="1">
      <alignment horizontal="left" vertical="center" wrapText="1"/>
      <protection locked="0"/>
    </xf>
    <xf numFmtId="0" fontId="48" fillId="5" borderId="0" xfId="0" applyFont="1" applyFill="1" applyAlignment="1">
      <alignment horizontal="center"/>
    </xf>
    <xf numFmtId="0" fontId="0" fillId="5" borderId="0" xfId="0" applyFill="1" applyAlignment="1">
      <alignment horizontal="center" vertical="top"/>
    </xf>
    <xf numFmtId="0" fontId="19" fillId="0" borderId="0" xfId="0" applyFont="1" applyAlignment="1">
      <alignment horizontal="left" vertical="center" wrapText="1"/>
    </xf>
    <xf numFmtId="0" fontId="19" fillId="3" borderId="2"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7" xfId="0" applyFont="1" applyFill="1" applyBorder="1" applyAlignment="1">
      <alignment horizontal="center" vertical="center"/>
    </xf>
    <xf numFmtId="0" fontId="22" fillId="3" borderId="8" xfId="0" applyFont="1" applyFill="1" applyBorder="1" applyAlignment="1">
      <alignment horizontal="left" vertical="center" wrapText="1"/>
    </xf>
    <xf numFmtId="0" fontId="22" fillId="3" borderId="0" xfId="0" applyFont="1" applyFill="1" applyBorder="1" applyAlignment="1">
      <alignment horizontal="left" vertical="center" wrapText="1"/>
    </xf>
    <xf numFmtId="0" fontId="22" fillId="3" borderId="10" xfId="0" applyFont="1" applyFill="1" applyBorder="1" applyAlignment="1">
      <alignment horizontal="left" vertical="center" wrapText="1"/>
    </xf>
    <xf numFmtId="0" fontId="22" fillId="3" borderId="11" xfId="0" applyFont="1" applyFill="1" applyBorder="1" applyAlignment="1">
      <alignment horizontal="left" vertical="center" wrapText="1"/>
    </xf>
    <xf numFmtId="0" fontId="22" fillId="3" borderId="13" xfId="0" applyFont="1" applyFill="1" applyBorder="1" applyAlignment="1">
      <alignment horizontal="left" vertical="center" wrapText="1"/>
    </xf>
    <xf numFmtId="0" fontId="22" fillId="3" borderId="14" xfId="0" applyFont="1" applyFill="1" applyBorder="1" applyAlignment="1">
      <alignment horizontal="left" vertical="center" wrapText="1"/>
    </xf>
    <xf numFmtId="0" fontId="42" fillId="3" borderId="3" xfId="0" applyFont="1" applyFill="1" applyBorder="1" applyAlignment="1">
      <alignment horizontal="left" vertical="center" wrapText="1"/>
    </xf>
    <xf numFmtId="4" fontId="28" fillId="7" borderId="3" xfId="1" applyNumberFormat="1" applyFont="1" applyFill="1" applyBorder="1" applyAlignment="1" applyProtection="1">
      <alignment horizontal="center" vertical="center"/>
      <protection locked="0"/>
    </xf>
    <xf numFmtId="0" fontId="17" fillId="3" borderId="3" xfId="2" applyFont="1" applyFill="1" applyBorder="1" applyAlignment="1">
      <alignment horizontal="center" vertical="center" wrapText="1"/>
    </xf>
    <xf numFmtId="4" fontId="15" fillId="3" borderId="0" xfId="1" applyNumberFormat="1" applyFont="1" applyFill="1" applyAlignment="1">
      <alignment horizontal="left" vertical="center"/>
    </xf>
    <xf numFmtId="4" fontId="8" fillId="4" borderId="17" xfId="1" applyNumberFormat="1" applyFont="1" applyFill="1" applyBorder="1" applyAlignment="1" applyProtection="1">
      <alignment horizontal="center" vertical="top" wrapText="1"/>
      <protection locked="0"/>
    </xf>
    <xf numFmtId="4" fontId="8" fillId="4" borderId="18" xfId="1" applyNumberFormat="1" applyFont="1" applyFill="1" applyBorder="1" applyAlignment="1" applyProtection="1">
      <alignment horizontal="center" vertical="top" wrapText="1"/>
      <protection locked="0"/>
    </xf>
    <xf numFmtId="4" fontId="8" fillId="4" borderId="5" xfId="1" applyNumberFormat="1" applyFont="1" applyFill="1" applyBorder="1" applyAlignment="1" applyProtection="1">
      <alignment horizontal="center" vertical="top" wrapText="1"/>
      <protection locked="0"/>
    </xf>
    <xf numFmtId="4" fontId="28" fillId="7" borderId="17" xfId="1" applyNumberFormat="1" applyFont="1" applyFill="1" applyBorder="1" applyAlignment="1" applyProtection="1">
      <alignment horizontal="center" vertical="center"/>
      <protection locked="0"/>
    </xf>
    <xf numFmtId="4" fontId="28" fillId="7" borderId="5" xfId="1" applyNumberFormat="1" applyFont="1" applyFill="1" applyBorder="1" applyAlignment="1" applyProtection="1">
      <alignment horizontal="center" vertical="center"/>
      <protection locked="0"/>
    </xf>
    <xf numFmtId="4" fontId="29" fillId="5" borderId="0" xfId="1" applyNumberFormat="1" applyFont="1" applyFill="1" applyBorder="1" applyAlignment="1">
      <alignment horizontal="left" vertical="top" wrapText="1"/>
    </xf>
    <xf numFmtId="4" fontId="28" fillId="5" borderId="0" xfId="1" applyNumberFormat="1" applyFont="1" applyFill="1" applyBorder="1" applyAlignment="1">
      <alignment horizontal="left" vertical="center" wrapText="1"/>
    </xf>
    <xf numFmtId="4" fontId="27" fillId="5" borderId="0" xfId="1" applyNumberFormat="1" applyFont="1" applyFill="1" applyBorder="1" applyAlignment="1">
      <alignment horizontal="center" vertical="center" wrapText="1"/>
    </xf>
    <xf numFmtId="4" fontId="38" fillId="5" borderId="0" xfId="1" applyNumberFormat="1" applyFont="1" applyFill="1" applyBorder="1" applyAlignment="1">
      <alignment horizontal="center" vertical="center" wrapText="1"/>
    </xf>
    <xf numFmtId="4" fontId="29" fillId="5" borderId="0" xfId="1" applyNumberFormat="1" applyFont="1" applyFill="1" applyBorder="1" applyAlignment="1">
      <alignment horizontal="center" vertical="center" wrapText="1"/>
    </xf>
    <xf numFmtId="49" fontId="17" fillId="3" borderId="3" xfId="2" applyNumberFormat="1" applyFont="1" applyFill="1" applyBorder="1" applyAlignment="1">
      <alignment horizontal="center" vertical="center" wrapText="1"/>
    </xf>
    <xf numFmtId="0" fontId="22" fillId="3" borderId="3" xfId="0" applyFont="1" applyFill="1" applyBorder="1" applyAlignment="1">
      <alignment horizontal="center" vertical="center" wrapText="1"/>
    </xf>
    <xf numFmtId="4" fontId="33" fillId="5" borderId="0" xfId="1" applyNumberFormat="1" applyFont="1" applyFill="1" applyBorder="1" applyAlignment="1">
      <alignment horizontal="center" vertical="top" wrapText="1"/>
    </xf>
    <xf numFmtId="4" fontId="17" fillId="3" borderId="3" xfId="1" applyNumberFormat="1" applyFont="1" applyFill="1" applyBorder="1" applyAlignment="1">
      <alignment horizontal="center" vertical="center" wrapText="1"/>
    </xf>
    <xf numFmtId="4" fontId="17" fillId="3" borderId="17" xfId="1" applyNumberFormat="1" applyFont="1" applyFill="1" applyBorder="1" applyAlignment="1">
      <alignment horizontal="center" vertical="center" wrapText="1"/>
    </xf>
    <xf numFmtId="49" fontId="8" fillId="4" borderId="0" xfId="1" applyNumberFormat="1" applyFont="1" applyFill="1" applyBorder="1" applyAlignment="1" applyProtection="1">
      <alignment horizontal="left" vertical="center"/>
      <protection locked="0"/>
    </xf>
    <xf numFmtId="14" fontId="8" fillId="4" borderId="0" xfId="1" applyNumberFormat="1" applyFont="1" applyFill="1" applyBorder="1" applyAlignment="1" applyProtection="1">
      <alignment horizontal="left" vertical="center"/>
      <protection locked="0"/>
    </xf>
    <xf numFmtId="4" fontId="4" fillId="2" borderId="0" xfId="1" applyNumberFormat="1" applyFont="1" applyFill="1" applyAlignment="1">
      <alignment horizontal="center" vertical="center"/>
    </xf>
    <xf numFmtId="4" fontId="3" fillId="2" borderId="0" xfId="1" applyNumberFormat="1" applyFont="1" applyFill="1" applyAlignment="1">
      <alignment horizontal="center" vertical="center"/>
    </xf>
    <xf numFmtId="165" fontId="8" fillId="4" borderId="0" xfId="1" applyNumberFormat="1" applyFont="1" applyFill="1" applyBorder="1" applyAlignment="1" applyProtection="1">
      <alignment horizontal="left" vertical="center"/>
      <protection locked="0"/>
    </xf>
    <xf numFmtId="4" fontId="15" fillId="2" borderId="0" xfId="1" applyNumberFormat="1" applyFont="1" applyFill="1" applyAlignment="1">
      <alignment horizontal="left" vertical="top" wrapText="1"/>
    </xf>
    <xf numFmtId="0" fontId="22" fillId="3" borderId="8" xfId="0" applyFont="1" applyFill="1" applyBorder="1" applyAlignment="1">
      <alignment horizontal="left" vertical="top" wrapText="1"/>
    </xf>
    <xf numFmtId="0" fontId="22" fillId="3" borderId="0" xfId="0" applyFont="1" applyFill="1" applyBorder="1" applyAlignment="1">
      <alignment horizontal="left" vertical="top" wrapText="1"/>
    </xf>
    <xf numFmtId="0" fontId="22" fillId="3" borderId="10" xfId="0" applyFont="1" applyFill="1" applyBorder="1" applyAlignment="1">
      <alignment horizontal="left" vertical="top" wrapText="1"/>
    </xf>
    <xf numFmtId="0" fontId="22" fillId="3" borderId="11" xfId="0" applyFont="1" applyFill="1" applyBorder="1" applyAlignment="1">
      <alignment horizontal="left" vertical="top" wrapText="1"/>
    </xf>
    <xf numFmtId="0" fontId="22" fillId="3" borderId="13" xfId="0" applyFont="1" applyFill="1" applyBorder="1" applyAlignment="1">
      <alignment horizontal="left" vertical="top" wrapText="1"/>
    </xf>
    <xf numFmtId="0" fontId="22" fillId="3" borderId="14" xfId="0" applyFont="1" applyFill="1" applyBorder="1" applyAlignment="1">
      <alignment horizontal="left" vertical="top" wrapText="1"/>
    </xf>
    <xf numFmtId="4" fontId="15" fillId="3" borderId="0" xfId="1" applyNumberFormat="1" applyFont="1" applyFill="1" applyAlignment="1">
      <alignment horizontal="left" vertical="center" wrapText="1"/>
    </xf>
    <xf numFmtId="0" fontId="24" fillId="3" borderId="2" xfId="0" applyFont="1" applyFill="1" applyBorder="1" applyAlignment="1">
      <alignment horizontal="center" vertical="center" wrapText="1"/>
    </xf>
    <xf numFmtId="0" fontId="24" fillId="3" borderId="8" xfId="0" applyFont="1" applyFill="1" applyBorder="1" applyAlignment="1">
      <alignment horizontal="center" vertical="center" wrapText="1"/>
    </xf>
    <xf numFmtId="0" fontId="24" fillId="3" borderId="11" xfId="0" applyFont="1" applyFill="1" applyBorder="1" applyAlignment="1">
      <alignment horizontal="center" vertical="center" wrapText="1"/>
    </xf>
    <xf numFmtId="49" fontId="16" fillId="3" borderId="3" xfId="2" applyNumberFormat="1" applyFont="1" applyFill="1" applyBorder="1" applyAlignment="1">
      <alignment horizontal="center" vertical="center" wrapText="1"/>
    </xf>
    <xf numFmtId="0" fontId="16" fillId="3" borderId="4" xfId="2" applyNumberFormat="1" applyFont="1" applyFill="1" applyBorder="1" applyAlignment="1">
      <alignment horizontal="center" vertical="center" wrapText="1"/>
    </xf>
    <xf numFmtId="0" fontId="16" fillId="3" borderId="9" xfId="2" applyNumberFormat="1" applyFont="1" applyFill="1" applyBorder="1" applyAlignment="1">
      <alignment horizontal="center" vertical="center" wrapText="1"/>
    </xf>
    <xf numFmtId="0" fontId="16" fillId="3" borderId="12" xfId="2" applyNumberFormat="1" applyFont="1" applyFill="1" applyBorder="1" applyAlignment="1">
      <alignment horizontal="center" vertical="center" wrapText="1"/>
    </xf>
    <xf numFmtId="0" fontId="17" fillId="3" borderId="8" xfId="0" applyFont="1" applyFill="1" applyBorder="1" applyAlignment="1">
      <alignment horizontal="left" vertical="center" wrapText="1"/>
    </xf>
    <xf numFmtId="0" fontId="17" fillId="3" borderId="0" xfId="0" applyFont="1" applyFill="1" applyBorder="1" applyAlignment="1">
      <alignment horizontal="left" vertical="center" wrapText="1"/>
    </xf>
    <xf numFmtId="0" fontId="17" fillId="3" borderId="10" xfId="0" applyFont="1" applyFill="1" applyBorder="1" applyAlignment="1">
      <alignment horizontal="left" vertical="center" wrapText="1"/>
    </xf>
    <xf numFmtId="0" fontId="17" fillId="3" borderId="11" xfId="0" applyFont="1" applyFill="1" applyBorder="1" applyAlignment="1">
      <alignment horizontal="left" vertical="center" wrapText="1"/>
    </xf>
    <xf numFmtId="0" fontId="17" fillId="3" borderId="13" xfId="0" applyFont="1" applyFill="1" applyBorder="1" applyAlignment="1">
      <alignment horizontal="left" vertical="center" wrapText="1"/>
    </xf>
    <xf numFmtId="0" fontId="17" fillId="3" borderId="14" xfId="0" applyFont="1" applyFill="1" applyBorder="1" applyAlignment="1">
      <alignment horizontal="left" vertical="center" wrapText="1"/>
    </xf>
    <xf numFmtId="4" fontId="12" fillId="2" borderId="0" xfId="1" applyNumberFormat="1" applyFont="1" applyFill="1" applyAlignment="1">
      <alignment horizontal="left" wrapText="1"/>
    </xf>
    <xf numFmtId="0" fontId="22" fillId="3" borderId="11" xfId="0" applyFont="1" applyFill="1" applyBorder="1" applyAlignment="1">
      <alignment horizontal="center" vertical="center" wrapText="1"/>
    </xf>
    <xf numFmtId="0" fontId="22" fillId="3" borderId="13" xfId="0" applyFont="1" applyFill="1" applyBorder="1" applyAlignment="1">
      <alignment horizontal="center" vertical="center" wrapText="1"/>
    </xf>
    <xf numFmtId="0" fontId="22" fillId="3" borderId="14" xfId="0" applyFont="1" applyFill="1" applyBorder="1" applyAlignment="1">
      <alignment horizontal="center" vertical="center" wrapText="1"/>
    </xf>
    <xf numFmtId="0" fontId="50" fillId="7" borderId="3" xfId="0" applyFont="1" applyFill="1" applyBorder="1" applyAlignment="1" applyProtection="1">
      <alignment vertical="center"/>
      <protection locked="0" hidden="1"/>
    </xf>
    <xf numFmtId="0" fontId="0" fillId="3" borderId="0" xfId="0" applyFill="1"/>
    <xf numFmtId="44" fontId="51" fillId="7" borderId="3" xfId="3" applyNumberFormat="1" applyFont="1" applyFill="1" applyBorder="1" applyProtection="1">
      <protection locked="0" hidden="1"/>
    </xf>
    <xf numFmtId="44" fontId="49" fillId="7" borderId="3" xfId="3" applyNumberFormat="1" applyFont="1" applyFill="1" applyBorder="1" applyProtection="1">
      <protection locked="0" hidden="1"/>
    </xf>
    <xf numFmtId="44" fontId="51" fillId="7" borderId="3" xfId="0" applyNumberFormat="1" applyFont="1" applyFill="1" applyBorder="1" applyAlignment="1" applyProtection="1">
      <alignment horizontal="center" vertical="center"/>
      <protection locked="0" hidden="1"/>
    </xf>
  </cellXfs>
  <cellStyles count="5">
    <cellStyle name="Moneda" xfId="3" builtinId="4"/>
    <cellStyle name="Normal" xfId="0" builtinId="0"/>
    <cellStyle name="Normal 10" xfId="1"/>
    <cellStyle name="Normal 2" xfId="2"/>
    <cellStyle name="Porcentaje" xfId="4" builtinId="5"/>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110756</xdr:colOff>
      <xdr:row>1</xdr:row>
      <xdr:rowOff>157168</xdr:rowOff>
    </xdr:from>
    <xdr:to>
      <xdr:col>7</xdr:col>
      <xdr:colOff>797442</xdr:colOff>
      <xdr:row>5</xdr:row>
      <xdr:rowOff>112866</xdr:rowOff>
    </xdr:to>
    <xdr:sp macro="" textlink="">
      <xdr:nvSpPr>
        <xdr:cNvPr id="3" name="CuadroTexto 2">
          <a:extLst>
            <a:ext uri="{FF2B5EF4-FFF2-40B4-BE49-F238E27FC236}">
              <a16:creationId xmlns="" xmlns:a16="http://schemas.microsoft.com/office/drawing/2014/main" id="{00000000-0008-0000-0000-000003000000}"/>
            </a:ext>
          </a:extLst>
        </xdr:cNvPr>
        <xdr:cNvSpPr txBox="1"/>
      </xdr:nvSpPr>
      <xdr:spPr>
        <a:xfrm>
          <a:off x="8218082" y="345453"/>
          <a:ext cx="5061540" cy="8417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ES" sz="1400" b="1">
              <a:latin typeface="Arial" panose="020B0604020202020204" pitchFamily="34" charset="0"/>
              <a:cs typeface="Arial" panose="020B0604020202020204" pitchFamily="34" charset="0"/>
            </a:rPr>
            <a:t>PROGRAMA DE RECUPERACIÓN Y SOSTENIMIENTO PRODUCTIVO - REPRO </a:t>
          </a:r>
        </a:p>
        <a:p>
          <a:r>
            <a:rPr lang="es-ES" sz="1400" b="1">
              <a:latin typeface="Arial" panose="020B0604020202020204" pitchFamily="34" charset="0"/>
              <a:cs typeface="Arial" panose="020B0604020202020204" pitchFamily="34" charset="0"/>
            </a:rPr>
            <a:t>Planilla digital</a:t>
          </a:r>
          <a:endParaRPr lang="es-ES" sz="1400" b="0">
            <a:latin typeface="Arial" panose="020B0604020202020204" pitchFamily="34" charset="0"/>
            <a:cs typeface="Arial" panose="020B0604020202020204" pitchFamily="34" charset="0"/>
          </a:endParaRPr>
        </a:p>
        <a:p>
          <a:r>
            <a:rPr lang="es-ES" sz="1400">
              <a:latin typeface="Arial" panose="020B0604020202020204" pitchFamily="34" charset="0"/>
              <a:cs typeface="Arial" panose="020B0604020202020204" pitchFamily="34" charset="0"/>
            </a:rPr>
            <a:t>Informe Socio-Económico-Laboral</a:t>
          </a:r>
          <a:r>
            <a:rPr lang="es-ES" sz="1400" baseline="0">
              <a:latin typeface="Arial" panose="020B0604020202020204" pitchFamily="34" charset="0"/>
              <a:cs typeface="Arial" panose="020B0604020202020204" pitchFamily="34" charset="0"/>
            </a:rPr>
            <a:t> </a:t>
          </a:r>
        </a:p>
        <a:p>
          <a:r>
            <a:rPr lang="es-ES" sz="1400" baseline="0">
              <a:latin typeface="Arial" panose="020B0604020202020204" pitchFamily="34" charset="0"/>
              <a:cs typeface="Arial" panose="020B0604020202020204" pitchFamily="34" charset="0"/>
            </a:rPr>
            <a:t>Marzo 2022</a:t>
          </a:r>
          <a:endParaRPr lang="es-ES" sz="1400">
            <a:latin typeface="Arial" panose="020B0604020202020204" pitchFamily="34" charset="0"/>
            <a:cs typeface="Arial" panose="020B0604020202020204" pitchFamily="34" charset="0"/>
          </a:endParaRPr>
        </a:p>
      </xdr:txBody>
    </xdr:sp>
    <xdr:clientData/>
  </xdr:twoCellAnchor>
  <xdr:twoCellAnchor editAs="oneCell">
    <xdr:from>
      <xdr:col>0</xdr:col>
      <xdr:colOff>465174</xdr:colOff>
      <xdr:row>1</xdr:row>
      <xdr:rowOff>77532</xdr:rowOff>
    </xdr:from>
    <xdr:to>
      <xdr:col>1</xdr:col>
      <xdr:colOff>1716715</xdr:colOff>
      <xdr:row>5</xdr:row>
      <xdr:rowOff>162783</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5174" y="265817"/>
          <a:ext cx="2968256" cy="97129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lanilla%20Digital%20PARA%20SUBSANACI&#211;N%20ABR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 indicadores ocultar"/>
    </sheetNames>
    <sheetDataSet>
      <sheetData sheetId="0" refreshError="1"/>
      <sheetData sheetId="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Y228"/>
  <sheetViews>
    <sheetView tabSelected="1" zoomScale="86" zoomScaleNormal="86" workbookViewId="0">
      <selection activeCell="D178" sqref="D178"/>
    </sheetView>
  </sheetViews>
  <sheetFormatPr baseColWidth="10" defaultColWidth="0" defaultRowHeight="15" x14ac:dyDescent="0.25"/>
  <cols>
    <col min="1" max="1" width="25.7109375" customWidth="1"/>
    <col min="2" max="2" width="35.85546875" customWidth="1"/>
    <col min="3" max="3" width="27.42578125" customWidth="1"/>
    <col min="4" max="4" width="32.5703125" customWidth="1"/>
    <col min="5" max="5" width="29.7109375" customWidth="1"/>
    <col min="6" max="6" width="23" customWidth="1"/>
    <col min="7" max="7" width="22.7109375" customWidth="1"/>
    <col min="8" max="8" width="24.5703125" customWidth="1"/>
    <col min="9" max="9" width="20.140625" bestFit="1" customWidth="1"/>
    <col min="10" max="10" width="2.7109375" customWidth="1"/>
    <col min="11" max="11" width="26.7109375" hidden="1" customWidth="1"/>
    <col min="12" max="12" width="22.140625" hidden="1" customWidth="1"/>
    <col min="13" max="13" width="1.42578125" hidden="1" customWidth="1"/>
    <col min="14" max="256" width="11.42578125" hidden="1" customWidth="1"/>
    <col min="257" max="257" width="5.7109375" hidden="1" customWidth="1"/>
    <col min="258" max="258" width="25.7109375" customWidth="1"/>
    <col min="259" max="259" width="35.85546875" customWidth="1"/>
    <col min="260" max="260" width="27.42578125" customWidth="1"/>
    <col min="261" max="261" width="32.5703125" customWidth="1"/>
    <col min="262" max="262" width="12.85546875" customWidth="1"/>
    <col min="263" max="263" width="30.140625" customWidth="1"/>
    <col min="264" max="264" width="22.7109375" customWidth="1"/>
    <col min="265" max="265" width="18.140625" customWidth="1"/>
    <col min="266" max="270" width="0" hidden="1" customWidth="1"/>
    <col min="514" max="514" width="25.7109375" customWidth="1"/>
    <col min="515" max="515" width="35.85546875" customWidth="1"/>
    <col min="516" max="516" width="27.42578125" customWidth="1"/>
    <col min="517" max="517" width="32.5703125" customWidth="1"/>
    <col min="518" max="518" width="12.85546875" customWidth="1"/>
    <col min="519" max="519" width="30.140625" customWidth="1"/>
    <col min="520" max="520" width="22.7109375" customWidth="1"/>
    <col min="521" max="521" width="18.140625" customWidth="1"/>
    <col min="522" max="526" width="0" hidden="1" customWidth="1"/>
    <col min="770" max="770" width="25.7109375" customWidth="1"/>
    <col min="771" max="771" width="35.85546875" customWidth="1"/>
    <col min="772" max="772" width="27.42578125" customWidth="1"/>
    <col min="773" max="773" width="32.5703125" customWidth="1"/>
    <col min="774" max="774" width="12.85546875" customWidth="1"/>
    <col min="775" max="775" width="30.140625" customWidth="1"/>
    <col min="776" max="776" width="22.7109375" customWidth="1"/>
    <col min="777" max="777" width="18.140625" customWidth="1"/>
    <col min="778" max="782" width="0" hidden="1" customWidth="1"/>
    <col min="1026" max="1026" width="25.7109375" customWidth="1"/>
    <col min="1027" max="1027" width="35.85546875" customWidth="1"/>
    <col min="1028" max="1028" width="27.42578125" customWidth="1"/>
    <col min="1029" max="1029" width="32.5703125" customWidth="1"/>
    <col min="1030" max="1030" width="12.85546875" customWidth="1"/>
    <col min="1031" max="1031" width="30.140625" customWidth="1"/>
    <col min="1032" max="1032" width="22.7109375" customWidth="1"/>
    <col min="1033" max="1033" width="18.140625" customWidth="1"/>
    <col min="1034" max="1038" width="0" hidden="1" customWidth="1"/>
    <col min="1282" max="1282" width="25.7109375" customWidth="1"/>
    <col min="1283" max="1283" width="35.85546875" customWidth="1"/>
    <col min="1284" max="1284" width="27.42578125" customWidth="1"/>
    <col min="1285" max="1285" width="32.5703125" customWidth="1"/>
    <col min="1286" max="1286" width="12.85546875" customWidth="1"/>
    <col min="1287" max="1287" width="30.140625" customWidth="1"/>
    <col min="1288" max="1288" width="22.7109375" customWidth="1"/>
    <col min="1289" max="1289" width="18.140625" customWidth="1"/>
    <col min="1290" max="1294" width="0" hidden="1" customWidth="1"/>
    <col min="1538" max="1538" width="25.7109375" customWidth="1"/>
    <col min="1539" max="1539" width="35.85546875" customWidth="1"/>
    <col min="1540" max="1540" width="27.42578125" customWidth="1"/>
    <col min="1541" max="1541" width="32.5703125" customWidth="1"/>
    <col min="1542" max="1542" width="12.85546875" customWidth="1"/>
    <col min="1543" max="1543" width="30.140625" customWidth="1"/>
    <col min="1544" max="1544" width="22.7109375" customWidth="1"/>
    <col min="1545" max="1545" width="18.140625" customWidth="1"/>
    <col min="1546" max="1550" width="0" hidden="1" customWidth="1"/>
    <col min="1794" max="1794" width="25.7109375" customWidth="1"/>
    <col min="1795" max="1795" width="35.85546875" customWidth="1"/>
    <col min="1796" max="1796" width="27.42578125" customWidth="1"/>
    <col min="1797" max="1797" width="32.5703125" customWidth="1"/>
    <col min="1798" max="1798" width="12.85546875" customWidth="1"/>
    <col min="1799" max="1799" width="30.140625" customWidth="1"/>
    <col min="1800" max="1800" width="22.7109375" customWidth="1"/>
    <col min="1801" max="1801" width="18.140625" customWidth="1"/>
    <col min="1802" max="1806" width="0" hidden="1" customWidth="1"/>
    <col min="2050" max="2050" width="25.7109375" customWidth="1"/>
    <col min="2051" max="2051" width="35.85546875" customWidth="1"/>
    <col min="2052" max="2052" width="27.42578125" customWidth="1"/>
    <col min="2053" max="2053" width="32.5703125" customWidth="1"/>
    <col min="2054" max="2054" width="12.85546875" customWidth="1"/>
    <col min="2055" max="2055" width="30.140625" customWidth="1"/>
    <col min="2056" max="2056" width="22.7109375" customWidth="1"/>
    <col min="2057" max="2057" width="18.140625" customWidth="1"/>
    <col min="2058" max="2062" width="0" hidden="1" customWidth="1"/>
    <col min="2306" max="2306" width="25.7109375" customWidth="1"/>
    <col min="2307" max="2307" width="35.85546875" customWidth="1"/>
    <col min="2308" max="2308" width="27.42578125" customWidth="1"/>
    <col min="2309" max="2309" width="32.5703125" customWidth="1"/>
    <col min="2310" max="2310" width="12.85546875" customWidth="1"/>
    <col min="2311" max="2311" width="30.140625" customWidth="1"/>
    <col min="2312" max="2312" width="22.7109375" customWidth="1"/>
    <col min="2313" max="2313" width="18.140625" customWidth="1"/>
    <col min="2314" max="2318" width="0" hidden="1" customWidth="1"/>
    <col min="2562" max="2562" width="25.7109375" customWidth="1"/>
    <col min="2563" max="2563" width="35.85546875" customWidth="1"/>
    <col min="2564" max="2564" width="27.42578125" customWidth="1"/>
    <col min="2565" max="2565" width="32.5703125" customWidth="1"/>
    <col min="2566" max="2566" width="12.85546875" customWidth="1"/>
    <col min="2567" max="2567" width="30.140625" customWidth="1"/>
    <col min="2568" max="2568" width="22.7109375" customWidth="1"/>
    <col min="2569" max="2569" width="18.140625" customWidth="1"/>
    <col min="2570" max="2574" width="0" hidden="1" customWidth="1"/>
    <col min="2818" max="2818" width="25.7109375" customWidth="1"/>
    <col min="2819" max="2819" width="35.85546875" customWidth="1"/>
    <col min="2820" max="2820" width="27.42578125" customWidth="1"/>
    <col min="2821" max="2821" width="32.5703125" customWidth="1"/>
    <col min="2822" max="2822" width="12.85546875" customWidth="1"/>
    <col min="2823" max="2823" width="30.140625" customWidth="1"/>
    <col min="2824" max="2824" width="22.7109375" customWidth="1"/>
    <col min="2825" max="2825" width="18.140625" customWidth="1"/>
    <col min="2826" max="2830" width="0" hidden="1" customWidth="1"/>
    <col min="3074" max="3074" width="25.7109375" customWidth="1"/>
    <col min="3075" max="3075" width="35.85546875" customWidth="1"/>
    <col min="3076" max="3076" width="27.42578125" customWidth="1"/>
    <col min="3077" max="3077" width="32.5703125" customWidth="1"/>
    <col min="3078" max="3078" width="12.85546875" customWidth="1"/>
    <col min="3079" max="3079" width="30.140625" customWidth="1"/>
    <col min="3080" max="3080" width="22.7109375" customWidth="1"/>
    <col min="3081" max="3081" width="18.140625" customWidth="1"/>
    <col min="3082" max="3086" width="0" hidden="1" customWidth="1"/>
    <col min="3330" max="3330" width="25.7109375" customWidth="1"/>
    <col min="3331" max="3331" width="35.85546875" customWidth="1"/>
    <col min="3332" max="3332" width="27.42578125" customWidth="1"/>
    <col min="3333" max="3333" width="32.5703125" customWidth="1"/>
    <col min="3334" max="3334" width="12.85546875" customWidth="1"/>
    <col min="3335" max="3335" width="30.140625" customWidth="1"/>
    <col min="3336" max="3336" width="22.7109375" customWidth="1"/>
    <col min="3337" max="3337" width="18.140625" customWidth="1"/>
    <col min="3338" max="3342" width="0" hidden="1" customWidth="1"/>
    <col min="3586" max="3586" width="25.7109375" customWidth="1"/>
    <col min="3587" max="3587" width="35.85546875" customWidth="1"/>
    <col min="3588" max="3588" width="27.42578125" customWidth="1"/>
    <col min="3589" max="3589" width="32.5703125" customWidth="1"/>
    <col min="3590" max="3590" width="12.85546875" customWidth="1"/>
    <col min="3591" max="3591" width="30.140625" customWidth="1"/>
    <col min="3592" max="3592" width="22.7109375" customWidth="1"/>
    <col min="3593" max="3593" width="18.140625" customWidth="1"/>
    <col min="3594" max="3598" width="0" hidden="1" customWidth="1"/>
    <col min="3842" max="3842" width="25.7109375" customWidth="1"/>
    <col min="3843" max="3843" width="35.85546875" customWidth="1"/>
    <col min="3844" max="3844" width="27.42578125" customWidth="1"/>
    <col min="3845" max="3845" width="32.5703125" customWidth="1"/>
    <col min="3846" max="3846" width="12.85546875" customWidth="1"/>
    <col min="3847" max="3847" width="30.140625" customWidth="1"/>
    <col min="3848" max="3848" width="22.7109375" customWidth="1"/>
    <col min="3849" max="3849" width="18.140625" customWidth="1"/>
    <col min="3850" max="3854" width="0" hidden="1" customWidth="1"/>
    <col min="4098" max="4098" width="25.7109375" customWidth="1"/>
    <col min="4099" max="4099" width="35.85546875" customWidth="1"/>
    <col min="4100" max="4100" width="27.42578125" customWidth="1"/>
    <col min="4101" max="4101" width="32.5703125" customWidth="1"/>
    <col min="4102" max="4102" width="12.85546875" customWidth="1"/>
    <col min="4103" max="4103" width="30.140625" customWidth="1"/>
    <col min="4104" max="4104" width="22.7109375" customWidth="1"/>
    <col min="4105" max="4105" width="18.140625" customWidth="1"/>
    <col min="4106" max="4110" width="0" hidden="1" customWidth="1"/>
    <col min="4354" max="4354" width="25.7109375" customWidth="1"/>
    <col min="4355" max="4355" width="35.85546875" customWidth="1"/>
    <col min="4356" max="4356" width="27.42578125" customWidth="1"/>
    <col min="4357" max="4357" width="32.5703125" customWidth="1"/>
    <col min="4358" max="4358" width="12.85546875" customWidth="1"/>
    <col min="4359" max="4359" width="30.140625" customWidth="1"/>
    <col min="4360" max="4360" width="22.7109375" customWidth="1"/>
    <col min="4361" max="4361" width="18.140625" customWidth="1"/>
    <col min="4362" max="4366" width="0" hidden="1" customWidth="1"/>
    <col min="4610" max="4610" width="25.7109375" customWidth="1"/>
    <col min="4611" max="4611" width="35.85546875" customWidth="1"/>
    <col min="4612" max="4612" width="27.42578125" customWidth="1"/>
    <col min="4613" max="4613" width="32.5703125" customWidth="1"/>
    <col min="4614" max="4614" width="12.85546875" customWidth="1"/>
    <col min="4615" max="4615" width="30.140625" customWidth="1"/>
    <col min="4616" max="4616" width="22.7109375" customWidth="1"/>
    <col min="4617" max="4617" width="18.140625" customWidth="1"/>
    <col min="4618" max="4622" width="0" hidden="1" customWidth="1"/>
    <col min="4866" max="4866" width="25.7109375" customWidth="1"/>
    <col min="4867" max="4867" width="35.85546875" customWidth="1"/>
    <col min="4868" max="4868" width="27.42578125" customWidth="1"/>
    <col min="4869" max="4869" width="32.5703125" customWidth="1"/>
    <col min="4870" max="4870" width="12.85546875" customWidth="1"/>
    <col min="4871" max="4871" width="30.140625" customWidth="1"/>
    <col min="4872" max="4872" width="22.7109375" customWidth="1"/>
    <col min="4873" max="4873" width="18.140625" customWidth="1"/>
    <col min="4874" max="4878" width="0" hidden="1" customWidth="1"/>
    <col min="5122" max="5122" width="25.7109375" customWidth="1"/>
    <col min="5123" max="5123" width="35.85546875" customWidth="1"/>
    <col min="5124" max="5124" width="27.42578125" customWidth="1"/>
    <col min="5125" max="5125" width="32.5703125" customWidth="1"/>
    <col min="5126" max="5126" width="12.85546875" customWidth="1"/>
    <col min="5127" max="5127" width="30.140625" customWidth="1"/>
    <col min="5128" max="5128" width="22.7109375" customWidth="1"/>
    <col min="5129" max="5129" width="18.140625" customWidth="1"/>
    <col min="5130" max="5134" width="0" hidden="1" customWidth="1"/>
    <col min="5378" max="5378" width="25.7109375" customWidth="1"/>
    <col min="5379" max="5379" width="35.85546875" customWidth="1"/>
    <col min="5380" max="5380" width="27.42578125" customWidth="1"/>
    <col min="5381" max="5381" width="32.5703125" customWidth="1"/>
    <col min="5382" max="5382" width="12.85546875" customWidth="1"/>
    <col min="5383" max="5383" width="30.140625" customWidth="1"/>
    <col min="5384" max="5384" width="22.7109375" customWidth="1"/>
    <col min="5385" max="5385" width="18.140625" customWidth="1"/>
    <col min="5386" max="5390" width="0" hidden="1" customWidth="1"/>
    <col min="5634" max="5634" width="25.7109375" customWidth="1"/>
    <col min="5635" max="5635" width="35.85546875" customWidth="1"/>
    <col min="5636" max="5636" width="27.42578125" customWidth="1"/>
    <col min="5637" max="5637" width="32.5703125" customWidth="1"/>
    <col min="5638" max="5638" width="12.85546875" customWidth="1"/>
    <col min="5639" max="5639" width="30.140625" customWidth="1"/>
    <col min="5640" max="5640" width="22.7109375" customWidth="1"/>
    <col min="5641" max="5641" width="18.140625" customWidth="1"/>
    <col min="5642" max="5646" width="0" hidden="1" customWidth="1"/>
    <col min="5890" max="5890" width="25.7109375" customWidth="1"/>
    <col min="5891" max="5891" width="35.85546875" customWidth="1"/>
    <col min="5892" max="5892" width="27.42578125" customWidth="1"/>
    <col min="5893" max="5893" width="32.5703125" customWidth="1"/>
    <col min="5894" max="5894" width="12.85546875" customWidth="1"/>
    <col min="5895" max="5895" width="30.140625" customWidth="1"/>
    <col min="5896" max="5896" width="22.7109375" customWidth="1"/>
    <col min="5897" max="5897" width="18.140625" customWidth="1"/>
    <col min="5898" max="5902" width="0" hidden="1" customWidth="1"/>
    <col min="6146" max="6146" width="25.7109375" customWidth="1"/>
    <col min="6147" max="6147" width="35.85546875" customWidth="1"/>
    <col min="6148" max="6148" width="27.42578125" customWidth="1"/>
    <col min="6149" max="6149" width="32.5703125" customWidth="1"/>
    <col min="6150" max="6150" width="12.85546875" customWidth="1"/>
    <col min="6151" max="6151" width="30.140625" customWidth="1"/>
    <col min="6152" max="6152" width="22.7109375" customWidth="1"/>
    <col min="6153" max="6153" width="18.140625" customWidth="1"/>
    <col min="6154" max="6158" width="0" hidden="1" customWidth="1"/>
    <col min="6402" max="6402" width="25.7109375" customWidth="1"/>
    <col min="6403" max="6403" width="35.85546875" customWidth="1"/>
    <col min="6404" max="6404" width="27.42578125" customWidth="1"/>
    <col min="6405" max="6405" width="32.5703125" customWidth="1"/>
    <col min="6406" max="6406" width="12.85546875" customWidth="1"/>
    <col min="6407" max="6407" width="30.140625" customWidth="1"/>
    <col min="6408" max="6408" width="22.7109375" customWidth="1"/>
    <col min="6409" max="6409" width="18.140625" customWidth="1"/>
    <col min="6410" max="6414" width="0" hidden="1" customWidth="1"/>
    <col min="6658" max="6658" width="25.7109375" customWidth="1"/>
    <col min="6659" max="6659" width="35.85546875" customWidth="1"/>
    <col min="6660" max="6660" width="27.42578125" customWidth="1"/>
    <col min="6661" max="6661" width="32.5703125" customWidth="1"/>
    <col min="6662" max="6662" width="12.85546875" customWidth="1"/>
    <col min="6663" max="6663" width="30.140625" customWidth="1"/>
    <col min="6664" max="6664" width="22.7109375" customWidth="1"/>
    <col min="6665" max="6665" width="18.140625" customWidth="1"/>
    <col min="6666" max="6670" width="0" hidden="1" customWidth="1"/>
    <col min="6914" max="6914" width="25.7109375" customWidth="1"/>
    <col min="6915" max="6915" width="35.85546875" customWidth="1"/>
    <col min="6916" max="6916" width="27.42578125" customWidth="1"/>
    <col min="6917" max="6917" width="32.5703125" customWidth="1"/>
    <col min="6918" max="6918" width="12.85546875" customWidth="1"/>
    <col min="6919" max="6919" width="30.140625" customWidth="1"/>
    <col min="6920" max="6920" width="22.7109375" customWidth="1"/>
    <col min="6921" max="6921" width="18.140625" customWidth="1"/>
    <col min="6922" max="6926" width="0" hidden="1" customWidth="1"/>
    <col min="7170" max="7170" width="25.7109375" customWidth="1"/>
    <col min="7171" max="7171" width="35.85546875" customWidth="1"/>
    <col min="7172" max="7172" width="27.42578125" customWidth="1"/>
    <col min="7173" max="7173" width="32.5703125" customWidth="1"/>
    <col min="7174" max="7174" width="12.85546875" customWidth="1"/>
    <col min="7175" max="7175" width="30.140625" customWidth="1"/>
    <col min="7176" max="7176" width="22.7109375" customWidth="1"/>
    <col min="7177" max="7177" width="18.140625" customWidth="1"/>
    <col min="7178" max="7182" width="0" hidden="1" customWidth="1"/>
    <col min="7426" max="7426" width="25.7109375" customWidth="1"/>
    <col min="7427" max="7427" width="35.85546875" customWidth="1"/>
    <col min="7428" max="7428" width="27.42578125" customWidth="1"/>
    <col min="7429" max="7429" width="32.5703125" customWidth="1"/>
    <col min="7430" max="7430" width="12.85546875" customWidth="1"/>
    <col min="7431" max="7431" width="30.140625" customWidth="1"/>
    <col min="7432" max="7432" width="22.7109375" customWidth="1"/>
    <col min="7433" max="7433" width="18.140625" customWidth="1"/>
    <col min="7434" max="7438" width="0" hidden="1" customWidth="1"/>
    <col min="7682" max="7682" width="25.7109375" customWidth="1"/>
    <col min="7683" max="7683" width="35.85546875" customWidth="1"/>
    <col min="7684" max="7684" width="27.42578125" customWidth="1"/>
    <col min="7685" max="7685" width="32.5703125" customWidth="1"/>
    <col min="7686" max="7686" width="12.85546875" customWidth="1"/>
    <col min="7687" max="7687" width="30.140625" customWidth="1"/>
    <col min="7688" max="7688" width="22.7109375" customWidth="1"/>
    <col min="7689" max="7689" width="18.140625" customWidth="1"/>
    <col min="7690" max="7694" width="0" hidden="1" customWidth="1"/>
    <col min="7938" max="7938" width="25.7109375" customWidth="1"/>
    <col min="7939" max="7939" width="35.85546875" customWidth="1"/>
    <col min="7940" max="7940" width="27.42578125" customWidth="1"/>
    <col min="7941" max="7941" width="32.5703125" customWidth="1"/>
    <col min="7942" max="7942" width="12.85546875" customWidth="1"/>
    <col min="7943" max="7943" width="30.140625" customWidth="1"/>
    <col min="7944" max="7944" width="22.7109375" customWidth="1"/>
    <col min="7945" max="7945" width="18.140625" customWidth="1"/>
    <col min="7946" max="7950" width="0" hidden="1" customWidth="1"/>
    <col min="8194" max="8194" width="25.7109375" customWidth="1"/>
    <col min="8195" max="8195" width="35.85546875" customWidth="1"/>
    <col min="8196" max="8196" width="27.42578125" customWidth="1"/>
    <col min="8197" max="8197" width="32.5703125" customWidth="1"/>
    <col min="8198" max="8198" width="12.85546875" customWidth="1"/>
    <col min="8199" max="8199" width="30.140625" customWidth="1"/>
    <col min="8200" max="8200" width="22.7109375" customWidth="1"/>
    <col min="8201" max="8201" width="18.140625" customWidth="1"/>
    <col min="8202" max="8206" width="0" hidden="1" customWidth="1"/>
    <col min="8450" max="8450" width="25.7109375" customWidth="1"/>
    <col min="8451" max="8451" width="35.85546875" customWidth="1"/>
    <col min="8452" max="8452" width="27.42578125" customWidth="1"/>
    <col min="8453" max="8453" width="32.5703125" customWidth="1"/>
    <col min="8454" max="8454" width="12.85546875" customWidth="1"/>
    <col min="8455" max="8455" width="30.140625" customWidth="1"/>
    <col min="8456" max="8456" width="22.7109375" customWidth="1"/>
    <col min="8457" max="8457" width="18.140625" customWidth="1"/>
    <col min="8458" max="8462" width="0" hidden="1" customWidth="1"/>
    <col min="8706" max="8706" width="25.7109375" customWidth="1"/>
    <col min="8707" max="8707" width="35.85546875" customWidth="1"/>
    <col min="8708" max="8708" width="27.42578125" customWidth="1"/>
    <col min="8709" max="8709" width="32.5703125" customWidth="1"/>
    <col min="8710" max="8710" width="12.85546875" customWidth="1"/>
    <col min="8711" max="8711" width="30.140625" customWidth="1"/>
    <col min="8712" max="8712" width="22.7109375" customWidth="1"/>
    <col min="8713" max="8713" width="18.140625" customWidth="1"/>
    <col min="8714" max="8718" width="0" hidden="1" customWidth="1"/>
    <col min="8962" max="8962" width="25.7109375" customWidth="1"/>
    <col min="8963" max="8963" width="35.85546875" customWidth="1"/>
    <col min="8964" max="8964" width="27.42578125" customWidth="1"/>
    <col min="8965" max="8965" width="32.5703125" customWidth="1"/>
    <col min="8966" max="8966" width="12.85546875" customWidth="1"/>
    <col min="8967" max="8967" width="30.140625" customWidth="1"/>
    <col min="8968" max="8968" width="22.7109375" customWidth="1"/>
    <col min="8969" max="8969" width="18.140625" customWidth="1"/>
    <col min="8970" max="8974" width="0" hidden="1" customWidth="1"/>
    <col min="9218" max="9218" width="25.7109375" customWidth="1"/>
    <col min="9219" max="9219" width="35.85546875" customWidth="1"/>
    <col min="9220" max="9220" width="27.42578125" customWidth="1"/>
    <col min="9221" max="9221" width="32.5703125" customWidth="1"/>
    <col min="9222" max="9222" width="12.85546875" customWidth="1"/>
    <col min="9223" max="9223" width="30.140625" customWidth="1"/>
    <col min="9224" max="9224" width="22.7109375" customWidth="1"/>
    <col min="9225" max="9225" width="18.140625" customWidth="1"/>
    <col min="9226" max="9230" width="0" hidden="1" customWidth="1"/>
    <col min="9474" max="9474" width="25.7109375" customWidth="1"/>
    <col min="9475" max="9475" width="35.85546875" customWidth="1"/>
    <col min="9476" max="9476" width="27.42578125" customWidth="1"/>
    <col min="9477" max="9477" width="32.5703125" customWidth="1"/>
    <col min="9478" max="9478" width="12.85546875" customWidth="1"/>
    <col min="9479" max="9479" width="30.140625" customWidth="1"/>
    <col min="9480" max="9480" width="22.7109375" customWidth="1"/>
    <col min="9481" max="9481" width="18.140625" customWidth="1"/>
    <col min="9482" max="9486" width="0" hidden="1" customWidth="1"/>
    <col min="9730" max="9730" width="25.7109375" customWidth="1"/>
    <col min="9731" max="9731" width="35.85546875" customWidth="1"/>
    <col min="9732" max="9732" width="27.42578125" customWidth="1"/>
    <col min="9733" max="9733" width="32.5703125" customWidth="1"/>
    <col min="9734" max="9734" width="12.85546875" customWidth="1"/>
    <col min="9735" max="9735" width="30.140625" customWidth="1"/>
    <col min="9736" max="9736" width="22.7109375" customWidth="1"/>
    <col min="9737" max="9737" width="18.140625" customWidth="1"/>
    <col min="9738" max="9742" width="0" hidden="1" customWidth="1"/>
    <col min="9986" max="9986" width="25.7109375" customWidth="1"/>
    <col min="9987" max="9987" width="35.85546875" customWidth="1"/>
    <col min="9988" max="9988" width="27.42578125" customWidth="1"/>
    <col min="9989" max="9989" width="32.5703125" customWidth="1"/>
    <col min="9990" max="9990" width="12.85546875" customWidth="1"/>
    <col min="9991" max="9991" width="30.140625" customWidth="1"/>
    <col min="9992" max="9992" width="22.7109375" customWidth="1"/>
    <col min="9993" max="9993" width="18.140625" customWidth="1"/>
    <col min="9994" max="9998" width="0" hidden="1" customWidth="1"/>
    <col min="10242" max="10242" width="25.7109375" customWidth="1"/>
    <col min="10243" max="10243" width="35.85546875" customWidth="1"/>
    <col min="10244" max="10244" width="27.42578125" customWidth="1"/>
    <col min="10245" max="10245" width="32.5703125" customWidth="1"/>
    <col min="10246" max="10246" width="12.85546875" customWidth="1"/>
    <col min="10247" max="10247" width="30.140625" customWidth="1"/>
    <col min="10248" max="10248" width="22.7109375" customWidth="1"/>
    <col min="10249" max="10249" width="18.140625" customWidth="1"/>
    <col min="10250" max="10254" width="0" hidden="1" customWidth="1"/>
    <col min="10498" max="10498" width="25.7109375" customWidth="1"/>
    <col min="10499" max="10499" width="35.85546875" customWidth="1"/>
    <col min="10500" max="10500" width="27.42578125" customWidth="1"/>
    <col min="10501" max="10501" width="32.5703125" customWidth="1"/>
    <col min="10502" max="10502" width="12.85546875" customWidth="1"/>
    <col min="10503" max="10503" width="30.140625" customWidth="1"/>
    <col min="10504" max="10504" width="22.7109375" customWidth="1"/>
    <col min="10505" max="10505" width="18.140625" customWidth="1"/>
    <col min="10506" max="10510" width="0" hidden="1" customWidth="1"/>
    <col min="10754" max="10754" width="25.7109375" customWidth="1"/>
    <col min="10755" max="10755" width="35.85546875" customWidth="1"/>
    <col min="10756" max="10756" width="27.42578125" customWidth="1"/>
    <col min="10757" max="10757" width="32.5703125" customWidth="1"/>
    <col min="10758" max="10758" width="12.85546875" customWidth="1"/>
    <col min="10759" max="10759" width="30.140625" customWidth="1"/>
    <col min="10760" max="10760" width="22.7109375" customWidth="1"/>
    <col min="10761" max="10761" width="18.140625" customWidth="1"/>
    <col min="10762" max="10766" width="0" hidden="1" customWidth="1"/>
    <col min="11010" max="11010" width="25.7109375" customWidth="1"/>
    <col min="11011" max="11011" width="35.85546875" customWidth="1"/>
    <col min="11012" max="11012" width="27.42578125" customWidth="1"/>
    <col min="11013" max="11013" width="32.5703125" customWidth="1"/>
    <col min="11014" max="11014" width="12.85546875" customWidth="1"/>
    <col min="11015" max="11015" width="30.140625" customWidth="1"/>
    <col min="11016" max="11016" width="22.7109375" customWidth="1"/>
    <col min="11017" max="11017" width="18.140625" customWidth="1"/>
    <col min="11018" max="11022" width="0" hidden="1" customWidth="1"/>
    <col min="11266" max="11266" width="25.7109375" customWidth="1"/>
    <col min="11267" max="11267" width="35.85546875" customWidth="1"/>
    <col min="11268" max="11268" width="27.42578125" customWidth="1"/>
    <col min="11269" max="11269" width="32.5703125" customWidth="1"/>
    <col min="11270" max="11270" width="12.85546875" customWidth="1"/>
    <col min="11271" max="11271" width="30.140625" customWidth="1"/>
    <col min="11272" max="11272" width="22.7109375" customWidth="1"/>
    <col min="11273" max="11273" width="18.140625" customWidth="1"/>
    <col min="11274" max="11278" width="0" hidden="1" customWidth="1"/>
    <col min="11522" max="11522" width="25.7109375" customWidth="1"/>
    <col min="11523" max="11523" width="35.85546875" customWidth="1"/>
    <col min="11524" max="11524" width="27.42578125" customWidth="1"/>
    <col min="11525" max="11525" width="32.5703125" customWidth="1"/>
    <col min="11526" max="11526" width="12.85546875" customWidth="1"/>
    <col min="11527" max="11527" width="30.140625" customWidth="1"/>
    <col min="11528" max="11528" width="22.7109375" customWidth="1"/>
    <col min="11529" max="11529" width="18.140625" customWidth="1"/>
    <col min="11530" max="11534" width="0" hidden="1" customWidth="1"/>
    <col min="11778" max="11778" width="25.7109375" customWidth="1"/>
    <col min="11779" max="11779" width="35.85546875" customWidth="1"/>
    <col min="11780" max="11780" width="27.42578125" customWidth="1"/>
    <col min="11781" max="11781" width="32.5703125" customWidth="1"/>
    <col min="11782" max="11782" width="12.85546875" customWidth="1"/>
    <col min="11783" max="11783" width="30.140625" customWidth="1"/>
    <col min="11784" max="11784" width="22.7109375" customWidth="1"/>
    <col min="11785" max="11785" width="18.140625" customWidth="1"/>
    <col min="11786" max="11790" width="0" hidden="1" customWidth="1"/>
    <col min="12034" max="12034" width="25.7109375" customWidth="1"/>
    <col min="12035" max="12035" width="35.85546875" customWidth="1"/>
    <col min="12036" max="12036" width="27.42578125" customWidth="1"/>
    <col min="12037" max="12037" width="32.5703125" customWidth="1"/>
    <col min="12038" max="12038" width="12.85546875" customWidth="1"/>
    <col min="12039" max="12039" width="30.140625" customWidth="1"/>
    <col min="12040" max="12040" width="22.7109375" customWidth="1"/>
    <col min="12041" max="12041" width="18.140625" customWidth="1"/>
    <col min="12042" max="12046" width="0" hidden="1" customWidth="1"/>
    <col min="12290" max="12290" width="25.7109375" customWidth="1"/>
    <col min="12291" max="12291" width="35.85546875" customWidth="1"/>
    <col min="12292" max="12292" width="27.42578125" customWidth="1"/>
    <col min="12293" max="12293" width="32.5703125" customWidth="1"/>
    <col min="12294" max="12294" width="12.85546875" customWidth="1"/>
    <col min="12295" max="12295" width="30.140625" customWidth="1"/>
    <col min="12296" max="12296" width="22.7109375" customWidth="1"/>
    <col min="12297" max="12297" width="18.140625" customWidth="1"/>
    <col min="12298" max="12302" width="0" hidden="1" customWidth="1"/>
    <col min="12546" max="12546" width="25.7109375" customWidth="1"/>
    <col min="12547" max="12547" width="35.85546875" customWidth="1"/>
    <col min="12548" max="12548" width="27.42578125" customWidth="1"/>
    <col min="12549" max="12549" width="32.5703125" customWidth="1"/>
    <col min="12550" max="12550" width="12.85546875" customWidth="1"/>
    <col min="12551" max="12551" width="30.140625" customWidth="1"/>
    <col min="12552" max="12552" width="22.7109375" customWidth="1"/>
    <col min="12553" max="12553" width="18.140625" customWidth="1"/>
    <col min="12554" max="12558" width="0" hidden="1" customWidth="1"/>
    <col min="12802" max="12802" width="25.7109375" customWidth="1"/>
    <col min="12803" max="12803" width="35.85546875" customWidth="1"/>
    <col min="12804" max="12804" width="27.42578125" customWidth="1"/>
    <col min="12805" max="12805" width="32.5703125" customWidth="1"/>
    <col min="12806" max="12806" width="12.85546875" customWidth="1"/>
    <col min="12807" max="12807" width="30.140625" customWidth="1"/>
    <col min="12808" max="12808" width="22.7109375" customWidth="1"/>
    <col min="12809" max="12809" width="18.140625" customWidth="1"/>
    <col min="12810" max="12814" width="0" hidden="1" customWidth="1"/>
    <col min="13058" max="13058" width="25.7109375" customWidth="1"/>
    <col min="13059" max="13059" width="35.85546875" customWidth="1"/>
    <col min="13060" max="13060" width="27.42578125" customWidth="1"/>
    <col min="13061" max="13061" width="32.5703125" customWidth="1"/>
    <col min="13062" max="13062" width="12.85546875" customWidth="1"/>
    <col min="13063" max="13063" width="30.140625" customWidth="1"/>
    <col min="13064" max="13064" width="22.7109375" customWidth="1"/>
    <col min="13065" max="13065" width="18.140625" customWidth="1"/>
    <col min="13066" max="13070" width="0" hidden="1" customWidth="1"/>
    <col min="13314" max="13314" width="25.7109375" customWidth="1"/>
    <col min="13315" max="13315" width="35.85546875" customWidth="1"/>
    <col min="13316" max="13316" width="27.42578125" customWidth="1"/>
    <col min="13317" max="13317" width="32.5703125" customWidth="1"/>
    <col min="13318" max="13318" width="12.85546875" customWidth="1"/>
    <col min="13319" max="13319" width="30.140625" customWidth="1"/>
    <col min="13320" max="13320" width="22.7109375" customWidth="1"/>
    <col min="13321" max="13321" width="18.140625" customWidth="1"/>
    <col min="13322" max="13326" width="0" hidden="1" customWidth="1"/>
    <col min="13570" max="13570" width="25.7109375" customWidth="1"/>
    <col min="13571" max="13571" width="35.85546875" customWidth="1"/>
    <col min="13572" max="13572" width="27.42578125" customWidth="1"/>
    <col min="13573" max="13573" width="32.5703125" customWidth="1"/>
    <col min="13574" max="13574" width="12.85546875" customWidth="1"/>
    <col min="13575" max="13575" width="30.140625" customWidth="1"/>
    <col min="13576" max="13576" width="22.7109375" customWidth="1"/>
    <col min="13577" max="13577" width="18.140625" customWidth="1"/>
    <col min="13578" max="13582" width="0" hidden="1" customWidth="1"/>
    <col min="13826" max="13826" width="25.7109375" customWidth="1"/>
    <col min="13827" max="13827" width="35.85546875" customWidth="1"/>
    <col min="13828" max="13828" width="27.42578125" customWidth="1"/>
    <col min="13829" max="13829" width="32.5703125" customWidth="1"/>
    <col min="13830" max="13830" width="12.85546875" customWidth="1"/>
    <col min="13831" max="13831" width="30.140625" customWidth="1"/>
    <col min="13832" max="13832" width="22.7109375" customWidth="1"/>
    <col min="13833" max="13833" width="18.140625" customWidth="1"/>
    <col min="13834" max="13838" width="0" hidden="1" customWidth="1"/>
    <col min="14082" max="14082" width="25.7109375" customWidth="1"/>
    <col min="14083" max="14083" width="35.85546875" customWidth="1"/>
    <col min="14084" max="14084" width="27.42578125" customWidth="1"/>
    <col min="14085" max="14085" width="32.5703125" customWidth="1"/>
    <col min="14086" max="14086" width="12.85546875" customWidth="1"/>
    <col min="14087" max="14087" width="30.140625" customWidth="1"/>
    <col min="14088" max="14088" width="22.7109375" customWidth="1"/>
    <col min="14089" max="14089" width="18.140625" customWidth="1"/>
    <col min="14090" max="14094" width="0" hidden="1" customWidth="1"/>
    <col min="14338" max="14338" width="25.7109375" customWidth="1"/>
    <col min="14339" max="14339" width="35.85546875" customWidth="1"/>
    <col min="14340" max="14340" width="27.42578125" customWidth="1"/>
    <col min="14341" max="14341" width="32.5703125" customWidth="1"/>
    <col min="14342" max="14342" width="12.85546875" customWidth="1"/>
    <col min="14343" max="14343" width="30.140625" customWidth="1"/>
    <col min="14344" max="14344" width="22.7109375" customWidth="1"/>
    <col min="14345" max="14345" width="18.140625" customWidth="1"/>
    <col min="14346" max="14350" width="0" hidden="1" customWidth="1"/>
    <col min="14594" max="14594" width="25.7109375" customWidth="1"/>
    <col min="14595" max="14595" width="35.85546875" customWidth="1"/>
    <col min="14596" max="14596" width="27.42578125" customWidth="1"/>
    <col min="14597" max="14597" width="32.5703125" customWidth="1"/>
    <col min="14598" max="14598" width="12.85546875" customWidth="1"/>
    <col min="14599" max="14599" width="30.140625" customWidth="1"/>
    <col min="14600" max="14600" width="22.7109375" customWidth="1"/>
    <col min="14601" max="14601" width="18.140625" customWidth="1"/>
    <col min="14602" max="14606" width="0" hidden="1" customWidth="1"/>
    <col min="14850" max="14850" width="25.7109375" customWidth="1"/>
    <col min="14851" max="14851" width="35.85546875" customWidth="1"/>
    <col min="14852" max="14852" width="27.42578125" customWidth="1"/>
    <col min="14853" max="14853" width="32.5703125" customWidth="1"/>
    <col min="14854" max="14854" width="12.85546875" customWidth="1"/>
    <col min="14855" max="14855" width="30.140625" customWidth="1"/>
    <col min="14856" max="14856" width="22.7109375" customWidth="1"/>
    <col min="14857" max="14857" width="18.140625" customWidth="1"/>
    <col min="14858" max="14862" width="0" hidden="1" customWidth="1"/>
    <col min="15106" max="15106" width="25.7109375" customWidth="1"/>
    <col min="15107" max="15107" width="35.85546875" customWidth="1"/>
    <col min="15108" max="15108" width="27.42578125" customWidth="1"/>
    <col min="15109" max="15109" width="32.5703125" customWidth="1"/>
    <col min="15110" max="15110" width="12.85546875" customWidth="1"/>
    <col min="15111" max="15111" width="30.140625" customWidth="1"/>
    <col min="15112" max="15112" width="22.7109375" customWidth="1"/>
    <col min="15113" max="15113" width="18.140625" customWidth="1"/>
    <col min="15114" max="15118" width="0" hidden="1" customWidth="1"/>
    <col min="15362" max="15362" width="25.7109375" customWidth="1"/>
    <col min="15363" max="15363" width="35.85546875" customWidth="1"/>
    <col min="15364" max="15364" width="27.42578125" customWidth="1"/>
    <col min="15365" max="15365" width="32.5703125" customWidth="1"/>
    <col min="15366" max="15366" width="12.85546875" customWidth="1"/>
    <col min="15367" max="15367" width="30.140625" customWidth="1"/>
    <col min="15368" max="15368" width="22.7109375" customWidth="1"/>
    <col min="15369" max="15369" width="18.140625" customWidth="1"/>
    <col min="15370" max="15374" width="0" hidden="1" customWidth="1"/>
    <col min="15618" max="15618" width="25.7109375" customWidth="1"/>
    <col min="15619" max="15619" width="35.85546875" customWidth="1"/>
    <col min="15620" max="15620" width="27.42578125" customWidth="1"/>
    <col min="15621" max="15621" width="32.5703125" customWidth="1"/>
    <col min="15622" max="15622" width="12.85546875" customWidth="1"/>
    <col min="15623" max="15623" width="30.140625" customWidth="1"/>
    <col min="15624" max="15624" width="22.7109375" customWidth="1"/>
    <col min="15625" max="15625" width="18.140625" customWidth="1"/>
    <col min="15626" max="15630" width="0" hidden="1" customWidth="1"/>
    <col min="15874" max="15874" width="25.7109375" customWidth="1"/>
    <col min="15875" max="15875" width="35.85546875" customWidth="1"/>
    <col min="15876" max="15876" width="27.42578125" customWidth="1"/>
    <col min="15877" max="15877" width="32.5703125" customWidth="1"/>
    <col min="15878" max="15878" width="12.85546875" customWidth="1"/>
    <col min="15879" max="15879" width="30.140625" customWidth="1"/>
    <col min="15880" max="15880" width="22.7109375" customWidth="1"/>
    <col min="15881" max="15881" width="18.140625" customWidth="1"/>
    <col min="15882" max="15886" width="0" hidden="1" customWidth="1"/>
    <col min="16130" max="16130" width="25.7109375" customWidth="1"/>
    <col min="16131" max="16131" width="35.85546875" customWidth="1"/>
    <col min="16132" max="16132" width="27.42578125" customWidth="1"/>
    <col min="16133" max="16133" width="32.5703125" customWidth="1"/>
    <col min="16134" max="16134" width="12.85546875" customWidth="1"/>
    <col min="16135" max="16135" width="30.140625" customWidth="1"/>
    <col min="16136" max="16136" width="22.7109375" customWidth="1"/>
    <col min="16137" max="16137" width="18.140625" customWidth="1"/>
    <col min="16138" max="16142" width="0" hidden="1" customWidth="1"/>
  </cols>
  <sheetData>
    <row r="1" spans="1:13" x14ac:dyDescent="0.25">
      <c r="A1" s="1"/>
      <c r="B1" s="1"/>
      <c r="C1" s="1"/>
      <c r="D1" s="1"/>
      <c r="E1" s="1"/>
      <c r="F1" s="1"/>
      <c r="G1" s="1"/>
      <c r="H1" s="1"/>
      <c r="I1" s="1"/>
      <c r="J1" s="119"/>
      <c r="K1" s="119"/>
      <c r="L1" s="119"/>
      <c r="M1" s="119"/>
    </row>
    <row r="2" spans="1:13" ht="20.25" x14ac:dyDescent="0.25">
      <c r="A2" s="205"/>
      <c r="B2" s="205"/>
      <c r="C2" s="205"/>
      <c r="D2" s="205"/>
      <c r="E2" s="205"/>
      <c r="F2" s="205"/>
      <c r="G2" s="205"/>
      <c r="H2" s="205"/>
      <c r="I2" s="62"/>
      <c r="J2" s="119"/>
      <c r="K2" s="119"/>
      <c r="L2" s="119"/>
      <c r="M2" s="119"/>
    </row>
    <row r="3" spans="1:13" x14ac:dyDescent="0.25">
      <c r="A3" s="1"/>
      <c r="B3" s="1"/>
      <c r="C3" s="1"/>
      <c r="D3" s="1"/>
      <c r="E3" s="1"/>
      <c r="F3" s="1"/>
      <c r="G3" s="1"/>
      <c r="H3" s="1"/>
      <c r="I3" s="1"/>
      <c r="J3" s="119"/>
      <c r="K3" s="119"/>
      <c r="L3" s="119"/>
      <c r="M3" s="119"/>
    </row>
    <row r="4" spans="1:13" x14ac:dyDescent="0.25">
      <c r="A4" s="1"/>
      <c r="B4" s="1"/>
      <c r="C4" s="1"/>
      <c r="D4" s="1"/>
      <c r="E4" s="1"/>
      <c r="F4" s="1"/>
      <c r="G4" s="1"/>
      <c r="H4" s="1"/>
      <c r="I4" s="1"/>
      <c r="J4" s="119"/>
      <c r="K4" s="119"/>
      <c r="L4" s="119"/>
      <c r="M4" s="119"/>
    </row>
    <row r="5" spans="1:13" ht="20.25" x14ac:dyDescent="0.25">
      <c r="A5" s="205"/>
      <c r="B5" s="205"/>
      <c r="C5" s="205"/>
      <c r="D5" s="205"/>
      <c r="E5" s="205"/>
      <c r="F5" s="205"/>
      <c r="G5" s="205"/>
      <c r="H5" s="205"/>
      <c r="I5" s="62"/>
      <c r="J5" s="119"/>
      <c r="K5" s="119"/>
      <c r="L5" s="119"/>
      <c r="M5" s="119"/>
    </row>
    <row r="6" spans="1:13" x14ac:dyDescent="0.25">
      <c r="A6" s="206"/>
      <c r="B6" s="206"/>
      <c r="C6" s="206"/>
      <c r="D6" s="206"/>
      <c r="E6" s="206"/>
      <c r="F6" s="206"/>
      <c r="G6" s="206"/>
      <c r="H6" s="206"/>
      <c r="I6" s="63"/>
      <c r="J6" s="119"/>
      <c r="K6" s="119"/>
      <c r="L6" s="119"/>
      <c r="M6" s="119"/>
    </row>
    <row r="7" spans="1:13" ht="15.75" thickBot="1" x14ac:dyDescent="0.3">
      <c r="A7" s="2"/>
      <c r="B7" s="2"/>
      <c r="C7" s="2"/>
      <c r="D7" s="2"/>
      <c r="E7" s="2"/>
      <c r="F7" s="2"/>
      <c r="G7" s="2"/>
      <c r="H7" s="2"/>
      <c r="I7" s="2"/>
      <c r="J7" s="119"/>
      <c r="K7" s="119"/>
      <c r="L7" s="119"/>
      <c r="M7" s="119"/>
    </row>
    <row r="8" spans="1:13" ht="15.75" thickTop="1" x14ac:dyDescent="0.25">
      <c r="A8" s="1"/>
      <c r="B8" s="1"/>
      <c r="C8" s="1"/>
      <c r="D8" s="1"/>
      <c r="E8" s="1"/>
      <c r="F8" s="1"/>
      <c r="G8" s="1"/>
      <c r="H8" s="1"/>
      <c r="I8" s="1"/>
      <c r="J8" s="119"/>
      <c r="K8" s="119"/>
      <c r="L8" s="119"/>
      <c r="M8" s="119"/>
    </row>
    <row r="9" spans="1:13" ht="70.5" customHeight="1" x14ac:dyDescent="0.25">
      <c r="A9" s="208" t="s">
        <v>138</v>
      </c>
      <c r="B9" s="208"/>
      <c r="C9" s="208"/>
      <c r="D9" s="208"/>
      <c r="E9" s="208"/>
      <c r="F9" s="208"/>
      <c r="G9" s="208"/>
      <c r="H9" s="208"/>
      <c r="I9" s="208"/>
      <c r="J9" s="119"/>
      <c r="K9" s="119"/>
      <c r="L9" s="119"/>
      <c r="M9" s="119"/>
    </row>
    <row r="10" spans="1:13" x14ac:dyDescent="0.25">
      <c r="A10" s="1"/>
      <c r="B10" s="1"/>
      <c r="C10" s="3"/>
      <c r="D10" s="1"/>
      <c r="E10" s="1"/>
      <c r="F10" s="1"/>
      <c r="G10" s="1"/>
      <c r="H10" s="1"/>
      <c r="I10" s="1"/>
      <c r="J10" s="119"/>
      <c r="K10" s="119"/>
      <c r="L10" s="119"/>
      <c r="M10" s="119"/>
    </row>
    <row r="11" spans="1:13" ht="23.25" customHeight="1" x14ac:dyDescent="0.25">
      <c r="A11" s="34" t="s">
        <v>0</v>
      </c>
      <c r="B11" s="56"/>
      <c r="C11" s="5"/>
      <c r="D11" s="4"/>
      <c r="E11" s="4"/>
      <c r="F11" s="4"/>
      <c r="G11" s="4"/>
      <c r="H11" s="4"/>
      <c r="I11" s="4"/>
      <c r="J11" s="119"/>
      <c r="K11" s="119"/>
      <c r="L11" s="119"/>
      <c r="M11" s="119"/>
    </row>
    <row r="12" spans="1:13" x14ac:dyDescent="0.25">
      <c r="A12" s="35"/>
      <c r="B12" s="36"/>
      <c r="C12" s="3"/>
      <c r="D12" s="1"/>
      <c r="E12" s="1"/>
      <c r="F12" s="1"/>
      <c r="G12" s="1"/>
      <c r="H12" s="1"/>
      <c r="I12" s="104"/>
      <c r="J12" s="119"/>
      <c r="K12" s="119"/>
      <c r="L12" s="119"/>
      <c r="M12" s="119"/>
    </row>
    <row r="13" spans="1:13" ht="22.5" customHeight="1" x14ac:dyDescent="0.25">
      <c r="A13" s="35" t="s">
        <v>1</v>
      </c>
      <c r="B13" s="37"/>
      <c r="C13" s="6"/>
      <c r="D13" s="6"/>
      <c r="E13" s="203"/>
      <c r="F13" s="203"/>
      <c r="G13" s="203"/>
      <c r="H13" s="203"/>
      <c r="I13" s="132"/>
      <c r="J13" s="119"/>
      <c r="K13" s="119"/>
      <c r="L13" s="119"/>
      <c r="M13" s="119"/>
    </row>
    <row r="14" spans="1:13" ht="22.5" customHeight="1" x14ac:dyDescent="0.25">
      <c r="A14" s="35" t="s">
        <v>72</v>
      </c>
      <c r="B14" s="35"/>
      <c r="C14" s="6"/>
      <c r="D14" s="6"/>
      <c r="E14" s="207">
        <v>44743</v>
      </c>
      <c r="F14" s="207"/>
      <c r="G14" s="207"/>
      <c r="H14" s="207"/>
      <c r="I14" s="133"/>
      <c r="J14" s="119"/>
      <c r="K14" s="119"/>
      <c r="L14" s="119"/>
      <c r="M14" s="119"/>
    </row>
    <row r="15" spans="1:13" ht="22.5" customHeight="1" x14ac:dyDescent="0.25">
      <c r="A15" s="35" t="s">
        <v>2</v>
      </c>
      <c r="B15" s="35"/>
      <c r="C15" s="6"/>
      <c r="D15" s="6"/>
      <c r="E15" s="203"/>
      <c r="F15" s="203"/>
      <c r="G15" s="203"/>
      <c r="H15" s="203"/>
      <c r="I15" s="132"/>
      <c r="J15" s="119"/>
      <c r="K15" s="119"/>
      <c r="L15" s="119"/>
      <c r="M15" s="119"/>
    </row>
    <row r="16" spans="1:13" ht="22.5" customHeight="1" x14ac:dyDescent="0.25">
      <c r="A16" s="35" t="s">
        <v>3</v>
      </c>
      <c r="B16" s="35"/>
      <c r="C16" s="6"/>
      <c r="D16" s="6"/>
      <c r="E16" s="203"/>
      <c r="F16" s="203"/>
      <c r="G16" s="203"/>
      <c r="H16" s="203"/>
      <c r="I16" s="132"/>
      <c r="J16" s="119"/>
      <c r="K16" s="119"/>
      <c r="L16" s="119"/>
      <c r="M16" s="119"/>
    </row>
    <row r="17" spans="1:13" ht="22.5" customHeight="1" x14ac:dyDescent="0.25">
      <c r="A17" s="35" t="s">
        <v>76</v>
      </c>
      <c r="B17" s="35"/>
      <c r="C17" s="6"/>
      <c r="D17" s="6"/>
      <c r="E17" s="204"/>
      <c r="F17" s="204"/>
      <c r="G17" s="204"/>
      <c r="H17" s="204"/>
      <c r="I17" s="134"/>
      <c r="J17" s="119"/>
      <c r="K17" s="119"/>
      <c r="L17" s="119"/>
      <c r="M17" s="119"/>
    </row>
    <row r="18" spans="1:13" ht="22.5" customHeight="1" x14ac:dyDescent="0.25">
      <c r="A18" s="35" t="s">
        <v>4</v>
      </c>
      <c r="B18" s="35"/>
      <c r="C18" s="6"/>
      <c r="D18" s="6"/>
      <c r="E18" s="203"/>
      <c r="F18" s="203"/>
      <c r="G18" s="203"/>
      <c r="H18" s="203"/>
      <c r="I18" s="132"/>
      <c r="J18" s="119"/>
      <c r="K18" s="119"/>
      <c r="L18" s="119"/>
      <c r="M18" s="119"/>
    </row>
    <row r="19" spans="1:13" ht="22.5" customHeight="1" x14ac:dyDescent="0.25">
      <c r="A19" s="35" t="s">
        <v>5</v>
      </c>
      <c r="B19" s="35"/>
      <c r="C19" s="6"/>
      <c r="D19" s="6"/>
      <c r="E19" s="203"/>
      <c r="F19" s="203"/>
      <c r="G19" s="203"/>
      <c r="H19" s="203"/>
      <c r="I19" s="132"/>
      <c r="J19" s="119"/>
      <c r="K19" s="119"/>
      <c r="L19" s="119"/>
      <c r="M19" s="119"/>
    </row>
    <row r="20" spans="1:13" ht="22.5" customHeight="1" x14ac:dyDescent="0.25">
      <c r="A20" s="35" t="s">
        <v>75</v>
      </c>
      <c r="B20" s="35"/>
      <c r="C20" s="6"/>
      <c r="D20" s="6"/>
      <c r="E20" s="203"/>
      <c r="F20" s="203"/>
      <c r="G20" s="203"/>
      <c r="H20" s="203"/>
      <c r="I20" s="132"/>
      <c r="J20" s="119"/>
      <c r="K20" s="119"/>
      <c r="L20" s="119"/>
      <c r="M20" s="119"/>
    </row>
    <row r="21" spans="1:13" ht="22.5" customHeight="1" x14ac:dyDescent="0.25">
      <c r="A21" s="35" t="s">
        <v>78</v>
      </c>
      <c r="B21" s="35"/>
      <c r="C21" s="6"/>
      <c r="D21" s="6"/>
      <c r="E21" s="203"/>
      <c r="F21" s="203"/>
      <c r="G21" s="203"/>
      <c r="H21" s="203"/>
      <c r="I21" s="132"/>
      <c r="J21" s="119"/>
      <c r="K21" s="119"/>
      <c r="L21" s="119"/>
      <c r="M21" s="119"/>
    </row>
    <row r="22" spans="1:13" ht="22.5" customHeight="1" x14ac:dyDescent="0.25">
      <c r="A22" s="35" t="s">
        <v>6</v>
      </c>
      <c r="B22" s="35"/>
      <c r="C22" s="6"/>
      <c r="D22" s="6"/>
      <c r="E22" s="6"/>
      <c r="F22" s="6"/>
      <c r="G22" s="8"/>
      <c r="H22" s="9"/>
      <c r="I22" s="9"/>
      <c r="J22" s="119"/>
      <c r="K22" s="119"/>
      <c r="L22" s="119"/>
      <c r="M22" s="119"/>
    </row>
    <row r="23" spans="1:13" ht="22.5" customHeight="1" x14ac:dyDescent="0.25">
      <c r="A23" s="35" t="s">
        <v>7</v>
      </c>
      <c r="B23" s="6"/>
      <c r="C23" s="6"/>
      <c r="D23" s="6"/>
      <c r="E23" s="203"/>
      <c r="F23" s="203"/>
      <c r="G23" s="203"/>
      <c r="H23" s="203"/>
      <c r="I23" s="132"/>
      <c r="J23" s="119"/>
      <c r="K23" s="119"/>
      <c r="L23" s="119"/>
      <c r="M23" s="119"/>
    </row>
    <row r="24" spans="1:13" ht="22.5" customHeight="1" x14ac:dyDescent="0.25">
      <c r="A24" s="35" t="s">
        <v>8</v>
      </c>
      <c r="B24" s="6"/>
      <c r="C24" s="6"/>
      <c r="D24" s="6"/>
      <c r="E24" s="203"/>
      <c r="F24" s="203"/>
      <c r="G24" s="203"/>
      <c r="H24" s="203"/>
      <c r="I24" s="132"/>
      <c r="J24" s="119"/>
      <c r="K24" s="119"/>
      <c r="L24" s="119"/>
      <c r="M24" s="119"/>
    </row>
    <row r="25" spans="1:13" ht="22.5" customHeight="1" x14ac:dyDescent="0.25">
      <c r="A25" s="35" t="s">
        <v>9</v>
      </c>
      <c r="B25" s="6"/>
      <c r="C25" s="6"/>
      <c r="D25" s="6"/>
      <c r="E25" s="203"/>
      <c r="F25" s="203"/>
      <c r="G25" s="203"/>
      <c r="H25" s="203"/>
      <c r="I25" s="132"/>
      <c r="J25" s="119"/>
      <c r="K25" s="119"/>
      <c r="L25" s="119"/>
      <c r="M25" s="119"/>
    </row>
    <row r="26" spans="1:13" ht="22.5" customHeight="1" x14ac:dyDescent="0.25">
      <c r="A26" s="35" t="s">
        <v>10</v>
      </c>
      <c r="B26" s="6"/>
      <c r="C26" s="6"/>
      <c r="D26" s="6"/>
      <c r="E26" s="203"/>
      <c r="F26" s="203"/>
      <c r="G26" s="203"/>
      <c r="H26" s="203"/>
      <c r="I26" s="132"/>
      <c r="J26" s="119"/>
      <c r="K26" s="119"/>
      <c r="L26" s="119"/>
      <c r="M26" s="119"/>
    </row>
    <row r="27" spans="1:13" ht="22.5" customHeight="1" x14ac:dyDescent="0.25">
      <c r="A27" s="35" t="s">
        <v>11</v>
      </c>
      <c r="B27" s="6"/>
      <c r="C27" s="6"/>
      <c r="D27" s="6"/>
      <c r="E27" s="203"/>
      <c r="F27" s="203"/>
      <c r="G27" s="203"/>
      <c r="H27" s="203"/>
      <c r="I27" s="132"/>
      <c r="J27" s="119"/>
      <c r="K27" s="119"/>
      <c r="L27" s="119"/>
      <c r="M27" s="119"/>
    </row>
    <row r="28" spans="1:13" ht="17.25" x14ac:dyDescent="0.25">
      <c r="A28" s="6"/>
      <c r="B28" s="6"/>
      <c r="C28" s="6"/>
      <c r="D28" s="6"/>
      <c r="E28" s="6"/>
      <c r="F28" s="6"/>
      <c r="G28" s="6"/>
      <c r="H28" s="11"/>
      <c r="I28" s="135"/>
      <c r="J28" s="119"/>
      <c r="K28" s="119"/>
      <c r="L28" s="119"/>
      <c r="M28" s="119"/>
    </row>
    <row r="29" spans="1:13" ht="17.25" x14ac:dyDescent="0.25">
      <c r="A29" s="6"/>
      <c r="B29" s="6"/>
      <c r="C29" s="6"/>
      <c r="D29" s="6"/>
      <c r="E29" s="6"/>
      <c r="F29" s="6"/>
      <c r="G29" s="6"/>
      <c r="H29" s="12"/>
      <c r="I29" s="135"/>
      <c r="J29" s="119"/>
      <c r="K29" s="119"/>
      <c r="L29" s="119"/>
      <c r="M29" s="119"/>
    </row>
    <row r="30" spans="1:13" ht="21" customHeight="1" x14ac:dyDescent="0.25">
      <c r="A30" s="34" t="s">
        <v>79</v>
      </c>
      <c r="B30" s="4"/>
      <c r="C30" s="5"/>
      <c r="D30" s="4"/>
      <c r="E30" s="4"/>
      <c r="F30" s="4"/>
      <c r="G30" s="4"/>
      <c r="H30" s="4"/>
      <c r="I30" s="4"/>
      <c r="J30" s="119"/>
      <c r="K30" s="119"/>
      <c r="L30" s="119"/>
      <c r="M30" s="119"/>
    </row>
    <row r="31" spans="1:13" ht="17.25" x14ac:dyDescent="0.25">
      <c r="A31" s="13"/>
      <c r="B31" s="13"/>
      <c r="C31" s="13"/>
      <c r="D31" s="13"/>
      <c r="E31" s="13"/>
      <c r="F31" s="13"/>
      <c r="G31" s="13"/>
      <c r="H31" s="13"/>
      <c r="I31" s="136"/>
      <c r="J31" s="119"/>
      <c r="K31" s="119"/>
      <c r="L31" s="119"/>
      <c r="M31" s="119"/>
    </row>
    <row r="32" spans="1:13" ht="15.75" x14ac:dyDescent="0.25">
      <c r="A32" s="14"/>
      <c r="B32" s="219" t="s">
        <v>12</v>
      </c>
      <c r="C32" s="220" t="str">
        <f ca="1">CONCATENATE("Situación al ",CHAR(10),TEXT(WORKDAY(DATE(YEAR(A228),MONTH(A228),1),-1),"dd/mm/yyyy"), " (1)")</f>
        <v>Situación al 
30/06/2022 (1)</v>
      </c>
      <c r="D32" s="38" t="s">
        <v>80</v>
      </c>
      <c r="E32" s="38" t="s">
        <v>130</v>
      </c>
      <c r="F32" s="119"/>
      <c r="G32" s="175" t="s">
        <v>134</v>
      </c>
      <c r="H32" s="176"/>
      <c r="I32" s="177"/>
      <c r="J32" s="119"/>
      <c r="K32" s="119"/>
      <c r="L32" s="119"/>
      <c r="M32" s="119"/>
    </row>
    <row r="33" spans="1:13" ht="15.75" customHeight="1" x14ac:dyDescent="0.25">
      <c r="A33" s="15"/>
      <c r="B33" s="219"/>
      <c r="C33" s="221"/>
      <c r="D33" s="39"/>
      <c r="E33" s="39"/>
      <c r="F33" s="119"/>
      <c r="G33" s="223" t="s">
        <v>132</v>
      </c>
      <c r="H33" s="224"/>
      <c r="I33" s="225"/>
      <c r="J33" s="119"/>
      <c r="K33" s="119"/>
      <c r="L33" s="119"/>
      <c r="M33" s="119"/>
    </row>
    <row r="34" spans="1:13" x14ac:dyDescent="0.25">
      <c r="A34" s="15"/>
      <c r="B34" s="219"/>
      <c r="C34" s="221"/>
      <c r="D34" s="40" t="s">
        <v>14</v>
      </c>
      <c r="E34" s="40" t="s">
        <v>14</v>
      </c>
      <c r="F34" s="119"/>
      <c r="G34" s="223"/>
      <c r="H34" s="224"/>
      <c r="I34" s="225"/>
      <c r="J34" s="119"/>
      <c r="K34" s="119"/>
      <c r="L34" s="119"/>
      <c r="M34" s="119"/>
    </row>
    <row r="35" spans="1:13" x14ac:dyDescent="0.25">
      <c r="A35" s="15"/>
      <c r="B35" s="219"/>
      <c r="C35" s="221"/>
      <c r="D35" s="41"/>
      <c r="E35" s="41"/>
      <c r="F35" s="119"/>
      <c r="G35" s="223"/>
      <c r="H35" s="224"/>
      <c r="I35" s="225"/>
      <c r="J35" s="119"/>
      <c r="K35" s="119"/>
      <c r="L35" s="119"/>
      <c r="M35" s="119"/>
    </row>
    <row r="36" spans="1:13" ht="18.75" customHeight="1" x14ac:dyDescent="0.25">
      <c r="A36" s="16"/>
      <c r="B36" s="219"/>
      <c r="C36" s="222"/>
      <c r="D36" s="42" t="s">
        <v>15</v>
      </c>
      <c r="E36" s="42" t="s">
        <v>129</v>
      </c>
      <c r="F36" s="119"/>
      <c r="G36" s="223"/>
      <c r="H36" s="224"/>
      <c r="I36" s="225"/>
      <c r="J36" s="119"/>
      <c r="K36" s="119"/>
      <c r="L36" s="119"/>
      <c r="M36" s="119"/>
    </row>
    <row r="37" spans="1:13" ht="19.5" customHeight="1" x14ac:dyDescent="0.25">
      <c r="A37" s="217" t="s">
        <v>16</v>
      </c>
      <c r="B37" s="43" t="s">
        <v>17</v>
      </c>
      <c r="C37" s="44"/>
      <c r="D37" s="45"/>
      <c r="E37" s="45"/>
      <c r="F37" s="119"/>
      <c r="G37" s="223"/>
      <c r="H37" s="224"/>
      <c r="I37" s="225"/>
      <c r="J37" s="119"/>
      <c r="K37" s="119"/>
      <c r="L37" s="119"/>
      <c r="M37" s="119"/>
    </row>
    <row r="38" spans="1:13" ht="19.5" customHeight="1" x14ac:dyDescent="0.25">
      <c r="A38" s="217"/>
      <c r="B38" s="46" t="s">
        <v>18</v>
      </c>
      <c r="C38" s="44"/>
      <c r="D38" s="45"/>
      <c r="E38" s="45"/>
      <c r="F38" s="107"/>
      <c r="G38" s="223"/>
      <c r="H38" s="224"/>
      <c r="I38" s="225"/>
      <c r="J38" s="119"/>
      <c r="K38" s="119"/>
      <c r="L38" s="119"/>
      <c r="M38" s="119"/>
    </row>
    <row r="39" spans="1:13" ht="19.5" customHeight="1" x14ac:dyDescent="0.25">
      <c r="A39" s="217"/>
      <c r="B39" s="46" t="s">
        <v>19</v>
      </c>
      <c r="C39" s="44"/>
      <c r="D39" s="45"/>
      <c r="E39" s="45"/>
      <c r="F39" s="119"/>
      <c r="G39" s="223"/>
      <c r="H39" s="224"/>
      <c r="I39" s="225"/>
      <c r="J39" s="119"/>
      <c r="K39" s="119"/>
      <c r="L39" s="119"/>
      <c r="M39" s="119"/>
    </row>
    <row r="40" spans="1:13" ht="19.5" customHeight="1" x14ac:dyDescent="0.25">
      <c r="A40" s="217"/>
      <c r="B40" s="46" t="s">
        <v>20</v>
      </c>
      <c r="C40" s="44"/>
      <c r="D40" s="45"/>
      <c r="E40" s="45"/>
      <c r="F40" s="119"/>
      <c r="G40" s="223"/>
      <c r="H40" s="224"/>
      <c r="I40" s="225"/>
      <c r="J40" s="119"/>
      <c r="K40" s="119"/>
      <c r="L40" s="119"/>
      <c r="M40" s="119"/>
    </row>
    <row r="41" spans="1:13" ht="19.5" customHeight="1" x14ac:dyDescent="0.25">
      <c r="A41" s="217"/>
      <c r="B41" s="46" t="s">
        <v>21</v>
      </c>
      <c r="C41" s="44"/>
      <c r="D41" s="45"/>
      <c r="E41" s="45"/>
      <c r="F41" s="119"/>
      <c r="G41" s="223"/>
      <c r="H41" s="224"/>
      <c r="I41" s="225"/>
      <c r="J41" s="119"/>
      <c r="K41" s="119"/>
      <c r="L41" s="119"/>
      <c r="M41" s="119"/>
    </row>
    <row r="42" spans="1:13" ht="19.5" customHeight="1" x14ac:dyDescent="0.25">
      <c r="A42" s="218"/>
      <c r="B42" s="46" t="s">
        <v>22</v>
      </c>
      <c r="C42" s="44"/>
      <c r="D42" s="45"/>
      <c r="E42" s="45"/>
      <c r="F42" s="119"/>
      <c r="G42" s="223"/>
      <c r="H42" s="224"/>
      <c r="I42" s="225"/>
      <c r="J42" s="119"/>
      <c r="K42" s="119"/>
      <c r="L42" s="119"/>
      <c r="M42" s="119"/>
    </row>
    <row r="43" spans="1:13" ht="19.5" customHeight="1" x14ac:dyDescent="0.25">
      <c r="A43" s="47"/>
      <c r="B43" s="46" t="s">
        <v>23</v>
      </c>
      <c r="C43" s="48">
        <f>SUM(C37:C42)</f>
        <v>0</v>
      </c>
      <c r="D43" s="48">
        <f>SUM(D37:D42)</f>
        <v>0</v>
      </c>
      <c r="E43" s="48">
        <f>SUM(E37:E42)</f>
        <v>0</v>
      </c>
      <c r="F43" s="119"/>
      <c r="G43" s="226"/>
      <c r="H43" s="227"/>
      <c r="I43" s="228"/>
      <c r="J43" s="119"/>
      <c r="K43" s="119"/>
      <c r="L43" s="119"/>
      <c r="M43" s="119"/>
    </row>
    <row r="44" spans="1:13" ht="19.5" customHeight="1" x14ac:dyDescent="0.25">
      <c r="A44" s="47"/>
      <c r="B44" s="46" t="s">
        <v>24</v>
      </c>
      <c r="C44" s="44"/>
      <c r="D44" s="45"/>
      <c r="E44" s="45"/>
      <c r="F44" s="119"/>
      <c r="G44" s="119"/>
      <c r="H44" s="119"/>
      <c r="I44" s="107"/>
      <c r="J44" s="119"/>
      <c r="K44" s="119"/>
      <c r="L44" s="119"/>
      <c r="M44" s="119"/>
    </row>
    <row r="45" spans="1:13" ht="19.5" customHeight="1" x14ac:dyDescent="0.25">
      <c r="A45" s="47"/>
      <c r="B45" s="46" t="s">
        <v>25</v>
      </c>
      <c r="C45" s="48">
        <f>+C43+C44</f>
        <v>0</v>
      </c>
      <c r="D45" s="48">
        <f>+D43+D44</f>
        <v>0</v>
      </c>
      <c r="E45" s="48">
        <f>+E43+E44</f>
        <v>0</v>
      </c>
      <c r="F45" s="107"/>
      <c r="G45" s="10"/>
      <c r="H45" s="10"/>
      <c r="I45" s="10"/>
      <c r="J45" s="119"/>
      <c r="K45" s="119"/>
      <c r="L45" s="119"/>
      <c r="M45" s="119"/>
    </row>
    <row r="46" spans="1:13" ht="17.25" x14ac:dyDescent="0.25">
      <c r="A46" s="18"/>
      <c r="B46" s="17"/>
      <c r="C46" s="19"/>
      <c r="D46" s="20"/>
      <c r="E46" s="20"/>
      <c r="F46" s="10"/>
      <c r="G46" s="10"/>
      <c r="H46" s="10"/>
      <c r="I46" s="10"/>
      <c r="J46" s="119"/>
      <c r="K46" s="119"/>
      <c r="L46" s="119"/>
      <c r="M46" s="119"/>
    </row>
    <row r="47" spans="1:13" ht="19.5" customHeight="1" x14ac:dyDescent="0.25">
      <c r="A47" s="216" t="s">
        <v>26</v>
      </c>
      <c r="B47" s="46" t="s">
        <v>73</v>
      </c>
      <c r="C47" s="44"/>
      <c r="D47" s="45"/>
      <c r="E47" s="45"/>
      <c r="F47" s="10"/>
      <c r="G47" s="10"/>
      <c r="H47" s="10"/>
      <c r="I47" s="10"/>
      <c r="J47" s="119"/>
      <c r="K47" s="119"/>
      <c r="L47" s="119"/>
      <c r="M47" s="119"/>
    </row>
    <row r="48" spans="1:13" ht="19.5" customHeight="1" x14ac:dyDescent="0.25">
      <c r="A48" s="217"/>
      <c r="B48" s="46" t="s">
        <v>27</v>
      </c>
      <c r="C48" s="44"/>
      <c r="D48" s="45"/>
      <c r="E48" s="45"/>
      <c r="F48" s="10"/>
      <c r="G48" s="10"/>
      <c r="H48" s="10"/>
      <c r="I48" s="10"/>
      <c r="J48" s="119"/>
      <c r="K48" s="119"/>
      <c r="L48" s="119"/>
      <c r="M48" s="119"/>
    </row>
    <row r="49" spans="1:13" ht="17.25" x14ac:dyDescent="0.25">
      <c r="A49" s="217"/>
      <c r="B49" s="46" t="s">
        <v>28</v>
      </c>
      <c r="C49" s="44"/>
      <c r="D49" s="45"/>
      <c r="E49" s="45"/>
      <c r="F49" s="10"/>
      <c r="G49" s="10"/>
      <c r="H49" s="10"/>
      <c r="I49" s="10"/>
      <c r="J49" s="119"/>
      <c r="K49" s="119"/>
      <c r="L49" s="119"/>
      <c r="M49" s="119"/>
    </row>
    <row r="50" spans="1:13" ht="19.5" customHeight="1" x14ac:dyDescent="0.25">
      <c r="A50" s="217"/>
      <c r="B50" s="46" t="s">
        <v>29</v>
      </c>
      <c r="C50" s="44"/>
      <c r="D50" s="45"/>
      <c r="E50" s="45"/>
      <c r="F50" s="10"/>
      <c r="G50" s="10"/>
      <c r="H50" s="10"/>
      <c r="I50" s="10"/>
      <c r="J50" s="119"/>
      <c r="K50" s="119"/>
      <c r="L50" s="119"/>
      <c r="M50" s="119"/>
    </row>
    <row r="51" spans="1:13" ht="19.5" customHeight="1" x14ac:dyDescent="0.25">
      <c r="A51" s="218"/>
      <c r="B51" s="46" t="s">
        <v>30</v>
      </c>
      <c r="C51" s="44"/>
      <c r="D51" s="45"/>
      <c r="E51" s="45"/>
      <c r="F51" s="10"/>
      <c r="G51" s="10"/>
      <c r="H51" s="10"/>
      <c r="I51" s="10"/>
      <c r="J51" s="119"/>
      <c r="K51" s="119"/>
      <c r="L51" s="119"/>
      <c r="M51" s="119"/>
    </row>
    <row r="52" spans="1:13" ht="19.5" customHeight="1" x14ac:dyDescent="0.25">
      <c r="A52" s="47"/>
      <c r="B52" s="46" t="s">
        <v>31</v>
      </c>
      <c r="C52" s="48">
        <f>SUM(C47:C51)</f>
        <v>0</v>
      </c>
      <c r="D52" s="48">
        <f>SUM(D47:D51)</f>
        <v>0</v>
      </c>
      <c r="E52" s="48">
        <f>SUM(E47:E51)</f>
        <v>0</v>
      </c>
      <c r="F52" s="10"/>
      <c r="G52" s="10"/>
      <c r="H52" s="10"/>
      <c r="I52" s="10"/>
      <c r="J52" s="119"/>
      <c r="K52" s="119"/>
      <c r="L52" s="119"/>
      <c r="M52" s="119"/>
    </row>
    <row r="53" spans="1:13" ht="19.5" customHeight="1" x14ac:dyDescent="0.25">
      <c r="A53" s="47"/>
      <c r="B53" s="46" t="s">
        <v>32</v>
      </c>
      <c r="C53" s="44"/>
      <c r="D53" s="45"/>
      <c r="E53" s="45"/>
      <c r="F53" s="10"/>
      <c r="G53" s="10"/>
      <c r="H53" s="10"/>
      <c r="I53" s="10"/>
      <c r="J53" s="119"/>
      <c r="K53" s="119"/>
      <c r="L53" s="119"/>
      <c r="M53" s="119"/>
    </row>
    <row r="54" spans="1:13" ht="19.5" customHeight="1" x14ac:dyDescent="0.25">
      <c r="A54" s="47"/>
      <c r="B54" s="46" t="s">
        <v>33</v>
      </c>
      <c r="C54" s="48">
        <f>+C52+C53</f>
        <v>0</v>
      </c>
      <c r="D54" s="48">
        <f>+D52+D53</f>
        <v>0</v>
      </c>
      <c r="E54" s="48">
        <f>+E52+E53</f>
        <v>0</v>
      </c>
      <c r="F54" s="10"/>
      <c r="G54" s="10"/>
      <c r="H54" s="10"/>
      <c r="I54" s="10"/>
      <c r="J54" s="119"/>
      <c r="K54" s="119"/>
      <c r="L54" s="119"/>
      <c r="M54" s="119"/>
    </row>
    <row r="55" spans="1:13" ht="19.5" customHeight="1" x14ac:dyDescent="0.25">
      <c r="A55" s="47"/>
      <c r="B55" s="46"/>
      <c r="C55" s="49"/>
      <c r="D55" s="50"/>
      <c r="E55" s="50"/>
      <c r="F55" s="10"/>
      <c r="G55" s="10"/>
      <c r="H55" s="10"/>
      <c r="I55" s="10"/>
      <c r="J55" s="119"/>
      <c r="K55" s="119"/>
      <c r="L55" s="119"/>
      <c r="M55" s="119"/>
    </row>
    <row r="56" spans="1:13" ht="19.5" customHeight="1" x14ac:dyDescent="0.25">
      <c r="A56" s="47"/>
      <c r="B56" s="46" t="s">
        <v>34</v>
      </c>
      <c r="C56" s="48">
        <f>+C45-C54</f>
        <v>0</v>
      </c>
      <c r="D56" s="48">
        <f>+D45-D54</f>
        <v>0</v>
      </c>
      <c r="E56" s="48">
        <f>+E45-E54</f>
        <v>0</v>
      </c>
      <c r="F56" s="10"/>
      <c r="G56" s="10"/>
      <c r="H56" s="10"/>
      <c r="I56" s="10"/>
      <c r="J56" s="119"/>
      <c r="K56" s="119"/>
      <c r="L56" s="119"/>
      <c r="M56" s="119"/>
    </row>
    <row r="57" spans="1:13" ht="19.5" customHeight="1" x14ac:dyDescent="0.25">
      <c r="A57" s="51"/>
      <c r="B57" s="46" t="s">
        <v>35</v>
      </c>
      <c r="C57" s="48">
        <f>+C54+C56</f>
        <v>0</v>
      </c>
      <c r="D57" s="48">
        <f>+D54+D56</f>
        <v>0</v>
      </c>
      <c r="E57" s="48">
        <f>+E54+E56</f>
        <v>0</v>
      </c>
      <c r="F57" s="10"/>
      <c r="G57" s="10"/>
      <c r="H57" s="10"/>
      <c r="I57" s="10"/>
      <c r="J57" s="119"/>
      <c r="K57" s="119"/>
      <c r="L57" s="119"/>
      <c r="M57" s="119"/>
    </row>
    <row r="58" spans="1:13" ht="17.25" x14ac:dyDescent="0.25">
      <c r="A58" s="13"/>
      <c r="B58" s="13"/>
      <c r="C58" s="13"/>
      <c r="D58" s="13"/>
      <c r="E58" s="13"/>
      <c r="F58" s="10"/>
      <c r="G58" s="10"/>
      <c r="H58" s="10"/>
      <c r="I58" s="10"/>
      <c r="J58" s="119"/>
      <c r="K58" s="119"/>
      <c r="L58" s="119"/>
      <c r="M58" s="119"/>
    </row>
    <row r="59" spans="1:13" ht="17.25" x14ac:dyDescent="0.25">
      <c r="A59" s="13"/>
      <c r="B59" s="13"/>
      <c r="C59" s="7"/>
      <c r="D59" s="13"/>
      <c r="E59" s="13"/>
      <c r="F59" s="13"/>
      <c r="G59" s="11"/>
      <c r="H59" s="13"/>
      <c r="I59" s="136"/>
      <c r="J59" s="119"/>
      <c r="K59" s="119"/>
      <c r="L59" s="119"/>
      <c r="M59" s="119"/>
    </row>
    <row r="60" spans="1:13" ht="31.5" customHeight="1" x14ac:dyDescent="0.25">
      <c r="A60" s="215" t="s">
        <v>74</v>
      </c>
      <c r="B60" s="215"/>
      <c r="C60" s="215"/>
      <c r="D60" s="215"/>
      <c r="E60" s="215"/>
      <c r="F60" s="215"/>
      <c r="G60" s="215"/>
      <c r="H60" s="215"/>
      <c r="I60" s="215"/>
      <c r="J60" s="119"/>
      <c r="K60" s="119"/>
      <c r="L60" s="119"/>
      <c r="M60" s="119"/>
    </row>
    <row r="61" spans="1:13" x14ac:dyDescent="0.25">
      <c r="A61" s="1"/>
      <c r="B61" s="1"/>
      <c r="C61" s="1"/>
      <c r="D61" s="1"/>
      <c r="E61" s="1"/>
      <c r="F61" s="1"/>
      <c r="G61" s="1"/>
      <c r="H61" s="1"/>
      <c r="I61" s="104"/>
      <c r="J61" s="119"/>
      <c r="K61" s="119"/>
      <c r="L61" s="119"/>
      <c r="M61" s="119"/>
    </row>
    <row r="62" spans="1:13" ht="31.5" x14ac:dyDescent="0.25">
      <c r="A62" s="52" t="s">
        <v>36</v>
      </c>
      <c r="B62" s="53" t="s">
        <v>37</v>
      </c>
      <c r="C62" s="53" t="s">
        <v>38</v>
      </c>
      <c r="D62" s="10"/>
      <c r="E62" s="10"/>
      <c r="F62" s="175" t="s">
        <v>13</v>
      </c>
      <c r="G62" s="176"/>
      <c r="H62" s="177"/>
      <c r="I62" s="105"/>
      <c r="J62" s="119"/>
      <c r="K62" s="119"/>
      <c r="L62" s="119"/>
      <c r="M62" s="119"/>
    </row>
    <row r="63" spans="1:13" ht="19.5" customHeight="1" x14ac:dyDescent="0.25">
      <c r="A63" s="55" t="str">
        <f ca="1">CONCATENATE(PROPER(TEXT(EDATE($A$228,-25),"mmmm"))," de ",YEAR(EDATE($A$228,-40)))</f>
        <v>Junio de 2019</v>
      </c>
      <c r="B63" s="60"/>
      <c r="C63" s="60"/>
      <c r="D63" s="10"/>
      <c r="E63" s="10"/>
      <c r="F63" s="209" t="s">
        <v>39</v>
      </c>
      <c r="G63" s="210"/>
      <c r="H63" s="211"/>
      <c r="I63" s="137"/>
      <c r="J63" s="119"/>
      <c r="K63" s="119"/>
      <c r="L63" s="119"/>
      <c r="M63" s="119"/>
    </row>
    <row r="64" spans="1:13" ht="19.5" customHeight="1" x14ac:dyDescent="0.25">
      <c r="A64" s="55" t="str">
        <f ca="1">CONCATENATE(PROPER(TEXT(EDATE($A$228,-1),"mmmm"))," de ",YEAR(EDATE($A$228,-1)))</f>
        <v>Junio de 2022</v>
      </c>
      <c r="B64" s="61"/>
      <c r="C64" s="61"/>
      <c r="D64" s="10"/>
      <c r="E64" s="10"/>
      <c r="F64" s="209"/>
      <c r="G64" s="210"/>
      <c r="H64" s="211"/>
      <c r="I64" s="137"/>
      <c r="J64" s="119"/>
      <c r="K64" s="119"/>
      <c r="L64" s="119"/>
      <c r="M64" s="119"/>
    </row>
    <row r="65" spans="1:13" ht="19.5" customHeight="1" x14ac:dyDescent="0.25">
      <c r="A65" s="54"/>
      <c r="B65" s="54"/>
      <c r="C65" s="54"/>
      <c r="D65" s="10"/>
      <c r="E65" s="10"/>
      <c r="F65" s="212"/>
      <c r="G65" s="213"/>
      <c r="H65" s="214"/>
      <c r="I65" s="137"/>
      <c r="J65" s="119"/>
      <c r="K65" s="119"/>
      <c r="L65" s="119"/>
      <c r="M65" s="119"/>
    </row>
    <row r="66" spans="1:13" ht="17.25" x14ac:dyDescent="0.25">
      <c r="A66" s="21"/>
      <c r="B66" s="22"/>
      <c r="C66" s="23"/>
      <c r="D66" s="1"/>
      <c r="E66" s="10"/>
      <c r="F66" s="10"/>
      <c r="G66" s="10"/>
      <c r="H66" s="10"/>
      <c r="I66" s="107"/>
      <c r="J66" s="119"/>
      <c r="K66" s="119"/>
      <c r="L66" s="119"/>
      <c r="M66" s="119"/>
    </row>
    <row r="67" spans="1:13" ht="16.5" x14ac:dyDescent="0.25">
      <c r="A67" s="187" t="s">
        <v>81</v>
      </c>
      <c r="B67" s="187"/>
      <c r="C67" s="187"/>
      <c r="D67" s="187"/>
      <c r="E67" s="187"/>
      <c r="F67" s="187"/>
      <c r="G67" s="187"/>
      <c r="H67" s="187"/>
      <c r="I67" s="187"/>
      <c r="J67" s="119"/>
      <c r="K67" s="119"/>
      <c r="L67" s="119"/>
      <c r="M67" s="119"/>
    </row>
    <row r="68" spans="1:13" x14ac:dyDescent="0.25">
      <c r="A68" s="229"/>
      <c r="B68" s="229"/>
      <c r="C68" s="229"/>
      <c r="D68" s="229"/>
      <c r="E68" s="229"/>
      <c r="F68" s="229"/>
      <c r="G68" s="229"/>
      <c r="H68" s="229"/>
      <c r="I68" s="138"/>
      <c r="J68" s="119"/>
      <c r="K68" s="119"/>
      <c r="L68" s="119"/>
      <c r="M68" s="119"/>
    </row>
    <row r="69" spans="1:13" ht="30" x14ac:dyDescent="0.25">
      <c r="A69" s="58" t="s">
        <v>40</v>
      </c>
      <c r="B69" s="58" t="s">
        <v>41</v>
      </c>
      <c r="C69" s="58" t="s">
        <v>42</v>
      </c>
      <c r="D69" s="58" t="s">
        <v>43</v>
      </c>
      <c r="E69" s="10"/>
      <c r="F69" s="175" t="s">
        <v>13</v>
      </c>
      <c r="G69" s="176"/>
      <c r="H69" s="177"/>
      <c r="I69" s="105"/>
      <c r="J69" s="119"/>
      <c r="K69" s="119"/>
      <c r="L69" s="119"/>
      <c r="M69" s="119"/>
    </row>
    <row r="70" spans="1:13" ht="19.5" customHeight="1" x14ac:dyDescent="0.25">
      <c r="A70" s="55" t="str">
        <f ca="1">CONCATENATE(PROPER(TEXT(EDATE($A$228,-25),"mmmm"))," de ",YEAR(EDATE($A$228,-40)))</f>
        <v>Junio de 2019</v>
      </c>
      <c r="B70" s="25"/>
      <c r="C70" s="25"/>
      <c r="D70" s="25"/>
      <c r="E70" s="10"/>
      <c r="F70" s="178" t="s">
        <v>44</v>
      </c>
      <c r="G70" s="179"/>
      <c r="H70" s="180"/>
      <c r="I70" s="106"/>
      <c r="J70" s="119"/>
      <c r="K70" s="119"/>
      <c r="L70" s="119"/>
      <c r="M70" s="119"/>
    </row>
    <row r="71" spans="1:13" ht="19.5" customHeight="1" x14ac:dyDescent="0.25">
      <c r="A71" s="55" t="str">
        <f ca="1">CONCATENATE(PROPER(TEXT(EDATE($A$228,-1),"mmmm"))," de ",YEAR(EDATE($A$228,-1)))</f>
        <v>Junio de 2022</v>
      </c>
      <c r="B71" s="24"/>
      <c r="C71" s="24"/>
      <c r="D71" s="24"/>
      <c r="E71" s="10"/>
      <c r="F71" s="178"/>
      <c r="G71" s="179"/>
      <c r="H71" s="180"/>
      <c r="I71" s="106"/>
      <c r="J71" s="119"/>
      <c r="K71" s="119"/>
      <c r="L71" s="119"/>
      <c r="M71" s="119"/>
    </row>
    <row r="72" spans="1:13" ht="19.5" customHeight="1" x14ac:dyDescent="0.25">
      <c r="A72" s="119"/>
      <c r="B72" s="119"/>
      <c r="C72" s="119"/>
      <c r="D72" s="119"/>
      <c r="E72" s="10"/>
      <c r="F72" s="181"/>
      <c r="G72" s="182"/>
      <c r="H72" s="183"/>
      <c r="I72" s="106"/>
      <c r="J72" s="119"/>
      <c r="K72" s="119"/>
      <c r="L72" s="119"/>
      <c r="M72" s="119"/>
    </row>
    <row r="73" spans="1:13" ht="19.5" customHeight="1" x14ac:dyDescent="0.25">
      <c r="A73" s="119"/>
      <c r="B73" s="119"/>
      <c r="C73" s="119"/>
      <c r="D73" s="119"/>
      <c r="E73" s="10"/>
      <c r="F73" s="10"/>
      <c r="G73" s="10"/>
      <c r="H73" s="10"/>
      <c r="I73" s="107"/>
      <c r="J73" s="119"/>
      <c r="K73" s="119"/>
      <c r="L73" s="119"/>
      <c r="M73" s="119"/>
    </row>
    <row r="74" spans="1:13" ht="19.5" customHeight="1" x14ac:dyDescent="0.25">
      <c r="A74" s="119"/>
      <c r="B74" s="119"/>
      <c r="C74" s="119"/>
      <c r="D74" s="119"/>
      <c r="E74" s="10"/>
      <c r="F74" s="10"/>
      <c r="G74" s="10"/>
      <c r="H74" s="10"/>
      <c r="I74" s="107"/>
      <c r="J74" s="119"/>
      <c r="K74" s="119"/>
      <c r="L74" s="119"/>
      <c r="M74" s="119"/>
    </row>
    <row r="75" spans="1:13" ht="19.5" customHeight="1" x14ac:dyDescent="0.25">
      <c r="A75" s="119"/>
      <c r="B75" s="119"/>
      <c r="C75" s="119"/>
      <c r="D75" s="119"/>
      <c r="E75" s="10"/>
      <c r="F75" s="10"/>
      <c r="G75" s="10"/>
      <c r="H75" s="10"/>
      <c r="I75" s="107"/>
      <c r="J75" s="119"/>
      <c r="K75" s="119"/>
      <c r="L75" s="119"/>
      <c r="M75" s="119"/>
    </row>
    <row r="76" spans="1:13" ht="16.5" x14ac:dyDescent="0.25">
      <c r="A76" s="26"/>
      <c r="B76" s="26"/>
      <c r="C76" s="26"/>
      <c r="D76" s="26"/>
      <c r="E76" s="26"/>
      <c r="F76" s="26"/>
      <c r="G76" s="26"/>
      <c r="H76" s="26"/>
      <c r="I76" s="28"/>
      <c r="J76" s="119"/>
      <c r="K76" s="119"/>
      <c r="L76" s="119"/>
      <c r="M76" s="119"/>
    </row>
    <row r="77" spans="1:13" ht="16.5" x14ac:dyDescent="0.25">
      <c r="A77" s="57" t="s">
        <v>45</v>
      </c>
      <c r="B77" s="57"/>
      <c r="C77" s="57"/>
      <c r="D77" s="57"/>
      <c r="E77" s="57"/>
      <c r="F77" s="57"/>
      <c r="G77" s="57"/>
      <c r="H77" s="57"/>
      <c r="I77" s="57"/>
      <c r="J77" s="119"/>
      <c r="K77" s="119"/>
      <c r="L77" s="119"/>
      <c r="M77" s="119"/>
    </row>
    <row r="78" spans="1:13" ht="16.5" x14ac:dyDescent="0.25">
      <c r="A78" s="27"/>
      <c r="B78" s="26"/>
      <c r="C78" s="26"/>
      <c r="D78" s="26"/>
      <c r="E78" s="26"/>
      <c r="F78" s="26"/>
      <c r="G78" s="26"/>
      <c r="H78" s="26"/>
      <c r="I78" s="28"/>
      <c r="J78" s="119"/>
      <c r="K78" s="119"/>
      <c r="L78" s="119"/>
      <c r="M78" s="119"/>
    </row>
    <row r="79" spans="1:13" ht="30" x14ac:dyDescent="0.25">
      <c r="A79" s="58" t="s">
        <v>46</v>
      </c>
      <c r="B79" s="59" t="s">
        <v>47</v>
      </c>
      <c r="C79" s="10"/>
      <c r="D79" s="10"/>
      <c r="E79" s="10"/>
      <c r="F79" s="175" t="s">
        <v>13</v>
      </c>
      <c r="G79" s="176"/>
      <c r="H79" s="177"/>
      <c r="I79" s="105"/>
      <c r="J79" s="119"/>
      <c r="K79" s="119"/>
      <c r="L79" s="119"/>
      <c r="M79" s="119"/>
    </row>
    <row r="80" spans="1:13" ht="19.5" customHeight="1" x14ac:dyDescent="0.25">
      <c r="A80" s="55" t="str">
        <f ca="1">CONCATENATE(PROPER(TEXT(EDATE($A$228,-25),"mmmm"))," de ",YEAR(EDATE($A$228,-40)))</f>
        <v>Junio de 2019</v>
      </c>
      <c r="B80" s="24"/>
      <c r="C80" s="10"/>
      <c r="D80" s="10"/>
      <c r="E80" s="10"/>
      <c r="F80" s="178" t="s">
        <v>77</v>
      </c>
      <c r="G80" s="179"/>
      <c r="H80" s="180"/>
      <c r="I80" s="106"/>
      <c r="J80" s="119"/>
      <c r="K80" s="119"/>
      <c r="L80" s="119"/>
      <c r="M80" s="119"/>
    </row>
    <row r="81" spans="1:259" ht="19.5" customHeight="1" x14ac:dyDescent="0.25">
      <c r="A81" s="55" t="str">
        <f ca="1">CONCATENATE(PROPER(TEXT(EDATE($A$228,-1),"mmmm"))," de ",YEAR(EDATE($A$228,-1)))</f>
        <v>Junio de 2022</v>
      </c>
      <c r="B81" s="24"/>
      <c r="C81" s="10"/>
      <c r="D81" s="10"/>
      <c r="E81" s="10"/>
      <c r="F81" s="178"/>
      <c r="G81" s="179"/>
      <c r="H81" s="180"/>
      <c r="I81" s="106"/>
      <c r="J81" s="119"/>
      <c r="K81" s="119"/>
      <c r="L81" s="119"/>
      <c r="M81" s="119"/>
    </row>
    <row r="82" spans="1:259" ht="19.5" customHeight="1" x14ac:dyDescent="0.25">
      <c r="A82" s="119"/>
      <c r="B82" s="119"/>
      <c r="C82" s="10"/>
      <c r="D82" s="10"/>
      <c r="E82" s="10"/>
      <c r="F82" s="181"/>
      <c r="G82" s="182"/>
      <c r="H82" s="183"/>
      <c r="I82" s="106"/>
      <c r="J82" s="119"/>
      <c r="K82" s="119"/>
      <c r="L82" s="119"/>
      <c r="M82" s="119"/>
    </row>
    <row r="83" spans="1:259" ht="19.5" customHeight="1" x14ac:dyDescent="0.25">
      <c r="A83" s="119"/>
      <c r="B83" s="119"/>
      <c r="C83" s="10"/>
      <c r="D83" s="10"/>
      <c r="E83" s="28"/>
      <c r="F83" s="10"/>
      <c r="G83" s="10"/>
      <c r="H83" s="10"/>
      <c r="I83" s="107"/>
      <c r="J83" s="119"/>
      <c r="K83" s="119"/>
      <c r="L83" s="119"/>
      <c r="M83" s="119"/>
    </row>
    <row r="84" spans="1:259" s="67" customFormat="1" ht="24.75" thickBot="1" x14ac:dyDescent="0.4">
      <c r="A84" s="34" t="s">
        <v>120</v>
      </c>
      <c r="B84" s="34"/>
      <c r="C84" s="34"/>
      <c r="D84" s="34"/>
      <c r="E84" s="34"/>
      <c r="F84" s="111"/>
      <c r="G84" s="112"/>
      <c r="H84" s="113"/>
      <c r="I84" s="65"/>
      <c r="J84" s="146"/>
      <c r="K84" s="72"/>
      <c r="L84" s="66"/>
      <c r="M84" s="66"/>
    </row>
    <row r="85" spans="1:259" s="67" customFormat="1" ht="33" customHeight="1" thickBot="1" x14ac:dyDescent="0.4">
      <c r="A85" s="151"/>
      <c r="B85" s="87"/>
      <c r="C85" s="87"/>
      <c r="D85" s="87"/>
      <c r="E85" s="87"/>
      <c r="F85" s="64"/>
      <c r="G85" s="98"/>
      <c r="H85" s="65"/>
      <c r="I85" s="65"/>
      <c r="J85" s="146"/>
      <c r="K85" s="72"/>
      <c r="L85" s="66"/>
      <c r="M85" s="66"/>
    </row>
    <row r="86" spans="1:259" s="68" customFormat="1" ht="24" x14ac:dyDescent="0.25">
      <c r="A86" s="81"/>
      <c r="B86" s="81"/>
      <c r="C86" s="81"/>
      <c r="D86" s="81"/>
      <c r="E86" s="81"/>
      <c r="F86" s="81"/>
      <c r="G86" s="100"/>
      <c r="H86" s="100"/>
      <c r="I86" s="100"/>
      <c r="J86" s="146"/>
      <c r="K86" s="72"/>
      <c r="L86" s="100"/>
      <c r="M86" s="100"/>
      <c r="IY86" s="68" t="str">
        <f>LOWER(A99)</f>
        <v/>
      </c>
    </row>
    <row r="87" spans="1:259" s="70" customFormat="1" ht="24" x14ac:dyDescent="0.25">
      <c r="A87" s="126"/>
      <c r="B87" s="124" t="s">
        <v>83</v>
      </c>
      <c r="C87" s="124" t="s">
        <v>84</v>
      </c>
      <c r="D87" s="124" t="s">
        <v>85</v>
      </c>
      <c r="E87" s="69"/>
      <c r="F87" s="175" t="s">
        <v>13</v>
      </c>
      <c r="G87" s="176"/>
      <c r="H87" s="177"/>
      <c r="I87" s="105"/>
      <c r="J87" s="146"/>
      <c r="K87" s="72"/>
      <c r="L87" s="69"/>
    </row>
    <row r="88" spans="1:259" s="70" customFormat="1" ht="24" x14ac:dyDescent="0.25">
      <c r="A88" s="127">
        <v>1</v>
      </c>
      <c r="B88" s="153"/>
      <c r="C88" s="153"/>
      <c r="D88" s="153"/>
      <c r="E88" s="71"/>
      <c r="F88" s="178" t="s">
        <v>117</v>
      </c>
      <c r="G88" s="179"/>
      <c r="H88" s="180"/>
      <c r="I88" s="106"/>
      <c r="J88" s="146"/>
      <c r="K88" s="72"/>
      <c r="L88" s="71"/>
    </row>
    <row r="89" spans="1:259" s="70" customFormat="1" ht="24" x14ac:dyDescent="0.25">
      <c r="A89" s="127">
        <v>2</v>
      </c>
      <c r="B89" s="153"/>
      <c r="C89" s="153"/>
      <c r="D89" s="153"/>
      <c r="E89" s="71"/>
      <c r="F89" s="178"/>
      <c r="G89" s="179"/>
      <c r="H89" s="180"/>
      <c r="I89" s="106"/>
      <c r="J89" s="146"/>
      <c r="K89" s="72"/>
      <c r="L89" s="71"/>
    </row>
    <row r="90" spans="1:259" s="70" customFormat="1" ht="24" x14ac:dyDescent="0.25">
      <c r="A90" s="127">
        <v>3</v>
      </c>
      <c r="B90" s="153"/>
      <c r="C90" s="153"/>
      <c r="D90" s="153"/>
      <c r="E90" s="72"/>
      <c r="F90" s="181"/>
      <c r="G90" s="182"/>
      <c r="H90" s="183"/>
      <c r="I90" s="106"/>
      <c r="J90" s="72"/>
      <c r="K90" s="72"/>
      <c r="L90" s="72"/>
    </row>
    <row r="91" spans="1:259" s="68" customFormat="1" ht="15.75" customHeight="1" x14ac:dyDescent="0.3">
      <c r="A91" s="73"/>
      <c r="B91" s="73"/>
      <c r="C91" s="73"/>
      <c r="D91" s="73"/>
      <c r="E91" s="73"/>
      <c r="F91" s="74"/>
      <c r="G91" s="75"/>
      <c r="H91" s="76"/>
      <c r="I91" s="76"/>
      <c r="J91" s="70"/>
      <c r="K91" s="70"/>
      <c r="L91" s="70"/>
      <c r="M91" s="70"/>
    </row>
    <row r="92" spans="1:259" s="68" customFormat="1" ht="24" x14ac:dyDescent="0.25">
      <c r="A92" s="187" t="s">
        <v>121</v>
      </c>
      <c r="B92" s="187"/>
      <c r="C92" s="187"/>
      <c r="D92" s="187"/>
      <c r="E92" s="187"/>
      <c r="F92" s="187"/>
      <c r="G92" s="187"/>
      <c r="H92" s="187"/>
      <c r="I92" s="187"/>
      <c r="J92" s="193"/>
      <c r="K92" s="193"/>
      <c r="L92" s="193"/>
      <c r="M92" s="70"/>
    </row>
    <row r="93" spans="1:259" s="68" customFormat="1" ht="23.25" customHeight="1" thickBot="1" x14ac:dyDescent="0.3">
      <c r="A93" s="99"/>
      <c r="B93" s="101"/>
      <c r="C93" s="99"/>
      <c r="D93" s="99"/>
      <c r="E93" s="101"/>
      <c r="F93" s="99"/>
      <c r="G93" s="70"/>
      <c r="H93" s="65"/>
      <c r="I93" s="65"/>
      <c r="J93" s="82"/>
      <c r="K93" s="82"/>
      <c r="L93" s="82"/>
      <c r="M93" s="70"/>
    </row>
    <row r="94" spans="1:259" s="68" customFormat="1" ht="36" customHeight="1" thickBot="1" x14ac:dyDescent="0.4">
      <c r="A94" s="151"/>
      <c r="B94" s="70"/>
      <c r="C94" s="58" t="s">
        <v>86</v>
      </c>
      <c r="D94" s="154"/>
      <c r="E94" s="77"/>
      <c r="F94" s="74"/>
      <c r="G94" s="78"/>
      <c r="H94" s="65"/>
      <c r="I94" s="65"/>
      <c r="J94" s="70"/>
      <c r="K94" s="70"/>
      <c r="L94" s="70"/>
      <c r="M94" s="70"/>
    </row>
    <row r="95" spans="1:259" s="68" customFormat="1" ht="22.5" customHeight="1" x14ac:dyDescent="0.25">
      <c r="C95" s="79"/>
      <c r="D95" s="79"/>
      <c r="E95" s="79"/>
      <c r="F95" s="80"/>
      <c r="G95" s="80"/>
      <c r="H95" s="76"/>
      <c r="I95" s="76"/>
      <c r="J95" s="70"/>
      <c r="K95" s="70"/>
      <c r="L95" s="70"/>
      <c r="M95" s="70"/>
    </row>
    <row r="96" spans="1:259" s="68" customFormat="1" ht="15.75" customHeight="1" x14ac:dyDescent="0.25">
      <c r="A96" s="79"/>
      <c r="B96" s="79"/>
      <c r="C96" s="79"/>
      <c r="D96" s="79"/>
      <c r="E96" s="79"/>
      <c r="F96" s="80"/>
      <c r="G96" s="80"/>
      <c r="H96" s="76"/>
      <c r="I96" s="76"/>
      <c r="J96" s="70"/>
      <c r="K96" s="70"/>
      <c r="L96" s="70"/>
      <c r="M96" s="70"/>
    </row>
    <row r="97" spans="1:13" s="68" customFormat="1" ht="24.75" thickBot="1" x14ac:dyDescent="0.3">
      <c r="A97" s="187" t="s">
        <v>122</v>
      </c>
      <c r="B97" s="187"/>
      <c r="C97" s="187"/>
      <c r="D97" s="187"/>
      <c r="E97" s="187"/>
      <c r="F97" s="187"/>
      <c r="G97" s="187"/>
      <c r="H97" s="187"/>
      <c r="I97" s="187"/>
      <c r="J97" s="193"/>
      <c r="K97" s="193"/>
      <c r="L97" s="193"/>
      <c r="M97" s="70"/>
    </row>
    <row r="98" spans="1:13" s="68" customFormat="1" ht="34.5" customHeight="1" thickBot="1" x14ac:dyDescent="0.3">
      <c r="A98" s="152"/>
      <c r="B98" s="101"/>
      <c r="C98" s="101"/>
      <c r="D98" s="101"/>
      <c r="E98" s="101"/>
      <c r="F98" s="81"/>
      <c r="G98" s="78"/>
      <c r="H98" s="65"/>
      <c r="I98" s="65"/>
      <c r="J98" s="82"/>
      <c r="K98" s="82"/>
      <c r="L98" s="82"/>
      <c r="M98" s="70"/>
    </row>
    <row r="99" spans="1:13" s="68" customFormat="1" ht="24" x14ac:dyDescent="0.25">
      <c r="A99" s="166"/>
      <c r="B99" s="166"/>
      <c r="C99" s="166"/>
      <c r="D99" s="166"/>
      <c r="E99" s="186" t="s">
        <v>90</v>
      </c>
      <c r="F99" s="186"/>
      <c r="G99" s="78"/>
      <c r="H99" s="65"/>
      <c r="I99" s="65"/>
      <c r="J99" s="82"/>
      <c r="K99" s="82"/>
      <c r="L99" s="82"/>
      <c r="M99" s="70"/>
    </row>
    <row r="100" spans="1:13" s="68" customFormat="1" ht="30" x14ac:dyDescent="0.25">
      <c r="A100" s="58" t="s">
        <v>87</v>
      </c>
      <c r="B100" s="58" t="s">
        <v>82</v>
      </c>
      <c r="C100" s="58" t="s">
        <v>88</v>
      </c>
      <c r="D100" s="169" t="s">
        <v>89</v>
      </c>
      <c r="E100" s="149" t="s">
        <v>153</v>
      </c>
      <c r="F100" s="149" t="s">
        <v>154</v>
      </c>
      <c r="G100" s="70"/>
      <c r="H100" s="175" t="s">
        <v>13</v>
      </c>
      <c r="I100" s="177"/>
      <c r="J100" s="103"/>
      <c r="K100" s="82"/>
      <c r="L100" s="82"/>
      <c r="M100" s="70"/>
    </row>
    <row r="101" spans="1:13" s="68" customFormat="1" ht="66.75" customHeight="1" x14ac:dyDescent="0.25">
      <c r="A101" s="58" t="s">
        <v>91</v>
      </c>
      <c r="B101" s="155"/>
      <c r="C101" s="155"/>
      <c r="D101" s="170"/>
      <c r="E101" s="165"/>
      <c r="F101" s="165"/>
      <c r="G101" s="70"/>
      <c r="H101" s="181" t="s">
        <v>118</v>
      </c>
      <c r="I101" s="183"/>
      <c r="J101" s="102"/>
      <c r="K101" s="82"/>
      <c r="L101" s="82"/>
      <c r="M101" s="70"/>
    </row>
    <row r="102" spans="1:13" s="68" customFormat="1" ht="39" customHeight="1" x14ac:dyDescent="0.25">
      <c r="A102" s="58" t="s">
        <v>92</v>
      </c>
      <c r="B102" s="155"/>
      <c r="C102" s="155"/>
      <c r="D102" s="170"/>
      <c r="E102" s="165"/>
      <c r="F102" s="165"/>
      <c r="G102" s="70"/>
      <c r="H102" s="70"/>
      <c r="I102" s="102"/>
      <c r="J102" s="102"/>
      <c r="K102" s="82"/>
      <c r="L102" s="82"/>
      <c r="M102" s="70"/>
    </row>
    <row r="103" spans="1:13" s="68" customFormat="1" ht="51.75" customHeight="1" x14ac:dyDescent="0.25">
      <c r="A103" s="58" t="s">
        <v>93</v>
      </c>
      <c r="B103" s="155"/>
      <c r="C103" s="155"/>
      <c r="D103" s="170"/>
      <c r="E103" s="165"/>
      <c r="F103" s="165"/>
      <c r="G103" s="70"/>
      <c r="H103" s="70"/>
      <c r="I103" s="102"/>
      <c r="J103" s="102"/>
      <c r="K103" s="82"/>
      <c r="L103" s="82"/>
      <c r="M103" s="70"/>
    </row>
    <row r="104" spans="1:13" s="68" customFormat="1" ht="51.75" customHeight="1" x14ac:dyDescent="0.25">
      <c r="A104" s="58" t="s">
        <v>94</v>
      </c>
      <c r="B104" s="155"/>
      <c r="C104" s="155"/>
      <c r="D104" s="171"/>
      <c r="E104" s="165"/>
      <c r="F104" s="165"/>
      <c r="G104" s="78"/>
      <c r="H104" s="65"/>
      <c r="I104" s="65"/>
      <c r="J104" s="82"/>
      <c r="K104" s="82"/>
      <c r="L104" s="82"/>
      <c r="M104" s="70"/>
    </row>
    <row r="105" spans="1:13" s="68" customFormat="1" ht="19.5" customHeight="1" x14ac:dyDescent="0.25">
      <c r="A105" s="83"/>
      <c r="B105" s="84"/>
      <c r="C105" s="84"/>
      <c r="D105" s="84"/>
      <c r="E105" s="84"/>
      <c r="F105" s="84"/>
      <c r="G105" s="84"/>
      <c r="H105" s="76"/>
      <c r="I105" s="76"/>
      <c r="J105" s="70"/>
      <c r="K105" s="70"/>
      <c r="L105" s="70"/>
      <c r="M105" s="70"/>
    </row>
    <row r="106" spans="1:13" s="68" customFormat="1" ht="42.75" customHeight="1" thickBot="1" x14ac:dyDescent="0.3">
      <c r="A106" s="215" t="s">
        <v>123</v>
      </c>
      <c r="B106" s="215"/>
      <c r="C106" s="215"/>
      <c r="D106" s="215"/>
      <c r="E106" s="215"/>
      <c r="F106" s="215"/>
      <c r="G106" s="215"/>
      <c r="H106" s="215"/>
      <c r="I106" s="215"/>
      <c r="J106" s="70"/>
      <c r="K106" s="70"/>
      <c r="L106" s="70"/>
      <c r="M106" s="70"/>
    </row>
    <row r="107" spans="1:13" s="68" customFormat="1" ht="33.75" customHeight="1" thickBot="1" x14ac:dyDescent="0.3">
      <c r="A107" s="152"/>
      <c r="B107" s="85"/>
      <c r="C107" s="85"/>
      <c r="D107" s="85"/>
      <c r="E107" s="85"/>
      <c r="F107" s="84"/>
      <c r="G107" s="84"/>
      <c r="H107" s="76"/>
      <c r="I107" s="76"/>
      <c r="J107" s="70"/>
      <c r="K107" s="70"/>
      <c r="L107" s="70"/>
      <c r="M107" s="70"/>
    </row>
    <row r="108" spans="1:13" s="68" customFormat="1" ht="33.75" customHeight="1" x14ac:dyDescent="0.25">
      <c r="A108" s="194"/>
      <c r="B108" s="194"/>
      <c r="C108" s="194"/>
      <c r="D108" s="194"/>
      <c r="E108" s="194"/>
      <c r="F108" s="194"/>
      <c r="G108" s="194"/>
      <c r="H108" s="194"/>
      <c r="I108" s="194"/>
      <c r="J108" s="194"/>
      <c r="K108" s="194"/>
      <c r="L108" s="194"/>
      <c r="M108" s="70"/>
    </row>
    <row r="109" spans="1:13" s="68" customFormat="1" ht="30" x14ac:dyDescent="0.25">
      <c r="A109" s="58" t="s">
        <v>95</v>
      </c>
      <c r="B109" s="58" t="s">
        <v>96</v>
      </c>
      <c r="C109" s="58" t="s">
        <v>97</v>
      </c>
      <c r="D109" s="124" t="s">
        <v>128</v>
      </c>
      <c r="E109" s="84"/>
      <c r="F109" s="84"/>
      <c r="G109" s="108"/>
      <c r="H109" s="108"/>
      <c r="I109" s="108"/>
      <c r="J109" s="108"/>
      <c r="K109" s="70"/>
      <c r="L109" s="70"/>
      <c r="M109" s="70"/>
    </row>
    <row r="110" spans="1:13" s="70" customFormat="1" ht="24" x14ac:dyDescent="0.25">
      <c r="A110" s="156"/>
      <c r="B110" s="156"/>
      <c r="C110" s="156"/>
      <c r="D110" s="167"/>
      <c r="E110" s="72"/>
      <c r="F110" s="175" t="s">
        <v>13</v>
      </c>
      <c r="G110" s="176"/>
      <c r="H110" s="177"/>
      <c r="I110" s="103"/>
      <c r="J110" s="72"/>
      <c r="K110" s="72"/>
      <c r="L110" s="72"/>
    </row>
    <row r="111" spans="1:13" s="70" customFormat="1" ht="24" x14ac:dyDescent="0.25">
      <c r="A111" s="157"/>
      <c r="B111" s="158"/>
      <c r="C111" s="157"/>
      <c r="D111" s="167"/>
      <c r="E111" s="72"/>
      <c r="F111" s="230" t="s">
        <v>118</v>
      </c>
      <c r="G111" s="231"/>
      <c r="H111" s="232"/>
      <c r="I111" s="102"/>
      <c r="J111" s="72"/>
      <c r="K111" s="72"/>
      <c r="L111" s="72"/>
    </row>
    <row r="112" spans="1:13" s="70" customFormat="1" ht="24" x14ac:dyDescent="0.25">
      <c r="A112" s="157"/>
      <c r="B112" s="158"/>
      <c r="C112" s="157"/>
      <c r="D112" s="167"/>
      <c r="E112" s="72"/>
      <c r="F112" s="72"/>
      <c r="G112" s="72"/>
      <c r="H112" s="72"/>
      <c r="I112" s="72"/>
      <c r="J112" s="72"/>
      <c r="K112" s="72"/>
      <c r="L112" s="72"/>
    </row>
    <row r="113" spans="1:13" s="70" customFormat="1" ht="24" x14ac:dyDescent="0.25">
      <c r="A113" s="157"/>
      <c r="B113" s="158"/>
      <c r="C113" s="157"/>
      <c r="D113" s="167"/>
      <c r="E113" s="72"/>
      <c r="F113" s="72"/>
      <c r="G113" s="72"/>
      <c r="H113" s="72"/>
      <c r="I113" s="72"/>
      <c r="J113" s="72"/>
      <c r="K113" s="72"/>
      <c r="L113" s="72"/>
    </row>
    <row r="114" spans="1:13" s="68" customFormat="1" ht="34.5" customHeight="1" x14ac:dyDescent="0.25">
      <c r="A114" s="72"/>
      <c r="B114" s="72"/>
      <c r="C114" s="72"/>
      <c r="D114" s="72"/>
      <c r="E114" s="84"/>
      <c r="F114" s="84"/>
      <c r="G114" s="84"/>
      <c r="H114" s="76"/>
      <c r="I114" s="76"/>
      <c r="K114" s="76"/>
      <c r="M114" s="70"/>
    </row>
    <row r="115" spans="1:13" s="86" customFormat="1" ht="24" x14ac:dyDescent="0.25">
      <c r="A115" s="187" t="s">
        <v>124</v>
      </c>
      <c r="B115" s="187"/>
      <c r="C115" s="187"/>
      <c r="D115" s="187"/>
      <c r="E115" s="187"/>
      <c r="F115" s="187"/>
      <c r="G115" s="187"/>
      <c r="H115" s="187"/>
      <c r="I115" s="187"/>
      <c r="J115" s="81"/>
    </row>
    <row r="116" spans="1:13" s="86" customFormat="1" ht="25.5" customHeight="1" x14ac:dyDescent="0.3">
      <c r="A116" s="87"/>
      <c r="B116" s="87"/>
      <c r="C116" s="87"/>
      <c r="D116" s="87"/>
      <c r="E116" s="87"/>
      <c r="F116" s="87"/>
      <c r="G116" s="87"/>
      <c r="H116" s="81"/>
      <c r="I116" s="81"/>
      <c r="J116" s="81"/>
    </row>
    <row r="117" spans="1:13" s="70" customFormat="1" ht="24" x14ac:dyDescent="0.25">
      <c r="A117" s="58"/>
      <c r="B117" s="58" t="s">
        <v>83</v>
      </c>
      <c r="C117" s="58" t="s">
        <v>98</v>
      </c>
      <c r="D117" s="58" t="s">
        <v>99</v>
      </c>
      <c r="E117" s="69"/>
      <c r="F117" s="200"/>
      <c r="G117" s="200"/>
      <c r="H117" s="69"/>
      <c r="I117" s="69"/>
      <c r="J117" s="69"/>
      <c r="K117" s="69"/>
      <c r="L117" s="69"/>
    </row>
    <row r="118" spans="1:13" s="70" customFormat="1" ht="24" x14ac:dyDescent="0.25">
      <c r="A118" s="58">
        <v>1</v>
      </c>
      <c r="B118" s="153"/>
      <c r="C118" s="153"/>
      <c r="D118" s="153"/>
      <c r="E118" s="71"/>
      <c r="F118" s="193"/>
      <c r="G118" s="193"/>
      <c r="H118" s="193"/>
      <c r="I118" s="193"/>
      <c r="J118" s="193"/>
      <c r="K118" s="71"/>
      <c r="L118" s="71"/>
    </row>
    <row r="119" spans="1:13" s="70" customFormat="1" ht="24" x14ac:dyDescent="0.25">
      <c r="A119" s="58">
        <v>2</v>
      </c>
      <c r="B119" s="153"/>
      <c r="C119" s="153"/>
      <c r="D119" s="153"/>
      <c r="E119" s="71"/>
      <c r="F119" s="71"/>
      <c r="G119" s="71"/>
      <c r="H119" s="71"/>
      <c r="I119" s="71"/>
      <c r="J119" s="71"/>
      <c r="K119" s="71"/>
      <c r="L119" s="71"/>
    </row>
    <row r="120" spans="1:13" s="70" customFormat="1" ht="24" x14ac:dyDescent="0.25">
      <c r="A120" s="58">
        <v>3</v>
      </c>
      <c r="B120" s="153"/>
      <c r="C120" s="153"/>
      <c r="D120" s="153"/>
      <c r="E120" s="72"/>
      <c r="F120" s="72"/>
      <c r="G120" s="72"/>
      <c r="H120" s="72"/>
      <c r="I120" s="72"/>
      <c r="J120" s="72"/>
      <c r="K120" s="72"/>
      <c r="L120" s="72"/>
    </row>
    <row r="121" spans="1:13" s="70" customFormat="1" ht="24" x14ac:dyDescent="0.25">
      <c r="A121" s="88"/>
      <c r="B121" s="72"/>
      <c r="C121" s="72"/>
      <c r="D121" s="72"/>
      <c r="E121" s="72"/>
      <c r="F121" s="72"/>
      <c r="G121" s="72"/>
      <c r="H121" s="72"/>
      <c r="I121" s="72"/>
      <c r="J121" s="72"/>
      <c r="K121" s="72"/>
      <c r="L121" s="72"/>
    </row>
    <row r="122" spans="1:13" s="68" customFormat="1" ht="24" x14ac:dyDescent="0.25">
      <c r="A122" s="187" t="s">
        <v>125</v>
      </c>
      <c r="B122" s="187"/>
      <c r="C122" s="187"/>
      <c r="D122" s="187"/>
      <c r="E122" s="187"/>
      <c r="F122" s="187"/>
      <c r="G122" s="187"/>
      <c r="H122" s="187"/>
      <c r="I122" s="187"/>
      <c r="J122" s="70"/>
      <c r="K122" s="70"/>
      <c r="L122" s="70"/>
      <c r="M122" s="70"/>
    </row>
    <row r="123" spans="1:13" s="68" customFormat="1" ht="28.5" customHeight="1" x14ac:dyDescent="0.35">
      <c r="A123" s="89"/>
      <c r="B123" s="90"/>
      <c r="C123" s="90"/>
      <c r="D123" s="90"/>
      <c r="E123" s="118"/>
      <c r="F123" s="118"/>
      <c r="G123" s="118"/>
      <c r="H123" s="118"/>
      <c r="I123" s="118"/>
      <c r="J123" s="118"/>
      <c r="K123" s="70"/>
      <c r="L123" s="70"/>
      <c r="M123" s="70"/>
    </row>
    <row r="124" spans="1:13" s="68" customFormat="1" ht="31.5" customHeight="1" x14ac:dyDescent="0.35">
      <c r="A124" s="120" t="s">
        <v>100</v>
      </c>
      <c r="B124" s="121" t="s">
        <v>101</v>
      </c>
      <c r="C124" s="199" t="s">
        <v>102</v>
      </c>
      <c r="D124" s="199"/>
      <c r="E124" s="70"/>
      <c r="F124" s="91"/>
      <c r="G124" s="70"/>
      <c r="H124" s="70"/>
      <c r="I124" s="70"/>
      <c r="J124" s="144"/>
      <c r="K124" s="144"/>
      <c r="L124" s="70"/>
      <c r="M124" s="70"/>
    </row>
    <row r="125" spans="1:13" s="68" customFormat="1" ht="33.75" customHeight="1" x14ac:dyDescent="0.25">
      <c r="A125" s="198" t="s">
        <v>119</v>
      </c>
      <c r="B125" s="121" t="s">
        <v>136</v>
      </c>
      <c r="C125" s="120" t="s">
        <v>103</v>
      </c>
      <c r="D125" s="120" t="s">
        <v>104</v>
      </c>
      <c r="E125" s="70"/>
      <c r="F125" s="175" t="s">
        <v>13</v>
      </c>
      <c r="G125" s="176"/>
      <c r="H125" s="177"/>
      <c r="I125" s="70"/>
      <c r="J125" s="70"/>
      <c r="K125" s="70"/>
      <c r="L125" s="70"/>
      <c r="M125" s="70"/>
    </row>
    <row r="126" spans="1:13" s="68" customFormat="1" ht="37.5" customHeight="1" x14ac:dyDescent="0.35">
      <c r="A126" s="198"/>
      <c r="B126" s="120" t="s">
        <v>135</v>
      </c>
      <c r="C126" s="162" t="s">
        <v>105</v>
      </c>
      <c r="D126" s="162" t="s">
        <v>105</v>
      </c>
      <c r="E126" s="70"/>
      <c r="F126" s="184" t="s">
        <v>137</v>
      </c>
      <c r="G126" s="184"/>
      <c r="H126" s="184"/>
      <c r="I126" s="145"/>
      <c r="J126" s="86"/>
      <c r="K126" s="70"/>
      <c r="L126" s="70"/>
      <c r="M126" s="70"/>
    </row>
    <row r="127" spans="1:13" s="68" customFormat="1" ht="24" x14ac:dyDescent="0.35">
      <c r="A127" s="58" t="str">
        <f ca="1">CONCATENATE(PROPER(TEXT(EDATE($A$228,-1),"mmmm"))," de ",YEAR(EDATE($A$228,-1)))</f>
        <v>Junio de 2022</v>
      </c>
      <c r="B127" s="159"/>
      <c r="C127" s="159"/>
      <c r="D127" s="159"/>
      <c r="E127" s="70"/>
      <c r="F127" s="184"/>
      <c r="G127" s="184"/>
      <c r="H127" s="184"/>
      <c r="I127" s="144"/>
      <c r="J127" s="144"/>
      <c r="K127" s="70"/>
      <c r="L127" s="70"/>
      <c r="M127" s="70"/>
    </row>
    <row r="128" spans="1:13" s="68" customFormat="1" ht="24" x14ac:dyDescent="0.35">
      <c r="A128" s="58" t="str">
        <f ca="1">CONCATENATE(PROPER(TEXT(EDATE($A$228,-2),"mmmm"))," de ",YEAR(EDATE($A$228,-2)))</f>
        <v>Mayo de 2022</v>
      </c>
      <c r="B128" s="160"/>
      <c r="C128" s="160"/>
      <c r="D128" s="160"/>
      <c r="E128" s="70"/>
      <c r="F128" s="184"/>
      <c r="G128" s="184"/>
      <c r="H128" s="184"/>
      <c r="I128" s="144"/>
      <c r="J128" s="144"/>
      <c r="K128" s="70"/>
      <c r="L128" s="70"/>
      <c r="M128" s="70"/>
    </row>
    <row r="129" spans="1:13" s="68" customFormat="1" ht="24" x14ac:dyDescent="0.35">
      <c r="A129" s="58" t="str">
        <f ca="1">CONCATENATE(PROPER(TEXT(EDATE($A$228,-3),"mmmm"))," de ",YEAR(EDATE($A$228,-3)))</f>
        <v>Abril de 2022</v>
      </c>
      <c r="B129" s="160"/>
      <c r="C129" s="160"/>
      <c r="D129" s="160"/>
      <c r="E129" s="70"/>
      <c r="F129" s="110"/>
      <c r="G129" s="118"/>
      <c r="H129" s="118"/>
      <c r="I129" s="144"/>
      <c r="J129" s="144"/>
      <c r="K129" s="70"/>
      <c r="L129" s="70"/>
      <c r="M129" s="70"/>
    </row>
    <row r="130" spans="1:13" s="68" customFormat="1" ht="24" x14ac:dyDescent="0.35">
      <c r="A130" s="58" t="str">
        <f ca="1">CONCATENATE(PROPER(TEXT(EDATE($A$228,-4),"mmmm"))," de ",YEAR(EDATE($A$228,-4)))</f>
        <v>Marzo de 2022</v>
      </c>
      <c r="B130" s="160"/>
      <c r="C130" s="160"/>
      <c r="D130" s="160"/>
      <c r="E130" s="70"/>
      <c r="F130" s="110"/>
      <c r="G130" s="109"/>
      <c r="H130" s="109"/>
      <c r="I130" s="144"/>
      <c r="J130" s="144"/>
      <c r="K130" s="70"/>
      <c r="L130" s="70"/>
      <c r="M130" s="70"/>
    </row>
    <row r="131" spans="1:13" s="68" customFormat="1" ht="24" x14ac:dyDescent="0.35">
      <c r="A131" s="58" t="str">
        <f ca="1">CONCATENATE(PROPER(TEXT(EDATE($A$228,-5),"mmmm"))," de ",YEAR(EDATE($A$228,-5)))</f>
        <v>Febrero de 2022</v>
      </c>
      <c r="B131" s="160"/>
      <c r="C131" s="160"/>
      <c r="D131" s="160"/>
      <c r="E131" s="70"/>
      <c r="F131" s="110"/>
      <c r="G131" s="118"/>
      <c r="H131" s="118"/>
      <c r="I131" s="144"/>
      <c r="J131" s="144"/>
      <c r="K131" s="70"/>
      <c r="L131" s="70"/>
      <c r="M131" s="70"/>
    </row>
    <row r="132" spans="1:13" s="68" customFormat="1" ht="24" x14ac:dyDescent="0.35">
      <c r="A132" s="58" t="str">
        <f ca="1">CONCATENATE(PROPER(TEXT(EDATE($A$228,-6),"mmmm"))," de ",YEAR(EDATE($A$228,-6)))</f>
        <v>Enero de 2022</v>
      </c>
      <c r="B132" s="160"/>
      <c r="C132" s="160"/>
      <c r="D132" s="160"/>
      <c r="E132" s="70"/>
      <c r="F132" s="110"/>
      <c r="G132" s="118"/>
      <c r="H132" s="118"/>
      <c r="I132" s="144"/>
      <c r="J132" s="144"/>
      <c r="K132" s="70"/>
      <c r="L132" s="70"/>
      <c r="M132" s="70"/>
    </row>
    <row r="133" spans="1:13" s="68" customFormat="1" ht="24" x14ac:dyDescent="0.35">
      <c r="A133" s="58" t="str">
        <f ca="1">CONCATENATE(PROPER(TEXT(EDATE($A$228,-7),"mmmm"))," de ",YEAR(EDATE($A$228,-7)))</f>
        <v>Diciembre de 2021</v>
      </c>
      <c r="B133" s="160"/>
      <c r="C133" s="160"/>
      <c r="D133" s="160"/>
      <c r="E133" s="70"/>
      <c r="F133" s="110"/>
      <c r="G133" s="118"/>
      <c r="H133" s="118"/>
      <c r="I133" s="144"/>
      <c r="J133" s="144"/>
      <c r="K133" s="70"/>
      <c r="L133" s="70"/>
      <c r="M133" s="70"/>
    </row>
    <row r="134" spans="1:13" s="68" customFormat="1" ht="24" x14ac:dyDescent="0.35">
      <c r="A134" s="58" t="str">
        <f ca="1">CONCATENATE(PROPER(TEXT(EDATE($A$228,-8),"mmmm"))," de ",YEAR(EDATE($A$228,-8)))</f>
        <v>Noviembre de 2021</v>
      </c>
      <c r="B134" s="160"/>
      <c r="C134" s="160"/>
      <c r="D134" s="160"/>
      <c r="E134" s="70"/>
      <c r="F134" s="110"/>
      <c r="G134" s="118"/>
      <c r="H134" s="118"/>
      <c r="I134" s="144"/>
      <c r="J134" s="144"/>
      <c r="K134" s="70"/>
      <c r="L134" s="70"/>
      <c r="M134" s="70"/>
    </row>
    <row r="135" spans="1:13" s="68" customFormat="1" ht="24" x14ac:dyDescent="0.35">
      <c r="A135" s="58" t="str">
        <f ca="1">CONCATENATE(PROPER(TEXT(EDATE($A$228,-9),"mmmm"))," de ",YEAR(EDATE($A$228,-9)))</f>
        <v>Octubre de 2021</v>
      </c>
      <c r="B135" s="160"/>
      <c r="C135" s="160"/>
      <c r="D135" s="160"/>
      <c r="E135" s="70"/>
      <c r="F135" s="110"/>
      <c r="G135" s="118"/>
      <c r="H135" s="118"/>
      <c r="I135" s="144"/>
      <c r="J135" s="144"/>
      <c r="K135" s="70"/>
      <c r="L135" s="70"/>
      <c r="M135" s="70"/>
    </row>
    <row r="136" spans="1:13" s="68" customFormat="1" ht="24" x14ac:dyDescent="0.35">
      <c r="A136" s="58" t="str">
        <f ca="1">CONCATENATE(PROPER(TEXT(EDATE($A$228,-10),"mmmm"))," de ",YEAR(EDATE($A$228,-10)))</f>
        <v>Septiembre de 2021</v>
      </c>
      <c r="B136" s="160"/>
      <c r="C136" s="160"/>
      <c r="D136" s="160"/>
      <c r="E136" s="70"/>
      <c r="F136" s="110"/>
      <c r="G136" s="118"/>
      <c r="H136" s="118"/>
      <c r="I136" s="144"/>
      <c r="J136" s="144"/>
      <c r="K136" s="70"/>
      <c r="L136" s="70"/>
      <c r="M136" s="70"/>
    </row>
    <row r="137" spans="1:13" s="68" customFormat="1" ht="24" x14ac:dyDescent="0.35">
      <c r="A137" s="58" t="str">
        <f ca="1">CONCATENATE(PROPER(TEXT(EDATE($A$228,-11),"mmmm"))," de ",YEAR(EDATE($A$228,-11)))</f>
        <v>Agosto de 2021</v>
      </c>
      <c r="B137" s="160"/>
      <c r="C137" s="160"/>
      <c r="D137" s="160"/>
      <c r="E137" s="70"/>
      <c r="F137" s="110"/>
      <c r="G137" s="118"/>
      <c r="H137" s="118"/>
      <c r="I137" s="144"/>
      <c r="J137" s="144"/>
      <c r="K137" s="70"/>
      <c r="L137" s="70"/>
      <c r="M137" s="70"/>
    </row>
    <row r="138" spans="1:13" s="68" customFormat="1" ht="24" x14ac:dyDescent="0.35">
      <c r="A138" s="58" t="str">
        <f ca="1">CONCATENATE(PROPER(TEXT(EDATE($A$228,-12),"mmmm"))," de ",YEAR(EDATE($A$228,-12)))</f>
        <v>Julio de 2021</v>
      </c>
      <c r="B138" s="160"/>
      <c r="C138" s="160"/>
      <c r="D138" s="160"/>
      <c r="E138" s="70"/>
      <c r="F138" s="110"/>
      <c r="G138" s="118"/>
      <c r="H138" s="118"/>
      <c r="I138" s="144"/>
      <c r="J138" s="144"/>
      <c r="K138" s="70"/>
      <c r="L138" s="70"/>
      <c r="M138" s="70"/>
    </row>
    <row r="139" spans="1:13" s="68" customFormat="1" ht="24" x14ac:dyDescent="0.35">
      <c r="A139" s="58" t="str">
        <f ca="1">CONCATENATE(PROPER(TEXT(EDATE($A$228,-13),"mmmm"))," de ",YEAR(EDATE($A$228,-13)))</f>
        <v>Junio de 2021</v>
      </c>
      <c r="B139" s="160"/>
      <c r="C139" s="160"/>
      <c r="D139" s="160"/>
      <c r="E139" s="70"/>
      <c r="F139" s="110"/>
      <c r="G139" s="118"/>
      <c r="H139" s="118"/>
      <c r="I139" s="144"/>
      <c r="J139" s="144"/>
      <c r="K139" s="70"/>
      <c r="L139" s="70"/>
      <c r="M139" s="70"/>
    </row>
    <row r="140" spans="1:13" s="68" customFormat="1" ht="24" x14ac:dyDescent="0.35">
      <c r="A140" s="58" t="str">
        <f ca="1">CONCATENATE(PROPER(TEXT(EDATE($A$228,-14),"mmmm"))," de ",YEAR(EDATE($A$228,-14)))</f>
        <v>Mayo de 2021</v>
      </c>
      <c r="B140" s="160"/>
      <c r="C140" s="160"/>
      <c r="D140" s="160"/>
      <c r="E140" s="70"/>
      <c r="F140" s="110"/>
      <c r="G140" s="118"/>
      <c r="H140" s="118"/>
      <c r="I140" s="144"/>
      <c r="J140" s="144"/>
      <c r="K140" s="70"/>
      <c r="L140" s="70"/>
      <c r="M140" s="70"/>
    </row>
    <row r="141" spans="1:13" s="68" customFormat="1" ht="24" x14ac:dyDescent="0.35">
      <c r="A141" s="58" t="str">
        <f ca="1">CONCATENATE(PROPER(TEXT(EDATE($A$228,-15),"mmmm"))," de ",YEAR(EDATE($A$228,-15)))</f>
        <v>Abril de 2021</v>
      </c>
      <c r="B141" s="160"/>
      <c r="C141" s="160"/>
      <c r="D141" s="160"/>
      <c r="E141" s="70"/>
      <c r="F141" s="110"/>
      <c r="G141" s="118"/>
      <c r="H141" s="118"/>
      <c r="I141" s="144"/>
      <c r="J141" s="144"/>
      <c r="K141" s="70"/>
      <c r="L141" s="70"/>
      <c r="M141" s="70"/>
    </row>
    <row r="142" spans="1:13" s="68" customFormat="1" ht="24" x14ac:dyDescent="0.35">
      <c r="A142" s="58" t="str">
        <f ca="1">CONCATENATE(PROPER(TEXT(EDATE($A$228,-16),"mmmm"))," de ",YEAR(EDATE($A$228,-16)))</f>
        <v>Marzo de 2021</v>
      </c>
      <c r="B142" s="160"/>
      <c r="C142" s="160"/>
      <c r="D142" s="160"/>
      <c r="E142" s="70"/>
      <c r="F142" s="110"/>
      <c r="G142" s="118"/>
      <c r="H142" s="118"/>
      <c r="I142" s="144"/>
      <c r="J142" s="144"/>
      <c r="K142" s="70"/>
      <c r="L142" s="70"/>
      <c r="M142" s="70"/>
    </row>
    <row r="143" spans="1:13" s="68" customFormat="1" ht="24" x14ac:dyDescent="0.35">
      <c r="A143" s="58" t="str">
        <f ca="1">CONCATENATE(PROPER(TEXT(EDATE($A$228,-17),"mmmm"))," de ",YEAR(EDATE($A$228,-17)))</f>
        <v>Febrero de 2021</v>
      </c>
      <c r="B143" s="160"/>
      <c r="C143" s="160"/>
      <c r="D143" s="160"/>
      <c r="E143" s="70"/>
      <c r="F143" s="110"/>
      <c r="G143" s="118"/>
      <c r="H143" s="118"/>
      <c r="I143" s="144"/>
      <c r="J143" s="144"/>
      <c r="K143" s="70"/>
      <c r="L143" s="70"/>
      <c r="M143" s="70"/>
    </row>
    <row r="144" spans="1:13" s="68" customFormat="1" ht="24" x14ac:dyDescent="0.35">
      <c r="A144" s="58" t="str">
        <f ca="1">CONCATENATE(PROPER(TEXT(EDATE($A$228,-18),"mmmm"))," de ",YEAR(EDATE($A$228,-18)))</f>
        <v>Enero de 2021</v>
      </c>
      <c r="B144" s="160"/>
      <c r="C144" s="160"/>
      <c r="D144" s="160"/>
      <c r="E144" s="70"/>
      <c r="F144" s="110"/>
      <c r="G144" s="118"/>
      <c r="H144" s="118"/>
      <c r="I144" s="144"/>
      <c r="J144" s="144"/>
      <c r="K144" s="70"/>
      <c r="L144" s="70"/>
      <c r="M144" s="70"/>
    </row>
    <row r="145" spans="1:13" s="68" customFormat="1" ht="24" x14ac:dyDescent="0.35">
      <c r="A145" s="58" t="str">
        <f ca="1">CONCATENATE(PROPER(TEXT(EDATE($A$228,-19),"mmmm"))," de ",YEAR(EDATE($A$228,-19)))</f>
        <v>Diciembre de 2020</v>
      </c>
      <c r="B145" s="160"/>
      <c r="C145" s="160"/>
      <c r="D145" s="160"/>
      <c r="E145" s="70"/>
      <c r="F145" s="110"/>
      <c r="G145" s="118"/>
      <c r="H145" s="118"/>
      <c r="I145" s="144"/>
      <c r="J145" s="144"/>
      <c r="K145" s="70"/>
      <c r="L145" s="70"/>
      <c r="M145" s="70"/>
    </row>
    <row r="146" spans="1:13" s="68" customFormat="1" ht="17.25" customHeight="1" x14ac:dyDescent="0.35">
      <c r="A146" s="58" t="str">
        <f ca="1">CONCATENATE(PROPER(TEXT(EDATE($A$228,-20),"mmmm"))," de ",YEAR(EDATE($A$228,-20)))</f>
        <v>Noviembre de 2020</v>
      </c>
      <c r="B146" s="160"/>
      <c r="C146" s="160"/>
      <c r="D146" s="160"/>
      <c r="E146" s="70"/>
      <c r="F146" s="110"/>
      <c r="G146" s="118"/>
      <c r="H146" s="118"/>
      <c r="I146" s="144"/>
      <c r="J146" s="144"/>
      <c r="K146" s="70"/>
      <c r="L146" s="70"/>
      <c r="M146" s="70"/>
    </row>
    <row r="147" spans="1:13" s="68" customFormat="1" ht="24" x14ac:dyDescent="0.35">
      <c r="A147" s="58" t="str">
        <f ca="1">CONCATENATE(PROPER(TEXT(EDATE($A$228,-21),"mmmm"))," de ",YEAR(EDATE($A$228,-21)))</f>
        <v>Octubre de 2020</v>
      </c>
      <c r="B147" s="161"/>
      <c r="C147" s="161"/>
      <c r="D147" s="161"/>
      <c r="E147" s="70"/>
      <c r="F147" s="110"/>
      <c r="G147" s="118"/>
      <c r="H147" s="118"/>
      <c r="I147" s="144"/>
      <c r="J147" s="144"/>
      <c r="K147" s="70"/>
      <c r="L147" s="70"/>
      <c r="M147" s="70"/>
    </row>
    <row r="148" spans="1:13" s="68" customFormat="1" ht="24" x14ac:dyDescent="0.35">
      <c r="A148" s="58" t="str">
        <f ca="1">CONCATENATE(PROPER(TEXT(EDATE($A$228,-22),"mmmm"))," de ",YEAR(EDATE($A$228,-22)))</f>
        <v>Septiembre de 2020</v>
      </c>
      <c r="B148" s="161"/>
      <c r="C148" s="161"/>
      <c r="D148" s="161"/>
      <c r="E148" s="70"/>
      <c r="F148" s="110"/>
      <c r="G148" s="118"/>
      <c r="H148" s="118"/>
      <c r="I148" s="144"/>
      <c r="J148" s="144"/>
      <c r="K148" s="70"/>
      <c r="L148" s="70"/>
      <c r="M148" s="70"/>
    </row>
    <row r="149" spans="1:13" s="68" customFormat="1" ht="24" x14ac:dyDescent="0.35">
      <c r="A149" s="58" t="str">
        <f ca="1">CONCATENATE(PROPER(TEXT(EDATE($A$228,-23),"mmmm"))," de ",YEAR(EDATE($A$228,-23)))</f>
        <v>Agosto de 2020</v>
      </c>
      <c r="B149" s="161"/>
      <c r="C149" s="161"/>
      <c r="D149" s="161"/>
      <c r="E149" s="70"/>
      <c r="F149" s="110"/>
      <c r="G149" s="118"/>
      <c r="H149" s="118"/>
      <c r="I149" s="144"/>
      <c r="J149" s="144"/>
      <c r="K149" s="70"/>
      <c r="L149" s="70"/>
      <c r="M149" s="70"/>
    </row>
    <row r="150" spans="1:13" s="68" customFormat="1" ht="24" x14ac:dyDescent="0.35">
      <c r="A150" s="58" t="str">
        <f ca="1">CONCATENATE(PROPER(TEXT(EDATE($A$228,-24),"mmmm"))," de ",YEAR(EDATE($A$228,-24)))</f>
        <v>Julio de 2020</v>
      </c>
      <c r="B150" s="161"/>
      <c r="C150" s="161"/>
      <c r="D150" s="161"/>
      <c r="E150" s="70"/>
      <c r="F150" s="110"/>
      <c r="G150" s="118"/>
      <c r="H150" s="118"/>
      <c r="I150" s="144"/>
      <c r="J150" s="144"/>
      <c r="K150" s="70"/>
      <c r="L150" s="70"/>
      <c r="M150" s="70"/>
    </row>
    <row r="151" spans="1:13" s="68" customFormat="1" ht="24" x14ac:dyDescent="0.25">
      <c r="A151" s="74"/>
      <c r="C151" s="92"/>
      <c r="D151" s="74"/>
      <c r="E151" s="93"/>
      <c r="F151" s="74"/>
      <c r="G151" s="74"/>
      <c r="H151" s="74"/>
      <c r="I151" s="115"/>
      <c r="J151" s="115"/>
      <c r="K151" s="70"/>
      <c r="L151" s="70"/>
      <c r="M151" s="70"/>
    </row>
    <row r="152" spans="1:13" s="68" customFormat="1" ht="24" customHeight="1" x14ac:dyDescent="0.25">
      <c r="A152" s="187" t="s">
        <v>126</v>
      </c>
      <c r="B152" s="187"/>
      <c r="C152" s="187"/>
      <c r="D152" s="187"/>
      <c r="E152" s="187"/>
      <c r="F152" s="187"/>
      <c r="G152" s="187"/>
      <c r="H152" s="187"/>
      <c r="I152" s="187"/>
      <c r="J152" s="70"/>
      <c r="K152" s="70"/>
      <c r="L152" s="70"/>
      <c r="M152" s="70"/>
    </row>
    <row r="153" spans="1:13" s="68" customFormat="1" ht="18" customHeight="1" x14ac:dyDescent="0.25">
      <c r="A153" s="94"/>
      <c r="C153" s="74"/>
      <c r="D153" s="74"/>
      <c r="E153" s="74"/>
      <c r="F153" s="74"/>
      <c r="G153" s="74"/>
      <c r="H153" s="74"/>
      <c r="I153" s="115"/>
      <c r="J153" s="95"/>
      <c r="K153" s="95"/>
      <c r="L153" s="195"/>
      <c r="M153" s="70"/>
    </row>
    <row r="154" spans="1:13" s="68" customFormat="1" ht="38.25" customHeight="1" x14ac:dyDescent="0.25">
      <c r="A154" s="201" t="s">
        <v>106</v>
      </c>
      <c r="B154" s="201"/>
      <c r="C154" s="201" t="s">
        <v>107</v>
      </c>
      <c r="D154" s="201"/>
      <c r="E154" s="201"/>
      <c r="F154" s="201" t="s">
        <v>108</v>
      </c>
      <c r="G154" s="201"/>
      <c r="H154" s="202"/>
      <c r="I154" s="140"/>
      <c r="J154" s="70"/>
      <c r="K154" s="95"/>
      <c r="L154" s="196"/>
      <c r="M154" s="70"/>
    </row>
    <row r="155" spans="1:13" s="68" customFormat="1" ht="31.5" customHeight="1" x14ac:dyDescent="0.25">
      <c r="A155" s="201"/>
      <c r="B155" s="201"/>
      <c r="C155" s="122" t="str">
        <f ca="1">CONCATENATE(PROPER(TEXT(EDATE($A$228,-1),"mmmm"))," de ",YEAR(EDATE($A$228,-1)))</f>
        <v>Junio de 2022</v>
      </c>
      <c r="D155" s="122" t="str">
        <f ca="1">CONCATENATE(PROPER(TEXT(EDATE($A$228,-13),"mmmm"))," de ",YEAR(EDATE($A$228,-13)))</f>
        <v>Junio de 2021</v>
      </c>
      <c r="E155" s="122" t="str">
        <f ca="1">CONCATENATE(PROPER(TEXT(EDATE($A$228,-25),"mmmm"))," de ",YEAR(EDATE($A$228,-25)))</f>
        <v>Junio de 2020</v>
      </c>
      <c r="F155" s="123" t="str">
        <f ca="1">CONCATENATE(PROPER(TEXT(EDATE($A$228,0),"mmmm"))," de ",YEAR(EDATE($A$228,0)))</f>
        <v>Julio de 2022</v>
      </c>
      <c r="G155" s="122" t="str">
        <f ca="1">CONCATENATE(PROPER(TEXT(EDATE($A$228,1),"mmmm"))," de ",YEAR(EDATE($A$228,1)))</f>
        <v>Agosto de 2022</v>
      </c>
      <c r="H155" s="139" t="str">
        <f ca="1">CONCATENATE(PROPER(TEXT(EDATE($A$228,2),"mmmm"))," de ",YEAR(EDATE($A$228,2)))</f>
        <v>Septiembre de 2022</v>
      </c>
      <c r="I155" s="141"/>
      <c r="J155" s="86"/>
      <c r="K155" s="197"/>
      <c r="L155" s="197"/>
      <c r="M155" s="70"/>
    </row>
    <row r="156" spans="1:13" s="68" customFormat="1" ht="25.5" customHeight="1" x14ac:dyDescent="0.25">
      <c r="A156" s="185"/>
      <c r="B156" s="185"/>
      <c r="C156" s="163"/>
      <c r="D156" s="163"/>
      <c r="E156" s="163"/>
      <c r="F156" s="163"/>
      <c r="G156" s="163"/>
      <c r="H156" s="164"/>
      <c r="I156" s="142"/>
      <c r="J156" s="70"/>
      <c r="K156" s="70"/>
      <c r="L156" s="70"/>
      <c r="M156" s="70"/>
    </row>
    <row r="157" spans="1:13" s="68" customFormat="1" ht="25.5" customHeight="1" x14ac:dyDescent="0.25">
      <c r="A157" s="191"/>
      <c r="B157" s="192"/>
      <c r="C157" s="163"/>
      <c r="D157" s="163"/>
      <c r="E157" s="163"/>
      <c r="F157" s="163"/>
      <c r="G157" s="163"/>
      <c r="H157" s="164"/>
      <c r="I157" s="142"/>
      <c r="J157" s="70"/>
      <c r="K157" s="70"/>
      <c r="L157" s="70"/>
      <c r="M157" s="70"/>
    </row>
    <row r="158" spans="1:13" s="68" customFormat="1" ht="34.5" customHeight="1" x14ac:dyDescent="0.25">
      <c r="A158" s="191"/>
      <c r="B158" s="192"/>
      <c r="C158" s="163"/>
      <c r="D158" s="163"/>
      <c r="E158" s="163"/>
      <c r="F158" s="163"/>
      <c r="G158" s="163"/>
      <c r="H158" s="164"/>
      <c r="I158" s="142"/>
      <c r="J158" s="70"/>
      <c r="K158" s="70"/>
      <c r="L158" s="70"/>
      <c r="M158" s="70"/>
    </row>
    <row r="159" spans="1:13" s="68" customFormat="1" ht="18" customHeight="1" x14ac:dyDescent="0.25">
      <c r="A159" s="115"/>
      <c r="B159" s="100"/>
      <c r="C159" s="100"/>
      <c r="D159" s="117"/>
      <c r="E159" s="117"/>
      <c r="F159" s="115"/>
      <c r="G159" s="115"/>
      <c r="H159" s="115"/>
      <c r="I159" s="115"/>
      <c r="J159" s="114"/>
      <c r="K159" s="114"/>
      <c r="L159" s="114"/>
      <c r="M159" s="70"/>
    </row>
    <row r="160" spans="1:13" s="68" customFormat="1" ht="18" customHeight="1" x14ac:dyDescent="0.25">
      <c r="A160" s="115"/>
      <c r="B160" s="100"/>
      <c r="C160" s="100"/>
      <c r="D160" s="117"/>
      <c r="E160" s="117"/>
      <c r="F160" s="115"/>
      <c r="G160" s="115"/>
      <c r="H160" s="115"/>
      <c r="I160" s="115"/>
      <c r="J160" s="114"/>
      <c r="K160" s="114"/>
      <c r="L160" s="114"/>
      <c r="M160" s="70"/>
    </row>
    <row r="161" spans="1:15" s="68" customFormat="1" ht="24" x14ac:dyDescent="0.25">
      <c r="A161" s="187" t="s">
        <v>127</v>
      </c>
      <c r="B161" s="187"/>
      <c r="C161" s="187"/>
      <c r="D161" s="187"/>
      <c r="E161" s="187"/>
      <c r="F161" s="187"/>
      <c r="G161" s="187"/>
      <c r="H161" s="187"/>
      <c r="I161" s="187"/>
      <c r="J161" s="115"/>
      <c r="K161" s="143"/>
      <c r="L161" s="115"/>
      <c r="M161" s="114"/>
      <c r="N161" s="96"/>
      <c r="O161" s="96"/>
    </row>
    <row r="162" spans="1:15" s="68" customFormat="1" ht="14.25" customHeight="1" x14ac:dyDescent="0.25">
      <c r="A162" s="114"/>
      <c r="B162" s="114"/>
      <c r="C162" s="115"/>
      <c r="D162" s="115"/>
      <c r="E162" s="115"/>
      <c r="F162" s="115"/>
      <c r="G162" s="115"/>
      <c r="H162" s="115"/>
      <c r="I162" s="115"/>
      <c r="J162" s="70"/>
      <c r="K162" s="70"/>
      <c r="L162" s="70"/>
      <c r="M162" s="114"/>
      <c r="N162" s="96"/>
      <c r="O162" s="96"/>
    </row>
    <row r="163" spans="1:15" s="68" customFormat="1" ht="24" customHeight="1" x14ac:dyDescent="0.35">
      <c r="A163" s="186" t="s">
        <v>158</v>
      </c>
      <c r="B163" s="186"/>
      <c r="C163" s="233"/>
      <c r="D163" s="116"/>
      <c r="E163" s="175" t="s">
        <v>134</v>
      </c>
      <c r="F163" s="176"/>
      <c r="G163" s="177"/>
      <c r="H163" s="116"/>
      <c r="I163" s="116"/>
      <c r="J163" s="116"/>
      <c r="K163" s="116"/>
      <c r="L163" s="116"/>
      <c r="M163" s="70"/>
      <c r="O163" s="97"/>
    </row>
    <row r="164" spans="1:15" s="68" customFormat="1" ht="24" customHeight="1" x14ac:dyDescent="0.35">
      <c r="A164" s="234"/>
      <c r="B164" s="125" t="s">
        <v>15</v>
      </c>
      <c r="C164" s="125" t="s">
        <v>116</v>
      </c>
      <c r="D164" s="116"/>
      <c r="E164" s="178" t="s">
        <v>159</v>
      </c>
      <c r="F164" s="179"/>
      <c r="G164" s="180"/>
      <c r="H164" s="116"/>
      <c r="I164" s="116"/>
      <c r="J164" s="116"/>
      <c r="K164" s="116"/>
      <c r="L164" s="116"/>
      <c r="M164" s="70"/>
      <c r="O164" s="97"/>
    </row>
    <row r="165" spans="1:15" s="68" customFormat="1" ht="24" x14ac:dyDescent="0.35">
      <c r="A165" s="150" t="s">
        <v>160</v>
      </c>
      <c r="B165" s="237"/>
      <c r="C165" s="237"/>
      <c r="D165" s="116"/>
      <c r="E165" s="178"/>
      <c r="F165" s="179"/>
      <c r="G165" s="180"/>
      <c r="H165" s="116"/>
      <c r="I165" s="116"/>
      <c r="J165" s="116"/>
      <c r="K165" s="116"/>
      <c r="L165" s="116"/>
      <c r="M165" s="70"/>
      <c r="O165" s="97"/>
    </row>
    <row r="166" spans="1:15" s="68" customFormat="1" ht="24" x14ac:dyDescent="0.35">
      <c r="A166" s="150" t="s">
        <v>161</v>
      </c>
      <c r="B166" s="235"/>
      <c r="C166" s="235"/>
      <c r="D166" s="116"/>
      <c r="E166" s="178"/>
      <c r="F166" s="179"/>
      <c r="G166" s="180"/>
      <c r="H166" s="116"/>
      <c r="I166" s="116"/>
      <c r="J166" s="116"/>
      <c r="K166" s="116"/>
      <c r="L166" s="116"/>
      <c r="M166" s="70"/>
      <c r="O166" s="97"/>
    </row>
    <row r="167" spans="1:15" s="68" customFormat="1" ht="24" x14ac:dyDescent="0.35">
      <c r="A167" s="150" t="s">
        <v>109</v>
      </c>
      <c r="B167" s="235"/>
      <c r="C167" s="235"/>
      <c r="D167" s="116"/>
      <c r="E167" s="178"/>
      <c r="F167" s="179"/>
      <c r="G167" s="180"/>
      <c r="H167" s="116"/>
      <c r="I167" s="116"/>
      <c r="J167" s="116"/>
      <c r="K167" s="116"/>
      <c r="L167" s="116"/>
      <c r="M167" s="70"/>
      <c r="O167" s="97"/>
    </row>
    <row r="168" spans="1:15" s="68" customFormat="1" ht="30" x14ac:dyDescent="0.35">
      <c r="A168" s="128" t="s">
        <v>110</v>
      </c>
      <c r="B168" s="235"/>
      <c r="C168" s="235"/>
      <c r="D168" s="116"/>
      <c r="E168" s="181"/>
      <c r="F168" s="182"/>
      <c r="G168" s="183"/>
      <c r="H168" s="116"/>
      <c r="I168" s="116"/>
      <c r="J168" s="116"/>
      <c r="K168" s="116"/>
      <c r="L168" s="116"/>
      <c r="M168" s="70"/>
      <c r="O168" s="97"/>
    </row>
    <row r="169" spans="1:15" s="68" customFormat="1" ht="30" x14ac:dyDescent="0.35">
      <c r="A169" s="128" t="s">
        <v>111</v>
      </c>
      <c r="B169" s="235"/>
      <c r="C169" s="235"/>
      <c r="D169" s="116"/>
      <c r="E169" s="116"/>
      <c r="F169" s="116"/>
      <c r="G169" s="116"/>
      <c r="H169" s="116"/>
      <c r="I169" s="116"/>
      <c r="J169" s="116"/>
      <c r="K169" s="116"/>
      <c r="L169" s="116"/>
      <c r="M169" s="70"/>
      <c r="O169" s="97"/>
    </row>
    <row r="170" spans="1:15" s="68" customFormat="1" ht="30" x14ac:dyDescent="0.35">
      <c r="A170" s="128" t="s">
        <v>112</v>
      </c>
      <c r="B170" s="235"/>
      <c r="C170" s="235"/>
      <c r="D170" s="116"/>
      <c r="E170" s="116"/>
      <c r="F170" s="116"/>
      <c r="G170" s="116"/>
      <c r="H170" s="116"/>
      <c r="I170" s="116"/>
      <c r="J170" s="116"/>
      <c r="K170" s="116"/>
      <c r="L170" s="116"/>
      <c r="M170" s="70"/>
      <c r="O170" s="97"/>
    </row>
    <row r="171" spans="1:15" s="68" customFormat="1" ht="30" x14ac:dyDescent="0.35">
      <c r="A171" s="150" t="s">
        <v>113</v>
      </c>
      <c r="B171" s="235"/>
      <c r="C171" s="235"/>
      <c r="D171" s="116"/>
      <c r="E171" s="116"/>
      <c r="F171" s="116"/>
      <c r="G171" s="116"/>
      <c r="H171" s="116"/>
      <c r="I171" s="116"/>
      <c r="J171" s="116"/>
      <c r="K171" s="116"/>
      <c r="L171" s="116"/>
      <c r="M171" s="70"/>
      <c r="O171" s="97"/>
    </row>
    <row r="172" spans="1:15" s="68" customFormat="1" ht="45" x14ac:dyDescent="0.35">
      <c r="A172" s="150" t="s">
        <v>133</v>
      </c>
      <c r="B172" s="236"/>
      <c r="C172" s="236"/>
      <c r="D172" s="116"/>
      <c r="E172" s="116"/>
      <c r="F172" s="116"/>
      <c r="G172" s="116"/>
      <c r="H172" s="116"/>
      <c r="I172" s="116"/>
      <c r="J172" s="116"/>
      <c r="K172" s="116"/>
      <c r="L172" s="116"/>
      <c r="M172" s="70"/>
      <c r="O172" s="97"/>
    </row>
    <row r="173" spans="1:15" s="68" customFormat="1" ht="14.25" customHeight="1" x14ac:dyDescent="0.25">
      <c r="A173" s="114"/>
      <c r="B173" s="114"/>
      <c r="C173" s="115"/>
      <c r="D173" s="115"/>
      <c r="E173" s="115"/>
      <c r="F173" s="115"/>
      <c r="G173" s="115"/>
      <c r="H173" s="115"/>
      <c r="I173" s="115"/>
      <c r="J173" s="70"/>
      <c r="K173" s="70"/>
      <c r="L173" s="70"/>
      <c r="M173" s="114"/>
      <c r="N173" s="96"/>
      <c r="O173" s="96"/>
    </row>
    <row r="174" spans="1:15" ht="19.5" customHeight="1" x14ac:dyDescent="0.25">
      <c r="A174" s="119"/>
      <c r="C174" s="10"/>
      <c r="D174" s="10"/>
      <c r="E174" s="26"/>
      <c r="F174" s="10"/>
      <c r="G174" s="10"/>
      <c r="H174" s="10"/>
      <c r="I174" s="107"/>
      <c r="J174" s="119"/>
      <c r="K174" s="119"/>
      <c r="L174" s="119"/>
      <c r="M174" s="119"/>
    </row>
    <row r="175" spans="1:15" ht="19.5" customHeight="1" x14ac:dyDescent="0.25">
      <c r="A175" s="119"/>
      <c r="B175" s="129" t="s">
        <v>162</v>
      </c>
      <c r="C175" s="130"/>
      <c r="D175" s="131"/>
      <c r="E175" s="119"/>
      <c r="F175" s="10"/>
      <c r="G175" s="10"/>
      <c r="H175" s="10"/>
      <c r="I175" s="107"/>
      <c r="J175" s="119"/>
      <c r="K175" s="119"/>
      <c r="L175" s="119"/>
      <c r="M175" s="119"/>
    </row>
    <row r="176" spans="1:15" ht="45" customHeight="1" x14ac:dyDescent="0.25">
      <c r="B176" s="128" t="s">
        <v>114</v>
      </c>
      <c r="C176" s="128" t="s">
        <v>115</v>
      </c>
      <c r="D176" s="128" t="s">
        <v>42</v>
      </c>
      <c r="E176" s="119"/>
      <c r="F176" s="10"/>
      <c r="G176" s="10"/>
      <c r="H176" s="10"/>
      <c r="I176" s="107"/>
      <c r="J176" s="119"/>
      <c r="K176" s="119"/>
      <c r="L176" s="119"/>
      <c r="M176" s="119"/>
    </row>
    <row r="177" spans="1:13" ht="19.5" customHeight="1" x14ac:dyDescent="0.35">
      <c r="A177" s="125" t="s">
        <v>116</v>
      </c>
      <c r="B177" s="168"/>
      <c r="C177" s="168"/>
      <c r="D177" s="168"/>
      <c r="E177" s="119"/>
      <c r="F177" s="10"/>
      <c r="G177" s="10"/>
      <c r="H177" s="10"/>
      <c r="I177" s="107"/>
      <c r="J177" s="119"/>
      <c r="K177" s="119"/>
      <c r="L177" s="119"/>
      <c r="M177" s="119"/>
    </row>
    <row r="178" spans="1:13" ht="26.25" customHeight="1" x14ac:dyDescent="0.35">
      <c r="A178" s="125" t="s">
        <v>15</v>
      </c>
      <c r="B178" s="168"/>
      <c r="C178" s="168"/>
      <c r="D178" s="168"/>
      <c r="E178" s="119"/>
      <c r="F178" s="10"/>
      <c r="G178" s="10"/>
      <c r="H178" s="10"/>
      <c r="I178" s="107"/>
      <c r="J178" s="119"/>
      <c r="K178" s="119"/>
      <c r="L178" s="119"/>
      <c r="M178" s="119"/>
    </row>
    <row r="179" spans="1:13" ht="19.5" customHeight="1" x14ac:dyDescent="0.25">
      <c r="B179" s="119"/>
      <c r="C179" s="10"/>
      <c r="D179" s="10"/>
      <c r="E179" s="26"/>
      <c r="F179" s="10"/>
      <c r="G179" s="10"/>
      <c r="H179" s="10"/>
      <c r="I179" s="107"/>
      <c r="J179" s="119"/>
      <c r="K179" s="119"/>
      <c r="L179" s="119"/>
      <c r="M179" s="119"/>
    </row>
    <row r="180" spans="1:13" ht="19.5" customHeight="1" x14ac:dyDescent="0.25">
      <c r="A180" s="187" t="s">
        <v>131</v>
      </c>
      <c r="B180" s="187"/>
      <c r="C180" s="187"/>
      <c r="D180" s="187"/>
      <c r="E180" s="187"/>
      <c r="F180" s="187"/>
      <c r="G180" s="187"/>
      <c r="H180" s="187"/>
      <c r="I180" s="187"/>
      <c r="J180" s="119"/>
      <c r="K180" s="119"/>
      <c r="L180" s="119"/>
      <c r="M180" s="119"/>
    </row>
    <row r="181" spans="1:13" ht="19.5" customHeight="1" x14ac:dyDescent="0.3">
      <c r="A181" s="29"/>
      <c r="B181" s="29"/>
      <c r="C181" s="29"/>
      <c r="D181" s="29"/>
      <c r="E181" s="29"/>
      <c r="F181" s="29"/>
      <c r="G181" s="30"/>
      <c r="H181" s="31"/>
      <c r="I181" s="119"/>
      <c r="J181" s="119"/>
      <c r="K181" s="119"/>
      <c r="L181" s="119"/>
      <c r="M181" s="119"/>
    </row>
    <row r="182" spans="1:13" ht="107.25" customHeight="1" x14ac:dyDescent="0.25">
      <c r="A182" s="188"/>
      <c r="B182" s="189"/>
      <c r="C182" s="189"/>
      <c r="D182" s="189"/>
      <c r="E182" s="189"/>
      <c r="F182" s="189"/>
      <c r="G182" s="189"/>
      <c r="H182" s="189"/>
      <c r="I182" s="190"/>
      <c r="J182" s="119"/>
      <c r="K182" s="119"/>
      <c r="L182" s="119"/>
      <c r="M182" s="119"/>
    </row>
    <row r="183" spans="1:13" ht="33" customHeight="1" x14ac:dyDescent="0.25">
      <c r="A183" s="27"/>
      <c r="B183" s="26"/>
      <c r="C183" s="26"/>
      <c r="D183" s="26"/>
      <c r="E183" s="26"/>
      <c r="F183" s="26"/>
      <c r="G183" s="26"/>
      <c r="H183" s="26"/>
      <c r="I183" s="28"/>
      <c r="J183" s="119"/>
      <c r="K183" s="119"/>
      <c r="L183" s="119"/>
      <c r="M183" s="119"/>
    </row>
    <row r="184" spans="1:13" ht="33" customHeight="1" x14ac:dyDescent="0.25">
      <c r="A184" s="174" t="s">
        <v>157</v>
      </c>
      <c r="B184" s="174"/>
      <c r="C184" s="174"/>
      <c r="D184" s="174"/>
      <c r="E184" s="174"/>
      <c r="F184" s="174"/>
      <c r="G184" s="174"/>
      <c r="H184" s="174"/>
      <c r="I184" s="174"/>
      <c r="J184" s="119"/>
      <c r="K184" s="119"/>
      <c r="L184" s="119"/>
      <c r="M184" s="119"/>
    </row>
    <row r="185" spans="1:13" ht="34.5" customHeight="1" x14ac:dyDescent="0.25">
      <c r="A185" s="119"/>
      <c r="B185" s="119"/>
      <c r="C185" s="119"/>
      <c r="D185" s="119"/>
      <c r="E185" s="119"/>
      <c r="F185" s="119"/>
      <c r="G185" s="119"/>
      <c r="H185" s="119"/>
      <c r="I185" s="119"/>
      <c r="J185" s="119"/>
      <c r="K185" s="119"/>
      <c r="L185" s="119"/>
    </row>
    <row r="186" spans="1:13" ht="34.5" customHeight="1" x14ac:dyDescent="0.25">
      <c r="A186" s="119"/>
      <c r="B186" s="119"/>
      <c r="C186" s="119"/>
      <c r="D186" s="119"/>
      <c r="E186" s="119"/>
      <c r="F186" s="119"/>
      <c r="G186" s="172" t="s">
        <v>155</v>
      </c>
      <c r="H186" s="172"/>
      <c r="I186" s="119"/>
      <c r="J186" s="119"/>
      <c r="K186" s="119"/>
      <c r="L186" s="119"/>
    </row>
    <row r="187" spans="1:13" ht="60.75" customHeight="1" x14ac:dyDescent="0.25">
      <c r="A187" s="119"/>
      <c r="B187" s="119"/>
      <c r="C187" s="119"/>
      <c r="D187" s="119"/>
      <c r="E187" s="119"/>
      <c r="F187" s="119"/>
      <c r="G187" s="173" t="s">
        <v>156</v>
      </c>
      <c r="H187" s="173"/>
      <c r="I187" s="119"/>
      <c r="J187" s="119"/>
    </row>
    <row r="188" spans="1:13" ht="30.75" customHeight="1" x14ac:dyDescent="0.25">
      <c r="A188" s="147"/>
      <c r="B188" s="28"/>
      <c r="C188" s="28"/>
      <c r="D188" s="28"/>
      <c r="E188" s="28"/>
      <c r="F188" s="28"/>
      <c r="G188" s="28"/>
      <c r="H188" s="28"/>
      <c r="I188" s="28"/>
      <c r="J188" s="119"/>
    </row>
    <row r="189" spans="1:13" ht="16.5" x14ac:dyDescent="0.25">
      <c r="A189" s="147"/>
      <c r="B189" s="28"/>
      <c r="C189" s="28"/>
      <c r="D189" s="28"/>
      <c r="E189" s="28"/>
      <c r="F189" s="28"/>
      <c r="G189" s="28"/>
      <c r="H189" s="28"/>
      <c r="I189" s="28"/>
      <c r="J189" s="119"/>
    </row>
    <row r="190" spans="1:13" ht="16.5" x14ac:dyDescent="0.25">
      <c r="A190" s="147"/>
      <c r="B190" s="28"/>
      <c r="C190" s="28"/>
      <c r="D190" s="28"/>
      <c r="E190" s="28"/>
      <c r="F190" s="28"/>
      <c r="G190" s="28"/>
      <c r="H190" s="28"/>
      <c r="I190" s="28"/>
      <c r="J190" s="119"/>
    </row>
    <row r="191" spans="1:13" ht="15.75" customHeight="1" x14ac:dyDescent="0.25">
      <c r="A191" s="147"/>
      <c r="B191" s="28"/>
      <c r="C191" s="28"/>
      <c r="D191" s="28"/>
      <c r="E191" s="28"/>
      <c r="F191" s="28"/>
      <c r="G191" s="28"/>
      <c r="H191" s="28"/>
      <c r="I191" s="28"/>
      <c r="J191" s="119"/>
    </row>
    <row r="192" spans="1:13" ht="54.75" customHeight="1" x14ac:dyDescent="0.25">
      <c r="A192" s="135"/>
      <c r="B192" s="135"/>
      <c r="C192" s="135"/>
      <c r="D192" s="135"/>
      <c r="E192" s="135"/>
      <c r="F192" s="135"/>
      <c r="G192" s="135"/>
      <c r="H192" s="135"/>
      <c r="I192" s="135"/>
      <c r="J192" s="119"/>
    </row>
    <row r="193" spans="1:10" ht="36" customHeight="1" x14ac:dyDescent="0.25">
      <c r="A193" s="104"/>
      <c r="B193" s="104"/>
      <c r="C193" s="104"/>
      <c r="D193" s="104"/>
      <c r="E193" s="104"/>
      <c r="F193" s="104"/>
      <c r="G193" s="104"/>
      <c r="H193" s="104"/>
      <c r="I193" s="104"/>
      <c r="J193" s="119"/>
    </row>
    <row r="194" spans="1:10" ht="47.25" customHeight="1" x14ac:dyDescent="0.25">
      <c r="A194" s="104"/>
      <c r="B194" s="104"/>
      <c r="C194" s="104"/>
      <c r="D194" s="104"/>
      <c r="E194" s="104"/>
      <c r="F194" s="104"/>
      <c r="G194" s="104"/>
      <c r="H194" s="104"/>
      <c r="I194" s="104"/>
      <c r="J194" s="119"/>
    </row>
    <row r="195" spans="1:10" ht="15.75" customHeight="1" x14ac:dyDescent="0.25">
      <c r="A195" s="104"/>
      <c r="B195" s="104"/>
      <c r="C195" s="104"/>
      <c r="D195" s="104"/>
      <c r="E195" s="104"/>
      <c r="F195" s="104"/>
      <c r="G195" s="104"/>
      <c r="H195" s="104"/>
      <c r="I195" s="104"/>
      <c r="J195" s="119"/>
    </row>
    <row r="196" spans="1:10" ht="51.75" customHeight="1" x14ac:dyDescent="0.25">
      <c r="A196" s="104"/>
      <c r="B196" s="104"/>
      <c r="C196" s="104"/>
      <c r="D196" s="104"/>
      <c r="E196" s="104"/>
      <c r="F196" s="104"/>
      <c r="G196" s="104"/>
      <c r="H196" s="104"/>
      <c r="I196" s="104"/>
      <c r="J196" s="119"/>
    </row>
    <row r="197" spans="1:10" ht="35.25" customHeight="1" x14ac:dyDescent="0.25">
      <c r="A197" s="104"/>
      <c r="B197" s="104"/>
      <c r="C197" s="104"/>
      <c r="D197" s="104"/>
      <c r="E197" s="104"/>
      <c r="F197" s="104"/>
      <c r="G197" s="104"/>
      <c r="H197" s="104"/>
      <c r="I197" s="104"/>
      <c r="J197" s="119"/>
    </row>
    <row r="198" spans="1:10" x14ac:dyDescent="0.25">
      <c r="A198" s="104"/>
      <c r="B198" s="104"/>
      <c r="C198" s="104"/>
      <c r="D198" s="104"/>
      <c r="E198" s="104"/>
      <c r="F198" s="104"/>
      <c r="G198" s="104"/>
      <c r="H198" s="104"/>
      <c r="I198" s="104"/>
      <c r="J198" s="119"/>
    </row>
    <row r="199" spans="1:10" ht="66.75" customHeight="1" x14ac:dyDescent="0.25">
      <c r="A199" s="104"/>
      <c r="B199" s="104"/>
      <c r="C199" s="104"/>
      <c r="D199" s="104"/>
      <c r="E199" s="104"/>
      <c r="F199" s="104"/>
      <c r="G199" s="104"/>
      <c r="H199" s="104"/>
      <c r="I199" s="104"/>
      <c r="J199" s="119"/>
    </row>
    <row r="200" spans="1:10" ht="39" customHeight="1" x14ac:dyDescent="0.25">
      <c r="A200" s="104"/>
      <c r="B200" s="104"/>
      <c r="C200" s="104"/>
      <c r="D200" s="104"/>
      <c r="E200" s="104"/>
      <c r="F200" s="104"/>
      <c r="G200" s="104"/>
      <c r="H200" s="104"/>
      <c r="I200" s="104"/>
      <c r="J200" s="119"/>
    </row>
    <row r="201" spans="1:10" ht="51.75" customHeight="1" x14ac:dyDescent="0.25">
      <c r="A201" s="104"/>
      <c r="B201" s="104"/>
      <c r="C201" s="104"/>
      <c r="D201" s="104"/>
      <c r="E201" s="104"/>
      <c r="F201" s="104"/>
      <c r="G201" s="104"/>
      <c r="H201" s="104"/>
      <c r="I201" s="104"/>
      <c r="J201" s="119"/>
    </row>
    <row r="202" spans="1:10" ht="51.75" customHeight="1" x14ac:dyDescent="0.25">
      <c r="A202" s="104"/>
      <c r="B202" s="104"/>
      <c r="C202" s="104"/>
      <c r="D202" s="104"/>
      <c r="E202" s="104"/>
      <c r="F202" s="104"/>
      <c r="G202" s="104"/>
      <c r="H202" s="104"/>
      <c r="I202" s="104"/>
      <c r="J202" s="119"/>
    </row>
    <row r="203" spans="1:10" ht="19.5" customHeight="1" x14ac:dyDescent="0.25">
      <c r="A203" s="104"/>
      <c r="B203" s="104"/>
      <c r="C203" s="104"/>
      <c r="D203" s="104"/>
      <c r="E203" s="104"/>
      <c r="F203" s="104"/>
      <c r="G203" s="104"/>
      <c r="H203" s="104"/>
      <c r="I203" s="104"/>
      <c r="J203" s="119"/>
    </row>
    <row r="204" spans="1:10" ht="42.75" customHeight="1" x14ac:dyDescent="0.25">
      <c r="A204" s="104"/>
      <c r="B204" s="104"/>
      <c r="C204" s="104"/>
      <c r="D204" s="104"/>
      <c r="E204" s="104"/>
      <c r="F204" s="104"/>
      <c r="G204" s="104"/>
      <c r="H204" s="104"/>
      <c r="I204" s="104"/>
      <c r="J204" s="119"/>
    </row>
    <row r="205" spans="1:10" ht="14.25" customHeight="1" x14ac:dyDescent="0.25">
      <c r="A205" s="104"/>
      <c r="B205" s="148" t="s">
        <v>48</v>
      </c>
      <c r="C205" s="104"/>
      <c r="D205" s="104"/>
      <c r="E205" s="104"/>
      <c r="F205" s="104"/>
      <c r="G205" s="104"/>
      <c r="H205" s="104"/>
      <c r="I205" s="104"/>
      <c r="J205" s="119"/>
    </row>
    <row r="206" spans="1:10" ht="33.75" customHeight="1" x14ac:dyDescent="0.25">
      <c r="A206" s="104"/>
      <c r="B206" s="148" t="s">
        <v>65</v>
      </c>
      <c r="C206" s="104"/>
      <c r="D206" s="104"/>
      <c r="E206" s="104"/>
      <c r="F206" s="104"/>
      <c r="G206" s="104"/>
      <c r="H206" s="104"/>
      <c r="I206" s="104"/>
      <c r="J206" s="119"/>
    </row>
    <row r="207" spans="1:10" x14ac:dyDescent="0.25">
      <c r="A207" s="104"/>
      <c r="B207" s="148" t="s">
        <v>49</v>
      </c>
      <c r="C207" s="104"/>
      <c r="D207" s="104"/>
      <c r="E207" s="104"/>
      <c r="F207" s="104"/>
      <c r="G207" s="104"/>
      <c r="H207" s="104"/>
      <c r="I207" s="104"/>
      <c r="J207" s="119"/>
    </row>
    <row r="208" spans="1:10" ht="37.5" customHeight="1" x14ac:dyDescent="0.25">
      <c r="A208" s="104"/>
      <c r="B208" s="148" t="s">
        <v>50</v>
      </c>
      <c r="C208" s="104"/>
      <c r="D208" s="104"/>
      <c r="E208" s="104"/>
      <c r="F208" s="104"/>
      <c r="G208" s="104"/>
      <c r="H208" s="104"/>
      <c r="I208" s="104"/>
      <c r="J208" s="119"/>
    </row>
    <row r="209" spans="1:10" ht="37.5" customHeight="1" x14ac:dyDescent="0.25">
      <c r="A209" s="104"/>
      <c r="B209" s="148" t="s">
        <v>51</v>
      </c>
      <c r="C209" s="104"/>
      <c r="D209" s="104"/>
      <c r="E209" s="104"/>
      <c r="F209" s="104"/>
      <c r="G209" s="104"/>
      <c r="H209" s="104"/>
      <c r="I209" s="104"/>
      <c r="J209" s="119"/>
    </row>
    <row r="210" spans="1:10" ht="37.5" customHeight="1" x14ac:dyDescent="0.25">
      <c r="A210" s="104"/>
      <c r="B210" s="148" t="s">
        <v>66</v>
      </c>
      <c r="C210" s="104"/>
      <c r="D210" s="104"/>
      <c r="E210" s="104"/>
      <c r="F210" s="104"/>
      <c r="G210" s="104"/>
      <c r="H210" s="104"/>
      <c r="I210" s="104"/>
      <c r="J210" s="119"/>
    </row>
    <row r="211" spans="1:10" ht="37.5" customHeight="1" x14ac:dyDescent="0.25">
      <c r="A211" s="104"/>
      <c r="B211" s="148" t="s">
        <v>52</v>
      </c>
      <c r="C211" s="104"/>
      <c r="D211" s="104"/>
      <c r="E211" s="104"/>
      <c r="F211" s="104"/>
      <c r="G211" s="104"/>
      <c r="H211" s="104"/>
      <c r="I211" s="104"/>
      <c r="J211" s="119"/>
    </row>
    <row r="212" spans="1:10" ht="34.5" customHeight="1" x14ac:dyDescent="0.25">
      <c r="A212" s="104"/>
      <c r="B212" s="148" t="s">
        <v>67</v>
      </c>
      <c r="C212" s="104"/>
      <c r="D212" s="104"/>
      <c r="E212" s="104"/>
      <c r="F212" s="104"/>
      <c r="G212" s="104"/>
      <c r="H212" s="104"/>
      <c r="I212" s="104"/>
      <c r="J212" s="119"/>
    </row>
    <row r="213" spans="1:10" ht="34.5" customHeight="1" x14ac:dyDescent="0.25">
      <c r="A213" s="104"/>
      <c r="B213" s="148" t="s">
        <v>53</v>
      </c>
      <c r="C213" s="104"/>
      <c r="D213" s="104"/>
      <c r="E213" s="104"/>
      <c r="F213" s="104"/>
      <c r="G213" s="104"/>
      <c r="H213" s="104"/>
      <c r="I213" s="104"/>
      <c r="J213" s="119"/>
    </row>
    <row r="214" spans="1:10" ht="34.5" customHeight="1" x14ac:dyDescent="0.25">
      <c r="A214" s="104"/>
      <c r="B214" s="148" t="s">
        <v>54</v>
      </c>
      <c r="C214" s="104"/>
      <c r="D214" s="104"/>
      <c r="E214" s="104"/>
      <c r="F214" s="104"/>
      <c r="G214" s="104"/>
      <c r="H214" s="104"/>
      <c r="I214" s="104"/>
      <c r="J214" s="119"/>
    </row>
    <row r="215" spans="1:10" ht="31.5" customHeight="1" x14ac:dyDescent="0.25">
      <c r="A215" s="104"/>
      <c r="B215" s="148" t="s">
        <v>55</v>
      </c>
      <c r="C215" s="104"/>
      <c r="D215" s="104"/>
      <c r="E215" s="104"/>
      <c r="F215" s="104"/>
      <c r="G215" s="104"/>
      <c r="H215" s="104"/>
      <c r="I215" s="104"/>
      <c r="J215" s="119"/>
    </row>
    <row r="216" spans="1:10" ht="25.5" customHeight="1" x14ac:dyDescent="0.25">
      <c r="A216" s="104"/>
      <c r="B216" s="148" t="s">
        <v>56</v>
      </c>
      <c r="C216" s="104"/>
      <c r="D216" s="104"/>
      <c r="E216" s="104"/>
      <c r="F216" s="104"/>
      <c r="G216" s="104"/>
      <c r="H216" s="104"/>
      <c r="I216" s="104"/>
      <c r="J216" s="119"/>
    </row>
    <row r="217" spans="1:10" ht="60.75" customHeight="1" x14ac:dyDescent="0.25">
      <c r="A217" s="104"/>
      <c r="B217" s="148" t="s">
        <v>57</v>
      </c>
      <c r="C217" s="104"/>
      <c r="D217" s="104"/>
      <c r="E217" s="104"/>
      <c r="F217" s="104"/>
      <c r="G217" s="104"/>
      <c r="H217" s="104"/>
      <c r="I217" s="104"/>
      <c r="J217" s="119"/>
    </row>
    <row r="218" spans="1:10" x14ac:dyDescent="0.25">
      <c r="A218" s="104"/>
      <c r="B218" s="148" t="s">
        <v>58</v>
      </c>
      <c r="C218" s="104"/>
      <c r="D218" s="104"/>
      <c r="E218" s="104"/>
      <c r="F218" s="104"/>
      <c r="G218" s="104"/>
      <c r="H218" s="104"/>
      <c r="I218" s="104"/>
      <c r="J218" s="119"/>
    </row>
    <row r="219" spans="1:10" x14ac:dyDescent="0.25">
      <c r="A219" s="104"/>
      <c r="B219" s="148" t="s">
        <v>68</v>
      </c>
      <c r="C219" s="104"/>
      <c r="D219" s="104"/>
      <c r="E219" s="104"/>
      <c r="F219" s="104"/>
      <c r="G219" s="104"/>
      <c r="H219" s="104"/>
      <c r="I219" s="104"/>
      <c r="J219" s="119"/>
    </row>
    <row r="220" spans="1:10" x14ac:dyDescent="0.25">
      <c r="A220" s="104"/>
      <c r="B220" s="148" t="s">
        <v>69</v>
      </c>
      <c r="C220" s="104"/>
      <c r="D220" s="104"/>
      <c r="E220" s="104"/>
      <c r="F220" s="104"/>
      <c r="G220" s="104"/>
      <c r="H220" s="104"/>
      <c r="I220" s="104"/>
      <c r="J220" s="119"/>
    </row>
    <row r="221" spans="1:10" x14ac:dyDescent="0.25">
      <c r="A221" s="104"/>
      <c r="B221" s="148" t="s">
        <v>59</v>
      </c>
      <c r="C221" s="104"/>
      <c r="D221" s="104"/>
      <c r="E221" s="104"/>
      <c r="F221" s="104"/>
      <c r="G221" s="104"/>
      <c r="H221" s="104"/>
      <c r="I221" s="104"/>
      <c r="J221" s="119"/>
    </row>
    <row r="222" spans="1:10" ht="28.5" customHeight="1" x14ac:dyDescent="0.25">
      <c r="A222" s="104"/>
      <c r="B222" s="148" t="s">
        <v>60</v>
      </c>
      <c r="C222" s="104"/>
      <c r="D222" s="104"/>
      <c r="E222" s="104"/>
      <c r="F222" s="104"/>
      <c r="G222" s="104"/>
      <c r="H222" s="104"/>
      <c r="I222" s="104"/>
      <c r="J222" s="119"/>
    </row>
    <row r="223" spans="1:10" ht="28.5" customHeight="1" x14ac:dyDescent="0.25">
      <c r="A223" s="104"/>
      <c r="B223" s="148" t="s">
        <v>61</v>
      </c>
      <c r="C223" s="104"/>
      <c r="D223" s="104"/>
      <c r="E223" s="104"/>
      <c r="F223" s="104"/>
      <c r="G223" s="104"/>
      <c r="H223" s="104"/>
      <c r="I223" s="104"/>
      <c r="J223" s="119"/>
    </row>
    <row r="224" spans="1:10" ht="31.5" customHeight="1" x14ac:dyDescent="0.25">
      <c r="A224" s="104"/>
      <c r="B224" s="148" t="s">
        <v>62</v>
      </c>
      <c r="C224" s="104"/>
      <c r="D224" s="104"/>
      <c r="E224" s="104"/>
      <c r="F224" s="104"/>
      <c r="G224" s="104"/>
      <c r="H224" s="104"/>
      <c r="I224" s="104"/>
      <c r="J224" s="119"/>
    </row>
    <row r="225" spans="1:10" x14ac:dyDescent="0.25">
      <c r="A225" s="104"/>
      <c r="B225" s="148" t="s">
        <v>63</v>
      </c>
      <c r="C225" s="104"/>
      <c r="D225" s="104"/>
      <c r="E225" s="104"/>
      <c r="F225" s="104"/>
      <c r="G225" s="104"/>
      <c r="H225" s="104"/>
      <c r="I225" s="104"/>
      <c r="J225" s="119"/>
    </row>
    <row r="226" spans="1:10" ht="73.5" customHeight="1" x14ac:dyDescent="0.25">
      <c r="A226" s="104"/>
      <c r="B226" s="148" t="s">
        <v>64</v>
      </c>
      <c r="C226" s="104"/>
      <c r="D226" s="104"/>
      <c r="E226" s="104"/>
      <c r="F226" s="104"/>
      <c r="G226" s="104"/>
      <c r="H226" s="104"/>
      <c r="I226" s="104"/>
      <c r="J226" s="119"/>
    </row>
    <row r="227" spans="1:10" ht="16.5" x14ac:dyDescent="0.25">
      <c r="A227" s="32">
        <f ca="1">IF(CELL("tipo", E14)="v",EDATE(E14,0),NOW())</f>
        <v>44743</v>
      </c>
      <c r="B227" s="33" t="s">
        <v>70</v>
      </c>
      <c r="C227" s="1"/>
      <c r="D227" s="1"/>
      <c r="E227" s="1"/>
      <c r="F227" s="1"/>
      <c r="G227" s="1"/>
      <c r="H227" s="1"/>
      <c r="I227" s="1"/>
    </row>
    <row r="228" spans="1:10" ht="16.5" x14ac:dyDescent="0.25">
      <c r="A228" s="32">
        <f ca="1">IFERROR(EDATE($A$227,0),EDATE(NOW(),0))</f>
        <v>44743</v>
      </c>
      <c r="B228" s="33" t="s">
        <v>71</v>
      </c>
      <c r="C228" s="1"/>
      <c r="D228" s="1"/>
      <c r="E228" s="1"/>
      <c r="F228" s="1"/>
      <c r="G228" s="1"/>
      <c r="H228" s="1"/>
      <c r="I228" s="1"/>
    </row>
  </sheetData>
  <sheetProtection password="8861" sheet="1" objects="1" scenarios="1" selectLockedCells="1"/>
  <mergeCells count="72">
    <mergeCell ref="A115:I115"/>
    <mergeCell ref="A122:I122"/>
    <mergeCell ref="A152:I152"/>
    <mergeCell ref="G33:I43"/>
    <mergeCell ref="A68:H68"/>
    <mergeCell ref="F69:H69"/>
    <mergeCell ref="F70:H72"/>
    <mergeCell ref="F110:H110"/>
    <mergeCell ref="F111:H111"/>
    <mergeCell ref="A92:I92"/>
    <mergeCell ref="A97:I97"/>
    <mergeCell ref="A106:I106"/>
    <mergeCell ref="E23:H23"/>
    <mergeCell ref="E25:H25"/>
    <mergeCell ref="F79:H79"/>
    <mergeCell ref="F80:H82"/>
    <mergeCell ref="F62:H62"/>
    <mergeCell ref="F63:H65"/>
    <mergeCell ref="A60:I60"/>
    <mergeCell ref="A67:I67"/>
    <mergeCell ref="A47:A51"/>
    <mergeCell ref="B32:B36"/>
    <mergeCell ref="C32:C36"/>
    <mergeCell ref="G32:I32"/>
    <mergeCell ref="E24:H24"/>
    <mergeCell ref="A37:A42"/>
    <mergeCell ref="E26:H26"/>
    <mergeCell ref="E27:H27"/>
    <mergeCell ref="A2:H2"/>
    <mergeCell ref="A5:H5"/>
    <mergeCell ref="A6:H6"/>
    <mergeCell ref="E13:H13"/>
    <mergeCell ref="E14:H14"/>
    <mergeCell ref="A9:I9"/>
    <mergeCell ref="E20:H20"/>
    <mergeCell ref="E21:H21"/>
    <mergeCell ref="E15:H15"/>
    <mergeCell ref="E16:H16"/>
    <mergeCell ref="E17:H17"/>
    <mergeCell ref="E18:H18"/>
    <mergeCell ref="E19:H19"/>
    <mergeCell ref="L153:L154"/>
    <mergeCell ref="K155:L155"/>
    <mergeCell ref="A125:A126"/>
    <mergeCell ref="C124:D124"/>
    <mergeCell ref="F117:G117"/>
    <mergeCell ref="F118:J118"/>
    <mergeCell ref="F125:H125"/>
    <mergeCell ref="A154:B155"/>
    <mergeCell ref="C154:E154"/>
    <mergeCell ref="F154:H154"/>
    <mergeCell ref="J92:L92"/>
    <mergeCell ref="J97:L97"/>
    <mergeCell ref="A108:L108"/>
    <mergeCell ref="F87:H87"/>
    <mergeCell ref="F88:H90"/>
    <mergeCell ref="H101:I101"/>
    <mergeCell ref="H100:I100"/>
    <mergeCell ref="E99:F99"/>
    <mergeCell ref="F126:H128"/>
    <mergeCell ref="A156:B156"/>
    <mergeCell ref="A161:I161"/>
    <mergeCell ref="A180:I180"/>
    <mergeCell ref="A157:B157"/>
    <mergeCell ref="A158:B158"/>
    <mergeCell ref="A163:B163"/>
    <mergeCell ref="E163:G163"/>
    <mergeCell ref="E164:G168"/>
    <mergeCell ref="G186:H186"/>
    <mergeCell ref="G187:H187"/>
    <mergeCell ref="A184:I184"/>
    <mergeCell ref="A182:I182"/>
  </mergeCells>
  <conditionalFormatting sqref="B166:C172">
    <cfRule type="cellIs" dxfId="1" priority="1" operator="lessThan">
      <formula>0</formula>
    </cfRule>
    <cfRule type="cellIs" dxfId="0" priority="2" operator="greaterThan">
      <formula>0</formula>
    </cfRule>
  </conditionalFormatting>
  <dataValidations count="5">
    <dataValidation type="date" operator="lessThan" allowBlank="1" showInputMessage="1" showErrorMessage="1" error="Fecha inválida" sqref="E17:I17">
      <formula1>44896</formula1>
    </dataValidation>
    <dataValidation type="textLength" allowBlank="1" showInputMessage="1" showErrorMessage="1" error="CUIT inválido" sqref="E18:I18">
      <formula1>11</formula1>
      <formula2>13</formula2>
    </dataValidation>
    <dataValidation type="date" operator="lessThan" allowBlank="1" showInputMessage="1" showErrorMessage="1" error="Período inválido" sqref="E14:I14">
      <formula1>44896</formula1>
    </dataValidation>
    <dataValidation type="list" allowBlank="1" showInputMessage="1" showErrorMessage="1" sqref="E27:I27 E21:I21">
      <formula1>$B$205:$B$228</formula1>
    </dataValidation>
    <dataValidation type="decimal" operator="greaterThanOrEqual" allowBlank="1" showInputMessage="1" showErrorMessage="1" sqref="B166:C172">
      <formula1>-6E+33</formula1>
    </dataValidation>
  </dataValidations>
  <pageMargins left="0.7" right="0.7" top="0.75" bottom="0.75" header="0.3" footer="0.3"/>
  <pageSetup paperSize="9" orientation="landscape"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Hoja2!$L$1:$L$12</xm:f>
          </x14:formula1>
          <xm:sqref>D33:E33</xm:sqref>
        </x14:dataValidation>
        <x14:dataValidation type="list" allowBlank="1" showInputMessage="1" showErrorMessage="1">
          <x14:formula1>
            <xm:f>Hoja2!$M$1:$M$3</xm:f>
          </x14:formula1>
          <xm:sqref>D35:E35</xm:sqref>
        </x14:dataValidation>
        <x14:dataValidation type="list" allowBlank="1" showInputMessage="1" showErrorMessage="1">
          <x14:formula1>
            <xm:f>Hoja2!$K$1:$K$2</xm:f>
          </x14:formula1>
          <xm:sqref>A85 A94 A98 B101:B104 A107</xm:sqref>
        </x14:dataValidation>
        <x14:dataValidation type="list" allowBlank="1" showInputMessage="1" showErrorMessage="1" prompt="Aclarar periodo">
          <x14:formula1>
            <xm:f>[1]Hoja2!#REF!</xm:f>
          </x14:formula1>
          <xm:sqref>B165</xm:sqref>
        </x14:dataValidation>
        <x14:dataValidation type="list" allowBlank="1" showInputMessage="1" showErrorMessage="1" prompt="Aclarar periodo">
          <x14:formula1>
            <xm:f>[1]Hoja2!#REF!</xm:f>
          </x14:formula1>
          <xm:sqref>C165</xm:sqref>
        </x14:dataValidation>
        <x14:dataValidation type="list" showInputMessage="1" showErrorMessage="1" error="Sólo meses_x000a_" prompt="Mes cierre_x000a_">
          <x14:formula1>
            <xm:f>Hoja2!$L$1:$L$12</xm:f>
          </x14:formula1>
          <xm:sqref>C163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zoomScale="150" zoomScaleNormal="150" workbookViewId="0">
      <selection activeCell="N1" sqref="N1:N2"/>
    </sheetView>
  </sheetViews>
  <sheetFormatPr baseColWidth="10" defaultRowHeight="15" x14ac:dyDescent="0.25"/>
  <sheetData>
    <row r="1" spans="1:13" x14ac:dyDescent="0.25">
      <c r="A1">
        <v>1</v>
      </c>
      <c r="B1" t="s">
        <v>48</v>
      </c>
      <c r="C1" t="str">
        <f>CONCATENATE("insert into provincias values (",A1,",'",B1,"')")</f>
        <v>insert into provincias values (1,'Buenos Aires')</v>
      </c>
      <c r="K1" t="s">
        <v>139</v>
      </c>
      <c r="L1" t="s">
        <v>141</v>
      </c>
      <c r="M1">
        <v>2020</v>
      </c>
    </row>
    <row r="2" spans="1:13" x14ac:dyDescent="0.25">
      <c r="A2">
        <v>2</v>
      </c>
      <c r="B2" t="s">
        <v>65</v>
      </c>
      <c r="C2" t="str">
        <f t="shared" ref="C2:C24" si="0">CONCATENATE("insert into provincias values (",A2,",'",B2,"')")</f>
        <v>insert into provincias values (2,'Córdoba')</v>
      </c>
      <c r="K2" t="s">
        <v>140</v>
      </c>
      <c r="L2" t="s">
        <v>142</v>
      </c>
      <c r="M2">
        <v>2021</v>
      </c>
    </row>
    <row r="3" spans="1:13" x14ac:dyDescent="0.25">
      <c r="A3">
        <v>3</v>
      </c>
      <c r="B3" t="s">
        <v>49</v>
      </c>
      <c r="C3" t="str">
        <f t="shared" si="0"/>
        <v>insert into provincias values (3,'Catamarca')</v>
      </c>
      <c r="L3" t="s">
        <v>143</v>
      </c>
      <c r="M3">
        <v>2022</v>
      </c>
    </row>
    <row r="4" spans="1:13" x14ac:dyDescent="0.25">
      <c r="A4">
        <v>4</v>
      </c>
      <c r="B4" t="s">
        <v>50</v>
      </c>
      <c r="C4" t="str">
        <f t="shared" si="0"/>
        <v>insert into provincias values (4,'Chaco')</v>
      </c>
      <c r="L4" t="s">
        <v>144</v>
      </c>
    </row>
    <row r="5" spans="1:13" x14ac:dyDescent="0.25">
      <c r="A5">
        <v>5</v>
      </c>
      <c r="B5" t="s">
        <v>51</v>
      </c>
      <c r="C5" t="str">
        <f t="shared" si="0"/>
        <v>insert into provincias values (5,'Chubut')</v>
      </c>
      <c r="L5" t="s">
        <v>145</v>
      </c>
    </row>
    <row r="6" spans="1:13" x14ac:dyDescent="0.25">
      <c r="A6">
        <v>6</v>
      </c>
      <c r="B6" t="s">
        <v>66</v>
      </c>
      <c r="C6" t="str">
        <f t="shared" si="0"/>
        <v>insert into provincias values (6,'Ciudad Autónoma de Buenos Aires')</v>
      </c>
      <c r="L6" t="s">
        <v>146</v>
      </c>
    </row>
    <row r="7" spans="1:13" x14ac:dyDescent="0.25">
      <c r="A7">
        <v>7</v>
      </c>
      <c r="B7" t="s">
        <v>52</v>
      </c>
      <c r="C7" t="str">
        <f t="shared" si="0"/>
        <v>insert into provincias values (7,'Corrientes')</v>
      </c>
      <c r="L7" t="s">
        <v>147</v>
      </c>
    </row>
    <row r="8" spans="1:13" x14ac:dyDescent="0.25">
      <c r="A8">
        <v>8</v>
      </c>
      <c r="B8" t="s">
        <v>67</v>
      </c>
      <c r="C8" t="str">
        <f t="shared" si="0"/>
        <v>insert into provincias values (8,'Entre Ríos')</v>
      </c>
      <c r="L8" t="s">
        <v>148</v>
      </c>
    </row>
    <row r="9" spans="1:13" x14ac:dyDescent="0.25">
      <c r="A9">
        <v>9</v>
      </c>
      <c r="B9" t="s">
        <v>53</v>
      </c>
      <c r="C9" t="str">
        <f t="shared" si="0"/>
        <v>insert into provincias values (9,'Formosa')</v>
      </c>
      <c r="L9" t="s">
        <v>149</v>
      </c>
    </row>
    <row r="10" spans="1:13" x14ac:dyDescent="0.25">
      <c r="A10">
        <v>10</v>
      </c>
      <c r="B10" t="s">
        <v>54</v>
      </c>
      <c r="C10" t="str">
        <f t="shared" si="0"/>
        <v>insert into provincias values (10,'Jujuy')</v>
      </c>
      <c r="L10" t="s">
        <v>150</v>
      </c>
    </row>
    <row r="11" spans="1:13" x14ac:dyDescent="0.25">
      <c r="A11">
        <v>11</v>
      </c>
      <c r="B11" t="s">
        <v>55</v>
      </c>
      <c r="C11" t="str">
        <f t="shared" si="0"/>
        <v>insert into provincias values (11,'La Pampa')</v>
      </c>
      <c r="L11" t="s">
        <v>151</v>
      </c>
    </row>
    <row r="12" spans="1:13" x14ac:dyDescent="0.25">
      <c r="A12">
        <v>12</v>
      </c>
      <c r="B12" t="s">
        <v>56</v>
      </c>
      <c r="C12" t="str">
        <f t="shared" si="0"/>
        <v>insert into provincias values (12,'La Rioja')</v>
      </c>
      <c r="L12" t="s">
        <v>152</v>
      </c>
    </row>
    <row r="13" spans="1:13" x14ac:dyDescent="0.25">
      <c r="A13">
        <v>13</v>
      </c>
      <c r="B13" t="s">
        <v>57</v>
      </c>
      <c r="C13" t="str">
        <f t="shared" si="0"/>
        <v>insert into provincias values (13,'Mendoza')</v>
      </c>
    </row>
    <row r="14" spans="1:13" x14ac:dyDescent="0.25">
      <c r="A14">
        <v>14</v>
      </c>
      <c r="B14" t="s">
        <v>58</v>
      </c>
      <c r="C14" t="str">
        <f t="shared" si="0"/>
        <v>insert into provincias values (14,'Misiones')</v>
      </c>
    </row>
    <row r="15" spans="1:13" x14ac:dyDescent="0.25">
      <c r="A15">
        <v>15</v>
      </c>
      <c r="B15" t="s">
        <v>68</v>
      </c>
      <c r="C15" t="str">
        <f t="shared" si="0"/>
        <v>insert into provincias values (15,'Neuquén')</v>
      </c>
    </row>
    <row r="16" spans="1:13" x14ac:dyDescent="0.25">
      <c r="A16">
        <v>16</v>
      </c>
      <c r="B16" t="s">
        <v>69</v>
      </c>
      <c r="C16" t="str">
        <f t="shared" si="0"/>
        <v>insert into provincias values (16,'Río Negro')</v>
      </c>
    </row>
    <row r="17" spans="1:3" x14ac:dyDescent="0.25">
      <c r="A17">
        <v>17</v>
      </c>
      <c r="B17" t="s">
        <v>59</v>
      </c>
      <c r="C17" t="str">
        <f t="shared" si="0"/>
        <v>insert into provincias values (17,'Salta')</v>
      </c>
    </row>
    <row r="18" spans="1:3" x14ac:dyDescent="0.25">
      <c r="A18">
        <v>18</v>
      </c>
      <c r="B18" t="s">
        <v>60</v>
      </c>
      <c r="C18" t="str">
        <f t="shared" si="0"/>
        <v>insert into provincias values (18,'San Juan')</v>
      </c>
    </row>
    <row r="19" spans="1:3" x14ac:dyDescent="0.25">
      <c r="A19">
        <v>19</v>
      </c>
      <c r="B19" t="s">
        <v>61</v>
      </c>
      <c r="C19" t="str">
        <f t="shared" si="0"/>
        <v>insert into provincias values (19,'San Luis')</v>
      </c>
    </row>
    <row r="20" spans="1:3" x14ac:dyDescent="0.25">
      <c r="A20">
        <v>20</v>
      </c>
      <c r="B20" t="s">
        <v>62</v>
      </c>
      <c r="C20" t="str">
        <f t="shared" si="0"/>
        <v>insert into provincias values (20,'Santa Cruz')</v>
      </c>
    </row>
    <row r="21" spans="1:3" x14ac:dyDescent="0.25">
      <c r="A21">
        <v>21</v>
      </c>
      <c r="B21" t="s">
        <v>63</v>
      </c>
      <c r="C21" t="str">
        <f t="shared" si="0"/>
        <v>insert into provincias values (21,'Santa Fe')</v>
      </c>
    </row>
    <row r="22" spans="1:3" x14ac:dyDescent="0.25">
      <c r="A22">
        <v>22</v>
      </c>
      <c r="B22" t="s">
        <v>64</v>
      </c>
      <c r="C22" t="str">
        <f t="shared" si="0"/>
        <v>insert into provincias values (22,'Santiago del Estero')</v>
      </c>
    </row>
    <row r="23" spans="1:3" x14ac:dyDescent="0.25">
      <c r="A23">
        <v>23</v>
      </c>
      <c r="B23" t="s">
        <v>70</v>
      </c>
      <c r="C23" t="str">
        <f t="shared" si="0"/>
        <v>insert into provincias values (23,'Tierra del Fuego, Antártida e Islas del Atlántico Sur')</v>
      </c>
    </row>
    <row r="24" spans="1:3" x14ac:dyDescent="0.25">
      <c r="A24">
        <v>24</v>
      </c>
      <c r="B24" t="s">
        <v>71</v>
      </c>
      <c r="C24" t="str">
        <f t="shared" si="0"/>
        <v>insert into provincias values (24,'Tucumán')</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dc:creator>
  <cp:lastModifiedBy>Daniela Beatriz Vasquez Caceres Montiel</cp:lastModifiedBy>
  <dcterms:created xsi:type="dcterms:W3CDTF">2020-11-24T19:27:01Z</dcterms:created>
  <dcterms:modified xsi:type="dcterms:W3CDTF">2022-07-27T15:59:49Z</dcterms:modified>
</cp:coreProperties>
</file>